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U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0" i="14" l="1"/>
  <c r="X29" i="13"/>
  <c r="X28" i="12"/>
  <c r="Y25" i="12"/>
  <c r="Y24" i="12"/>
  <c r="Y21" i="12"/>
  <c r="X21" i="14"/>
  <c r="Y19" i="13"/>
  <c r="Y17" i="7"/>
  <c r="Y15" i="7"/>
  <c r="X15" i="7"/>
  <c r="Y13" i="12"/>
  <c r="X11" i="12"/>
  <c r="Y10" i="13"/>
  <c r="Y9" i="12"/>
  <c r="Y7" i="13"/>
  <c r="X7" i="12"/>
  <c r="Y6" i="13"/>
  <c r="Y31" i="12"/>
  <c r="Y30" i="12"/>
  <c r="Y27" i="8"/>
  <c r="Y26" i="12"/>
  <c r="X25" i="12"/>
  <c r="Y22" i="12"/>
  <c r="X22" i="12"/>
  <c r="X21" i="12"/>
  <c r="Y18" i="10"/>
  <c r="X17" i="8"/>
  <c r="Y15" i="8"/>
  <c r="X15" i="8"/>
  <c r="Y14" i="10"/>
  <c r="X13" i="12"/>
  <c r="Y12" i="12"/>
  <c r="Y10" i="12"/>
  <c r="X10" i="12"/>
  <c r="X9" i="12"/>
  <c r="Y8" i="12"/>
  <c r="Y6" i="12"/>
  <c r="X6" i="10"/>
  <c r="Y32" i="13"/>
  <c r="X31" i="13"/>
  <c r="Y30" i="10"/>
  <c r="X30" i="10"/>
  <c r="Y27" i="9"/>
  <c r="X27" i="9"/>
  <c r="X26" i="10"/>
  <c r="X25" i="13"/>
  <c r="X24" i="10"/>
  <c r="X23" i="13"/>
  <c r="X22" i="10"/>
  <c r="X21" i="13"/>
  <c r="X20" i="10"/>
  <c r="X19" i="13"/>
  <c r="Y17" i="9"/>
  <c r="Y15" i="9"/>
  <c r="X15" i="9"/>
  <c r="X13" i="13"/>
  <c r="Y12" i="13"/>
  <c r="X12" i="10"/>
  <c r="X11" i="13"/>
  <c r="X9" i="13"/>
  <c r="Y8" i="13"/>
  <c r="X8" i="10"/>
  <c r="X7" i="13"/>
  <c r="X4" i="9"/>
  <c r="X32" i="10"/>
  <c r="X29" i="10"/>
  <c r="X28" i="10"/>
  <c r="X25" i="10"/>
  <c r="Y22" i="10"/>
  <c r="X21" i="10"/>
  <c r="Y19" i="10"/>
  <c r="X18" i="10"/>
  <c r="X16" i="10"/>
  <c r="X14" i="10"/>
  <c r="Y11" i="10"/>
  <c r="Y10" i="10"/>
  <c r="X10" i="10"/>
  <c r="Y7" i="10"/>
  <c r="Y31" i="14"/>
  <c r="Y31" i="17" s="1"/>
  <c r="Y30" i="14"/>
  <c r="Y24" i="14"/>
  <c r="Y24" i="17" s="1"/>
  <c r="X24" i="14"/>
  <c r="X24" i="17" s="1"/>
  <c r="Y22" i="14"/>
  <c r="Y22" i="17" s="1"/>
  <c r="X20" i="14"/>
  <c r="Y19" i="14"/>
  <c r="Y15" i="11"/>
  <c r="X15" i="11"/>
  <c r="Y10" i="14"/>
  <c r="Y10" i="17" s="1"/>
  <c r="Y9" i="14"/>
  <c r="Y9" i="17" s="1"/>
  <c r="Y7" i="14"/>
  <c r="Y6" i="14"/>
  <c r="X4" i="11"/>
  <c r="Y32" i="12"/>
  <c r="X32" i="12"/>
  <c r="X30" i="12"/>
  <c r="Y28" i="12"/>
  <c r="X26" i="12"/>
  <c r="X24" i="12"/>
  <c r="Y20" i="12"/>
  <c r="X20" i="12"/>
  <c r="X18" i="12"/>
  <c r="X12" i="12"/>
  <c r="X8" i="12"/>
  <c r="X6" i="12"/>
  <c r="X32" i="13"/>
  <c r="Y31" i="13"/>
  <c r="X30" i="13"/>
  <c r="Y26" i="13"/>
  <c r="X26" i="13"/>
  <c r="Y23" i="13"/>
  <c r="Y22" i="13"/>
  <c r="X22" i="13"/>
  <c r="Y18" i="13"/>
  <c r="X18" i="13"/>
  <c r="X12" i="13"/>
  <c r="Y11" i="13"/>
  <c r="X10" i="13"/>
  <c r="X6" i="13"/>
  <c r="Y32" i="14"/>
  <c r="Y32" i="17" s="1"/>
  <c r="X32" i="14"/>
  <c r="X32" i="17" s="1"/>
  <c r="X31" i="14"/>
  <c r="X31" i="17" s="1"/>
  <c r="Y28" i="14"/>
  <c r="X28" i="14"/>
  <c r="Y26" i="14"/>
  <c r="X26" i="14"/>
  <c r="X26" i="17" s="1"/>
  <c r="Y25" i="14"/>
  <c r="Y25" i="17" s="1"/>
  <c r="X25" i="14"/>
  <c r="X25" i="17" s="1"/>
  <c r="Y23" i="14"/>
  <c r="Y23" i="17" s="1"/>
  <c r="X23" i="14"/>
  <c r="X23" i="17" s="1"/>
  <c r="X22" i="14"/>
  <c r="X22" i="17" s="1"/>
  <c r="Y20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X6" i="14"/>
  <c r="X5" i="14"/>
  <c r="Y26" i="17"/>
  <c r="Y31" i="24"/>
  <c r="Y30" i="24"/>
  <c r="Y27" i="18"/>
  <c r="X27" i="18"/>
  <c r="Y25" i="23"/>
  <c r="Y23" i="23"/>
  <c r="X23" i="23"/>
  <c r="Y21" i="24"/>
  <c r="X19" i="24"/>
  <c r="Y18" i="24"/>
  <c r="Y15" i="18"/>
  <c r="X15" i="18"/>
  <c r="Y12" i="23"/>
  <c r="Y11" i="23"/>
  <c r="Y8" i="23"/>
  <c r="Y7" i="23"/>
  <c r="Y4" i="18"/>
  <c r="Y3" i="18" s="1"/>
  <c r="X4" i="18"/>
  <c r="X3" i="18" s="1"/>
  <c r="Y31" i="21"/>
  <c r="X30" i="23"/>
  <c r="Y29" i="23"/>
  <c r="Y28" i="23"/>
  <c r="Y26" i="23"/>
  <c r="X26" i="23"/>
  <c r="Y24" i="23"/>
  <c r="X24" i="23"/>
  <c r="Y22" i="23"/>
  <c r="X22" i="23"/>
  <c r="Y20" i="23"/>
  <c r="X20" i="23"/>
  <c r="Y19" i="23"/>
  <c r="X15" i="19"/>
  <c r="Y15" i="19"/>
  <c r="X13" i="21"/>
  <c r="X11" i="21"/>
  <c r="X10" i="23"/>
  <c r="X9" i="23"/>
  <c r="X7" i="21"/>
  <c r="X5" i="23"/>
  <c r="X31" i="21"/>
  <c r="Y30" i="21"/>
  <c r="X30" i="24"/>
  <c r="X29" i="24"/>
  <c r="X26" i="24"/>
  <c r="Y25" i="21"/>
  <c r="X25" i="24"/>
  <c r="X22" i="24"/>
  <c r="Y21" i="21"/>
  <c r="X21" i="21"/>
  <c r="Y17" i="20"/>
  <c r="Y14" i="21"/>
  <c r="Y13" i="21"/>
  <c r="Y11" i="24"/>
  <c r="Y10" i="21"/>
  <c r="X10" i="24"/>
  <c r="Y9" i="21"/>
  <c r="Y6" i="24"/>
  <c r="X6" i="24"/>
  <c r="Y5" i="21"/>
  <c r="X4" i="20"/>
  <c r="X30" i="21"/>
  <c r="Y23" i="21"/>
  <c r="X23" i="21"/>
  <c r="Y19" i="21"/>
  <c r="X19" i="21"/>
  <c r="Y11" i="21"/>
  <c r="Y7" i="21"/>
  <c r="Y31" i="25"/>
  <c r="Y31" i="28" s="1"/>
  <c r="X31" i="25"/>
  <c r="X31" i="28" s="1"/>
  <c r="Y29" i="25"/>
  <c r="X27" i="22"/>
  <c r="X24" i="25"/>
  <c r="X24" i="28" s="1"/>
  <c r="X23" i="25"/>
  <c r="X23" i="28" s="1"/>
  <c r="Y22" i="25"/>
  <c r="Y22" i="28" s="1"/>
  <c r="X21" i="25"/>
  <c r="Y20" i="25"/>
  <c r="X19" i="25"/>
  <c r="X17" i="22"/>
  <c r="Y15" i="22"/>
  <c r="X15" i="22"/>
  <c r="Y10" i="25"/>
  <c r="Y10" i="28" s="1"/>
  <c r="Y9" i="25"/>
  <c r="Y9" i="28" s="1"/>
  <c r="Y6" i="25"/>
  <c r="Y32" i="23"/>
  <c r="X31" i="23"/>
  <c r="X29" i="23"/>
  <c r="X25" i="23"/>
  <c r="Y21" i="23"/>
  <c r="X21" i="23"/>
  <c r="X19" i="23"/>
  <c r="Y13" i="23"/>
  <c r="X13" i="23"/>
  <c r="Y9" i="23"/>
  <c r="X7" i="23"/>
  <c r="Y5" i="23"/>
  <c r="X31" i="24"/>
  <c r="Y29" i="24"/>
  <c r="Y26" i="24"/>
  <c r="X23" i="24"/>
  <c r="Y22" i="24"/>
  <c r="Y19" i="24"/>
  <c r="Y13" i="24"/>
  <c r="X13" i="24"/>
  <c r="X11" i="24"/>
  <c r="Y9" i="24"/>
  <c r="X9" i="24"/>
  <c r="Y7" i="24"/>
  <c r="X7" i="24"/>
  <c r="Y5" i="24"/>
  <c r="X5" i="24"/>
  <c r="Y32" i="25"/>
  <c r="Y32" i="28" s="1"/>
  <c r="X32" i="25"/>
  <c r="X32" i="28" s="1"/>
  <c r="Y30" i="25"/>
  <c r="X30" i="25"/>
  <c r="X29" i="25"/>
  <c r="Y28" i="25"/>
  <c r="Y26" i="25"/>
  <c r="Y26" i="28" s="1"/>
  <c r="X26" i="25"/>
  <c r="X26" i="28" s="1"/>
  <c r="Y25" i="25"/>
  <c r="Y25" i="28" s="1"/>
  <c r="X25" i="25"/>
  <c r="Y24" i="25"/>
  <c r="Y24" i="28" s="1"/>
  <c r="Y23" i="25"/>
  <c r="Y23" i="28" s="1"/>
  <c r="X22" i="25"/>
  <c r="X22" i="28" s="1"/>
  <c r="Y19" i="25"/>
  <c r="X18" i="25"/>
  <c r="Y16" i="25"/>
  <c r="Y15" i="25" s="1"/>
  <c r="Y15" i="28" s="1"/>
  <c r="X16" i="25"/>
  <c r="X15" i="25" s="1"/>
  <c r="X15" i="28" s="1"/>
  <c r="Y14" i="25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25" i="28"/>
  <c r="Y14" i="28"/>
  <c r="X24" i="29"/>
  <c r="X11" i="29" s="1"/>
  <c r="X23" i="29"/>
  <c r="Y19" i="29"/>
  <c r="X19" i="29"/>
  <c r="X6" i="29" s="1"/>
  <c r="Y18" i="29"/>
  <c r="Y5" i="29" s="1"/>
  <c r="X18" i="29"/>
  <c r="Y27" i="29"/>
  <c r="Y14" i="29" s="1"/>
  <c r="X27" i="29"/>
  <c r="X14" i="29" s="1"/>
  <c r="Y26" i="29"/>
  <c r="Y13" i="29" s="1"/>
  <c r="X26" i="29"/>
  <c r="X13" i="29" s="1"/>
  <c r="Y23" i="29"/>
  <c r="Y10" i="29" s="1"/>
  <c r="Y21" i="29"/>
  <c r="Y8" i="29" s="1"/>
  <c r="X21" i="29"/>
  <c r="X8" i="29" s="1"/>
  <c r="X20" i="29"/>
  <c r="X7" i="29" s="1"/>
  <c r="X5" i="30"/>
  <c r="X3" i="30" s="1"/>
  <c r="Y5" i="30"/>
  <c r="Y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Y171" i="42"/>
  <c r="X171" i="42"/>
  <c r="Y153" i="42"/>
  <c r="X153" i="42"/>
  <c r="Y135" i="42"/>
  <c r="X135" i="42"/>
  <c r="Y116" i="42"/>
  <c r="X116" i="42"/>
  <c r="Y97" i="42"/>
  <c r="X97" i="42"/>
  <c r="Y89" i="42"/>
  <c r="X89" i="42"/>
  <c r="Y70" i="42"/>
  <c r="X70" i="42"/>
  <c r="Y51" i="42"/>
  <c r="Y32" i="42"/>
  <c r="X172" i="42"/>
  <c r="Y167" i="42"/>
  <c r="X154" i="42"/>
  <c r="Y149" i="42"/>
  <c r="X136" i="42"/>
  <c r="Y131" i="42"/>
  <c r="Y117" i="42"/>
  <c r="X117" i="42"/>
  <c r="Y112" i="42"/>
  <c r="Y93" i="42"/>
  <c r="Y92" i="42"/>
  <c r="X92" i="42"/>
  <c r="Y74" i="42"/>
  <c r="X73" i="42"/>
  <c r="Y55" i="42"/>
  <c r="X54" i="42"/>
  <c r="Y36" i="42"/>
  <c r="X35" i="42"/>
  <c r="X16" i="42"/>
  <c r="Y11" i="42"/>
  <c r="X10" i="42"/>
  <c r="Y170" i="42"/>
  <c r="X170" i="42"/>
  <c r="Y169" i="42"/>
  <c r="X169" i="42"/>
  <c r="Y168" i="42"/>
  <c r="X168" i="42"/>
  <c r="X167" i="42"/>
  <c r="Y152" i="42"/>
  <c r="X152" i="42"/>
  <c r="Y151" i="42"/>
  <c r="X151" i="42"/>
  <c r="Y150" i="42"/>
  <c r="X150" i="42"/>
  <c r="X149" i="42"/>
  <c r="Y134" i="42"/>
  <c r="X134" i="42"/>
  <c r="Y133" i="42"/>
  <c r="X133" i="42"/>
  <c r="Y132" i="42"/>
  <c r="X132" i="42"/>
  <c r="X131" i="42"/>
  <c r="Y115" i="42"/>
  <c r="X115" i="42"/>
  <c r="Y114" i="42"/>
  <c r="X114" i="42"/>
  <c r="Y113" i="42"/>
  <c r="X113" i="42"/>
  <c r="X112" i="42"/>
  <c r="Y96" i="42"/>
  <c r="X96" i="42"/>
  <c r="Y95" i="42"/>
  <c r="X95" i="42"/>
  <c r="Y94" i="42"/>
  <c r="X94" i="42"/>
  <c r="X93" i="42"/>
  <c r="Y91" i="42"/>
  <c r="X91" i="42"/>
  <c r="Y90" i="42"/>
  <c r="X90" i="42"/>
  <c r="Y88" i="42"/>
  <c r="X88" i="42"/>
  <c r="X74" i="42"/>
  <c r="Y72" i="42"/>
  <c r="X72" i="42"/>
  <c r="Y71" i="42"/>
  <c r="X71" i="42"/>
  <c r="Y69" i="42"/>
  <c r="X69" i="42"/>
  <c r="X55" i="42"/>
  <c r="Y53" i="42"/>
  <c r="X53" i="42"/>
  <c r="Y52" i="42"/>
  <c r="X52" i="42"/>
  <c r="Y50" i="42"/>
  <c r="X50" i="42"/>
  <c r="X36" i="42"/>
  <c r="Y34" i="42"/>
  <c r="X34" i="42"/>
  <c r="Y33" i="42"/>
  <c r="X33" i="42"/>
  <c r="X32" i="42"/>
  <c r="Y31" i="42"/>
  <c r="X31" i="42"/>
  <c r="Y15" i="42"/>
  <c r="Y14" i="42"/>
  <c r="X14" i="42"/>
  <c r="Y13" i="42"/>
  <c r="X13" i="42"/>
  <c r="Y12" i="42"/>
  <c r="X12" i="42"/>
  <c r="X11" i="42"/>
  <c r="X164" i="44"/>
  <c r="Y164" i="44"/>
  <c r="Y164" i="46" s="1"/>
  <c r="X162" i="44"/>
  <c r="X146" i="44"/>
  <c r="Y146" i="44"/>
  <c r="Y144" i="44"/>
  <c r="Y128" i="44"/>
  <c r="X128" i="44"/>
  <c r="Y125" i="44"/>
  <c r="X125" i="44"/>
  <c r="Y109" i="44"/>
  <c r="X109" i="44"/>
  <c r="Y85" i="44"/>
  <c r="X85" i="44"/>
  <c r="X82" i="44"/>
  <c r="Y66" i="44"/>
  <c r="X66" i="44"/>
  <c r="X63" i="44"/>
  <c r="Y63" i="44"/>
  <c r="X47" i="44"/>
  <c r="Y47" i="44"/>
  <c r="X44" i="44"/>
  <c r="X28" i="44"/>
  <c r="Y28" i="44"/>
  <c r="Y25" i="44"/>
  <c r="X7" i="44"/>
  <c r="Y7" i="44"/>
  <c r="Y4" i="44"/>
  <c r="X177" i="46"/>
  <c r="Y174" i="46"/>
  <c r="X173" i="46"/>
  <c r="Y170" i="46"/>
  <c r="X169" i="46"/>
  <c r="Y166" i="46"/>
  <c r="Y164" i="45"/>
  <c r="X162" i="45"/>
  <c r="Y162" i="45"/>
  <c r="Y157" i="46"/>
  <c r="X156" i="46"/>
  <c r="Y155" i="46"/>
  <c r="Y153" i="46"/>
  <c r="X152" i="46"/>
  <c r="Y149" i="46"/>
  <c r="X148" i="46"/>
  <c r="Y146" i="45"/>
  <c r="Y146" i="46" s="1"/>
  <c r="X146" i="45"/>
  <c r="X144" i="45"/>
  <c r="X141" i="46"/>
  <c r="Y140" i="46"/>
  <c r="X139" i="46"/>
  <c r="X137" i="46"/>
  <c r="Y136" i="46"/>
  <c r="X135" i="46"/>
  <c r="Y132" i="46"/>
  <c r="X131" i="46"/>
  <c r="Y128" i="45"/>
  <c r="X128" i="45"/>
  <c r="Y125" i="45"/>
  <c r="Y122" i="46"/>
  <c r="X122" i="46"/>
  <c r="X118" i="46"/>
  <c r="Y114" i="46"/>
  <c r="Y109" i="45"/>
  <c r="X109" i="45"/>
  <c r="X109" i="46" s="1"/>
  <c r="Y106" i="45"/>
  <c r="X106" i="45"/>
  <c r="Y103" i="46"/>
  <c r="Y99" i="46"/>
  <c r="Y95" i="46"/>
  <c r="Y91" i="46"/>
  <c r="Y87" i="46"/>
  <c r="Y85" i="45"/>
  <c r="X85" i="45"/>
  <c r="Y82" i="45"/>
  <c r="X82" i="45"/>
  <c r="Y77" i="46"/>
  <c r="Y73" i="46"/>
  <c r="Y72" i="46"/>
  <c r="Y69" i="46"/>
  <c r="Y68" i="46"/>
  <c r="Y66" i="45"/>
  <c r="X66" i="45"/>
  <c r="Y64" i="46"/>
  <c r="Y60" i="46"/>
  <c r="Y57" i="46"/>
  <c r="Y56" i="46"/>
  <c r="Y53" i="46"/>
  <c r="Y52" i="46"/>
  <c r="Y47" i="45"/>
  <c r="Y47" i="46" s="1"/>
  <c r="X47" i="45"/>
  <c r="Y44" i="45"/>
  <c r="X44" i="45"/>
  <c r="Y39" i="46"/>
  <c r="Y35" i="46"/>
  <c r="Y31" i="46"/>
  <c r="Y28" i="45"/>
  <c r="X28" i="45"/>
  <c r="Y27" i="46"/>
  <c r="X21" i="46"/>
  <c r="Y20" i="46"/>
  <c r="X20" i="46"/>
  <c r="X17" i="46"/>
  <c r="Y16" i="46"/>
  <c r="X16" i="46"/>
  <c r="X13" i="46"/>
  <c r="X9" i="46"/>
  <c r="Y7" i="45"/>
  <c r="X8" i="46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X155" i="46"/>
  <c r="X154" i="46"/>
  <c r="Y152" i="46"/>
  <c r="Y151" i="46"/>
  <c r="X151" i="46"/>
  <c r="X150" i="46"/>
  <c r="Y148" i="46"/>
  <c r="X147" i="46"/>
  <c r="X140" i="46"/>
  <c r="Y139" i="46"/>
  <c r="Y138" i="46"/>
  <c r="X138" i="46"/>
  <c r="Y135" i="46"/>
  <c r="Y134" i="46"/>
  <c r="X134" i="46"/>
  <c r="X133" i="46"/>
  <c r="X132" i="46"/>
  <c r="Y131" i="46"/>
  <c r="Y130" i="46"/>
  <c r="X130" i="46"/>
  <c r="Y129" i="46"/>
  <c r="Y127" i="46"/>
  <c r="Y126" i="46"/>
  <c r="X126" i="46"/>
  <c r="Y121" i="46"/>
  <c r="X121" i="46"/>
  <c r="X120" i="46"/>
  <c r="Y119" i="46"/>
  <c r="X119" i="46"/>
  <c r="Y118" i="46"/>
  <c r="Y117" i="46"/>
  <c r="X117" i="46"/>
  <c r="Y116" i="46"/>
  <c r="X116" i="46"/>
  <c r="Y115" i="46"/>
  <c r="X114" i="46"/>
  <c r="Y113" i="46"/>
  <c r="X113" i="46"/>
  <c r="Y112" i="46"/>
  <c r="X112" i="46"/>
  <c r="Y111" i="46"/>
  <c r="X110" i="46"/>
  <c r="Y108" i="46"/>
  <c r="X108" i="46"/>
  <c r="Y107" i="46"/>
  <c r="X103" i="46"/>
  <c r="Y102" i="46"/>
  <c r="X102" i="46"/>
  <c r="Y101" i="46"/>
  <c r="X101" i="46"/>
  <c r="Y100" i="46"/>
  <c r="X100" i="46"/>
  <c r="X99" i="46"/>
  <c r="Y98" i="46"/>
  <c r="X98" i="46"/>
  <c r="Y97" i="46"/>
  <c r="X97" i="46"/>
  <c r="Y96" i="46"/>
  <c r="X96" i="46"/>
  <c r="X95" i="46"/>
  <c r="Y94" i="46"/>
  <c r="X94" i="46"/>
  <c r="Y93" i="46"/>
  <c r="X93" i="46"/>
  <c r="Y92" i="46"/>
  <c r="X92" i="46"/>
  <c r="X91" i="46"/>
  <c r="Y90" i="46"/>
  <c r="X90" i="46"/>
  <c r="Y89" i="46"/>
  <c r="X89" i="46"/>
  <c r="Y88" i="46"/>
  <c r="X88" i="46"/>
  <c r="X87" i="46"/>
  <c r="Y86" i="46"/>
  <c r="X86" i="46"/>
  <c r="Y84" i="46"/>
  <c r="X84" i="46"/>
  <c r="Y79" i="46"/>
  <c r="X79" i="46"/>
  <c r="Y78" i="46"/>
  <c r="X78" i="46"/>
  <c r="Y76" i="46"/>
  <c r="X76" i="46"/>
  <c r="Y75" i="46"/>
  <c r="X75" i="46"/>
  <c r="Y74" i="46"/>
  <c r="X74" i="46"/>
  <c r="X72" i="46"/>
  <c r="Y71" i="46"/>
  <c r="X71" i="46"/>
  <c r="Y70" i="46"/>
  <c r="X70" i="46"/>
  <c r="X68" i="46"/>
  <c r="Y67" i="46"/>
  <c r="X67" i="46"/>
  <c r="X65" i="46"/>
  <c r="X64" i="46"/>
  <c r="X60" i="46"/>
  <c r="Y59" i="46"/>
  <c r="X59" i="46"/>
  <c r="Y58" i="46"/>
  <c r="X58" i="46"/>
  <c r="X57" i="46"/>
  <c r="X56" i="46"/>
  <c r="Y55" i="46"/>
  <c r="X55" i="46"/>
  <c r="Y54" i="46"/>
  <c r="X54" i="46"/>
  <c r="X53" i="46"/>
  <c r="X52" i="46"/>
  <c r="Y51" i="46"/>
  <c r="X51" i="46"/>
  <c r="Y50" i="46"/>
  <c r="X50" i="46"/>
  <c r="Y49" i="46"/>
  <c r="X49" i="46"/>
  <c r="X48" i="46"/>
  <c r="X47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19" i="46"/>
  <c r="X19" i="46"/>
  <c r="Y18" i="46"/>
  <c r="Y17" i="46"/>
  <c r="Y15" i="46"/>
  <c r="X15" i="46"/>
  <c r="Y14" i="46"/>
  <c r="Y13" i="46"/>
  <c r="Y12" i="46"/>
  <c r="X12" i="46"/>
  <c r="Y11" i="46"/>
  <c r="X11" i="46"/>
  <c r="Y10" i="46"/>
  <c r="Y9" i="46"/>
  <c r="Y6" i="46"/>
  <c r="X6" i="46"/>
  <c r="Y5" i="46"/>
  <c r="Y164" i="47"/>
  <c r="X164" i="47"/>
  <c r="Y162" i="47"/>
  <c r="X162" i="47"/>
  <c r="X161" i="47" s="1"/>
  <c r="Y146" i="47"/>
  <c r="X146" i="47"/>
  <c r="Y144" i="47"/>
  <c r="Y143" i="47" s="1"/>
  <c r="X144" i="47"/>
  <c r="Y128" i="47"/>
  <c r="X128" i="47"/>
  <c r="X125" i="47"/>
  <c r="X124" i="47" s="1"/>
  <c r="Y109" i="47"/>
  <c r="X109" i="47"/>
  <c r="Y106" i="47"/>
  <c r="X106" i="47"/>
  <c r="X105" i="47" s="1"/>
  <c r="Y85" i="47"/>
  <c r="X85" i="47"/>
  <c r="Y82" i="47"/>
  <c r="X82" i="47"/>
  <c r="X81" i="47" s="1"/>
  <c r="Y66" i="47"/>
  <c r="X66" i="47"/>
  <c r="Y63" i="47"/>
  <c r="Y62" i="47" s="1"/>
  <c r="X63" i="47"/>
  <c r="Y47" i="47"/>
  <c r="X47" i="47"/>
  <c r="X44" i="47"/>
  <c r="X43" i="47" s="1"/>
  <c r="Y28" i="47"/>
  <c r="X28" i="47"/>
  <c r="X25" i="47"/>
  <c r="X24" i="47" s="1"/>
  <c r="Y25" i="47"/>
  <c r="Y24" i="47" s="1"/>
  <c r="Y7" i="47"/>
  <c r="X7" i="47"/>
  <c r="Y4" i="47"/>
  <c r="X4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X82" i="48"/>
  <c r="Y82" i="48"/>
  <c r="Y67" i="48"/>
  <c r="Y66" i="48" s="1"/>
  <c r="X67" i="48"/>
  <c r="X66" i="48" s="1"/>
  <c r="Y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X110" i="49"/>
  <c r="X109" i="49" s="1"/>
  <c r="X106" i="49"/>
  <c r="Y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Y66" i="50"/>
  <c r="X66" i="50"/>
  <c r="Y63" i="50"/>
  <c r="Y47" i="50"/>
  <c r="X47" i="50"/>
  <c r="Y44" i="50"/>
  <c r="Y43" i="50" s="1"/>
  <c r="X44" i="50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X138" i="56"/>
  <c r="X134" i="56"/>
  <c r="X130" i="56"/>
  <c r="Y128" i="54"/>
  <c r="X128" i="54"/>
  <c r="Y125" i="54"/>
  <c r="Y109" i="54"/>
  <c r="X109" i="54"/>
  <c r="X106" i="54"/>
  <c r="X105" i="54" s="1"/>
  <c r="Y106" i="54"/>
  <c r="X85" i="54"/>
  <c r="Y85" i="54"/>
  <c r="Y82" i="54"/>
  <c r="X82" i="54"/>
  <c r="Y66" i="54"/>
  <c r="X66" i="54"/>
  <c r="X63" i="54"/>
  <c r="Y63" i="54"/>
  <c r="Y47" i="54"/>
  <c r="X47" i="54"/>
  <c r="Y44" i="54"/>
  <c r="X44" i="54"/>
  <c r="Y28" i="54"/>
  <c r="X28" i="54"/>
  <c r="Y25" i="54"/>
  <c r="X25" i="54"/>
  <c r="Y7" i="54"/>
  <c r="X7" i="54"/>
  <c r="Y4" i="54"/>
  <c r="X4" i="54"/>
  <c r="X175" i="56"/>
  <c r="Y173" i="56"/>
  <c r="X173" i="56"/>
  <c r="X171" i="56"/>
  <c r="Y169" i="56"/>
  <c r="X169" i="56"/>
  <c r="X167" i="56"/>
  <c r="Y164" i="55"/>
  <c r="X164" i="55"/>
  <c r="Y162" i="55"/>
  <c r="X158" i="56"/>
  <c r="X154" i="56"/>
  <c r="Y153" i="56"/>
  <c r="X150" i="56"/>
  <c r="Y149" i="56"/>
  <c r="Y146" i="55"/>
  <c r="X146" i="55"/>
  <c r="Y144" i="55"/>
  <c r="X144" i="55"/>
  <c r="X141" i="56"/>
  <c r="Y139" i="56"/>
  <c r="X139" i="56"/>
  <c r="X137" i="56"/>
  <c r="Y135" i="56"/>
  <c r="X135" i="56"/>
  <c r="X133" i="56"/>
  <c r="Y131" i="56"/>
  <c r="X131" i="56"/>
  <c r="Y128" i="55"/>
  <c r="Y125" i="55"/>
  <c r="X125" i="55"/>
  <c r="Y120" i="56"/>
  <c r="X120" i="56"/>
  <c r="Y116" i="56"/>
  <c r="X116" i="56"/>
  <c r="X112" i="56"/>
  <c r="X109" i="55"/>
  <c r="X109" i="56" s="1"/>
  <c r="Y109" i="55"/>
  <c r="Y106" i="55"/>
  <c r="X103" i="56"/>
  <c r="X99" i="56"/>
  <c r="X97" i="56"/>
  <c r="X95" i="56"/>
  <c r="X93" i="56"/>
  <c r="Y92" i="56"/>
  <c r="X91" i="56"/>
  <c r="X89" i="56"/>
  <c r="Y88" i="56"/>
  <c r="X87" i="56"/>
  <c r="Y85" i="55"/>
  <c r="X85" i="55"/>
  <c r="Y84" i="56"/>
  <c r="X78" i="56"/>
  <c r="X74" i="56"/>
  <c r="Y73" i="56"/>
  <c r="X70" i="56"/>
  <c r="Y69" i="56"/>
  <c r="Y66" i="55"/>
  <c r="X66" i="55"/>
  <c r="Y65" i="56"/>
  <c r="X63" i="55"/>
  <c r="X59" i="56"/>
  <c r="Y58" i="56"/>
  <c r="X55" i="56"/>
  <c r="Y54" i="56"/>
  <c r="X51" i="56"/>
  <c r="Y50" i="56"/>
  <c r="Y47" i="55"/>
  <c r="X47" i="55"/>
  <c r="X47" i="56" s="1"/>
  <c r="Y46" i="56"/>
  <c r="X46" i="56"/>
  <c r="Y39" i="56"/>
  <c r="Y35" i="56"/>
  <c r="Y31" i="56"/>
  <c r="Y28" i="55"/>
  <c r="X28" i="55"/>
  <c r="X28" i="56" s="1"/>
  <c r="Y27" i="56"/>
  <c r="Y20" i="56"/>
  <c r="Y16" i="56"/>
  <c r="Y12" i="56"/>
  <c r="Y8" i="56"/>
  <c r="X7" i="55"/>
  <c r="X7" i="56" s="1"/>
  <c r="Y4" i="55"/>
  <c r="Y4" i="56" s="1"/>
  <c r="X4" i="55"/>
  <c r="X4" i="56" s="1"/>
  <c r="Y177" i="56"/>
  <c r="X177" i="56"/>
  <c r="Y176" i="56"/>
  <c r="Y175" i="56"/>
  <c r="Y174" i="56"/>
  <c r="X174" i="56"/>
  <c r="Y172" i="56"/>
  <c r="Y171" i="56"/>
  <c r="Y170" i="56"/>
  <c r="X170" i="56"/>
  <c r="Y168" i="56"/>
  <c r="Y167" i="56"/>
  <c r="Y166" i="56"/>
  <c r="X166" i="56"/>
  <c r="Y163" i="56"/>
  <c r="Y159" i="56"/>
  <c r="Y158" i="56"/>
  <c r="Y157" i="56"/>
  <c r="X157" i="56"/>
  <c r="Y156" i="56"/>
  <c r="X156" i="56"/>
  <c r="Y155" i="56"/>
  <c r="Y154" i="56"/>
  <c r="X153" i="56"/>
  <c r="Y152" i="56"/>
  <c r="X152" i="56"/>
  <c r="Y151" i="56"/>
  <c r="Y150" i="56"/>
  <c r="X149" i="56"/>
  <c r="Y148" i="56"/>
  <c r="X148" i="56"/>
  <c r="Y147" i="56"/>
  <c r="Y145" i="56"/>
  <c r="X145" i="56"/>
  <c r="Y141" i="56"/>
  <c r="Y140" i="56"/>
  <c r="X140" i="56"/>
  <c r="Y138" i="56"/>
  <c r="Y137" i="56"/>
  <c r="Y136" i="56"/>
  <c r="X136" i="56"/>
  <c r="Y134" i="56"/>
  <c r="Y133" i="56"/>
  <c r="Y132" i="56"/>
  <c r="X132" i="56"/>
  <c r="Y130" i="56"/>
  <c r="Y129" i="56"/>
  <c r="Y127" i="56"/>
  <c r="X127" i="56"/>
  <c r="Y126" i="56"/>
  <c r="Y122" i="56"/>
  <c r="X122" i="56"/>
  <c r="Y121" i="56"/>
  <c r="Y119" i="56"/>
  <c r="X119" i="56"/>
  <c r="Y118" i="56"/>
  <c r="X118" i="56"/>
  <c r="Y117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Y96" i="56"/>
  <c r="Y95" i="56"/>
  <c r="Y94" i="56"/>
  <c r="X94" i="56"/>
  <c r="Y93" i="56"/>
  <c r="Y91" i="56"/>
  <c r="Y90" i="56"/>
  <c r="X90" i="56"/>
  <c r="Y89" i="56"/>
  <c r="Y87" i="56"/>
  <c r="Y86" i="56"/>
  <c r="X86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X73" i="56"/>
  <c r="Y72" i="56"/>
  <c r="X72" i="56"/>
  <c r="Y71" i="56"/>
  <c r="X71" i="56"/>
  <c r="Y70" i="56"/>
  <c r="X69" i="56"/>
  <c r="Y68" i="56"/>
  <c r="X68" i="56"/>
  <c r="Y67" i="56"/>
  <c r="X67" i="56"/>
  <c r="X65" i="56"/>
  <c r="Y64" i="56"/>
  <c r="X64" i="56"/>
  <c r="Y60" i="56"/>
  <c r="X60" i="56"/>
  <c r="Y59" i="56"/>
  <c r="X58" i="56"/>
  <c r="Y57" i="56"/>
  <c r="X57" i="56"/>
  <c r="Y56" i="56"/>
  <c r="X56" i="56"/>
  <c r="Y55" i="56"/>
  <c r="X54" i="56"/>
  <c r="Y53" i="56"/>
  <c r="X53" i="56"/>
  <c r="Y52" i="56"/>
  <c r="X52" i="56"/>
  <c r="Y51" i="56"/>
  <c r="X50" i="56"/>
  <c r="Y49" i="56"/>
  <c r="X49" i="56"/>
  <c r="Y48" i="56"/>
  <c r="X48" i="56"/>
  <c r="Y45" i="56"/>
  <c r="X45" i="56"/>
  <c r="Y41" i="56"/>
  <c r="X41" i="56"/>
  <c r="Y40" i="56"/>
  <c r="X40" i="56"/>
  <c r="X39" i="56"/>
  <c r="Y38" i="56"/>
  <c r="X38" i="56"/>
  <c r="Y37" i="56"/>
  <c r="X37" i="56"/>
  <c r="Y36" i="56"/>
  <c r="X36" i="56"/>
  <c r="X35" i="56"/>
  <c r="Y34" i="56"/>
  <c r="X34" i="56"/>
  <c r="Y33" i="56"/>
  <c r="X33" i="56"/>
  <c r="Y32" i="56"/>
  <c r="X32" i="56"/>
  <c r="X31" i="56"/>
  <c r="Y30" i="56"/>
  <c r="X30" i="56"/>
  <c r="Y29" i="56"/>
  <c r="X29" i="56"/>
  <c r="X27" i="56"/>
  <c r="Y26" i="56"/>
  <c r="X26" i="56"/>
  <c r="Y22" i="56"/>
  <c r="X22" i="56"/>
  <c r="Y21" i="56"/>
  <c r="X21" i="56"/>
  <c r="X20" i="56"/>
  <c r="Y19" i="56"/>
  <c r="X19" i="56"/>
  <c r="Y18" i="56"/>
  <c r="X18" i="56"/>
  <c r="Y17" i="56"/>
  <c r="X17" i="56"/>
  <c r="X16" i="56"/>
  <c r="Y15" i="56"/>
  <c r="X15" i="56"/>
  <c r="Y14" i="56"/>
  <c r="X14" i="56"/>
  <c r="Y13" i="56"/>
  <c r="X13" i="56"/>
  <c r="X12" i="56"/>
  <c r="Y11" i="56"/>
  <c r="X11" i="56"/>
  <c r="Y10" i="56"/>
  <c r="X10" i="56"/>
  <c r="Y9" i="56"/>
  <c r="X9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X125" i="57"/>
  <c r="Y109" i="57"/>
  <c r="X109" i="57"/>
  <c r="Y85" i="57"/>
  <c r="X85" i="57"/>
  <c r="X82" i="57"/>
  <c r="X81" i="57" s="1"/>
  <c r="Y82" i="57"/>
  <c r="Y81" i="57" s="1"/>
  <c r="Y66" i="57"/>
  <c r="X66" i="57"/>
  <c r="X63" i="57"/>
  <c r="Y47" i="57"/>
  <c r="X47" i="57"/>
  <c r="Y28" i="57"/>
  <c r="X28" i="57"/>
  <c r="Y7" i="57"/>
  <c r="X7" i="57"/>
  <c r="Y165" i="58"/>
  <c r="Y164" i="58" s="1"/>
  <c r="X165" i="58"/>
  <c r="X164" i="58" s="1"/>
  <c r="X162" i="58"/>
  <c r="Y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Y82" i="58"/>
  <c r="X82" i="58"/>
  <c r="Y67" i="58"/>
  <c r="Y66" i="58" s="1"/>
  <c r="X67" i="58"/>
  <c r="X66" i="58" s="1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X4" i="58"/>
  <c r="Y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Y82" i="59"/>
  <c r="X82" i="59"/>
  <c r="Y67" i="59"/>
  <c r="Y66" i="59" s="1"/>
  <c r="X67" i="59"/>
  <c r="X66" i="59" s="1"/>
  <c r="X63" i="59"/>
  <c r="Y63" i="59"/>
  <c r="Y48" i="59"/>
  <c r="Y47" i="59" s="1"/>
  <c r="X48" i="59"/>
  <c r="X47" i="59" s="1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Y146" i="60"/>
  <c r="X146" i="60"/>
  <c r="Y144" i="60"/>
  <c r="Y143" i="60" s="1"/>
  <c r="X144" i="60"/>
  <c r="X143" i="60" s="1"/>
  <c r="Y128" i="60"/>
  <c r="X128" i="60"/>
  <c r="X125" i="60"/>
  <c r="Y109" i="60"/>
  <c r="X109" i="60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Y44" i="60"/>
  <c r="Y43" i="60" s="1"/>
  <c r="Y28" i="60"/>
  <c r="X28" i="60"/>
  <c r="Y25" i="60"/>
  <c r="Y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28" i="64"/>
  <c r="X428" i="64"/>
  <c r="Y407" i="64"/>
  <c r="Y389" i="64"/>
  <c r="X389" i="64"/>
  <c r="X386" i="64"/>
  <c r="X385" i="64" s="1"/>
  <c r="X383" i="64"/>
  <c r="X375" i="64"/>
  <c r="X371" i="64"/>
  <c r="Y381" i="64"/>
  <c r="X381" i="64"/>
  <c r="Y379" i="64"/>
  <c r="Y378" i="64"/>
  <c r="Y377" i="64"/>
  <c r="X377" i="64"/>
  <c r="Y375" i="64"/>
  <c r="Y373" i="64"/>
  <c r="X373" i="64"/>
  <c r="Y370" i="64"/>
  <c r="Y347" i="64"/>
  <c r="X369" i="64"/>
  <c r="X367" i="64"/>
  <c r="Y344" i="64"/>
  <c r="X380" i="64"/>
  <c r="X374" i="64"/>
  <c r="Y326" i="64"/>
  <c r="X326" i="64"/>
  <c r="Y366" i="64"/>
  <c r="X323" i="64"/>
  <c r="Y303" i="64"/>
  <c r="X303" i="64"/>
  <c r="Y240" i="64"/>
  <c r="X240" i="64"/>
  <c r="Y237" i="64"/>
  <c r="Y236" i="64" s="1"/>
  <c r="X216" i="64"/>
  <c r="Y199" i="64"/>
  <c r="Y198" i="64" s="1"/>
  <c r="X195" i="64"/>
  <c r="Y195" i="64"/>
  <c r="Y177" i="64"/>
  <c r="X177" i="64"/>
  <c r="Y174" i="64"/>
  <c r="Y173" i="64" s="1"/>
  <c r="Y171" i="64"/>
  <c r="X171" i="64"/>
  <c r="Y168" i="64"/>
  <c r="Y167" i="64"/>
  <c r="X167" i="64"/>
  <c r="Y164" i="64"/>
  <c r="Y163" i="64"/>
  <c r="X163" i="64"/>
  <c r="Y160" i="64"/>
  <c r="Y159" i="64"/>
  <c r="X159" i="64"/>
  <c r="Y135" i="64"/>
  <c r="X135" i="64"/>
  <c r="X155" i="64"/>
  <c r="Y154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X77" i="64"/>
  <c r="Y75" i="64"/>
  <c r="X75" i="64"/>
  <c r="Y465" i="65"/>
  <c r="X465" i="65"/>
  <c r="Y408" i="65"/>
  <c r="X408" i="65"/>
  <c r="Y405" i="65"/>
  <c r="Y404" i="65" s="1"/>
  <c r="X405" i="65"/>
  <c r="X404" i="65" s="1"/>
  <c r="X386" i="65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38" i="65"/>
  <c r="X13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X194" i="66"/>
  <c r="Y175" i="66"/>
  <c r="X175" i="66"/>
  <c r="Y159" i="66"/>
  <c r="X159" i="66"/>
  <c r="Y156" i="66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X481" i="68"/>
  <c r="Y481" i="68"/>
  <c r="X457" i="68"/>
  <c r="Y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43" i="68"/>
  <c r="Y24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4" i="69"/>
  <c r="Y291" i="69"/>
  <c r="Y290" i="69" s="1"/>
  <c r="X330" i="69"/>
  <c r="Y273" i="69"/>
  <c r="X273" i="69"/>
  <c r="Y216" i="69"/>
  <c r="X216" i="69"/>
  <c r="X213" i="69"/>
  <c r="X212" i="69" s="1"/>
  <c r="Y198" i="69"/>
  <c r="Y197" i="69" s="1"/>
  <c r="X198" i="69"/>
  <c r="X197" i="69" s="1"/>
  <c r="Y194" i="69"/>
  <c r="X194" i="69"/>
  <c r="X175" i="69"/>
  <c r="Y175" i="69"/>
  <c r="Y159" i="69"/>
  <c r="X159" i="69"/>
  <c r="Y156" i="69"/>
  <c r="Y155" i="69" s="1"/>
  <c r="X156" i="69"/>
  <c r="X155" i="69" s="1"/>
  <c r="Y121" i="69"/>
  <c r="X121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71" i="70"/>
  <c r="Y370" i="70" s="1"/>
  <c r="X371" i="70"/>
  <c r="X370" i="70" s="1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X194" i="70"/>
  <c r="Y194" i="70"/>
  <c r="Y175" i="70"/>
  <c r="X175" i="70"/>
  <c r="Y159" i="70"/>
  <c r="X159" i="70"/>
  <c r="Y156" i="70"/>
  <c r="Y155" i="70" s="1"/>
  <c r="X156" i="70"/>
  <c r="X155" i="70" s="1"/>
  <c r="Y121" i="70"/>
  <c r="X121" i="70"/>
  <c r="Y118" i="70"/>
  <c r="X118" i="70"/>
  <c r="X151" i="70"/>
  <c r="Y150" i="70"/>
  <c r="X147" i="70"/>
  <c r="Y146" i="70"/>
  <c r="X143" i="70"/>
  <c r="Y142" i="70"/>
  <c r="X102" i="70"/>
  <c r="Y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X280" i="72"/>
  <c r="Y280" i="72"/>
  <c r="Y262" i="72"/>
  <c r="X262" i="72"/>
  <c r="Y208" i="72"/>
  <c r="X208" i="72"/>
  <c r="Y206" i="72"/>
  <c r="Y205" i="72" s="1"/>
  <c r="X206" i="72"/>
  <c r="X205" i="72" s="1"/>
  <c r="Y188" i="72"/>
  <c r="X188" i="72"/>
  <c r="Y173" i="72"/>
  <c r="Y172" i="72" s="1"/>
  <c r="Y170" i="72"/>
  <c r="X170" i="72"/>
  <c r="Y154" i="72"/>
  <c r="X154" i="72"/>
  <c r="Y152" i="72"/>
  <c r="Y151" i="72" s="1"/>
  <c r="X152" i="72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Y21" i="6"/>
  <c r="Y19" i="6"/>
  <c r="X114" i="6"/>
  <c r="Y17" i="6"/>
  <c r="Y159" i="6" s="1"/>
  <c r="Y12" i="6"/>
  <c r="Y13" i="6" s="1"/>
  <c r="X198" i="70" l="1"/>
  <c r="X197" i="70" s="1"/>
  <c r="Y198" i="70"/>
  <c r="Y197" i="70" s="1"/>
  <c r="X173" i="71"/>
  <c r="X172" i="71" s="1"/>
  <c r="X28" i="46"/>
  <c r="Y371" i="65"/>
  <c r="Y370" i="65" s="1"/>
  <c r="Y219" i="68"/>
  <c r="Y218" i="68" s="1"/>
  <c r="X43" i="45"/>
  <c r="X191" i="71"/>
  <c r="X190" i="71" s="1"/>
  <c r="X279" i="72"/>
  <c r="Y179" i="67"/>
  <c r="Y178" i="67" s="1"/>
  <c r="X179" i="66"/>
  <c r="X178" i="66" s="1"/>
  <c r="Y179" i="66"/>
  <c r="Y178" i="66" s="1"/>
  <c r="Y198" i="67"/>
  <c r="Y197" i="67" s="1"/>
  <c r="X485" i="68"/>
  <c r="X484" i="68" s="1"/>
  <c r="Y371" i="66"/>
  <c r="Y370" i="66" s="1"/>
  <c r="Y366" i="66" s="1"/>
  <c r="Y62" i="54"/>
  <c r="Y179" i="69"/>
  <c r="Y178" i="69" s="1"/>
  <c r="X179" i="70"/>
  <c r="X178" i="70" s="1"/>
  <c r="Y191" i="72"/>
  <c r="Y190" i="72" s="1"/>
  <c r="X390" i="70"/>
  <c r="X389" i="70" s="1"/>
  <c r="Y198" i="66"/>
  <c r="Y197" i="66" s="1"/>
  <c r="X191" i="72"/>
  <c r="X190" i="72" s="1"/>
  <c r="Y390" i="70"/>
  <c r="Y389" i="70" s="1"/>
  <c r="Y373" i="72"/>
  <c r="Y372" i="72" s="1"/>
  <c r="Y3" i="44"/>
  <c r="Y28" i="56"/>
  <c r="Y7" i="46"/>
  <c r="Y220" i="64"/>
  <c r="Y219" i="64" s="1"/>
  <c r="X355" i="71"/>
  <c r="X354" i="71" s="1"/>
  <c r="X351" i="71" s="1"/>
  <c r="Y355" i="71"/>
  <c r="Y354" i="71" s="1"/>
  <c r="X179" i="65"/>
  <c r="X178" i="65" s="1"/>
  <c r="X198" i="67"/>
  <c r="X197" i="67" s="1"/>
  <c r="Y191" i="71"/>
  <c r="Y190" i="71" s="1"/>
  <c r="Y179" i="65"/>
  <c r="Y178" i="65" s="1"/>
  <c r="Y105" i="54"/>
  <c r="Y28" i="46"/>
  <c r="X461" i="68"/>
  <c r="X460" i="68" s="1"/>
  <c r="X456" i="68" s="1"/>
  <c r="Y198" i="65"/>
  <c r="Y197" i="65" s="1"/>
  <c r="X219" i="68"/>
  <c r="X218" i="68" s="1"/>
  <c r="Y485" i="68"/>
  <c r="Y484" i="68" s="1"/>
  <c r="X390" i="66"/>
  <c r="X389" i="66" s="1"/>
  <c r="X385" i="66" s="1"/>
  <c r="Y371" i="67"/>
  <c r="Y370" i="67" s="1"/>
  <c r="Y390" i="66"/>
  <c r="Y389" i="66" s="1"/>
  <c r="X146" i="46"/>
  <c r="Y373" i="71"/>
  <c r="Y372" i="71" s="1"/>
  <c r="X371" i="67"/>
  <c r="X370" i="67" s="1"/>
  <c r="X66" i="56"/>
  <c r="X355" i="72"/>
  <c r="X354" i="72" s="1"/>
  <c r="X351" i="72" s="1"/>
  <c r="X198" i="65"/>
  <c r="X197" i="65" s="1"/>
  <c r="X173" i="72"/>
  <c r="X172" i="72" s="1"/>
  <c r="X373" i="72"/>
  <c r="X372" i="72" s="1"/>
  <c r="X243" i="68"/>
  <c r="X242" i="68" s="1"/>
  <c r="X371" i="69"/>
  <c r="X370" i="69" s="1"/>
  <c r="X390" i="67"/>
  <c r="X389" i="67" s="1"/>
  <c r="X164" i="56"/>
  <c r="Y371" i="69"/>
  <c r="Y370" i="69" s="1"/>
  <c r="Y390" i="67"/>
  <c r="Y389" i="67" s="1"/>
  <c r="Y432" i="64"/>
  <c r="Y431" i="64" s="1"/>
  <c r="X161" i="49"/>
  <c r="Y3" i="47"/>
  <c r="Y62" i="59"/>
  <c r="X161" i="54"/>
  <c r="X85" i="46"/>
  <c r="X27" i="25"/>
  <c r="X199" i="64"/>
  <c r="X198" i="64" s="1"/>
  <c r="Y124" i="55"/>
  <c r="Y85" i="46"/>
  <c r="Y27" i="10"/>
  <c r="X279" i="71"/>
  <c r="X390" i="65"/>
  <c r="X389" i="65" s="1"/>
  <c r="X220" i="64"/>
  <c r="X219" i="64" s="1"/>
  <c r="X62" i="59"/>
  <c r="Y161" i="49"/>
  <c r="Y97" i="71"/>
  <c r="X373" i="71"/>
  <c r="X372" i="71" s="1"/>
  <c r="X369" i="71" s="1"/>
  <c r="Y193" i="70"/>
  <c r="Y332" i="69"/>
  <c r="X179" i="67"/>
  <c r="X178" i="67" s="1"/>
  <c r="Y390" i="65"/>
  <c r="Y389" i="65" s="1"/>
  <c r="X15" i="10"/>
  <c r="X390" i="69"/>
  <c r="X389" i="69" s="1"/>
  <c r="X385" i="69" s="1"/>
  <c r="X198" i="66"/>
  <c r="X197" i="66" s="1"/>
  <c r="X193" i="66" s="1"/>
  <c r="Y355" i="72"/>
  <c r="Y354" i="72" s="1"/>
  <c r="Y351" i="72" s="1"/>
  <c r="Y173" i="71"/>
  <c r="Y172" i="71" s="1"/>
  <c r="X179" i="69"/>
  <c r="X178" i="69" s="1"/>
  <c r="X174" i="69" s="1"/>
  <c r="X371" i="66"/>
  <c r="X370" i="66" s="1"/>
  <c r="X366" i="66" s="1"/>
  <c r="Y16" i="28"/>
  <c r="X371" i="65"/>
  <c r="X370" i="65" s="1"/>
  <c r="X3" i="59"/>
  <c r="Y81" i="58"/>
  <c r="Y187" i="71"/>
  <c r="Y461" i="68"/>
  <c r="Y460" i="68" s="1"/>
  <c r="Y164" i="56"/>
  <c r="X25" i="29"/>
  <c r="Y134" i="72"/>
  <c r="Y390" i="69"/>
  <c r="Y389" i="69" s="1"/>
  <c r="Y136" i="72"/>
  <c r="Y3" i="59"/>
  <c r="Y279" i="72"/>
  <c r="X117" i="70"/>
  <c r="X174" i="70"/>
  <c r="X85" i="56"/>
  <c r="Y12" i="29"/>
  <c r="Y25" i="29"/>
  <c r="Y260" i="72"/>
  <c r="Y224" i="71"/>
  <c r="Y232" i="69"/>
  <c r="Y162" i="53"/>
  <c r="Y162" i="51"/>
  <c r="Y162" i="62"/>
  <c r="Y144" i="61"/>
  <c r="Y193" i="69"/>
  <c r="X118" i="68"/>
  <c r="Y238" i="68"/>
  <c r="X98" i="65"/>
  <c r="X366" i="65"/>
  <c r="X105" i="58"/>
  <c r="Y24" i="54"/>
  <c r="X63" i="56"/>
  <c r="X44" i="46"/>
  <c r="Y174" i="69"/>
  <c r="X214" i="68"/>
  <c r="Y193" i="66"/>
  <c r="Y98" i="65"/>
  <c r="Y366" i="65"/>
  <c r="Y411" i="64"/>
  <c r="Y410" i="64" s="1"/>
  <c r="Y406" i="64" s="1"/>
  <c r="Y66" i="56"/>
  <c r="Y85" i="56"/>
  <c r="X143" i="49"/>
  <c r="X43" i="48"/>
  <c r="X193" i="70"/>
  <c r="Y214" i="68"/>
  <c r="X309" i="66"/>
  <c r="Y43" i="58"/>
  <c r="Y109" i="56"/>
  <c r="Y143" i="49"/>
  <c r="X174" i="67"/>
  <c r="Y366" i="67"/>
  <c r="Y309" i="66"/>
  <c r="Y328" i="66" s="1"/>
  <c r="X81" i="59"/>
  <c r="Y3" i="49"/>
  <c r="X81" i="45"/>
  <c r="X174" i="66"/>
  <c r="Y81" i="59"/>
  <c r="Y105" i="55"/>
  <c r="Y105" i="56" s="1"/>
  <c r="Y43" i="49"/>
  <c r="X81" i="49"/>
  <c r="Y81" i="45"/>
  <c r="Y456" i="68"/>
  <c r="Y128" i="56"/>
  <c r="Y24" i="44"/>
  <c r="Y15" i="10"/>
  <c r="X385" i="67"/>
  <c r="Y343" i="64"/>
  <c r="X161" i="58"/>
  <c r="Y47" i="56"/>
  <c r="X193" i="69"/>
  <c r="X238" i="68"/>
  <c r="Y193" i="67"/>
  <c r="Y385" i="67"/>
  <c r="Y134" i="6"/>
  <c r="Y34" i="6"/>
  <c r="Y101" i="6"/>
  <c r="Y131" i="6" s="1"/>
  <c r="Y112" i="6"/>
  <c r="Y142" i="6" s="1"/>
  <c r="X97" i="72"/>
  <c r="X140" i="72"/>
  <c r="X144" i="72"/>
  <c r="X148" i="72"/>
  <c r="X12" i="6"/>
  <c r="X13" i="6" s="1"/>
  <c r="Y30" i="6"/>
  <c r="X34" i="6"/>
  <c r="X98" i="6"/>
  <c r="X119" i="6" s="1"/>
  <c r="X102" i="6"/>
  <c r="Y138" i="6"/>
  <c r="Y97" i="72"/>
  <c r="Y140" i="72"/>
  <c r="Y144" i="72"/>
  <c r="Y148" i="72"/>
  <c r="X169" i="72"/>
  <c r="Y140" i="70"/>
  <c r="Y117" i="70"/>
  <c r="Y110" i="64"/>
  <c r="X30" i="6"/>
  <c r="Y98" i="6"/>
  <c r="Y119" i="6" s="1"/>
  <c r="Y102" i="6"/>
  <c r="Y132" i="6" s="1"/>
  <c r="Y113" i="6"/>
  <c r="Y143" i="6" s="1"/>
  <c r="X141" i="72"/>
  <c r="X145" i="72"/>
  <c r="X149" i="72"/>
  <c r="Y169" i="72"/>
  <c r="X23" i="6"/>
  <c r="X99" i="6"/>
  <c r="X120" i="6" s="1"/>
  <c r="Y145" i="72"/>
  <c r="Y149" i="72"/>
  <c r="Y22" i="6"/>
  <c r="Y23" i="6"/>
  <c r="Y99" i="6"/>
  <c r="Y153" i="6" s="1"/>
  <c r="Y115" i="6"/>
  <c r="Y145" i="6" s="1"/>
  <c r="X142" i="72"/>
  <c r="X146" i="72"/>
  <c r="X174" i="65"/>
  <c r="X194" i="64"/>
  <c r="X17" i="6"/>
  <c r="X160" i="6" s="1"/>
  <c r="X21" i="6"/>
  <c r="X25" i="27" s="1"/>
  <c r="X100" i="6"/>
  <c r="Y136" i="6"/>
  <c r="Y138" i="72"/>
  <c r="Y142" i="72"/>
  <c r="Y146" i="72"/>
  <c r="X151" i="72"/>
  <c r="Y174" i="65"/>
  <c r="Y100" i="6"/>
  <c r="Y130" i="6" s="1"/>
  <c r="X147" i="72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193" i="65"/>
  <c r="Y331" i="65"/>
  <c r="Y336" i="65"/>
  <c r="Y340" i="65"/>
  <c r="Y344" i="65"/>
  <c r="Y386" i="65"/>
  <c r="Y385" i="65" s="1"/>
  <c r="X156" i="64"/>
  <c r="X174" i="64"/>
  <c r="X173" i="64" s="1"/>
  <c r="X366" i="64"/>
  <c r="Y374" i="64"/>
  <c r="Y382" i="64"/>
  <c r="Y386" i="64"/>
  <c r="Y385" i="64" s="1"/>
  <c r="X161" i="60"/>
  <c r="Y324" i="72"/>
  <c r="Y328" i="72"/>
  <c r="X369" i="72"/>
  <c r="X140" i="71"/>
  <c r="X144" i="71"/>
  <c r="X148" i="71"/>
  <c r="X187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140" i="65"/>
  <c r="X145" i="65"/>
  <c r="X149" i="65"/>
  <c r="X153" i="65"/>
  <c r="X332" i="65"/>
  <c r="X337" i="65"/>
  <c r="X341" i="65"/>
  <c r="X345" i="65"/>
  <c r="X76" i="64"/>
  <c r="X157" i="64"/>
  <c r="X161" i="64"/>
  <c r="X165" i="64"/>
  <c r="X169" i="64"/>
  <c r="Y216" i="64"/>
  <c r="Y215" i="64" s="1"/>
  <c r="Y323" i="64"/>
  <c r="Y322" i="64" s="1"/>
  <c r="Y369" i="64"/>
  <c r="X379" i="64"/>
  <c r="Y66" i="46"/>
  <c r="Y109" i="46"/>
  <c r="X321" i="72"/>
  <c r="X325" i="72"/>
  <c r="X329" i="72"/>
  <c r="Y140" i="71"/>
  <c r="Y144" i="71"/>
  <c r="Y148" i="71"/>
  <c r="Y322" i="71"/>
  <c r="Y326" i="71"/>
  <c r="Y330" i="71"/>
  <c r="Y369" i="71"/>
  <c r="Y139" i="70"/>
  <c r="X144" i="70"/>
  <c r="X148" i="70"/>
  <c r="X152" i="70"/>
  <c r="Y139" i="69"/>
  <c r="Y143" i="69"/>
  <c r="Y147" i="69"/>
  <c r="Y151" i="69"/>
  <c r="Y213" i="69"/>
  <c r="Y212" i="69" s="1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76" i="64"/>
  <c r="Y156" i="64"/>
  <c r="Y161" i="64"/>
  <c r="Y165" i="64"/>
  <c r="Y169" i="64"/>
  <c r="X215" i="64"/>
  <c r="X322" i="64"/>
  <c r="Y371" i="64"/>
  <c r="Y383" i="64"/>
  <c r="Y321" i="72"/>
  <c r="Y325" i="72"/>
  <c r="Y329" i="72"/>
  <c r="X137" i="71"/>
  <c r="X141" i="71"/>
  <c r="X145" i="71"/>
  <c r="X149" i="71"/>
  <c r="X323" i="71"/>
  <c r="X327" i="71"/>
  <c r="X331" i="71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Y102" i="66"/>
  <c r="Y140" i="66" s="1"/>
  <c r="X332" i="66"/>
  <c r="X337" i="66"/>
  <c r="X341" i="66"/>
  <c r="X345" i="66"/>
  <c r="X118" i="65"/>
  <c r="X117" i="65" s="1"/>
  <c r="X136" i="65" s="1"/>
  <c r="X142" i="65"/>
  <c r="X146" i="65"/>
  <c r="X150" i="65"/>
  <c r="X291" i="65"/>
  <c r="X290" i="65" s="1"/>
  <c r="X334" i="65"/>
  <c r="X338" i="65"/>
  <c r="X342" i="65"/>
  <c r="Y132" i="64"/>
  <c r="Y131" i="64" s="1"/>
  <c r="X158" i="64"/>
  <c r="X162" i="64"/>
  <c r="X166" i="64"/>
  <c r="X170" i="64"/>
  <c r="Y367" i="64"/>
  <c r="X372" i="64"/>
  <c r="X376" i="64"/>
  <c r="Y124" i="45"/>
  <c r="Y62" i="44"/>
  <c r="X124" i="44"/>
  <c r="X317" i="72"/>
  <c r="X322" i="72"/>
  <c r="X326" i="72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18" i="65"/>
  <c r="Y137" i="65" s="1"/>
  <c r="Y142" i="65"/>
  <c r="Y146" i="65"/>
  <c r="Y150" i="65"/>
  <c r="Y291" i="65"/>
  <c r="Y290" i="65" s="1"/>
  <c r="Y334" i="65"/>
  <c r="Y338" i="65"/>
  <c r="Y342" i="65"/>
  <c r="Y77" i="64"/>
  <c r="X154" i="64"/>
  <c r="Y158" i="64"/>
  <c r="Y162" i="64"/>
  <c r="Y166" i="64"/>
  <c r="Y170" i="64"/>
  <c r="X237" i="64"/>
  <c r="X236" i="64" s="1"/>
  <c r="Y317" i="72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334" i="66"/>
  <c r="X338" i="66"/>
  <c r="X342" i="66"/>
  <c r="X335" i="65"/>
  <c r="X339" i="65"/>
  <c r="X343" i="65"/>
  <c r="Y194" i="64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X118" i="69"/>
  <c r="X117" i="69" s="1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Y174" i="67"/>
  <c r="X334" i="67"/>
  <c r="X338" i="67"/>
  <c r="X342" i="67"/>
  <c r="X142" i="66"/>
  <c r="X146" i="66"/>
  <c r="X150" i="66"/>
  <c r="Y334" i="66"/>
  <c r="Y338" i="66"/>
  <c r="Y342" i="66"/>
  <c r="Y339" i="65"/>
  <c r="Y343" i="65"/>
  <c r="Y318" i="72"/>
  <c r="Y323" i="72"/>
  <c r="Y327" i="72"/>
  <c r="Y331" i="72"/>
  <c r="X321" i="71"/>
  <c r="X325" i="71"/>
  <c r="X329" i="71"/>
  <c r="X138" i="70"/>
  <c r="X332" i="70"/>
  <c r="X336" i="70"/>
  <c r="X340" i="70"/>
  <c r="X344" i="70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Y155" i="66"/>
  <c r="X291" i="66"/>
  <c r="X290" i="66" s="1"/>
  <c r="X328" i="66" s="1"/>
  <c r="X330" i="66"/>
  <c r="X193" i="65"/>
  <c r="X331" i="65"/>
  <c r="X336" i="65"/>
  <c r="X340" i="65"/>
  <c r="X344" i="65"/>
  <c r="X385" i="65"/>
  <c r="X110" i="64"/>
  <c r="Y155" i="64"/>
  <c r="X160" i="64"/>
  <c r="X164" i="64"/>
  <c r="X168" i="64"/>
  <c r="Y365" i="64"/>
  <c r="X370" i="64"/>
  <c r="X378" i="64"/>
  <c r="X382" i="64"/>
  <c r="Y124" i="59"/>
  <c r="Y25" i="57"/>
  <c r="Y24" i="57" s="1"/>
  <c r="Y161" i="54"/>
  <c r="X43" i="50"/>
  <c r="X63" i="50"/>
  <c r="X62" i="50" s="1"/>
  <c r="X161" i="50"/>
  <c r="Y24" i="49"/>
  <c r="X43" i="49"/>
  <c r="X62" i="49"/>
  <c r="X4" i="48"/>
  <c r="X3" i="48" s="1"/>
  <c r="X63" i="48"/>
  <c r="X62" i="48" s="1"/>
  <c r="X161" i="48"/>
  <c r="X3" i="47"/>
  <c r="Y8" i="46"/>
  <c r="X129" i="46"/>
  <c r="Y105" i="45"/>
  <c r="X4" i="44"/>
  <c r="X3" i="44" s="1"/>
  <c r="X66" i="46"/>
  <c r="X136" i="46"/>
  <c r="X166" i="46"/>
  <c r="X170" i="46"/>
  <c r="X174" i="46"/>
  <c r="X24" i="59"/>
  <c r="Y24" i="58"/>
  <c r="X62" i="58"/>
  <c r="X151" i="56"/>
  <c r="X155" i="56"/>
  <c r="X159" i="56"/>
  <c r="Y62" i="50"/>
  <c r="Y161" i="50"/>
  <c r="Y81" i="49"/>
  <c r="Y3" i="48"/>
  <c r="Y62" i="48"/>
  <c r="Y161" i="48"/>
  <c r="Y110" i="46"/>
  <c r="X143" i="59"/>
  <c r="Y161" i="59"/>
  <c r="X143" i="58"/>
  <c r="Y161" i="58"/>
  <c r="X113" i="56"/>
  <c r="X117" i="56"/>
  <c r="X121" i="56"/>
  <c r="X3" i="50"/>
  <c r="X24" i="48"/>
  <c r="X62" i="47"/>
  <c r="X143" i="47"/>
  <c r="X83" i="46"/>
  <c r="Y16" i="23"/>
  <c r="Y15" i="23" s="1"/>
  <c r="Y15" i="26" s="1"/>
  <c r="X449" i="64"/>
  <c r="X448" i="64" s="1"/>
  <c r="X44" i="60"/>
  <c r="X43" i="60" s="1"/>
  <c r="X106" i="60"/>
  <c r="X105" i="60" s="1"/>
  <c r="Y125" i="60"/>
  <c r="Y124" i="60" s="1"/>
  <c r="X43" i="58"/>
  <c r="Y63" i="58"/>
  <c r="Y62" i="58" s="1"/>
  <c r="X4" i="57"/>
  <c r="X3" i="57" s="1"/>
  <c r="X44" i="57"/>
  <c r="X43" i="57" s="1"/>
  <c r="Y63" i="57"/>
  <c r="Y62" i="57" s="1"/>
  <c r="X106" i="57"/>
  <c r="X105" i="57" s="1"/>
  <c r="Y125" i="57"/>
  <c r="Y124" i="57" s="1"/>
  <c r="X165" i="56"/>
  <c r="X25" i="55"/>
  <c r="X24" i="55" s="1"/>
  <c r="X44" i="55"/>
  <c r="X44" i="56" s="1"/>
  <c r="Y63" i="55"/>
  <c r="Y62" i="55" s="1"/>
  <c r="Y62" i="56" s="1"/>
  <c r="Y82" i="55"/>
  <c r="Y81" i="55" s="1"/>
  <c r="X143" i="55"/>
  <c r="X88" i="56"/>
  <c r="X92" i="56"/>
  <c r="X96" i="56"/>
  <c r="Y3" i="50"/>
  <c r="Y44" i="47"/>
  <c r="Y43" i="47" s="1"/>
  <c r="Y105" i="47"/>
  <c r="Y147" i="46"/>
  <c r="X7" i="45"/>
  <c r="X7" i="46" s="1"/>
  <c r="X25" i="45"/>
  <c r="X24" i="45" s="1"/>
  <c r="X106" i="44"/>
  <c r="X105" i="44" s="1"/>
  <c r="X111" i="46"/>
  <c r="X115" i="46"/>
  <c r="Y133" i="46"/>
  <c r="Y137" i="46"/>
  <c r="Y141" i="46"/>
  <c r="X149" i="46"/>
  <c r="X153" i="46"/>
  <c r="X157" i="46"/>
  <c r="Y167" i="46"/>
  <c r="Y171" i="46"/>
  <c r="Y175" i="46"/>
  <c r="X432" i="64"/>
  <c r="X431" i="64" s="1"/>
  <c r="X427" i="64" s="1"/>
  <c r="Y449" i="64"/>
  <c r="Y448" i="64" s="1"/>
  <c r="X25" i="60"/>
  <c r="X24" i="60" s="1"/>
  <c r="X44" i="59"/>
  <c r="X43" i="59" s="1"/>
  <c r="X81" i="58"/>
  <c r="Y4" i="57"/>
  <c r="Y3" i="57" s="1"/>
  <c r="Y44" i="57"/>
  <c r="Y43" i="57" s="1"/>
  <c r="Y106" i="57"/>
  <c r="Y105" i="57" s="1"/>
  <c r="Y106" i="56"/>
  <c r="Y165" i="56"/>
  <c r="Y7" i="55"/>
  <c r="Y7" i="56" s="1"/>
  <c r="Y25" i="55"/>
  <c r="Y24" i="55" s="1"/>
  <c r="Y24" i="56" s="1"/>
  <c r="Y44" i="55"/>
  <c r="Y44" i="56" s="1"/>
  <c r="X82" i="50"/>
  <c r="X81" i="50" s="1"/>
  <c r="X4" i="49"/>
  <c r="X3" i="49" s="1"/>
  <c r="X143" i="48"/>
  <c r="X63" i="45"/>
  <c r="X31" i="46"/>
  <c r="X35" i="46"/>
  <c r="X39" i="46"/>
  <c r="Y44" i="44"/>
  <c r="Y43" i="44" s="1"/>
  <c r="X69" i="46"/>
  <c r="X73" i="46"/>
  <c r="X77" i="46"/>
  <c r="Y106" i="44"/>
  <c r="X15" i="42"/>
  <c r="X51" i="42"/>
  <c r="Y3" i="58"/>
  <c r="Y81" i="54"/>
  <c r="X128" i="46"/>
  <c r="X124" i="58"/>
  <c r="Y43" i="54"/>
  <c r="X105" i="48"/>
  <c r="X124" i="48"/>
  <c r="Y120" i="46"/>
  <c r="Y150" i="46"/>
  <c r="Y154" i="46"/>
  <c r="Y158" i="46"/>
  <c r="Y427" i="64"/>
  <c r="Y44" i="59"/>
  <c r="Y43" i="59" s="1"/>
  <c r="Y124" i="58"/>
  <c r="Y143" i="58"/>
  <c r="X25" i="57"/>
  <c r="X24" i="57" s="1"/>
  <c r="X3" i="55"/>
  <c r="X144" i="56"/>
  <c r="X168" i="56"/>
  <c r="X172" i="56"/>
  <c r="X176" i="56"/>
  <c r="X24" i="49"/>
  <c r="Y43" i="48"/>
  <c r="Y105" i="48"/>
  <c r="Y81" i="47"/>
  <c r="Y125" i="47"/>
  <c r="Y124" i="47" s="1"/>
  <c r="Y161" i="47"/>
  <c r="X162" i="46"/>
  <c r="X10" i="46"/>
  <c r="X14" i="46"/>
  <c r="X18" i="46"/>
  <c r="X22" i="46"/>
  <c r="Y10" i="42"/>
  <c r="Y16" i="42"/>
  <c r="X16" i="28"/>
  <c r="Y23" i="24"/>
  <c r="Y23" i="27" s="1"/>
  <c r="X11" i="23"/>
  <c r="X4" i="22"/>
  <c r="X4" i="25" s="1"/>
  <c r="Y21" i="25"/>
  <c r="Y21" i="28" s="1"/>
  <c r="X5" i="21"/>
  <c r="X25" i="21"/>
  <c r="X20" i="25"/>
  <c r="X20" i="28" s="1"/>
  <c r="X29" i="14"/>
  <c r="X27" i="11"/>
  <c r="X5" i="10"/>
  <c r="Y19" i="12"/>
  <c r="Y19" i="15" s="1"/>
  <c r="Y23" i="12"/>
  <c r="Y23" i="15" s="1"/>
  <c r="Y35" i="42"/>
  <c r="Y54" i="42"/>
  <c r="Y73" i="42"/>
  <c r="Y136" i="42"/>
  <c r="Y154" i="42"/>
  <c r="Y172" i="42"/>
  <c r="Y27" i="22"/>
  <c r="Y27" i="25" s="1"/>
  <c r="Y27" i="28" s="1"/>
  <c r="Y6" i="21"/>
  <c r="X26" i="21"/>
  <c r="X8" i="23"/>
  <c r="X12" i="23"/>
  <c r="Y14" i="18"/>
  <c r="Y14" i="24" s="1"/>
  <c r="Y14" i="27" s="1"/>
  <c r="Y17" i="18"/>
  <c r="Y17" i="24" s="1"/>
  <c r="Y17" i="27" s="1"/>
  <c r="X28" i="13"/>
  <c r="Y27" i="11"/>
  <c r="Y26" i="10"/>
  <c r="Y7" i="12"/>
  <c r="Y7" i="15" s="1"/>
  <c r="Y11" i="12"/>
  <c r="Y11" i="15" s="1"/>
  <c r="X31" i="12"/>
  <c r="Y10" i="24"/>
  <c r="Y10" i="27" s="1"/>
  <c r="Y25" i="24"/>
  <c r="Y25" i="27" s="1"/>
  <c r="Y18" i="25"/>
  <c r="Y18" i="28" s="1"/>
  <c r="X29" i="21"/>
  <c r="X14" i="18"/>
  <c r="X14" i="24" s="1"/>
  <c r="X16" i="17"/>
  <c r="X8" i="13"/>
  <c r="X20" i="13"/>
  <c r="X17" i="11"/>
  <c r="Y6" i="10"/>
  <c r="X13" i="10"/>
  <c r="X29" i="12"/>
  <c r="X4" i="7"/>
  <c r="X4" i="13" s="1"/>
  <c r="X19" i="12"/>
  <c r="X23" i="12"/>
  <c r="X23" i="15" s="1"/>
  <c r="X27" i="7"/>
  <c r="X27" i="13" s="1"/>
  <c r="X21" i="24"/>
  <c r="X9" i="21"/>
  <c r="Y29" i="21"/>
  <c r="X27" i="19"/>
  <c r="X27" i="23" s="1"/>
  <c r="X32" i="23"/>
  <c r="X17" i="18"/>
  <c r="X17" i="25" s="1"/>
  <c r="Y30" i="13"/>
  <c r="Y30" i="16" s="1"/>
  <c r="Y20" i="13"/>
  <c r="Y20" i="16" s="1"/>
  <c r="Y24" i="13"/>
  <c r="Y24" i="16" s="1"/>
  <c r="X4" i="8"/>
  <c r="X22" i="21"/>
  <c r="X9" i="10"/>
  <c r="Y31" i="23"/>
  <c r="Y31" i="26" s="1"/>
  <c r="Y6" i="23"/>
  <c r="Y6" i="26" s="1"/>
  <c r="Y10" i="23"/>
  <c r="Y10" i="26" s="1"/>
  <c r="X8" i="25"/>
  <c r="X8" i="28" s="1"/>
  <c r="X24" i="13"/>
  <c r="Y29" i="28"/>
  <c r="Y7" i="28"/>
  <c r="Y5" i="26"/>
  <c r="Y30" i="27"/>
  <c r="Y19" i="27"/>
  <c r="Y20" i="28"/>
  <c r="Y29" i="27"/>
  <c r="Y13" i="27"/>
  <c r="Y28" i="28"/>
  <c r="Y19" i="28"/>
  <c r="Y6" i="28"/>
  <c r="Y25" i="26"/>
  <c r="Y9" i="26"/>
  <c r="Y18" i="27"/>
  <c r="Y7" i="27"/>
  <c r="Y8" i="26"/>
  <c r="Y22" i="27"/>
  <c r="Y11" i="27"/>
  <c r="Y6" i="27"/>
  <c r="Y31" i="27"/>
  <c r="Y30" i="28"/>
  <c r="Y8" i="28"/>
  <c r="Y26" i="27"/>
  <c r="Y29" i="26"/>
  <c r="Y21" i="26"/>
  <c r="Y13" i="26"/>
  <c r="Y162" i="61"/>
  <c r="Y129" i="61"/>
  <c r="Y144" i="62"/>
  <c r="Y86" i="61"/>
  <c r="Y48" i="61"/>
  <c r="Y165" i="62"/>
  <c r="Y165" i="61"/>
  <c r="Y110" i="61"/>
  <c r="Y25" i="61"/>
  <c r="Y147" i="62"/>
  <c r="Y125" i="62"/>
  <c r="Y147" i="61"/>
  <c r="Y125" i="61"/>
  <c r="Y67" i="61"/>
  <c r="Y29" i="61"/>
  <c r="Y8" i="61"/>
  <c r="Y129" i="62"/>
  <c r="Y110" i="62"/>
  <c r="Y67" i="62"/>
  <c r="Y29" i="62"/>
  <c r="Y8" i="62"/>
  <c r="Y86" i="62"/>
  <c r="Y48" i="62"/>
  <c r="Y144" i="63"/>
  <c r="Y63" i="62"/>
  <c r="Y162" i="63"/>
  <c r="Y4" i="62"/>
  <c r="Y462" i="65"/>
  <c r="Y25" i="62"/>
  <c r="Y443" i="67"/>
  <c r="Y424" i="71"/>
  <c r="Y424" i="72"/>
  <c r="Y443" i="70"/>
  <c r="Y406" i="71"/>
  <c r="Y406" i="72"/>
  <c r="Y442" i="71"/>
  <c r="Y441" i="71" s="1"/>
  <c r="Y442" i="72"/>
  <c r="Y20" i="6"/>
  <c r="Y137" i="6"/>
  <c r="Y31" i="16"/>
  <c r="Y23" i="16"/>
  <c r="Y19" i="16"/>
  <c r="Y11" i="16"/>
  <c r="Y7" i="16"/>
  <c r="Y19" i="17"/>
  <c r="Y7" i="17"/>
  <c r="Y22" i="15"/>
  <c r="Y30" i="17"/>
  <c r="Y10" i="15"/>
  <c r="Y6" i="15"/>
  <c r="Y165" i="51"/>
  <c r="Y110" i="51"/>
  <c r="Y147" i="51"/>
  <c r="Y48" i="51"/>
  <c r="Y165" i="52"/>
  <c r="Y144" i="53"/>
  <c r="Y4" i="51"/>
  <c r="Y147" i="52"/>
  <c r="Y67" i="52"/>
  <c r="Y144" i="51"/>
  <c r="Y86" i="51"/>
  <c r="Y29" i="51"/>
  <c r="Y48" i="52"/>
  <c r="Y44" i="52"/>
  <c r="Y144" i="52"/>
  <c r="Y125" i="53"/>
  <c r="Y63" i="53"/>
  <c r="Y67" i="51"/>
  <c r="Y86" i="52"/>
  <c r="Y6" i="17"/>
  <c r="Y162" i="52"/>
  <c r="Y129" i="52"/>
  <c r="Y29" i="52"/>
  <c r="Y8" i="52"/>
  <c r="Y4" i="53"/>
  <c r="Y8" i="51"/>
  <c r="Y311" i="68"/>
  <c r="Y251" i="65"/>
  <c r="Y232" i="67"/>
  <c r="Y335" i="68"/>
  <c r="Y251" i="66"/>
  <c r="Y224" i="72"/>
  <c r="Y251" i="69"/>
  <c r="Y251" i="70"/>
  <c r="Y260" i="71"/>
  <c r="Y242" i="71"/>
  <c r="Y242" i="72"/>
  <c r="Y128" i="6"/>
  <c r="Y152" i="6"/>
  <c r="Y135" i="6"/>
  <c r="X18" i="28"/>
  <c r="X6" i="28"/>
  <c r="X23" i="27"/>
  <c r="X7" i="27"/>
  <c r="X7" i="26"/>
  <c r="X5" i="27"/>
  <c r="Y114" i="6"/>
  <c r="Y160" i="6"/>
  <c r="X135" i="72"/>
  <c r="X139" i="72"/>
  <c r="X143" i="72"/>
  <c r="X169" i="71"/>
  <c r="Y316" i="71"/>
  <c r="X385" i="70"/>
  <c r="X45" i="6"/>
  <c r="X79" i="6"/>
  <c r="X115" i="6"/>
  <c r="Y135" i="72"/>
  <c r="Y139" i="72"/>
  <c r="X187" i="72"/>
  <c r="X134" i="71"/>
  <c r="X115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36" i="71"/>
  <c r="Y318" i="71"/>
  <c r="Y366" i="70"/>
  <c r="Y16" i="31"/>
  <c r="Y17" i="31" s="1"/>
  <c r="Y16" i="35"/>
  <c r="Y16" i="36"/>
  <c r="Y16" i="34"/>
  <c r="Y17" i="34" s="1"/>
  <c r="Y16" i="30"/>
  <c r="Y17" i="30" s="1"/>
  <c r="Y18" i="6"/>
  <c r="Y116" i="6"/>
  <c r="Y158" i="6"/>
  <c r="Y162" i="6"/>
  <c r="X137" i="72"/>
  <c r="Y279" i="71"/>
  <c r="X318" i="71"/>
  <c r="X297" i="71"/>
  <c r="X19" i="6"/>
  <c r="X19" i="16" s="1"/>
  <c r="X104" i="6"/>
  <c r="X113" i="6"/>
  <c r="Y137" i="72"/>
  <c r="Y141" i="72"/>
  <c r="Y329" i="70"/>
  <c r="Y309" i="70"/>
  <c r="Y309" i="69"/>
  <c r="Y328" i="69" s="1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480" i="68"/>
  <c r="Y309" i="67"/>
  <c r="Y329" i="67"/>
  <c r="Y115" i="72"/>
  <c r="Y298" i="72"/>
  <c r="Y319" i="72"/>
  <c r="Y319" i="71"/>
  <c r="Y118" i="69"/>
  <c r="Y330" i="69"/>
  <c r="X480" i="68"/>
  <c r="X99" i="70"/>
  <c r="X98" i="70" s="1"/>
  <c r="X136" i="70" s="1"/>
  <c r="X141" i="70"/>
  <c r="X310" i="69"/>
  <c r="X409" i="68"/>
  <c r="Y99" i="70"/>
  <c r="Y98" i="70" s="1"/>
  <c r="Y294" i="70"/>
  <c r="Y290" i="70" s="1"/>
  <c r="Y102" i="69"/>
  <c r="Y98" i="69" s="1"/>
  <c r="Y409" i="68"/>
  <c r="X140" i="67"/>
  <c r="X291" i="70"/>
  <c r="X290" i="70" s="1"/>
  <c r="X99" i="69"/>
  <c r="X98" i="69" s="1"/>
  <c r="X294" i="69"/>
  <c r="Y140" i="67"/>
  <c r="X193" i="67"/>
  <c r="X366" i="67"/>
  <c r="Y174" i="66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41" i="65"/>
  <c r="X309" i="65"/>
  <c r="X328" i="65" s="1"/>
  <c r="Y118" i="67"/>
  <c r="Y330" i="67"/>
  <c r="Y138" i="66"/>
  <c r="Y329" i="66"/>
  <c r="Y333" i="66"/>
  <c r="Y141" i="65"/>
  <c r="Y309" i="65"/>
  <c r="X330" i="65"/>
  <c r="Y330" i="65"/>
  <c r="Y335" i="65"/>
  <c r="X329" i="65"/>
  <c r="X333" i="65"/>
  <c r="X132" i="64"/>
  <c r="X347" i="64"/>
  <c r="X368" i="64" s="1"/>
  <c r="Y333" i="65"/>
  <c r="Y157" i="64"/>
  <c r="Y364" i="64"/>
  <c r="Y368" i="64"/>
  <c r="Y372" i="64"/>
  <c r="Y376" i="64"/>
  <c r="Y380" i="64"/>
  <c r="X344" i="64"/>
  <c r="X407" i="64"/>
  <c r="X7" i="58"/>
  <c r="X3" i="58" s="1"/>
  <c r="X411" i="64"/>
  <c r="X410" i="64" s="1"/>
  <c r="Y161" i="55"/>
  <c r="Y162" i="56"/>
  <c r="X24" i="54"/>
  <c r="X62" i="57"/>
  <c r="X124" i="57"/>
  <c r="Y24" i="59"/>
  <c r="X124" i="60"/>
  <c r="Y105" i="59"/>
  <c r="X124" i="59"/>
  <c r="X161" i="59"/>
  <c r="Y105" i="58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Y143" i="44"/>
  <c r="Y16" i="33"/>
  <c r="Y17" i="33" s="1"/>
  <c r="Y138" i="29"/>
  <c r="Y6" i="29"/>
  <c r="Y115" i="29"/>
  <c r="Y128" i="29" s="1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Y145" i="46"/>
  <c r="Y144" i="45"/>
  <c r="Y111" i="29"/>
  <c r="Y124" i="29" s="1"/>
  <c r="Y117" i="29"/>
  <c r="Y130" i="29" s="1"/>
  <c r="Y5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7" i="28"/>
  <c r="Y21" i="27"/>
  <c r="Y25" i="45"/>
  <c r="Y43" i="45"/>
  <c r="Y43" i="46" s="1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Y24" i="15"/>
  <c r="Y128" i="46"/>
  <c r="X81" i="44"/>
  <c r="X81" i="46" s="1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127" i="29" s="1"/>
  <c r="Y22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1"/>
  <c r="Y30" i="23"/>
  <c r="Y30" i="26" s="1"/>
  <c r="Y27" i="19"/>
  <c r="Y27" i="23" s="1"/>
  <c r="Y27" i="26" s="1"/>
  <c r="Y12" i="15"/>
  <c r="Y4" i="11"/>
  <c r="Y17" i="11"/>
  <c r="Y17" i="14" s="1"/>
  <c r="Y17" i="17" s="1"/>
  <c r="Y18" i="14"/>
  <c r="Y18" i="17" s="1"/>
  <c r="Y17" i="8"/>
  <c r="Y17" i="12" s="1"/>
  <c r="Y17" i="15" s="1"/>
  <c r="X7" i="15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31" i="15"/>
  <c r="Y21" i="15"/>
  <c r="Y25" i="15"/>
  <c r="Y110" i="29"/>
  <c r="Y123" i="29" s="1"/>
  <c r="X20" i="24"/>
  <c r="X20" i="27" s="1"/>
  <c r="X20" i="21"/>
  <c r="X24" i="24"/>
  <c r="X24" i="21"/>
  <c r="Y17" i="19"/>
  <c r="Y18" i="23"/>
  <c r="Y18" i="26" s="1"/>
  <c r="Y6" i="16"/>
  <c r="Y28" i="15"/>
  <c r="X23" i="16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26" i="16"/>
  <c r="Y18" i="21"/>
  <c r="Y15" i="20"/>
  <c r="Y15" i="21" s="1"/>
  <c r="Y16" i="24"/>
  <c r="Y16" i="21"/>
  <c r="X6" i="23"/>
  <c r="X6" i="26" s="1"/>
  <c r="X4" i="19"/>
  <c r="X4" i="21" s="1"/>
  <c r="X10" i="26"/>
  <c r="Y20" i="15"/>
  <c r="Y23" i="10"/>
  <c r="X7" i="16"/>
  <c r="X5" i="25"/>
  <c r="X5" i="28" s="1"/>
  <c r="Y23" i="26"/>
  <c r="X4" i="24"/>
  <c r="X8" i="24"/>
  <c r="X8" i="21"/>
  <c r="X12" i="24"/>
  <c r="X12" i="21"/>
  <c r="X20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9" i="15"/>
  <c r="Y13" i="15"/>
  <c r="Y24" i="26"/>
  <c r="X6" i="21"/>
  <c r="Y26" i="21"/>
  <c r="Y4" i="20"/>
  <c r="Y8" i="24"/>
  <c r="Y8" i="27" s="1"/>
  <c r="Y8" i="21"/>
  <c r="Y12" i="24"/>
  <c r="Y12" i="27" s="1"/>
  <c r="Y12" i="21"/>
  <c r="X17" i="20"/>
  <c r="Y10" i="16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3" i="9" s="1"/>
  <c r="X27" i="8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7" i="17" s="1"/>
  <c r="X19" i="14"/>
  <c r="X5" i="13"/>
  <c r="X4" i="27" l="1"/>
  <c r="X67" i="61"/>
  <c r="Y17" i="23"/>
  <c r="Y17" i="26" s="1"/>
  <c r="X86" i="62"/>
  <c r="Y156" i="6"/>
  <c r="X162" i="6"/>
  <c r="Y529" i="68"/>
  <c r="Y129" i="6"/>
  <c r="X25" i="26"/>
  <c r="X3" i="11"/>
  <c r="Y424" i="65"/>
  <c r="X161" i="6"/>
  <c r="X32" i="27"/>
  <c r="X19" i="15"/>
  <c r="X165" i="62"/>
  <c r="X86" i="61"/>
  <c r="Y82" i="63"/>
  <c r="Y443" i="66"/>
  <c r="Y270" i="66"/>
  <c r="Y154" i="6"/>
  <c r="Y153" i="64"/>
  <c r="Y106" i="53"/>
  <c r="X9" i="26"/>
  <c r="X32" i="26"/>
  <c r="Y300" i="64"/>
  <c r="X30" i="28"/>
  <c r="X12" i="26"/>
  <c r="Y166" i="6"/>
  <c r="X315" i="71"/>
  <c r="X110" i="62"/>
  <c r="Y3" i="53"/>
  <c r="X31" i="15"/>
  <c r="Y106" i="51"/>
  <c r="Y63" i="56"/>
  <c r="X133" i="72"/>
  <c r="X13" i="27"/>
  <c r="Y121" i="6"/>
  <c r="X290" i="69"/>
  <c r="X17" i="28"/>
  <c r="X137" i="65"/>
  <c r="Y120" i="6"/>
  <c r="Y553" i="68"/>
  <c r="Y44" i="53"/>
  <c r="X27" i="12"/>
  <c r="X27" i="15" s="1"/>
  <c r="X19" i="17"/>
  <c r="Y17" i="25"/>
  <c r="Y17" i="28" s="1"/>
  <c r="Y17" i="36"/>
  <c r="X143" i="56"/>
  <c r="X21" i="16"/>
  <c r="X25" i="16"/>
  <c r="X26" i="27"/>
  <c r="X8" i="27"/>
  <c r="X17" i="23"/>
  <c r="X17" i="26" s="1"/>
  <c r="X129" i="62"/>
  <c r="Y43" i="55"/>
  <c r="Y43" i="56" s="1"/>
  <c r="X29" i="61"/>
  <c r="X147" i="61"/>
  <c r="X11" i="26"/>
  <c r="Y106" i="63"/>
  <c r="Y577" i="68"/>
  <c r="Y576" i="68" s="1"/>
  <c r="Y82" i="52"/>
  <c r="Y232" i="66"/>
  <c r="Y4" i="63"/>
  <c r="X156" i="6"/>
  <c r="Y329" i="65"/>
  <c r="Y328" i="65"/>
  <c r="Y117" i="65"/>
  <c r="Y136" i="65" s="1"/>
  <c r="Y133" i="72"/>
  <c r="X48" i="61"/>
  <c r="X27" i="26"/>
  <c r="X4" i="16"/>
  <c r="X14" i="27"/>
  <c r="X168" i="6"/>
  <c r="X31" i="27"/>
  <c r="X8" i="61"/>
  <c r="X8" i="62"/>
  <c r="X129" i="61"/>
  <c r="X9" i="27"/>
  <c r="X26" i="26"/>
  <c r="X43" i="55"/>
  <c r="X43" i="56" s="1"/>
  <c r="X25" i="56"/>
  <c r="Y122" i="6"/>
  <c r="X159" i="6"/>
  <c r="X29" i="62"/>
  <c r="Y81" i="56"/>
  <c r="X30" i="27"/>
  <c r="X12" i="27"/>
  <c r="X4" i="28"/>
  <c r="X22" i="26"/>
  <c r="X21" i="26"/>
  <c r="Y124" i="46"/>
  <c r="X133" i="71"/>
  <c r="X67" i="62"/>
  <c r="X447" i="67" s="1"/>
  <c r="X446" i="67" s="1"/>
  <c r="X155" i="6"/>
  <c r="X21" i="27"/>
  <c r="X154" i="6"/>
  <c r="X28" i="6"/>
  <c r="X29" i="26"/>
  <c r="X27" i="28"/>
  <c r="X110" i="61"/>
  <c r="X109" i="61" s="1"/>
  <c r="X31" i="26"/>
  <c r="Y14" i="23"/>
  <c r="Y14" i="26" s="1"/>
  <c r="X153" i="6"/>
  <c r="Y28" i="6"/>
  <c r="Y315" i="71"/>
  <c r="Y299" i="64"/>
  <c r="X3" i="20"/>
  <c r="Y152" i="64"/>
  <c r="X3" i="7"/>
  <c r="X3" i="14" s="1"/>
  <c r="X16" i="29"/>
  <c r="X4" i="12"/>
  <c r="X4" i="15" s="1"/>
  <c r="X24" i="26"/>
  <c r="X24" i="27"/>
  <c r="X31" i="16"/>
  <c r="X9" i="16"/>
  <c r="X19" i="26"/>
  <c r="X29" i="27"/>
  <c r="X13" i="26"/>
  <c r="Y161" i="56"/>
  <c r="Y167" i="68"/>
  <c r="X20" i="6"/>
  <c r="X147" i="62"/>
  <c r="X19" i="27"/>
  <c r="Y169" i="6"/>
  <c r="X152" i="6"/>
  <c r="X11" i="16"/>
  <c r="X13" i="16"/>
  <c r="X4" i="10"/>
  <c r="X144" i="46"/>
  <c r="Y82" i="56"/>
  <c r="X4" i="14"/>
  <c r="X4" i="17" s="1"/>
  <c r="X17" i="15"/>
  <c r="X25" i="15"/>
  <c r="Y16" i="26"/>
  <c r="Y25" i="56"/>
  <c r="X406" i="64"/>
  <c r="Y136" i="70"/>
  <c r="X121" i="6"/>
  <c r="X5" i="16"/>
  <c r="X5" i="15"/>
  <c r="X22" i="27"/>
  <c r="X21" i="15"/>
  <c r="Y17" i="21"/>
  <c r="X8" i="26"/>
  <c r="X19" i="28"/>
  <c r="X29" i="28"/>
  <c r="X24" i="46"/>
  <c r="X30" i="26"/>
  <c r="Y167" i="6"/>
  <c r="X48" i="62"/>
  <c r="X165" i="61"/>
  <c r="X11" i="27"/>
  <c r="X29" i="15"/>
  <c r="X3" i="22"/>
  <c r="X3" i="25" s="1"/>
  <c r="X128" i="29"/>
  <c r="Y131" i="29"/>
  <c r="X13" i="15"/>
  <c r="X11" i="15"/>
  <c r="Y155" i="6"/>
  <c r="X442" i="72"/>
  <c r="X406" i="72"/>
  <c r="X424" i="72"/>
  <c r="X442" i="71"/>
  <c r="X424" i="71"/>
  <c r="X406" i="71"/>
  <c r="X491" i="64"/>
  <c r="X162" i="63"/>
  <c r="X144" i="63"/>
  <c r="X162" i="62"/>
  <c r="X144" i="62"/>
  <c r="X162" i="61"/>
  <c r="X144" i="61"/>
  <c r="X9" i="15"/>
  <c r="Y17" i="35"/>
  <c r="X130" i="6"/>
  <c r="X224" i="72"/>
  <c r="X242" i="72"/>
  <c r="X260" i="71"/>
  <c r="X251" i="70"/>
  <c r="X144" i="53"/>
  <c r="X162" i="51"/>
  <c r="X44" i="51"/>
  <c r="X27" i="16"/>
  <c r="X24" i="56"/>
  <c r="Y142" i="68"/>
  <c r="Y166" i="68" s="1"/>
  <c r="X137" i="70"/>
  <c r="Y3" i="55"/>
  <c r="Y98" i="66"/>
  <c r="X18" i="31"/>
  <c r="Y290" i="67"/>
  <c r="Y328" i="67" s="1"/>
  <c r="Y16" i="12"/>
  <c r="Y15" i="12" s="1"/>
  <c r="Y15" i="15" s="1"/>
  <c r="X3" i="56"/>
  <c r="X332" i="69"/>
  <c r="Y334" i="68"/>
  <c r="Y279" i="64"/>
  <c r="X18" i="36"/>
  <c r="X18" i="37"/>
  <c r="Y63" i="61"/>
  <c r="X131" i="29"/>
  <c r="X124" i="55"/>
  <c r="X124" i="56" s="1"/>
  <c r="X14" i="23"/>
  <c r="X14" i="26" s="1"/>
  <c r="X27" i="14"/>
  <c r="X27" i="17" s="1"/>
  <c r="Y105" i="44"/>
  <c r="Y106" i="46"/>
  <c r="X62" i="45"/>
  <c r="X62" i="46" s="1"/>
  <c r="X63" i="46"/>
  <c r="X18" i="35"/>
  <c r="X125" i="29"/>
  <c r="Y162" i="46"/>
  <c r="X136" i="69"/>
  <c r="Y140" i="69"/>
  <c r="X512" i="64"/>
  <c r="X511" i="64" s="1"/>
  <c r="Y18" i="32"/>
  <c r="Y142" i="29"/>
  <c r="X143" i="46"/>
  <c r="Y3" i="56"/>
  <c r="Y115" i="71"/>
  <c r="Y270" i="70"/>
  <c r="Y269" i="70" s="1"/>
  <c r="Y269" i="66"/>
  <c r="Y251" i="67"/>
  <c r="Y62" i="53"/>
  <c r="Y63" i="52"/>
  <c r="Y82" i="51"/>
  <c r="Y14" i="12"/>
  <c r="Y14" i="15" s="1"/>
  <c r="Y137" i="29"/>
  <c r="Y18" i="37"/>
  <c r="Y424" i="69"/>
  <c r="Y462" i="67"/>
  <c r="Y461" i="67" s="1"/>
  <c r="Y105" i="63"/>
  <c r="Y443" i="65"/>
  <c r="Y106" i="62"/>
  <c r="Y105" i="46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62" i="66"/>
  <c r="X461" i="66" s="1"/>
  <c r="X164" i="62"/>
  <c r="X427" i="72"/>
  <c r="X426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125" i="63"/>
  <c r="X124" i="63" s="1"/>
  <c r="X164" i="61"/>
  <c r="X409" i="72"/>
  <c r="X408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7" i="62"/>
  <c r="X495" i="64"/>
  <c r="X494" i="64" s="1"/>
  <c r="X146" i="62"/>
  <c r="X427" i="71"/>
  <c r="X426" i="71" s="1"/>
  <c r="X128" i="6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124" i="61" s="1"/>
  <c r="Y428" i="70"/>
  <c r="Y427" i="70" s="1"/>
  <c r="Y15" i="13"/>
  <c r="Y15" i="16" s="1"/>
  <c r="Y16" i="16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29" i="51"/>
  <c r="X48" i="51"/>
  <c r="X165" i="52"/>
  <c r="X110" i="52"/>
  <c r="X25" i="52"/>
  <c r="X162" i="53"/>
  <c r="X147" i="52"/>
  <c r="X67" i="52"/>
  <c r="X29" i="52"/>
  <c r="X8" i="52"/>
  <c r="X67" i="51"/>
  <c r="X29" i="51"/>
  <c r="X8" i="51"/>
  <c r="X162" i="52"/>
  <c r="X129" i="52"/>
  <c r="X82" i="52"/>
  <c r="X44" i="52"/>
  <c r="X48" i="52"/>
  <c r="X86" i="51"/>
  <c r="X144" i="52"/>
  <c r="X144" i="51"/>
  <c r="X86" i="52"/>
  <c r="X311" i="68"/>
  <c r="X270" i="67"/>
  <c r="X242" i="71"/>
  <c r="X232" i="70"/>
  <c r="X224" i="71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7" i="62"/>
  <c r="X447" i="66"/>
  <c r="X446" i="66" s="1"/>
  <c r="X85" i="62"/>
  <c r="X557" i="68"/>
  <c r="X556" i="68" s="1"/>
  <c r="X109" i="62"/>
  <c r="X447" i="69"/>
  <c r="X446" i="69" s="1"/>
  <c r="X47" i="61"/>
  <c r="X428" i="66"/>
  <c r="X427" i="66" s="1"/>
  <c r="X85" i="61"/>
  <c r="X533" i="68"/>
  <c r="X532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146" i="61"/>
  <c r="X409" i="71"/>
  <c r="X408" i="71" s="1"/>
  <c r="X405" i="71" s="1"/>
  <c r="X63" i="6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28" i="62"/>
  <c r="X447" i="65"/>
  <c r="X446" i="65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X63" i="51" l="1"/>
  <c r="X443" i="67"/>
  <c r="X443" i="70"/>
  <c r="X25" i="61"/>
  <c r="X143" i="62"/>
  <c r="X106" i="52"/>
  <c r="X16" i="12"/>
  <c r="X16" i="13"/>
  <c r="X15" i="13" s="1"/>
  <c r="X15" i="16" s="1"/>
  <c r="X251" i="69"/>
  <c r="X63" i="63"/>
  <c r="X3" i="13"/>
  <c r="X405" i="72"/>
  <c r="Y105" i="62"/>
  <c r="X4" i="62"/>
  <c r="X424" i="69"/>
  <c r="X462" i="70"/>
  <c r="X461" i="70" s="1"/>
  <c r="X423" i="70"/>
  <c r="X25" i="63"/>
  <c r="X24" i="63" s="1"/>
  <c r="Y16" i="15"/>
  <c r="X3" i="29"/>
  <c r="X143" i="63"/>
  <c r="X462" i="67"/>
  <c r="X461" i="67" s="1"/>
  <c r="Y442" i="65"/>
  <c r="X441" i="72"/>
  <c r="Y24" i="52"/>
  <c r="X462" i="69"/>
  <c r="X461" i="69" s="1"/>
  <c r="X490" i="64"/>
  <c r="X442" i="67"/>
  <c r="X443" i="66"/>
  <c r="X442" i="66" s="1"/>
  <c r="X66" i="62"/>
  <c r="X423" i="72"/>
  <c r="X161" i="62"/>
  <c r="X251" i="65"/>
  <c r="X24" i="61"/>
  <c r="X62" i="63"/>
  <c r="X424" i="66"/>
  <c r="X423" i="66" s="1"/>
  <c r="X428" i="69"/>
  <c r="X427" i="69" s="1"/>
  <c r="X125" i="61"/>
  <c r="X124" i="61" s="1"/>
  <c r="X125" i="62"/>
  <c r="X124" i="62" s="1"/>
  <c r="X4" i="63"/>
  <c r="X3" i="63" s="1"/>
  <c r="X423" i="71"/>
  <c r="Y278" i="64"/>
  <c r="Y62" i="52"/>
  <c r="Y105" i="52"/>
  <c r="Y62" i="61"/>
  <c r="Y231" i="65"/>
  <c r="X143" i="61"/>
  <c r="X3" i="61"/>
  <c r="Y81" i="51"/>
  <c r="X161" i="61"/>
  <c r="Y250" i="67"/>
  <c r="X106" i="63"/>
  <c r="X105" i="63" s="1"/>
  <c r="X259" i="71"/>
  <c r="Y423" i="70"/>
  <c r="X82" i="63"/>
  <c r="X81" i="63" s="1"/>
  <c r="X529" i="68"/>
  <c r="X528" i="68" s="1"/>
  <c r="X553" i="68"/>
  <c r="X552" i="68" s="1"/>
  <c r="X161" i="63"/>
  <c r="X424" i="65"/>
  <c r="X423" i="65" s="1"/>
  <c r="X462" i="65"/>
  <c r="X461" i="65" s="1"/>
  <c r="Y442" i="69"/>
  <c r="Y24" i="51"/>
  <c r="X424" i="67"/>
  <c r="X423" i="67" s="1"/>
  <c r="Y469" i="64"/>
  <c r="Y43" i="51"/>
  <c r="X3" i="62"/>
  <c r="X63" i="62"/>
  <c r="X44" i="62"/>
  <c r="X43" i="62" s="1"/>
  <c r="X577" i="68"/>
  <c r="X576" i="68" s="1"/>
  <c r="X25" i="62"/>
  <c r="X24" i="62" s="1"/>
  <c r="X82" i="62"/>
  <c r="X81" i="62" s="1"/>
  <c r="X44" i="63"/>
  <c r="X43" i="63" s="1"/>
  <c r="Y423" i="69"/>
  <c r="Y124" i="52"/>
  <c r="Y423" i="66"/>
  <c r="X118" i="6"/>
  <c r="X3" i="23"/>
  <c r="X232" i="67"/>
  <c r="X270" i="66"/>
  <c r="X269" i="66" s="1"/>
  <c r="X3" i="46"/>
  <c r="X3" i="27"/>
  <c r="X139" i="29"/>
  <c r="X3" i="16"/>
  <c r="Y3" i="25"/>
  <c r="X3" i="21"/>
  <c r="X270" i="69"/>
  <c r="X269" i="69" s="1"/>
  <c r="X232" i="65"/>
  <c r="X4" i="51"/>
  <c r="X161" i="53"/>
  <c r="X63" i="52"/>
  <c r="Y286" i="68"/>
  <c r="X166" i="68"/>
  <c r="Y3" i="46"/>
  <c r="X335" i="68"/>
  <c r="X334" i="68" s="1"/>
  <c r="X4" i="53"/>
  <c r="X3" i="53" s="1"/>
  <c r="Y134" i="29"/>
  <c r="X62" i="61"/>
  <c r="Y3" i="12"/>
  <c r="X106" i="51"/>
  <c r="Y3" i="23"/>
  <c r="Y133" i="71"/>
  <c r="Y423" i="67"/>
  <c r="Y3" i="61"/>
  <c r="X3" i="17"/>
  <c r="X134" i="29"/>
  <c r="Y3" i="14"/>
  <c r="X3" i="12"/>
  <c r="X442" i="69"/>
  <c r="X136" i="66"/>
  <c r="X125" i="52"/>
  <c r="X25" i="51"/>
  <c r="X3" i="28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250" i="70" s="1"/>
  <c r="X164" i="52"/>
  <c r="X161" i="52" s="1"/>
  <c r="X245" i="72"/>
  <c r="X244" i="72" s="1"/>
  <c r="X241" i="72" s="1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43" i="52" s="1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09" i="52"/>
  <c r="X105" i="52" s="1"/>
  <c r="X255" i="69"/>
  <c r="X254" i="69" s="1"/>
  <c r="X47" i="51"/>
  <c r="X43" i="51" s="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50" i="69" l="1"/>
  <c r="X16" i="16"/>
  <c r="X423" i="69"/>
  <c r="X133" i="29"/>
  <c r="X62" i="62"/>
  <c r="X62" i="52"/>
  <c r="X250" i="65"/>
  <c r="X3" i="51"/>
  <c r="X124" i="52"/>
  <c r="X24" i="51"/>
  <c r="X231" i="67"/>
  <c r="X250" i="66"/>
  <c r="Y3" i="16"/>
  <c r="Y3" i="15"/>
  <c r="X3" i="52"/>
  <c r="X231" i="65"/>
  <c r="X3" i="15"/>
  <c r="X231" i="66"/>
  <c r="Y3" i="28"/>
  <c r="Y3" i="27"/>
  <c r="Y3" i="17"/>
  <c r="Y3" i="26"/>
  <c r="Y139" i="29"/>
  <c r="Y133" i="29" s="1"/>
  <c r="X3" i="2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B28" i="6" l="1"/>
  <c r="T28" i="6"/>
  <c r="L28" i="6"/>
  <c r="F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343" i="64" s="1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366" i="70" l="1"/>
  <c r="W164" i="49"/>
  <c r="W161" i="49" s="1"/>
  <c r="W153" i="64"/>
  <c r="W81" i="54"/>
  <c r="W406" i="72"/>
  <c r="W442" i="72"/>
  <c r="W442" i="71"/>
  <c r="W424" i="71"/>
  <c r="W406" i="71"/>
  <c r="W162" i="63"/>
  <c r="W144" i="63"/>
  <c r="W144" i="62"/>
  <c r="W144" i="61"/>
  <c r="W224" i="72"/>
  <c r="W260" i="72"/>
  <c r="W242" i="72"/>
  <c r="W260" i="71"/>
  <c r="W242" i="71"/>
  <c r="W224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162" i="61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6" i="4"/>
  <c r="B65" i="4"/>
  <c r="B15" i="4"/>
  <c r="B17" i="4"/>
  <c r="B70" i="4"/>
  <c r="B64" i="4"/>
  <c r="B37" i="4"/>
  <c r="B83" i="4"/>
  <c r="B27" i="4"/>
  <c r="B34" i="4"/>
  <c r="B28" i="4"/>
  <c r="B69" i="4"/>
  <c r="B52" i="4"/>
  <c r="B81" i="4"/>
  <c r="B35" i="4"/>
  <c r="B82" i="4"/>
  <c r="B25" i="4"/>
  <c r="B46" i="4"/>
  <c r="B73" i="4"/>
  <c r="B80" i="4"/>
  <c r="B55" i="4"/>
  <c r="B58" i="4"/>
  <c r="B30" i="4"/>
  <c r="B66" i="4"/>
  <c r="B33" i="4"/>
  <c r="B9" i="4"/>
  <c r="B36" i="4"/>
  <c r="B8" i="4"/>
  <c r="B84" i="4"/>
  <c r="B7" i="4"/>
  <c r="B39" i="4"/>
  <c r="B12" i="4"/>
  <c r="B13" i="4"/>
  <c r="B40" i="4"/>
  <c r="B47" i="4"/>
  <c r="B29" i="4"/>
  <c r="B78" i="4"/>
  <c r="B54" i="4"/>
  <c r="B22" i="4"/>
  <c r="B49" i="4"/>
  <c r="B23" i="4"/>
  <c r="B38" i="4"/>
  <c r="B60" i="4"/>
  <c r="B20" i="4"/>
  <c r="B71" i="4"/>
  <c r="B76" i="4"/>
  <c r="B72" i="4"/>
  <c r="B4" i="4"/>
  <c r="B21" i="4"/>
  <c r="B11" i="4"/>
  <c r="B10" i="4"/>
  <c r="B44" i="4"/>
  <c r="B48" i="4"/>
  <c r="B67" i="4"/>
  <c r="B53" i="4"/>
  <c r="B16" i="4"/>
  <c r="B41" i="4"/>
  <c r="B59" i="4"/>
  <c r="B26" i="4"/>
  <c r="B14" i="4"/>
  <c r="B68" i="4"/>
  <c r="B45" i="4"/>
  <c r="B77" i="4"/>
  <c r="B57" i="4"/>
  <c r="B79" i="4"/>
  <c r="B61" i="4"/>
  <c r="B2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3" i="25" s="1"/>
  <c r="V124" i="63"/>
  <c r="V404" i="70"/>
  <c r="V124" i="60"/>
  <c r="V461" i="70"/>
  <c r="V404" i="69"/>
  <c r="V105" i="63"/>
  <c r="V105" i="60"/>
  <c r="V461" i="69"/>
  <c r="N113" i="68"/>
  <c r="V124" i="56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<sst xmlns="http://schemas.openxmlformats.org/spreadsheetml/2006/main" count="18216" uniqueCount="4948">
  <si>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</si>
  <si>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</si>
  <si>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</si>
  <si>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</si>
  <si>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</si>
  <si>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</si>
  <si>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</si>
  <si>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</si>
  <si>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</si>
  <si>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</si>
  <si>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</si>
  <si>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</si>
  <si>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</si>
  <si>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</si>
  <si>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</si>
  <si>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</si>
  <si>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</si>
  <si>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</si>
  <si>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</si>
  <si>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</si>
  <si>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</si>
  <si>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</si>
  <si>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</si>
  <si>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</si>
  <si>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</si>
  <si>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</si>
  <si>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</si>
  <si>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</si>
  <si>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</si>
  <si>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</si>
  <si>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</si>
  <si>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</si>
  <si>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</si>
  <si>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</si>
  <si>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</si>
  <si>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</si>
  <si>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</si>
  <si>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</si>
  <si>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</si>
  <si>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</si>
  <si>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</si>
  <si>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</si>
  <si>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</si>
  <si>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</si>
  <si>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</si>
  <si>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</si>
  <si>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</si>
  <si>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</si>
  <si>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</si>
  <si>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</si>
  <si>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</si>
  <si>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</si>
  <si>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</si>
  <si>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</si>
  <si>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</si>
  <si>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</si>
  <si>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</si>
  <si>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</si>
  <si>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</si>
  <si>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</si>
  <si>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</si>
  <si>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</si>
  <si>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</si>
  <si>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</si>
  <si>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</si>
  <si>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</si>
  <si>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</si>
  <si>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</si>
  <si>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</si>
  <si>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</si>
  <si>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</si>
  <si>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</si>
  <si>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</si>
  <si>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</si>
  <si>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</si>
  <si>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</si>
  <si>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</si>
  <si>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</si>
  <si>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</si>
  <si>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</si>
  <si>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</si>
  <si>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</si>
  <si>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</si>
  <si>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</si>
  <si>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</si>
  <si>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</si>
  <si>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</si>
  <si>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</si>
  <si>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</si>
  <si>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</si>
  <si>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</si>
  <si>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</si>
  <si>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</si>
  <si>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</si>
  <si>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</si>
  <si>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</si>
  <si>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</si>
  <si>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</si>
  <si>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</si>
  <si>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</si>
  <si>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</si>
  <si>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</si>
  <si>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</si>
  <si>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</si>
  <si>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</si>
  <si>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</si>
  <si>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</si>
  <si>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</si>
  <si>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</si>
  <si>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</si>
  <si>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</si>
  <si>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</si>
  <si>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</si>
  <si>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</si>
  <si>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</si>
  <si>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</si>
  <si>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</si>
  <si>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</si>
  <si>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</si>
  <si>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</si>
  <si>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</si>
  <si>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</si>
  <si>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</si>
  <si>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</si>
  <si>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</si>
  <si>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</si>
  <si>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</si>
  <si>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</si>
  <si>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</si>
  <si>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</si>
  <si>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</si>
  <si>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</si>
  <si>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</si>
  <si>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</si>
  <si>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</si>
  <si>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</si>
  <si>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</si>
  <si>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</si>
  <si>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</si>
  <si>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</si>
  <si>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</si>
  <si>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</si>
  <si>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</si>
  <si>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</si>
  <si>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</si>
  <si>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</si>
  <si>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</si>
  <si>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</si>
  <si>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</si>
  <si>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</si>
  <si>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</si>
  <si>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</si>
  <si>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</si>
  <si>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</si>
  <si>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</si>
  <si>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</si>
  <si>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</si>
  <si>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</si>
  <si>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</si>
  <si>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</si>
  <si>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</si>
  <si>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</si>
  <si>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</si>
  <si>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</si>
  <si>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</si>
  <si>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</si>
  <si>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</si>
  <si>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</si>
  <si>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</si>
  <si>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</si>
  <si>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</si>
  <si>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</si>
  <si>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</si>
  <si>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</si>
  <si>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</si>
  <si>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</si>
  <si>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</si>
  <si>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</si>
  <si>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</si>
  <si>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</si>
  <si>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</si>
  <si>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</si>
  <si>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</si>
  <si>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</si>
  <si>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</si>
  <si>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</si>
  <si>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</si>
  <si>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</si>
  <si>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</si>
  <si>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</si>
  <si>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</si>
  <si>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</si>
  <si>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</si>
  <si>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</si>
  <si>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</si>
  <si>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</si>
  <si>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</si>
  <si>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</si>
  <si>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</si>
  <si>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</si>
  <si>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</si>
  <si>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</si>
  <si>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</si>
  <si>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</si>
  <si>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</si>
  <si>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</si>
  <si>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</si>
  <si>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</si>
  <si>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</si>
  <si>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</si>
  <si>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</si>
  <si>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</si>
  <si>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</si>
  <si>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</si>
  <si>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</si>
  <si>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</si>
  <si>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HU</t>
  </si>
  <si>
    <t>Hungary</t>
  </si>
  <si>
    <t>Household consumption expenditure (M€2023)</t>
  </si>
  <si>
    <t>Household consumption expenditure per capita (€2023)</t>
  </si>
  <si>
    <t>Household consumption expenditure per household (€2023)</t>
  </si>
  <si>
    <t>HU - Residential sector summary</t>
  </si>
  <si>
    <t>Macro.Meuro2015.HU.ConsumptionExpenditure</t>
  </si>
  <si>
    <t>Macro.number.HU.Population</t>
  </si>
  <si>
    <t>NUM.number.HU.Res.HH</t>
  </si>
  <si>
    <t>SurfaceArea.ksqm.HU.Res.HH</t>
  </si>
  <si>
    <t>NUM.number.HU.Res.HHnew</t>
  </si>
  <si>
    <t>SurfaceArea.ksqm.HU.Res.HHnew</t>
  </si>
  <si>
    <t>HDD.Celsius.HU.Actual</t>
  </si>
  <si>
    <t>HDD.Celsius.HU.Mean</t>
  </si>
  <si>
    <t>HDD.ratio.HU.Relative</t>
  </si>
  <si>
    <t>FEC.ktoe.HU.ES.Res</t>
  </si>
  <si>
    <t>FEC.ktoe.HU.ES.Res.Solids</t>
  </si>
  <si>
    <t>FEC.ktoe.HU.ES.Res.LPG</t>
  </si>
  <si>
    <t>FEC.ktoe.HU.ES.Res.Oil</t>
  </si>
  <si>
    <t>FEC.ktoe.HU.ES.Res.NG</t>
  </si>
  <si>
    <t>FEC.ktoe.HU.ES.Res.Biomass_Waste</t>
  </si>
  <si>
    <t>FEC.ktoe.HU.ES.Res.Biogas</t>
  </si>
  <si>
    <t>FEC.ktoe.HU.ES.Res.LiqBio</t>
  </si>
  <si>
    <t>FEC.ktoe.HU.ES.Res.Solar</t>
  </si>
  <si>
    <t>FEC.ktoe.HU.ES.Res.Geo</t>
  </si>
  <si>
    <t>FEC.ktoe.HU.ES.Res.Ambient</t>
  </si>
  <si>
    <t>FEC.ktoe.HU.ES.Res.Steam_Distr</t>
  </si>
  <si>
    <t>FEC.ktoe.HU.ES.Res.Elec</t>
  </si>
  <si>
    <t>FEC.ktoe.HU.Res.HH</t>
  </si>
  <si>
    <t>FEC.ktoe.HU.Res.HH.Thermal</t>
  </si>
  <si>
    <t>FEC.ktoe.HU.Res.HH.Thermal.SH</t>
  </si>
  <si>
    <t>FEC.ktoe.HU.Res.HH.Thermal.SC</t>
  </si>
  <si>
    <t>FEC.ktoe.HU.Res.HH.Thermal.WH</t>
  </si>
  <si>
    <t>FEC.ktoe.HU.Res.HH.Thermal.CO</t>
  </si>
  <si>
    <t>FEC.ktoe.HU.Res.HH.Appl</t>
  </si>
  <si>
    <t>EMI.ktCO2.HU.ES.Res</t>
  </si>
  <si>
    <t>EMI.ktCO2.HU.ES.Res.Solids</t>
  </si>
  <si>
    <t>EMI.ktCO2.HU.ES.Res.LPG</t>
  </si>
  <si>
    <t>EMI.ktCO2.HU.ES.Res.Oil</t>
  </si>
  <si>
    <t>EMI.ktCO2.HU.ES.Res.NG</t>
  </si>
  <si>
    <t>EMI.ktCO2.HU.ES.Res.Biomass_Waste</t>
  </si>
  <si>
    <t>EMI.ktCO2.HU.ES.Res.Biogas</t>
  </si>
  <si>
    <t>EMI.ktCO2.HU.ES.Res.LiqBio</t>
  </si>
  <si>
    <t>EMI.ktCO2.HU.ES.Res.Solar</t>
  </si>
  <si>
    <t>EMI.ktCO2.HU.ES.Res.Geo</t>
  </si>
  <si>
    <t>EMI.ktCO2.HU.ES.Res.Ambient</t>
  </si>
  <si>
    <t>EMI.ktCO2.HU.ES.Res.Steam_Distr</t>
  </si>
  <si>
    <t>EMI.ktCO2.HU.ES.Res.Elec</t>
  </si>
  <si>
    <t>EMI.ktCO2.HU.Res.HH</t>
  </si>
  <si>
    <t>EMI.ktCO2.HU.Res.HH.Thermal</t>
  </si>
  <si>
    <t>EMI.ktCO2.HU.Res.HH.Thermal.SH</t>
  </si>
  <si>
    <t>EMI.ktCO2.HU.Res.HH.Thermal.SC</t>
  </si>
  <si>
    <t>EMI.ktCO2.HU.Res.HH.Thermal.WH</t>
  </si>
  <si>
    <t>EMI.ktCO2.HU.Res.HH.Thermal.CO</t>
  </si>
  <si>
    <t>EMI.ktCO2.HU.Res.HH.Appl</t>
  </si>
  <si>
    <t>FEC_per_household.kWh.HU.Res.HH</t>
  </si>
  <si>
    <t>FEC_per_household.kWh.HU.Res.HH.Thermal</t>
  </si>
  <si>
    <t>FEC_per_household.kWh.HU.Res.HH.Thermal.SH</t>
  </si>
  <si>
    <t>FEC_per_household.kWh.HU.Res.HH.Thermal.SC</t>
  </si>
  <si>
    <t>FEC_per_household.kWh.HU.Res.HH.Thermal.WH</t>
  </si>
  <si>
    <t>FEC_per_household.kWh.HU.Res.HH.Thermal.CO</t>
  </si>
  <si>
    <t>FEC_per_household.kWh.HU.Res.HH.Appl</t>
  </si>
  <si>
    <t>TES_per_household.kWh.HU.Res.HH.Thermal</t>
  </si>
  <si>
    <t>TES_per_household.kWh.HU.Res.HH.Thermal.SH</t>
  </si>
  <si>
    <t>TES_per_household.kWh.HU.Res.HH.Thermal.SC</t>
  </si>
  <si>
    <t>TES_per_household.kWh.HU.Res.HH.Thermal.WH</t>
  </si>
  <si>
    <t>TES_per_household.kWh.HU.Res.HH.Thermal.CO</t>
  </si>
  <si>
    <t>EMI_per_household.kgCO2.HU.Res.HH</t>
  </si>
  <si>
    <t>EMI_per_household.kgCO2.HU.Res.HH.Thermal</t>
  </si>
  <si>
    <t>EMI_per_household.kgCO2.HU.Res.HH.Thermal.SH</t>
  </si>
  <si>
    <t>EMI_per_household.kgCO2.HU.Res.HH.Thermal.SC</t>
  </si>
  <si>
    <t>EMI_per_household.kgCO2.HU.Res.HH.Thermal.WH</t>
  </si>
  <si>
    <t>EMI_per_household.kgCO2.HU.Res.HH.Thermal.CO</t>
  </si>
  <si>
    <t>EMI_per_household.kgCO2.HU.Res.HH.Appl</t>
  </si>
  <si>
    <t>Eff.ratio.HU.Res.HH.Thermal</t>
  </si>
  <si>
    <t>Eff.ratio.HU.Res.HH.Thermal.SH</t>
  </si>
  <si>
    <t>Eff.ratio.HU.Res.HH.Thermal.SC</t>
  </si>
  <si>
    <t>Eff.ratio.HU.Res.HH.Thermal.WH</t>
  </si>
  <si>
    <t>Eff.ratio.HU.Res.HH.Thermal.CO</t>
  </si>
  <si>
    <t>FEC_per_sqm.kWh.HU.Res.HH</t>
  </si>
  <si>
    <t>FEC_per_sqm.kWh.HU.Res.HH.Thermal</t>
  </si>
  <si>
    <t>FEC_per_sqm.kWh.HU.Res.HH.Thermal.SH</t>
  </si>
  <si>
    <t>FEC_per_sqm.kWh.HU.Res.HH.Thermal.SC</t>
  </si>
  <si>
    <t>FEC_per_sqm.kWh.HU.Res.HH.Thermal.WH</t>
  </si>
  <si>
    <t>FEC_per_sqm.kWh.HU.Res.HH.Thermal.CO</t>
  </si>
  <si>
    <t>FEC_per_sqm.kWh.HU.Res.HH.Appl</t>
  </si>
  <si>
    <t>TES_per_sqm.kWh.HU.Res.HH.Thermal</t>
  </si>
  <si>
    <t>TES_per_sqm.kWh.HU.Res.HH.Thermal.SH</t>
  </si>
  <si>
    <t>TES_per_sqm.kWh.HU.Res.HH.Thermal.SC</t>
  </si>
  <si>
    <t>TES_per_sqm.kWh.HU.Res.HH.Thermal.WH</t>
  </si>
  <si>
    <t>TES_per_sqm.kWh.HU.Res.HH.Thermal.CO</t>
  </si>
  <si>
    <t>EMI_per_sqm.kgCO2.HU.Res.HH</t>
  </si>
  <si>
    <t>EMI_per_sqm.kgCO2.HU.Res.HH.Thermal</t>
  </si>
  <si>
    <t>EMI_per_sqm.kgCO2.HU.Res.HH.Thermal.SH</t>
  </si>
  <si>
    <t>EMI_per_sqm.kgCO2.HU.Res.HH.Thermal.SC</t>
  </si>
  <si>
    <t>EMI_per_sqm.kgCO2.HU.Res.HH.Thermal.WH</t>
  </si>
  <si>
    <t>EMI_per_sqm.kgCO2.HU.Res.HH.Thermal.CO</t>
  </si>
  <si>
    <t>EMI_per_sqm.kgCO2.HU.Res.HH.Appl</t>
  </si>
  <si>
    <t>FEC_per_capita.kWh.HU.Res.HH</t>
  </si>
  <si>
    <t>FEC_per_capita.kWh.HU.Res.HH.Thermal</t>
  </si>
  <si>
    <t>FEC_per_capita.kWh.HU.Res.HH.Thermal.SH</t>
  </si>
  <si>
    <t>FEC_per_capita.kWh.HU.Res.HH.Thermal.SC</t>
  </si>
  <si>
    <t>FEC_per_capita.kWh.HU.Res.HH.Thermal.WH</t>
  </si>
  <si>
    <t>FEC_per_capita.kWh.HU.Res.HH.Thermal.CO</t>
  </si>
  <si>
    <t>FEC_per_capita.kWh.HU.Res.HH.Appl</t>
  </si>
  <si>
    <t>TES_per_capita.kWh.HU.Res.HH.Thermal</t>
  </si>
  <si>
    <t>TES_per_capita.kWh.HU.Res.HH.Thermal.SH</t>
  </si>
  <si>
    <t>TES_per_capita.kWh.HU.Res.HH.Thermal.SC</t>
  </si>
  <si>
    <t>TES_per_capita.kWh.HU.Res.HH.Thermal.WH</t>
  </si>
  <si>
    <t>TES_per_capita.kWh.HU.Res.HH.Thermal.CO</t>
  </si>
  <si>
    <t>EMI_per_capita.kgCO2.HU.Res.HH</t>
  </si>
  <si>
    <t>EMI_per_capita.kgCO2.HU.Res.HH.Thermal</t>
  </si>
  <si>
    <t>EMI_per_capita.kgCO2.HU.Res.HH.Thermal.SH</t>
  </si>
  <si>
    <t>EMI_per_capita.kgCO2.HU.Res.HH.Thermal.SC</t>
  </si>
  <si>
    <t>EMI_per_capita.kgCO2.HU.Res.HH.Thermal.WH</t>
  </si>
  <si>
    <t>EMI_per_capita.kgCO2.HU.Res.HH.Thermal.CO</t>
  </si>
  <si>
    <t>EMI_per_capita.kgCO2.HU.Res.HH.Appl</t>
  </si>
  <si>
    <t>HU - Number of households</t>
  </si>
  <si>
    <t>NUM.number.HU.Res.HH.Thermal</t>
  </si>
  <si>
    <t>NUM.number.HU.Res.HH.Thermal.SH</t>
  </si>
  <si>
    <t>NUM.number.HU.Res.HH.Thermal.SH.Solids</t>
  </si>
  <si>
    <t>NUM.number.HU.Res.HH.Thermal.SH.LPG</t>
  </si>
  <si>
    <t>NUM.number.HU.Res.HH.Thermal.SH.Oil</t>
  </si>
  <si>
    <t>NUM.number.HU.Res.HH.Thermal.SH.Gas</t>
  </si>
  <si>
    <t>NUM.number.HU.Res.HH.Thermal.SH.Biomass</t>
  </si>
  <si>
    <t>NUM.number.HU.Res.HH.Thermal.SH.Geo</t>
  </si>
  <si>
    <t>NUM.number.HU.Res.HH.Thermal.SH.DistrHeat</t>
  </si>
  <si>
    <t>NUM.number.HU.Res.HH.Thermal.SH.AdvElc</t>
  </si>
  <si>
    <t>NUM.number.HU.Res.HH.Thermal.SH.ConvElc</t>
  </si>
  <si>
    <t>NUM.number.HU.Res.HH.Thermal.SC</t>
  </si>
  <si>
    <t>NUM.number.HU.Res.HH.Thermal.SC.AC</t>
  </si>
  <si>
    <t>NUM.number.HU.Res.HH.Thermal.WH</t>
  </si>
  <si>
    <t>NUM.number.HU.Res.HH.Thermal.WH.Solids</t>
  </si>
  <si>
    <t>NUM.number.HU.Res.HH.Thermal.WH.LPG</t>
  </si>
  <si>
    <t>NUM.number.HU.Res.HH.Thermal.WH.Oil</t>
  </si>
  <si>
    <t>NUM.number.HU.Res.HH.Thermal.WH.Gas</t>
  </si>
  <si>
    <t>NUM.number.HU.Res.HH.Thermal.WH.Biomass</t>
  </si>
  <si>
    <t>NUM.number.HU.Res.HH.Thermal.WH.Geo</t>
  </si>
  <si>
    <t>NUM.number.HU.Res.HH.Thermal.WH.DistrHeat</t>
  </si>
  <si>
    <t>NUM.number.HU.Res.HH.Thermal.WH.Elc</t>
  </si>
  <si>
    <t>NUM.number.HU.Res.HH.Thermal.WH.Solar</t>
  </si>
  <si>
    <t>NUM.number.HU.Res.HH.Thermal.CO</t>
  </si>
  <si>
    <t>NUM.number.HU.Res.HH.Thermal.CO.Solids</t>
  </si>
  <si>
    <t>NUM.number.HU.Res.HH.Thermal.CO.LPG</t>
  </si>
  <si>
    <t>NUM.number.HU.Res.HH.Thermal.CO.Gas</t>
  </si>
  <si>
    <t>NUM.number.HU.Res.HH.Thermal.CO.Biomass</t>
  </si>
  <si>
    <t>NUM.number.HU.Res.HH.Thermal.CO.Elc</t>
  </si>
  <si>
    <t>HU - Final energy consumption</t>
  </si>
  <si>
    <t>FEC.ktoe.HU.Res.HH.Thermal.SH.Solids.Solids</t>
  </si>
  <si>
    <t>FEC.ktoe.HU.Res.HH.Thermal.SH.LPG.LPG</t>
  </si>
  <si>
    <t>FEC.ktoe.HU.Res.HH.Thermal.SH.Oil.Oil_LiqBio</t>
  </si>
  <si>
    <t>FEC.ktoe.HU.Res.HH.Thermal.SH.Gas.NG_Biogas</t>
  </si>
  <si>
    <t>FEC.ktoe.HU.Res.HH.Thermal.SH.Biomass.Biomass_Waste</t>
  </si>
  <si>
    <t>FEC.ktoe.HU.Res.HH.Thermal.SH.Geo.Geo</t>
  </si>
  <si>
    <t>FEC.ktoe.HU.Res.HH.Thermal.SH.DistrHeat.Steam_Distr</t>
  </si>
  <si>
    <t>FEC.ktoe.HU.Res.HH.Thermal.SH.AdvElc.Elec</t>
  </si>
  <si>
    <t>FEC.ktoe.HU.Res.HH.Thermal.SH.ConvElc.Elec</t>
  </si>
  <si>
    <t>FEC.ktoe.HU.Res.HH.Thermal.SH.TotalCirculation.Elec</t>
  </si>
  <si>
    <t>FEC.ktoe.HU.Res.HH.Thermal.SC.AC.Elec</t>
  </si>
  <si>
    <t>FEC.ktoe.HU.Res.HH.Thermal.WH.Solids.Solids</t>
  </si>
  <si>
    <t>FEC.ktoe.HU.Res.HH.Thermal.WH.LPG.LPG</t>
  </si>
  <si>
    <t>FEC.ktoe.HU.Res.HH.Thermal.WH.Oil.Oil_LiqBio</t>
  </si>
  <si>
    <t>FEC.ktoe.HU.Res.HH.Thermal.WH.Gas.NG_Biogas</t>
  </si>
  <si>
    <t>FEC.ktoe.HU.Res.HH.Thermal.WH.Biomass.Biomass_Waste</t>
  </si>
  <si>
    <t>FEC.ktoe.HU.Res.HH.Thermal.WH.Geo.Geo</t>
  </si>
  <si>
    <t>FEC.ktoe.HU.Res.HH.Thermal.WH.DistrHeat.Steam_Distr</t>
  </si>
  <si>
    <t>FEC.ktoe.HU.Res.HH.Thermal.WH.Elc.Elec</t>
  </si>
  <si>
    <t>FEC.ktoe.HU.Res.HH.Thermal.WH.TotalSolar.Solar</t>
  </si>
  <si>
    <t>FEC.ktoe.HU.Res.HH.Thermal.CO.Solids.Solids</t>
  </si>
  <si>
    <t>FEC.ktoe.HU.Res.HH.Thermal.CO.LPG.LPG</t>
  </si>
  <si>
    <t>FEC.ktoe.HU.Res.HH.Thermal.CO.Gas.NG_Biogas</t>
  </si>
  <si>
    <t>FEC.ktoe.HU.Res.HH.Thermal.CO.Biomass.Biomass_Waste</t>
  </si>
  <si>
    <t>FEC.ktoe.HU.Res.HH.Thermal.CO.Elc.Elec</t>
  </si>
  <si>
    <t>HU - Thermal energy service</t>
  </si>
  <si>
    <t>TES.ktoe.HU.Res.HH.Thermal</t>
  </si>
  <si>
    <t>TES.ktoe.HU.Res.HH.Thermal.SH</t>
  </si>
  <si>
    <t>TES.ktoe.HU.Res.HH.Thermal.SH.Solids.Solids</t>
  </si>
  <si>
    <t>TES.ktoe.HU.Res.HH.Thermal.SH.LPG.LPG</t>
  </si>
  <si>
    <t>TES.ktoe.HU.Res.HH.Thermal.SH.Oil.Oil_LiqBio</t>
  </si>
  <si>
    <t>TES.ktoe.HU.Res.HH.Thermal.SH.Gas.NG_Biogas</t>
  </si>
  <si>
    <t>TES.ktoe.HU.Res.HH.Thermal.SH.Biomass.Biomass_Waste</t>
  </si>
  <si>
    <t>TES.ktoe.HU.Res.HH.Thermal.SH.Geo.Geo</t>
  </si>
  <si>
    <t>TES.ktoe.HU.Res.HH.Thermal.SH.DistrHeat.Steam_Distr</t>
  </si>
  <si>
    <t>TES.ktoe.HU.Res.HH.Thermal.SH.AdvElc.Elec</t>
  </si>
  <si>
    <t>TES.ktoe.HU.Res.HH.Thermal.SH.ConvElc.Elec</t>
  </si>
  <si>
    <t>TES.ktoe.HU.Res.HH.Thermal.SH.TotalCirculation.Elec</t>
  </si>
  <si>
    <t>TES.ktoe.HU.Res.HH.Thermal.SC</t>
  </si>
  <si>
    <t>TES.ktoe.HU.Res.HH.Thermal.SC.AC.Elec</t>
  </si>
  <si>
    <t>TES.ktoe.HU.Res.HH.Thermal.WH</t>
  </si>
  <si>
    <t>TES.ktoe.HU.Res.HH.Thermal.WH.Solids.Solids</t>
  </si>
  <si>
    <t>TES.ktoe.HU.Res.HH.Thermal.WH.LPG.LPG</t>
  </si>
  <si>
    <t>TES.ktoe.HU.Res.HH.Thermal.WH.Oil.Oil_LiqBio</t>
  </si>
  <si>
    <t>TES.ktoe.HU.Res.HH.Thermal.WH.Gas.NG_Biogas</t>
  </si>
  <si>
    <t>TES.ktoe.HU.Res.HH.Thermal.WH.Biomass.Biomass_Waste</t>
  </si>
  <si>
    <t>TES.ktoe.HU.Res.HH.Thermal.WH.Geo.Geo</t>
  </si>
  <si>
    <t>TES.ktoe.HU.Res.HH.Thermal.WH.DistrHeat.Steam_Distr</t>
  </si>
  <si>
    <t>TES.ktoe.HU.Res.HH.Thermal.WH.Elc.Elec</t>
  </si>
  <si>
    <t>TES.ktoe.HU.Res.HH.Thermal.WH.TotalSolar.Solar</t>
  </si>
  <si>
    <t>TES.ktoe.HU.Res.HH.Thermal.CO</t>
  </si>
  <si>
    <t>TES.ktoe.HU.Res.HH.Thermal.CO.Solids.Solids</t>
  </si>
  <si>
    <t>TES.ktoe.HU.Res.HH.Thermal.CO.LPG.LPG</t>
  </si>
  <si>
    <t>TES.ktoe.HU.Res.HH.Thermal.CO.Gas.NG_Biogas</t>
  </si>
  <si>
    <t>TES.ktoe.HU.Res.HH.Thermal.CO.Biomass.Biomass_Waste</t>
  </si>
  <si>
    <t>TES.ktoe.HU.Res.HH.Thermal.CO.Elc.Elec</t>
  </si>
  <si>
    <t>HU - System efficiency indicator of total stock</t>
  </si>
  <si>
    <t>Eff.ratio.HU.Res.HH.Thermal.SH.Solids.Solids</t>
  </si>
  <si>
    <t>Eff.ratio.HU.Res.HH.Thermal.SH.LPG.LPG</t>
  </si>
  <si>
    <t>Eff.ratio.HU.Res.HH.Thermal.SH.Oil.Oil_LiqBio</t>
  </si>
  <si>
    <t>Eff.ratio.HU.Res.HH.Thermal.SH.Gas.NG_Biogas</t>
  </si>
  <si>
    <t>Eff.ratio.HU.Res.HH.Thermal.SH.Biomass.Biomass_Waste</t>
  </si>
  <si>
    <t>Eff.ratio.HU.Res.HH.Thermal.SH.Geo.Geo</t>
  </si>
  <si>
    <t>Eff.ratio.HU.Res.HH.Thermal.SH.DistrHeat.Steam_Distr</t>
  </si>
  <si>
    <t>Eff.ratio.HU.Res.HH.Thermal.SH.AdvElc.Elec</t>
  </si>
  <si>
    <t>Eff.ratio.HU.Res.HH.Thermal.SH.ConvElc.Elec</t>
  </si>
  <si>
    <t>Eff.ratio.HU.Res.HH.Thermal.SH.TotalCirculation.Elec</t>
  </si>
  <si>
    <t>Eff.ratio.HU.Res.HH.Thermal.SC.AC.Elec</t>
  </si>
  <si>
    <t>Eff.ratio.HU.Res.HH.Thermal.WH.Solids.Solids</t>
  </si>
  <si>
    <t>Eff.ratio.HU.Res.HH.Thermal.WH.LPG.LPG</t>
  </si>
  <si>
    <t>Eff.ratio.HU.Res.HH.Thermal.WH.Oil.Oil_LiqBio</t>
  </si>
  <si>
    <t>Eff.ratio.HU.Res.HH.Thermal.WH.Gas.NG_Biogas</t>
  </si>
  <si>
    <t>Eff.ratio.HU.Res.HH.Thermal.WH.Biomass.Biomass_Waste</t>
  </si>
  <si>
    <t>Eff.ratio.HU.Res.HH.Thermal.WH.Geo.Geo</t>
  </si>
  <si>
    <t>Eff.ratio.HU.Res.HH.Thermal.WH.DistrHeat.Steam_Distr</t>
  </si>
  <si>
    <t>Eff.ratio.HU.Res.HH.Thermal.WH.Elc.Elec</t>
  </si>
  <si>
    <t>Eff.ratio.HU.Res.HH.Thermal.WH.TotalSolar.Solar</t>
  </si>
  <si>
    <t>Eff.ratio.HU.Res.HH.Thermal.CO.Solids.Solids</t>
  </si>
  <si>
    <t>Eff.ratio.HU.Res.HH.Thermal.CO.LPG.LPG</t>
  </si>
  <si>
    <t>Eff.ratio.HU.Res.HH.Thermal.CO.Gas.NG_Biogas</t>
  </si>
  <si>
    <t>Eff.ratio.HU.Res.HH.Thermal.CO.Biomass.Biomass_Waste</t>
  </si>
  <si>
    <t>Eff.ratio.HU.Res.HH.Thermal.CO.Elc.Elec</t>
  </si>
  <si>
    <t>HU - CO2 emissions</t>
  </si>
  <si>
    <t>EMI.ktCO2.HU.Res.HH.Thermal.SH.Solids.Solids</t>
  </si>
  <si>
    <t>EMI.ktCO2.HU.Res.HH.Thermal.SH.LPG.LPG</t>
  </si>
  <si>
    <t>EMI.ktCO2.HU.Res.HH.Thermal.SH.Oil.Oil_LiqBio</t>
  </si>
  <si>
    <t>EMI.ktCO2.HU.Res.HH.Thermal.SH.Gas.NG_Biogas</t>
  </si>
  <si>
    <t>EMI.ktCO2.HU.Res.HH.Thermal.SH.Biomass.Biomass_Waste</t>
  </si>
  <si>
    <t>EMI.ktCO2.HU.Res.HH.Thermal.SH.Geo.Geo</t>
  </si>
  <si>
    <t>EMI.ktCO2.HU.Res.HH.Thermal.SH.DistrHeat.Steam_Distr</t>
  </si>
  <si>
    <t>EMI.ktCO2.HU.Res.HH.Thermal.SH.AdvElc.Elec</t>
  </si>
  <si>
    <t>EMI.ktCO2.HU.Res.HH.Thermal.SH.ConvElc.Elec</t>
  </si>
  <si>
    <t>EMI.ktCO2.HU.Res.HH.Thermal.SH.TotalCirculation.Elec</t>
  </si>
  <si>
    <t>EMI.ktCO2.HU.Res.HH.Thermal.SC.AC.Elec</t>
  </si>
  <si>
    <t>EMI.ktCO2.HU.Res.HH.Thermal.WH.Solids.Solids</t>
  </si>
  <si>
    <t>EMI.ktCO2.HU.Res.HH.Thermal.WH.LPG.LPG</t>
  </si>
  <si>
    <t>EMI.ktCO2.HU.Res.HH.Thermal.WH.Oil.Oil_LiqBio</t>
  </si>
  <si>
    <t>EMI.ktCO2.HU.Res.HH.Thermal.WH.Gas.NG_Biogas</t>
  </si>
  <si>
    <t>EMI.ktCO2.HU.Res.HH.Thermal.WH.Biomass.Biomass_Waste</t>
  </si>
  <si>
    <t>EMI.ktCO2.HU.Res.HH.Thermal.WH.Geo.Geo</t>
  </si>
  <si>
    <t>EMI.ktCO2.HU.Res.HH.Thermal.WH.DistrHeat.Steam_Distr</t>
  </si>
  <si>
    <t>EMI.ktCO2.HU.Res.HH.Thermal.WH.Elc.Elec</t>
  </si>
  <si>
    <t>EMI.ktCO2.HU.Res.HH.Thermal.WH.TotalSolar.Solar</t>
  </si>
  <si>
    <t>EMI.ktCO2.HU.Res.HH.Thermal.CO.Solids.Solids</t>
  </si>
  <si>
    <t>EMI.ktCO2.HU.Res.HH.Thermal.CO.LPG.LPG</t>
  </si>
  <si>
    <t>EMI.ktCO2.HU.Res.HH.Thermal.CO.Gas.NG_Biogas</t>
  </si>
  <si>
    <t>EMI.ktCO2.HU.Res.HH.Thermal.CO.Biomass.Biomass_Waste</t>
  </si>
  <si>
    <t>EMI.ktCO2.HU.Res.HH.Thermal.CO.Elc.Elec</t>
  </si>
  <si>
    <t>HU - Final energy consumption per household</t>
  </si>
  <si>
    <t>FEC_per_household.kWh.HU.Res.HH.Thermal.SH.Solids.Solids</t>
  </si>
  <si>
    <t>FEC_per_household.kWh.HU.Res.HH.Thermal.SH.LPG.LPG</t>
  </si>
  <si>
    <t>FEC_per_household.kWh.HU.Res.HH.Thermal.SH.Oil.Oil_LiqBio</t>
  </si>
  <si>
    <t>FEC_per_household.kWh.HU.Res.HH.Thermal.SH.Gas.NG_Biogas</t>
  </si>
  <si>
    <t>FEC_per_household.kWh.HU.Res.HH.Thermal.SH.Biomass.Biomass_Waste</t>
  </si>
  <si>
    <t>FEC_per_household.kWh.HU.Res.HH.Thermal.SH.Geo.Geo</t>
  </si>
  <si>
    <t>FEC_per_household.kWh.HU.Res.HH.Thermal.SH.DistrHeat.Steam_Distr</t>
  </si>
  <si>
    <t>FEC_per_household.kWh.HU.Res.HH.Thermal.SH.AdvElc.Elec</t>
  </si>
  <si>
    <t>FEC_per_household.kWh.HU.Res.HH.Thermal.SH.ConvElc.Elec</t>
  </si>
  <si>
    <t>FEC_per_household.kWh.HU.Res.HH.Thermal.SH.TotalCirculation.Elec</t>
  </si>
  <si>
    <t>FEC_per_household.kWh.HU.Res.HH.Thermal.SC.AC.Elec</t>
  </si>
  <si>
    <t>FEC_per_household.kWh.HU.Res.HH.Thermal.WH.Solids.Solids</t>
  </si>
  <si>
    <t>FEC_per_household.kWh.HU.Res.HH.Thermal.WH.LPG.LPG</t>
  </si>
  <si>
    <t>FEC_per_household.kWh.HU.Res.HH.Thermal.WH.Oil.Oil_LiqBio</t>
  </si>
  <si>
    <t>FEC_per_household.kWh.HU.Res.HH.Thermal.WH.Gas.NG_Biogas</t>
  </si>
  <si>
    <t>FEC_per_household.kWh.HU.Res.HH.Thermal.WH.Biomass.Biomass_Waste</t>
  </si>
  <si>
    <t>FEC_per_household.kWh.HU.Res.HH.Thermal.WH.Geo.Geo</t>
  </si>
  <si>
    <t>FEC_per_household.kWh.HU.Res.HH.Thermal.WH.DistrHeat.Steam_Distr</t>
  </si>
  <si>
    <t>FEC_per_household.kWh.HU.Res.HH.Thermal.WH.Elc.Elec</t>
  </si>
  <si>
    <t>FEC_per_household.kWh.HU.Res.HH.Thermal.WH.TotalSolar.Solar</t>
  </si>
  <si>
    <t>FEC_per_household.kWh.HU.Res.HH.Thermal.CO.Solids.Solids</t>
  </si>
  <si>
    <t>FEC_per_household.kWh.HU.Res.HH.Thermal.CO.LPG.LPG</t>
  </si>
  <si>
    <t>FEC_per_household.kWh.HU.Res.HH.Thermal.CO.Gas.NG_Biogas</t>
  </si>
  <si>
    <t>FEC_per_household.kWh.HU.Res.HH.Thermal.CO.Biomass.Biomass_Waste</t>
  </si>
  <si>
    <t>FEC_per_household.kWh.HU.Res.HH.Thermal.CO.Elc.Elec</t>
  </si>
  <si>
    <t>HU - Thermal energy service per household</t>
  </si>
  <si>
    <t>TES_per_household.kWh.HU.Res.HH.Thermal.SH.Solids.Solids</t>
  </si>
  <si>
    <t>TES_per_household.kWh.HU.Res.HH.Thermal.SH.LPG.LPG</t>
  </si>
  <si>
    <t>TES_per_household.kWh.HU.Res.HH.Thermal.SH.Oil.Oil_LiqBio</t>
  </si>
  <si>
    <t>TES_per_household.kWh.HU.Res.HH.Thermal.SH.Gas.NG_Biogas</t>
  </si>
  <si>
    <t>TES_per_household.kWh.HU.Res.HH.Thermal.SH.Biomass.Biomass_Waste</t>
  </si>
  <si>
    <t>TES_per_household.kWh.HU.Res.HH.Thermal.SH.Geo.Geo</t>
  </si>
  <si>
    <t>TES_per_household.kWh.HU.Res.HH.Thermal.SH.DistrHeat.Steam_Distr</t>
  </si>
  <si>
    <t>TES_per_household.kWh.HU.Res.HH.Thermal.SH.AdvElc.Elec</t>
  </si>
  <si>
    <t>TES_per_household.kWh.HU.Res.HH.Thermal.SH.ConvElc.Elec</t>
  </si>
  <si>
    <t>TES_per_household.kWh.HU.Res.HH.Thermal.SH.TotalCirculation.Elec</t>
  </si>
  <si>
    <t>TES_per_household.kWh.HU.Res.HH.Thermal.SC.AC.Elec</t>
  </si>
  <si>
    <t>TES_per_household.kWh.HU.Res.HH.Thermal.WH.Solids.Solids</t>
  </si>
  <si>
    <t>TES_per_household.kWh.HU.Res.HH.Thermal.WH.LPG.LPG</t>
  </si>
  <si>
    <t>TES_per_household.kWh.HU.Res.HH.Thermal.WH.Oil.Oil_LiqBio</t>
  </si>
  <si>
    <t>TES_per_household.kWh.HU.Res.HH.Thermal.WH.Gas.NG_Biogas</t>
  </si>
  <si>
    <t>TES_per_household.kWh.HU.Res.HH.Thermal.WH.Biomass.Biomass_Waste</t>
  </si>
  <si>
    <t>TES_per_household.kWh.HU.Res.HH.Thermal.WH.Geo.Geo</t>
  </si>
  <si>
    <t>TES_per_household.kWh.HU.Res.HH.Thermal.WH.DistrHeat.Steam_Distr</t>
  </si>
  <si>
    <t>TES_per_household.kWh.HU.Res.HH.Thermal.WH.Elc.Elec</t>
  </si>
  <si>
    <t>TES_per_household.kWh.HU.Res.HH.Thermal.WH.TotalSolar.Solar</t>
  </si>
  <si>
    <t>TES_per_household.kWh.HU.Res.HH.Thermal.CO.Solids.Solids</t>
  </si>
  <si>
    <t>TES_per_household.kWh.HU.Res.HH.Thermal.CO.LPG.LPG</t>
  </si>
  <si>
    <t>TES_per_household.kWh.HU.Res.HH.Thermal.CO.Gas.NG_Biogas</t>
  </si>
  <si>
    <t>TES_per_household.kWh.HU.Res.HH.Thermal.CO.Biomass.Biomass_Waste</t>
  </si>
  <si>
    <t>TES_per_household.kWh.HU.Res.HH.Thermal.CO.Elc.Elec</t>
  </si>
  <si>
    <t>HU - CO2 emissions per household</t>
  </si>
  <si>
    <t>EMI_per_household.kgCO2.HU.Res.HH.Thermal.SH.Solids.Solids</t>
  </si>
  <si>
    <t>EMI_per_household.kgCO2.HU.Res.HH.Thermal.SH.LPG.LPG</t>
  </si>
  <si>
    <t>EMI_per_household.kgCO2.HU.Res.HH.Thermal.SH.Oil.Oil_LiqBio</t>
  </si>
  <si>
    <t>EMI_per_household.kgCO2.HU.Res.HH.Thermal.SH.Gas.NG_Biogas</t>
  </si>
  <si>
    <t>EMI_per_household.kgCO2.HU.Res.HH.Thermal.SH.Biomass.Biomass_Waste</t>
  </si>
  <si>
    <t>EMI_per_household.kgCO2.HU.Res.HH.Thermal.SH.Geo.Geo</t>
  </si>
  <si>
    <t>EMI_per_household.kgCO2.HU.Res.HH.Thermal.SH.DistrHeat.Steam_Distr</t>
  </si>
  <si>
    <t>EMI_per_household.kgCO2.HU.Res.HH.Thermal.SH.AdvElc.Elec</t>
  </si>
  <si>
    <t>EMI_per_household.kgCO2.HU.Res.HH.Thermal.SH.ConvElc.Elec</t>
  </si>
  <si>
    <t>EMI_per_household.kgCO2.HU.Res.HH.Thermal.SH.TotalCirculation.Elec</t>
  </si>
  <si>
    <t>EMI_per_household.kgCO2.HU.Res.HH.Thermal.SC.AC.Elec</t>
  </si>
  <si>
    <t>EMI_per_household.kgCO2.HU.Res.HH.Thermal.WH.Solids.Solids</t>
  </si>
  <si>
    <t>EMI_per_household.kgCO2.HU.Res.HH.Thermal.WH.LPG.LPG</t>
  </si>
  <si>
    <t>EMI_per_household.kgCO2.HU.Res.HH.Thermal.WH.Oil.Oil_LiqBio</t>
  </si>
  <si>
    <t>EMI_per_household.kgCO2.HU.Res.HH.Thermal.WH.Gas.NG_Biogas</t>
  </si>
  <si>
    <t>EMI_per_household.kgCO2.HU.Res.HH.Thermal.WH.Biomass.Biomass_Waste</t>
  </si>
  <si>
    <t>EMI_per_household.kgCO2.HU.Res.HH.Thermal.WH.Geo.Geo</t>
  </si>
  <si>
    <t>EMI_per_household.kgCO2.HU.Res.HH.Thermal.WH.DistrHeat.Steam_Distr</t>
  </si>
  <si>
    <t>EMI_per_household.kgCO2.HU.Res.HH.Thermal.WH.Elc.Elec</t>
  </si>
  <si>
    <t>EMI_per_household.kgCO2.HU.Res.HH.Thermal.WH.TotalSolar.Solar</t>
  </si>
  <si>
    <t>EMI_per_household.kgCO2.HU.Res.HH.Thermal.CO.Solids.Solids</t>
  </si>
  <si>
    <t>EMI_per_household.kgCO2.HU.Res.HH.Thermal.CO.LPG.LPG</t>
  </si>
  <si>
    <t>EMI_per_household.kgCO2.HU.Res.HH.Thermal.CO.Gas.NG_Biogas</t>
  </si>
  <si>
    <t>EMI_per_household.kgCO2.HU.Res.HH.Thermal.CO.Biomass.Biomass_Waste</t>
  </si>
  <si>
    <t>EMI_per_household.kgCO2.HU.Res.HH.Thermal.CO.Elc.Elec</t>
  </si>
  <si>
    <t>HU - Final energy consumption per surface area</t>
  </si>
  <si>
    <t>FEC_per_sqm.kWh.HU.Res.HH.Thermal.SH.Solids.Solids</t>
  </si>
  <si>
    <t>FEC_per_sqm.kWh.HU.Res.HH.Thermal.SH.LPG.LPG</t>
  </si>
  <si>
    <t>FEC_per_sqm.kWh.HU.Res.HH.Thermal.SH.Oil.Oil_LiqBio</t>
  </si>
  <si>
    <t>FEC_per_sqm.kWh.HU.Res.HH.Thermal.SH.Gas.NG_Biogas</t>
  </si>
  <si>
    <t>FEC_per_sqm.kWh.HU.Res.HH.Thermal.SH.Biomass.Biomass_Waste</t>
  </si>
  <si>
    <t>FEC_per_sqm.kWh.HU.Res.HH.Thermal.SH.Geo.Geo</t>
  </si>
  <si>
    <t>FEC_per_sqm.kWh.HU.Res.HH.Thermal.SH.DistrHeat.Steam_Distr</t>
  </si>
  <si>
    <t>FEC_per_sqm.kWh.HU.Res.HH.Thermal.SH.AdvElc.Elec</t>
  </si>
  <si>
    <t>FEC_per_sqm.kWh.HU.Res.HH.Thermal.SH.ConvElc.Elec</t>
  </si>
  <si>
    <t>FEC_per_sqm.kWh.HU.Res.HH.Thermal.SH.TotalCirculation.Elec</t>
  </si>
  <si>
    <t>FEC_per_sqm.kWh.HU.Res.HH.Thermal.SC.AC.Elec</t>
  </si>
  <si>
    <t>FEC_per_sqm.kWh.HU.Res.HH.Thermal.WH.Solids.Solids</t>
  </si>
  <si>
    <t>FEC_per_sqm.kWh.HU.Res.HH.Thermal.WH.LPG.LPG</t>
  </si>
  <si>
    <t>FEC_per_sqm.kWh.HU.Res.HH.Thermal.WH.Oil.Oil_LiqBio</t>
  </si>
  <si>
    <t>FEC_per_sqm.kWh.HU.Res.HH.Thermal.WH.Gas.NG_Biogas</t>
  </si>
  <si>
    <t>FEC_per_sqm.kWh.HU.Res.HH.Thermal.WH.Biomass.Biomass_Waste</t>
  </si>
  <si>
    <t>FEC_per_sqm.kWh.HU.Res.HH.Thermal.WH.Geo.Geo</t>
  </si>
  <si>
    <t>FEC_per_sqm.kWh.HU.Res.HH.Thermal.WH.DistrHeat.Steam_Distr</t>
  </si>
  <si>
    <t>FEC_per_sqm.kWh.HU.Res.HH.Thermal.WH.Elc.Elec</t>
  </si>
  <si>
    <t>FEC_per_sqm.kWh.HU.Res.HH.Thermal.WH.TotalSolar.Solar</t>
  </si>
  <si>
    <t>FEC_per_sqm.kWh.HU.Res.HH.Thermal.CO.Solids.Solids</t>
  </si>
  <si>
    <t>FEC_per_sqm.kWh.HU.Res.HH.Thermal.CO.LPG.LPG</t>
  </si>
  <si>
    <t>FEC_per_sqm.kWh.HU.Res.HH.Thermal.CO.Gas.NG_Biogas</t>
  </si>
  <si>
    <t>FEC_per_sqm.kWh.HU.Res.HH.Thermal.CO.Biomass.Biomass_Waste</t>
  </si>
  <si>
    <t>FEC_per_sqm.kWh.HU.Res.HH.Thermal.CO.Elc.Elec</t>
  </si>
  <si>
    <t>HU - Thermal energy service per surface area</t>
  </si>
  <si>
    <t>TES_per_sqm.kWh.HU.Res.HH.Thermal.SH.Solids.Solids</t>
  </si>
  <si>
    <t>TES_per_sqm.kWh.HU.Res.HH.Thermal.SH.LPG.LPG</t>
  </si>
  <si>
    <t>TES_per_sqm.kWh.HU.Res.HH.Thermal.SH.Oil.Oil_LiqBio</t>
  </si>
  <si>
    <t>TES_per_sqm.kWh.HU.Res.HH.Thermal.SH.Gas.NG_Biogas</t>
  </si>
  <si>
    <t>TES_per_sqm.kWh.HU.Res.HH.Thermal.SH.Biomass.Biomass_Waste</t>
  </si>
  <si>
    <t>TES_per_sqm.kWh.HU.Res.HH.Thermal.SH.Geo.Geo</t>
  </si>
  <si>
    <t>TES_per_sqm.kWh.HU.Res.HH.Thermal.SH.DistrHeat.Steam_Distr</t>
  </si>
  <si>
    <t>TES_per_sqm.kWh.HU.Res.HH.Thermal.SH.AdvElc.Elec</t>
  </si>
  <si>
    <t>TES_per_sqm.kWh.HU.Res.HH.Thermal.SH.ConvElc.Elec</t>
  </si>
  <si>
    <t>TES_per_sqm.kWh.HU.Res.HH.Thermal.SH.TotalCirculation.Elec</t>
  </si>
  <si>
    <t>TES_per_sqm.kWh.HU.Res.HH.Thermal.SC.AC.Elec</t>
  </si>
  <si>
    <t>TES_per_sqm.kWh.HU.Res.HH.Thermal.WH.Solids.Solids</t>
  </si>
  <si>
    <t>TES_per_sqm.kWh.HU.Res.HH.Thermal.WH.LPG.LPG</t>
  </si>
  <si>
    <t>TES_per_sqm.kWh.HU.Res.HH.Thermal.WH.Oil.Oil_LiqBio</t>
  </si>
  <si>
    <t>TES_per_sqm.kWh.HU.Res.HH.Thermal.WH.Gas.NG_Biogas</t>
  </si>
  <si>
    <t>TES_per_sqm.kWh.HU.Res.HH.Thermal.WH.Biomass.Biomass_Waste</t>
  </si>
  <si>
    <t>TES_per_sqm.kWh.HU.Res.HH.Thermal.WH.Geo.Geo</t>
  </si>
  <si>
    <t>TES_per_sqm.kWh.HU.Res.HH.Thermal.WH.DistrHeat.Steam_Distr</t>
  </si>
  <si>
    <t>TES_per_sqm.kWh.HU.Res.HH.Thermal.WH.Elc.Elec</t>
  </si>
  <si>
    <t>TES_per_sqm.kWh.HU.Res.HH.Thermal.WH.TotalSolar.Solar</t>
  </si>
  <si>
    <t>TES_per_sqm.kWh.HU.Res.HH.Thermal.CO.Solids.Solids</t>
  </si>
  <si>
    <t>TES_per_sqm.kWh.HU.Res.HH.Thermal.CO.LPG.LPG</t>
  </si>
  <si>
    <t>TES_per_sqm.kWh.HU.Res.HH.Thermal.CO.Gas.NG_Biogas</t>
  </si>
  <si>
    <t>TES_per_sqm.kWh.HU.Res.HH.Thermal.CO.Biomass.Biomass_Waste</t>
  </si>
  <si>
    <t>TES_per_sqm.kWh.HU.Res.HH.Thermal.CO.Elc.Elec</t>
  </si>
  <si>
    <t>HU - CO2 emissions per surface area</t>
  </si>
  <si>
    <t>EMI_per_sqm.kgCO2.HU.Res.HH.Thermal.SH.Solids.Solids</t>
  </si>
  <si>
    <t>EMI_per_sqm.kgCO2.HU.Res.HH.Thermal.SH.LPG.LPG</t>
  </si>
  <si>
    <t>EMI_per_sqm.kgCO2.HU.Res.HH.Thermal.SH.Oil.Oil_LiqBio</t>
  </si>
  <si>
    <t>EMI_per_sqm.kgCO2.HU.Res.HH.Thermal.SH.Gas.NG_Biogas</t>
  </si>
  <si>
    <t>EMI_per_sqm.kgCO2.HU.Res.HH.Thermal.SH.Biomass.Biomass_Waste</t>
  </si>
  <si>
    <t>EMI_per_sqm.kgCO2.HU.Res.HH.Thermal.SH.Geo.Geo</t>
  </si>
  <si>
    <t>EMI_per_sqm.kgCO2.HU.Res.HH.Thermal.SH.DistrHeat.Steam_Distr</t>
  </si>
  <si>
    <t>EMI_per_sqm.kgCO2.HU.Res.HH.Thermal.SH.AdvElc.Elec</t>
  </si>
  <si>
    <t>EMI_per_sqm.kgCO2.HU.Res.HH.Thermal.SH.ConvElc.Elec</t>
  </si>
  <si>
    <t>EMI_per_sqm.kgCO2.HU.Res.HH.Thermal.SH.TotalCirculation.Elec</t>
  </si>
  <si>
    <t>EMI_per_sqm.kgCO2.HU.Res.HH.Thermal.SC.AC.Elec</t>
  </si>
  <si>
    <t>EMI_per_sqm.kgCO2.HU.Res.HH.Thermal.WH.Solids.Solids</t>
  </si>
  <si>
    <t>EMI_per_sqm.kgCO2.HU.Res.HH.Thermal.WH.LPG.LPG</t>
  </si>
  <si>
    <t>EMI_per_sqm.kgCO2.HU.Res.HH.Thermal.WH.Oil.Oil_LiqBio</t>
  </si>
  <si>
    <t>EMI_per_sqm.kgCO2.HU.Res.HH.Thermal.WH.Gas.NG_Biogas</t>
  </si>
  <si>
    <t>EMI_per_sqm.kgCO2.HU.Res.HH.Thermal.WH.Biomass.Biomass_Waste</t>
  </si>
  <si>
    <t>EMI_per_sqm.kgCO2.HU.Res.HH.Thermal.WH.Geo.Geo</t>
  </si>
  <si>
    <t>EMI_per_sqm.kgCO2.HU.Res.HH.Thermal.WH.DistrHeat.Steam_Distr</t>
  </si>
  <si>
    <t>EMI_per_sqm.kgCO2.HU.Res.HH.Thermal.WH.Elc.Elec</t>
  </si>
  <si>
    <t>EMI_per_sqm.kgCO2.HU.Res.HH.Thermal.WH.TotalSolar.Solar</t>
  </si>
  <si>
    <t>EMI_per_sqm.kgCO2.HU.Res.HH.Thermal.CO.Solids.Solids</t>
  </si>
  <si>
    <t>EMI_per_sqm.kgCO2.HU.Res.HH.Thermal.CO.LPG.LPG</t>
  </si>
  <si>
    <t>EMI_per_sqm.kgCO2.HU.Res.HH.Thermal.CO.Gas.NG_Biogas</t>
  </si>
  <si>
    <t>EMI_per_sqm.kgCO2.HU.Res.HH.Thermal.CO.Biomass.Biomass_Waste</t>
  </si>
  <si>
    <t>EMI_per_sqm.kgCO2.HU.Res.HH.Thermal.CO.Elc.Elec</t>
  </si>
  <si>
    <t>HU - Number of new and renovated households</t>
  </si>
  <si>
    <t>NUM.number.HU.Res.HHnew.Thermal</t>
  </si>
  <si>
    <t>NUM.number.HU.Res.HHnew.Thermal.SH</t>
  </si>
  <si>
    <t>NUM.number.HU.Res.HHnew.Thermal.SH.Solids</t>
  </si>
  <si>
    <t>NUM.number.HU.Res.HHnew.Thermal.SH.LPG</t>
  </si>
  <si>
    <t>NUM.number.HU.Res.HHnew.Thermal.SH.Oil</t>
  </si>
  <si>
    <t>NUM.number.HU.Res.HHnew.Thermal.SH.Gas</t>
  </si>
  <si>
    <t>NUM.number.HU.Res.HHnew.Thermal.SH.Biomass</t>
  </si>
  <si>
    <t>NUM.number.HU.Res.HHnew.Thermal.SH.Geo</t>
  </si>
  <si>
    <t>NUM.number.HU.Res.HHnew.Thermal.SH.DistrHeat</t>
  </si>
  <si>
    <t>NUM.number.HU.Res.HHnew.Thermal.SH.AdvElc</t>
  </si>
  <si>
    <t>NUM.number.HU.Res.HHnew.Thermal.SH.ConvElc</t>
  </si>
  <si>
    <t>NUM.number.HU.Res.HHnew.Thermal.SC</t>
  </si>
  <si>
    <t>NUM.number.HU.Res.HHnew.Thermal.SC.AC</t>
  </si>
  <si>
    <t>NUM.number.HU.Res.HHnew.Thermal.WH</t>
  </si>
  <si>
    <t>NUM.number.HU.Res.HHnew.Thermal.WH.Solids</t>
  </si>
  <si>
    <t>NUM.number.HU.Res.HHnew.Thermal.WH.LPG</t>
  </si>
  <si>
    <t>NUM.number.HU.Res.HHnew.Thermal.WH.Oil</t>
  </si>
  <si>
    <t>NUM.number.HU.Res.HHnew.Thermal.WH.Gas</t>
  </si>
  <si>
    <t>NUM.number.HU.Res.HHnew.Thermal.WH.Biomass</t>
  </si>
  <si>
    <t>NUM.number.HU.Res.HHnew.Thermal.WH.Geo</t>
  </si>
  <si>
    <t>NUM.number.HU.Res.HHnew.Thermal.WH.DistrHeat</t>
  </si>
  <si>
    <t>NUM.number.HU.Res.HHnew.Thermal.WH.Elc</t>
  </si>
  <si>
    <t>NUM.number.HU.Res.HHnew.Thermal.WH.Solar</t>
  </si>
  <si>
    <t>NUM.number.HU.Res.HHnew.Thermal.CO</t>
  </si>
  <si>
    <t>NUM.number.HU.Res.HHnew.Thermal.CO.Solids</t>
  </si>
  <si>
    <t>NUM.number.HU.Res.HHnew.Thermal.CO.LPG</t>
  </si>
  <si>
    <t>NUM.number.HU.Res.HHnew.Thermal.CO.Gas</t>
  </si>
  <si>
    <t>NUM.number.HU.Res.HHnew.Thermal.CO.Biomass</t>
  </si>
  <si>
    <t>NUM.number.HU.Res.HHnew.Thermal.CO.Elc</t>
  </si>
  <si>
    <t>HU - Final energy consumption in new and renovated households</t>
  </si>
  <si>
    <t>FEC.ktoe.HU.Res.HHnew.Thermal</t>
  </si>
  <si>
    <t>FEC.ktoe.HU.Res.HHnew.Thermal.SH</t>
  </si>
  <si>
    <t>FEC.ktoe.HU.Res.HHnew.Thermal.SH.Solids.Solids</t>
  </si>
  <si>
    <t>FEC.ktoe.HU.Res.HHnew.Thermal.SH.LPG.LPG</t>
  </si>
  <si>
    <t>FEC.ktoe.HU.Res.HHnew.Thermal.SH.Oil.Oil_LiqBio</t>
  </si>
  <si>
    <t>FEC.ktoe.HU.Res.HHnew.Thermal.SH.Gas.NG_Biogas</t>
  </si>
  <si>
    <t>FEC.ktoe.HU.Res.HHnew.Thermal.SH.Biomass.Biomass_Waste</t>
  </si>
  <si>
    <t>FEC.ktoe.HU.Res.HHnew.Thermal.SH.Geo.Geo</t>
  </si>
  <si>
    <t>FEC.ktoe.HU.Res.HHnew.Thermal.SH.DistrHeat.Steam_Distr</t>
  </si>
  <si>
    <t>FEC.ktoe.HU.Res.HHnew.Thermal.SH.AdvElc.Elec</t>
  </si>
  <si>
    <t>FEC.ktoe.HU.Res.HHnew.Thermal.SH.ConvElc.Elec</t>
  </si>
  <si>
    <t>FEC.ktoe.HU.Res.HHnew.Thermal.SH.TotalCirculation.Elec</t>
  </si>
  <si>
    <t>FEC.ktoe.HU.Res.HHnew.Thermal.SC</t>
  </si>
  <si>
    <t>FEC.ktoe.HU.Res.HHnew.Thermal.SC.AC.Elec</t>
  </si>
  <si>
    <t>FEC.ktoe.HU.Res.HHnew.Thermal.WH</t>
  </si>
  <si>
    <t>FEC.ktoe.HU.Res.HHnew.Thermal.WH.Solids.Solids</t>
  </si>
  <si>
    <t>FEC.ktoe.HU.Res.HHnew.Thermal.WH.LPG.LPG</t>
  </si>
  <si>
    <t>FEC.ktoe.HU.Res.HHnew.Thermal.WH.Oil.Oil_LiqBio</t>
  </si>
  <si>
    <t>FEC.ktoe.HU.Res.HHnew.Thermal.WH.Gas.NG_Biogas</t>
  </si>
  <si>
    <t>FEC.ktoe.HU.Res.HHnew.Thermal.WH.Biomass.Biomass_Waste</t>
  </si>
  <si>
    <t>FEC.ktoe.HU.Res.HHnew.Thermal.WH.Geo.Geo</t>
  </si>
  <si>
    <t>FEC.ktoe.HU.Res.HHnew.Thermal.WH.DistrHeat.Steam_Distr</t>
  </si>
  <si>
    <t>FEC.ktoe.HU.Res.HHnew.Thermal.WH.Elc.Elec</t>
  </si>
  <si>
    <t>FEC.ktoe.HU.Res.HHnew.Thermal.WH.TotalSolar.Solar</t>
  </si>
  <si>
    <t>FEC.ktoe.HU.Res.HHnew.Thermal.CO</t>
  </si>
  <si>
    <t>FEC.ktoe.HU.Res.HHnew.Thermal.CO.Solids.Solids</t>
  </si>
  <si>
    <t>FEC.ktoe.HU.Res.HHnew.Thermal.CO.LPG.LPG</t>
  </si>
  <si>
    <t>FEC.ktoe.HU.Res.HHnew.Thermal.CO.Gas.NG_Biogas</t>
  </si>
  <si>
    <t>FEC.ktoe.HU.Res.HHnew.Thermal.CO.Biomass.Biomass_Waste</t>
  </si>
  <si>
    <t>FEC.ktoe.HU.Res.HHnew.Thermal.CO.Elc.Elec</t>
  </si>
  <si>
    <t>HU - Thermal energy service in new and renovated households</t>
  </si>
  <si>
    <t>TES.ktoe.HU.Res.HHnew.Thermal</t>
  </si>
  <si>
    <t>TES.ktoe.HU.Res.HHnew.Thermal.SH</t>
  </si>
  <si>
    <t>TES.ktoe.HU.Res.HHnew.Thermal.SH.Solids.Solids</t>
  </si>
  <si>
    <t>TES.ktoe.HU.Res.HHnew.Thermal.SH.LPG.LPG</t>
  </si>
  <si>
    <t>TES.ktoe.HU.Res.HHnew.Thermal.SH.Oil.Oil_LiqBio</t>
  </si>
  <si>
    <t>TES.ktoe.HU.Res.HHnew.Thermal.SH.Gas.NG_Biogas</t>
  </si>
  <si>
    <t>TES.ktoe.HU.Res.HHnew.Thermal.SH.Biomass.Biomass_Waste</t>
  </si>
  <si>
    <t>TES.ktoe.HU.Res.HHnew.Thermal.SH.Geo.Geo</t>
  </si>
  <si>
    <t>TES.ktoe.HU.Res.HHnew.Thermal.SH.DistrHeat.Steam_Distr</t>
  </si>
  <si>
    <t>TES.ktoe.HU.Res.HHnew.Thermal.SH.AdvElc.Elec</t>
  </si>
  <si>
    <t>TES.ktoe.HU.Res.HHnew.Thermal.SH.ConvElc.Elec</t>
  </si>
  <si>
    <t>TES.ktoe.HU.Res.HHnew.Thermal.SH.TotalCirculation.Elec</t>
  </si>
  <si>
    <t>TES.ktoe.HU.Res.HHnew.Thermal.SC</t>
  </si>
  <si>
    <t>TES.ktoe.HU.Res.HHnew.Thermal.SC.AC.Elec</t>
  </si>
  <si>
    <t>TES.ktoe.HU.Res.HHnew.Thermal.WH</t>
  </si>
  <si>
    <t>TES.ktoe.HU.Res.HHnew.Thermal.WH.Solids.Solids</t>
  </si>
  <si>
    <t>TES.ktoe.HU.Res.HHnew.Thermal.WH.LPG.LPG</t>
  </si>
  <si>
    <t>TES.ktoe.HU.Res.HHnew.Thermal.WH.Oil.Oil_LiqBio</t>
  </si>
  <si>
    <t>TES.ktoe.HU.Res.HHnew.Thermal.WH.Gas.NG_Biogas</t>
  </si>
  <si>
    <t>TES.ktoe.HU.Res.HHnew.Thermal.WH.Biomass.Biomass_Waste</t>
  </si>
  <si>
    <t>TES.ktoe.HU.Res.HHnew.Thermal.WH.Geo.Geo</t>
  </si>
  <si>
    <t>TES.ktoe.HU.Res.HHnew.Thermal.WH.DistrHeat.Steam_Distr</t>
  </si>
  <si>
    <t>TES.ktoe.HU.Res.HHnew.Thermal.WH.Elc.Elec</t>
  </si>
  <si>
    <t>TES.ktoe.HU.Res.HHnew.Thermal.WH.TotalSolar.Solar</t>
  </si>
  <si>
    <t>TES.ktoe.HU.Res.HHnew.Thermal.CO</t>
  </si>
  <si>
    <t>TES.ktoe.HU.Res.HHnew.Thermal.CO.Solids.Solids</t>
  </si>
  <si>
    <t>TES.ktoe.HU.Res.HHnew.Thermal.CO.LPG.LPG</t>
  </si>
  <si>
    <t>TES.ktoe.HU.Res.HHnew.Thermal.CO.Gas.NG_Biogas</t>
  </si>
  <si>
    <t>TES.ktoe.HU.Res.HHnew.Thermal.CO.Biomass.Biomass_Waste</t>
  </si>
  <si>
    <t>TES.ktoe.HU.Res.HHnew.Thermal.CO.Elc.Elec</t>
  </si>
  <si>
    <t>HU - System efficiency indicator of new and renovated households</t>
  </si>
  <si>
    <t>Eff.ratio.HU.Res.HHnew.Thermal</t>
  </si>
  <si>
    <t>Eff.ratio.HU.Res.HHnew.Thermal.SH</t>
  </si>
  <si>
    <t>Eff.ratio.HU.Res.HHnew.Thermal.SH.Solids.Solids</t>
  </si>
  <si>
    <t>Eff.ratio.HU.Res.HHnew.Thermal.SH.LPG.LPG</t>
  </si>
  <si>
    <t>Eff.ratio.HU.Res.HHnew.Thermal.SH.Oil.Oil_LiqBio</t>
  </si>
  <si>
    <t>Eff.ratio.HU.Res.HHnew.Thermal.SH.Gas.NG_Biogas</t>
  </si>
  <si>
    <t>Eff.ratio.HU.Res.HHnew.Thermal.SH.Biomass.Biomass_Waste</t>
  </si>
  <si>
    <t>Eff.ratio.HU.Res.HHnew.Thermal.SH.Geo.Geo</t>
  </si>
  <si>
    <t>Eff.ratio.HU.Res.HHnew.Thermal.SH.DistrHeat.Steam_Distr</t>
  </si>
  <si>
    <t>Eff.ratio.HU.Res.HHnew.Thermal.SH.AdvElc.Elec</t>
  </si>
  <si>
    <t>Eff.ratio.HU.Res.HHnew.Thermal.SH.ConvElc.Elec</t>
  </si>
  <si>
    <t>Eff.ratio.HU.Res.HHnew.Thermal.SH.TotalCirculation.Elec</t>
  </si>
  <si>
    <t>Eff.ratio.HU.Res.HHnew.Thermal.SC</t>
  </si>
  <si>
    <t>Eff.ratio.HU.Res.HHnew.Thermal.SC.AC.Elec</t>
  </si>
  <si>
    <t>Eff.ratio.HU.Res.HHnew.Thermal.WH</t>
  </si>
  <si>
    <t>Eff.ratio.HU.Res.HHnew.Thermal.WH.Solids.Solids</t>
  </si>
  <si>
    <t>Eff.ratio.HU.Res.HHnew.Thermal.WH.LPG.LPG</t>
  </si>
  <si>
    <t>Eff.ratio.HU.Res.HHnew.Thermal.WH.Oil.Oil_LiqBio</t>
  </si>
  <si>
    <t>Eff.ratio.HU.Res.HHnew.Thermal.WH.Gas.NG_Biogas</t>
  </si>
  <si>
    <t>Eff.ratio.HU.Res.HHnew.Thermal.WH.Biomass.Biomass_Waste</t>
  </si>
  <si>
    <t>Eff.ratio.HU.Res.HHnew.Thermal.WH.Geo.Geo</t>
  </si>
  <si>
    <t>Eff.ratio.HU.Res.HHnew.Thermal.WH.DistrHeat.Steam_Distr</t>
  </si>
  <si>
    <t>Eff.ratio.HU.Res.HHnew.Thermal.WH.Elc.Elec</t>
  </si>
  <si>
    <t>Eff.ratio.HU.Res.HHnew.Thermal.WH.TotalSolar.Solar</t>
  </si>
  <si>
    <t>Eff.ratio.HU.Res.HHnew.Thermal.CO</t>
  </si>
  <si>
    <t>Eff.ratio.HU.Res.HHnew.Thermal.CO.Solids.Solids</t>
  </si>
  <si>
    <t>Eff.ratio.HU.Res.HHnew.Thermal.CO.LPG.LPG</t>
  </si>
  <si>
    <t>Eff.ratio.HU.Res.HHnew.Thermal.CO.Gas.NG_Biogas</t>
  </si>
  <si>
    <t>Eff.ratio.HU.Res.HHnew.Thermal.CO.Biomass.Biomass_Waste</t>
  </si>
  <si>
    <t>Eff.ratio.HU.Res.HHnew.Thermal.CO.Elc.Elec</t>
  </si>
  <si>
    <t>HU - CO2 emissions in new and renovated households</t>
  </si>
  <si>
    <t>EMI.ktCO2.HU.Res.HHnew.Thermal</t>
  </si>
  <si>
    <t>EMI.ktCO2.HU.Res.HHnew.Thermal.SH</t>
  </si>
  <si>
    <t>EMI.ktCO2.HU.Res.HHnew.Thermal.SH.Solids.Solids</t>
  </si>
  <si>
    <t>EMI.ktCO2.HU.Res.HHnew.Thermal.SH.LPG.LPG</t>
  </si>
  <si>
    <t>EMI.ktCO2.HU.Res.HHnew.Thermal.SH.Oil.Oil_LiqBio</t>
  </si>
  <si>
    <t>EMI.ktCO2.HU.Res.HHnew.Thermal.SH.Gas.NG_Biogas</t>
  </si>
  <si>
    <t>EMI.ktCO2.HU.Res.HHnew.Thermal.SH.Biomass.Biomass_Waste</t>
  </si>
  <si>
    <t>EMI.ktCO2.HU.Res.HHnew.Thermal.SH.Geo.Geo</t>
  </si>
  <si>
    <t>EMI.ktCO2.HU.Res.HHnew.Thermal.SH.DistrHeat.Steam_Distr</t>
  </si>
  <si>
    <t>EMI.ktCO2.HU.Res.HHnew.Thermal.SH.AdvElc.Elec</t>
  </si>
  <si>
    <t>EMI.ktCO2.HU.Res.HHnew.Thermal.SH.ConvElc.Elec</t>
  </si>
  <si>
    <t>EMI.ktCO2.HU.Res.HHnew.Thermal.SH.TotalCirculation.Elec</t>
  </si>
  <si>
    <t>EMI.ktCO2.HU.Res.HHnew.Thermal.SC</t>
  </si>
  <si>
    <t>EMI.ktCO2.HU.Res.HHnew.Thermal.SC.AC.Elec</t>
  </si>
  <si>
    <t>EMI.ktCO2.HU.Res.HHnew.Thermal.WH</t>
  </si>
  <si>
    <t>EMI.ktCO2.HU.Res.HHnew.Thermal.WH.Solids.Solids</t>
  </si>
  <si>
    <t>EMI.ktCO2.HU.Res.HHnew.Thermal.WH.LPG.LPG</t>
  </si>
  <si>
    <t>EMI.ktCO2.HU.Res.HHnew.Thermal.WH.Oil.Oil_LiqBio</t>
  </si>
  <si>
    <t>EMI.ktCO2.HU.Res.HHnew.Thermal.WH.Gas.NG_Biogas</t>
  </si>
  <si>
    <t>EMI.ktCO2.HU.Res.HHnew.Thermal.WH.Biomass.Biomass_Waste</t>
  </si>
  <si>
    <t>EMI.ktCO2.HU.Res.HHnew.Thermal.WH.Geo.Geo</t>
  </si>
  <si>
    <t>EMI.ktCO2.HU.Res.HHnew.Thermal.WH.DistrHeat.Steam_Distr</t>
  </si>
  <si>
    <t>EMI.ktCO2.HU.Res.HHnew.Thermal.WH.Elc.Elec</t>
  </si>
  <si>
    <t>EMI.ktCO2.HU.Res.HHnew.Thermal.WH.TotalSolar.Solar</t>
  </si>
  <si>
    <t>EMI.ktCO2.HU.Res.HHnew.Thermal.CO</t>
  </si>
  <si>
    <t>EMI.ktCO2.HU.Res.HHnew.Thermal.CO.Solids.Solids</t>
  </si>
  <si>
    <t>EMI.ktCO2.HU.Res.HHnew.Thermal.CO.LPG.LPG</t>
  </si>
  <si>
    <t>EMI.ktCO2.HU.Res.HHnew.Thermal.CO.Gas.NG_Biogas</t>
  </si>
  <si>
    <t>EMI.ktCO2.HU.Res.HHnew.Thermal.CO.Biomass.Biomass_Waste</t>
  </si>
  <si>
    <t>EMI.ktCO2.HU.Res.HHnew.Thermal.CO.Elc.Elec</t>
  </si>
  <si>
    <t>HU - Final energy consumption of new and renovated households (per household)</t>
  </si>
  <si>
    <t>FEC_per_household.kWh.HU.Res.HHnew.Thermal</t>
  </si>
  <si>
    <t>FEC_per_household.kWh.HU.Res.HHnew.Thermal.SH</t>
  </si>
  <si>
    <t>FEC_per_household.kWh.HU.Res.HHnew.Thermal.SH.Solids.Solids</t>
  </si>
  <si>
    <t>FEC_per_household.kWh.HU.Res.HHnew.Thermal.SH.LPG.LPG</t>
  </si>
  <si>
    <t>FEC_per_household.kWh.HU.Res.HHnew.Thermal.SH.Oil.Oil_LiqBio</t>
  </si>
  <si>
    <t>FEC_per_household.kWh.HU.Res.HHnew.Thermal.SH.Gas.NG_Biogas</t>
  </si>
  <si>
    <t>FEC_per_household.kWh.HU.Res.HHnew.Thermal.SH.Biomass.Biomass_Waste</t>
  </si>
  <si>
    <t>FEC_per_household.kWh.HU.Res.HHnew.Thermal.SH.Geo.Geo</t>
  </si>
  <si>
    <t>FEC_per_household.kWh.HU.Res.HHnew.Thermal.SH.DistrHeat.Steam_Distr</t>
  </si>
  <si>
    <t>FEC_per_household.kWh.HU.Res.HHnew.Thermal.SH.AdvElc.Elec</t>
  </si>
  <si>
    <t>FEC_per_household.kWh.HU.Res.HHnew.Thermal.SH.ConvElc.Elec</t>
  </si>
  <si>
    <t>FEC_per_household.kWh.HU.Res.HHnew.Thermal.SH.TotalCirculation.Elec</t>
  </si>
  <si>
    <t>FEC_per_household.kWh.HU.Res.HHnew.Thermal.SC</t>
  </si>
  <si>
    <t>FEC_per_household.kWh.HU.Res.HHnew.Thermal.SC.AC.Elec</t>
  </si>
  <si>
    <t>FEC_per_household.kWh.HU.Res.HHnew.Thermal.WH</t>
  </si>
  <si>
    <t>FEC_per_household.kWh.HU.Res.HHnew.Thermal.WH.Solids.Solids</t>
  </si>
  <si>
    <t>FEC_per_household.kWh.HU.Res.HHnew.Thermal.WH.LPG.LPG</t>
  </si>
  <si>
    <t>FEC_per_household.kWh.HU.Res.HHnew.Thermal.WH.Oil.Oil_LiqBio</t>
  </si>
  <si>
    <t>FEC_per_household.kWh.HU.Res.HHnew.Thermal.WH.Gas.NG_Biogas</t>
  </si>
  <si>
    <t>FEC_per_household.kWh.HU.Res.HHnew.Thermal.WH.Biomass.Biomass_Waste</t>
  </si>
  <si>
    <t>FEC_per_household.kWh.HU.Res.HHnew.Thermal.WH.Geo.Geo</t>
  </si>
  <si>
    <t>FEC_per_household.kWh.HU.Res.HHnew.Thermal.WH.DistrHeat.Steam_Distr</t>
  </si>
  <si>
    <t>FEC_per_household.kWh.HU.Res.HHnew.Thermal.WH.Elc.Elec</t>
  </si>
  <si>
    <t>FEC_per_household.kWh.HU.Res.HHnew.Thermal.WH.TotalSolar.Solar</t>
  </si>
  <si>
    <t>FEC_per_household.kWh.HU.Res.HHnew.Thermal.CO</t>
  </si>
  <si>
    <t>FEC_per_household.kWh.HU.Res.HHnew.Thermal.CO.Solids.Solids</t>
  </si>
  <si>
    <t>FEC_per_household.kWh.HU.Res.HHnew.Thermal.CO.LPG.LPG</t>
  </si>
  <si>
    <t>FEC_per_household.kWh.HU.Res.HHnew.Thermal.CO.Gas.NG_Biogas</t>
  </si>
  <si>
    <t>FEC_per_household.kWh.HU.Res.HHnew.Thermal.CO.Biomass.Biomass_Waste</t>
  </si>
  <si>
    <t>FEC_per_household.kWh.HU.Res.HHnew.Thermal.CO.Elc.Elec</t>
  </si>
  <si>
    <t>HU - Thermal energy service of new and renovated households (per household)</t>
  </si>
  <si>
    <t>TES_per_household.kWh.HU.Res.HHnew.Thermal</t>
  </si>
  <si>
    <t>TES_per_household.kWh.HU.Res.HHnew.Thermal.SH</t>
  </si>
  <si>
    <t>TES_per_household.kWh.HU.Res.HHnew.Thermal.SH.Solids.Solids</t>
  </si>
  <si>
    <t>TES_per_household.kWh.HU.Res.HHnew.Thermal.SH.LPG.LPG</t>
  </si>
  <si>
    <t>TES_per_household.kWh.HU.Res.HHnew.Thermal.SH.Oil.Oil_LiqBio</t>
  </si>
  <si>
    <t>TES_per_household.kWh.HU.Res.HHnew.Thermal.SH.Gas.NG_Biogas</t>
  </si>
  <si>
    <t>TES_per_household.kWh.HU.Res.HHnew.Thermal.SH.Biomass.Biomass_Waste</t>
  </si>
  <si>
    <t>TES_per_household.kWh.HU.Res.HHnew.Thermal.SH.Geo.Geo</t>
  </si>
  <si>
    <t>TES_per_household.kWh.HU.Res.HHnew.Thermal.SH.DistrHeat.Steam_Distr</t>
  </si>
  <si>
    <t>TES_per_household.kWh.HU.Res.HHnew.Thermal.SH.AdvElc.Elec</t>
  </si>
  <si>
    <t>TES_per_household.kWh.HU.Res.HHnew.Thermal.SH.ConvElc.Elec</t>
  </si>
  <si>
    <t>TES_per_household.kWh.HU.Res.HHnew.Thermal.SH.TotalCirculation.Elec</t>
  </si>
  <si>
    <t>TES_per_household.kWh.HU.Res.HHnew.Thermal.SC</t>
  </si>
  <si>
    <t>TES_per_household.kWh.HU.Res.HHnew.Thermal.SC.AC.Elec</t>
  </si>
  <si>
    <t>TES_per_household.kWh.HU.Res.HHnew.Thermal.WH</t>
  </si>
  <si>
    <t>TES_per_household.kWh.HU.Res.HHnew.Thermal.WH.Solids.Solids</t>
  </si>
  <si>
    <t>TES_per_household.kWh.HU.Res.HHnew.Thermal.WH.LPG.LPG</t>
  </si>
  <si>
    <t>TES_per_household.kWh.HU.Res.HHnew.Thermal.WH.Oil.Oil_LiqBio</t>
  </si>
  <si>
    <t>TES_per_household.kWh.HU.Res.HHnew.Thermal.WH.Gas.NG_Biogas</t>
  </si>
  <si>
    <t>TES_per_household.kWh.HU.Res.HHnew.Thermal.WH.Biomass.Biomass_Waste</t>
  </si>
  <si>
    <t>TES_per_household.kWh.HU.Res.HHnew.Thermal.WH.Geo.Geo</t>
  </si>
  <si>
    <t>TES_per_household.kWh.HU.Res.HHnew.Thermal.WH.DistrHeat.Steam_Distr</t>
  </si>
  <si>
    <t>TES_per_household.kWh.HU.Res.HHnew.Thermal.WH.Elc.Elec</t>
  </si>
  <si>
    <t>TES_per_household.kWh.HU.Res.HHnew.Thermal.WH.TotalSolar.Solar</t>
  </si>
  <si>
    <t>TES_per_household.kWh.HU.Res.HHnew.Thermal.CO</t>
  </si>
  <si>
    <t>TES_per_household.kWh.HU.Res.HHnew.Thermal.CO.Solids.Solids</t>
  </si>
  <si>
    <t>TES_per_household.kWh.HU.Res.HHnew.Thermal.CO.LPG.LPG</t>
  </si>
  <si>
    <t>TES_per_household.kWh.HU.Res.HHnew.Thermal.CO.Gas.NG_Biogas</t>
  </si>
  <si>
    <t>TES_per_household.kWh.HU.Res.HHnew.Thermal.CO.Biomass.Biomass_Waste</t>
  </si>
  <si>
    <t>TES_per_household.kWh.HU.Res.HHnew.Thermal.CO.Elc.Elec</t>
  </si>
  <si>
    <t>HU - CO2 emissions in new and renovated households (per household)</t>
  </si>
  <si>
    <t>EMI_per_household.kgCO2.HU.Res.HHnew.Thermal</t>
  </si>
  <si>
    <t>EMI_per_household.kgCO2.HU.Res.HHnew.Thermal.SH</t>
  </si>
  <si>
    <t>EMI_per_household.kgCO2.HU.Res.HHnew.Thermal.SH.Solids.Solids</t>
  </si>
  <si>
    <t>EMI_per_household.kgCO2.HU.Res.HHnew.Thermal.SH.LPG.LPG</t>
  </si>
  <si>
    <t>EMI_per_household.kgCO2.HU.Res.HHnew.Thermal.SH.Oil.Oil_LiqBio</t>
  </si>
  <si>
    <t>EMI_per_household.kgCO2.HU.Res.HHnew.Thermal.SH.Gas.NG_Biogas</t>
  </si>
  <si>
    <t>EMI_per_household.kgCO2.HU.Res.HHnew.Thermal.SH.Biomass.Biomass_Waste</t>
  </si>
  <si>
    <t>EMI_per_household.kgCO2.HU.Res.HHnew.Thermal.SH.Geo.Geo</t>
  </si>
  <si>
    <t>EMI_per_household.kgCO2.HU.Res.HHnew.Thermal.SH.DistrHeat.Steam_Distr</t>
  </si>
  <si>
    <t>EMI_per_household.kgCO2.HU.Res.HHnew.Thermal.SH.AdvElc.Elec</t>
  </si>
  <si>
    <t>EMI_per_household.kgCO2.HU.Res.HHnew.Thermal.SH.ConvElc.Elec</t>
  </si>
  <si>
    <t>EMI_per_household.kgCO2.HU.Res.HHnew.Thermal.SH.TotalCirculation.Elec</t>
  </si>
  <si>
    <t>EMI_per_household.kgCO2.HU.Res.HHnew.Thermal.SC</t>
  </si>
  <si>
    <t>EMI_per_household.kgCO2.HU.Res.HHnew.Thermal.SC.AC.Elec</t>
  </si>
  <si>
    <t>EMI_per_household.kgCO2.HU.Res.HHnew.Thermal.WH</t>
  </si>
  <si>
    <t>EMI_per_household.kgCO2.HU.Res.HHnew.Thermal.WH.Solids.Solids</t>
  </si>
  <si>
    <t>EMI_per_household.kgCO2.HU.Res.HHnew.Thermal.WH.LPG.LPG</t>
  </si>
  <si>
    <t>EMI_per_household.kgCO2.HU.Res.HHnew.Thermal.WH.Oil.Oil_LiqBio</t>
  </si>
  <si>
    <t>EMI_per_household.kgCO2.HU.Res.HHnew.Thermal.WH.Gas.NG_Biogas</t>
  </si>
  <si>
    <t>EMI_per_household.kgCO2.HU.Res.HHnew.Thermal.WH.Biomass.Biomass_Waste</t>
  </si>
  <si>
    <t>EMI_per_household.kgCO2.HU.Res.HHnew.Thermal.WH.Geo.Geo</t>
  </si>
  <si>
    <t>EMI_per_household.kgCO2.HU.Res.HHnew.Thermal.WH.DistrHeat.Steam_Distr</t>
  </si>
  <si>
    <t>EMI_per_household.kgCO2.HU.Res.HHnew.Thermal.WH.Elc.Elec</t>
  </si>
  <si>
    <t>EMI_per_household.kgCO2.HU.Res.HHnew.Thermal.WH.TotalSolar.Solar</t>
  </si>
  <si>
    <t>EMI_per_household.kgCO2.HU.Res.HHnew.Thermal.CO</t>
  </si>
  <si>
    <t>EMI_per_household.kgCO2.HU.Res.HHnew.Thermal.CO.Solids.Solids</t>
  </si>
  <si>
    <t>EMI_per_household.kgCO2.HU.Res.HHnew.Thermal.CO.LPG.LPG</t>
  </si>
  <si>
    <t>EMI_per_household.kgCO2.HU.Res.HHnew.Thermal.CO.Gas.NG_Biogas</t>
  </si>
  <si>
    <t>EMI_per_household.kgCO2.HU.Res.HHnew.Thermal.CO.Biomass.Biomass_Waste</t>
  </si>
  <si>
    <t>EMI_per_household.kgCO2.HU.Res.HHnew.Thermal.CO.Elc.Elec</t>
  </si>
  <si>
    <t>HU - Final energy consumption in new and renovated households per surface area</t>
  </si>
  <si>
    <t>FEC_per_sqm.kWh.HU.Res.HHnew.Thermal</t>
  </si>
  <si>
    <t>FEC_per_sqm.kWh.HU.Res.HHnew.Thermal.SH</t>
  </si>
  <si>
    <t>FEC_per_sqm.kWh.HU.Res.HHnew.Thermal.SH.Solids.Solids</t>
  </si>
  <si>
    <t>FEC_per_sqm.kWh.HU.Res.HHnew.Thermal.SH.LPG.LPG</t>
  </si>
  <si>
    <t>FEC_per_sqm.kWh.HU.Res.HHnew.Thermal.SH.Oil.Oil_LiqBio</t>
  </si>
  <si>
    <t>FEC_per_sqm.kWh.HU.Res.HHnew.Thermal.SH.Gas.NG_Biogas</t>
  </si>
  <si>
    <t>FEC_per_sqm.kWh.HU.Res.HHnew.Thermal.SH.Biomass.Biomass_Waste</t>
  </si>
  <si>
    <t>FEC_per_sqm.kWh.HU.Res.HHnew.Thermal.SH.Geo.Geo</t>
  </si>
  <si>
    <t>FEC_per_sqm.kWh.HU.Res.HHnew.Thermal.SH.DistrHeat.Steam_Distr</t>
  </si>
  <si>
    <t>FEC_per_sqm.kWh.HU.Res.HHnew.Thermal.SH.AdvElc.Elec</t>
  </si>
  <si>
    <t>FEC_per_sqm.kWh.HU.Res.HHnew.Thermal.SH.ConvElc.Elec</t>
  </si>
  <si>
    <t>FEC_per_sqm.kWh.HU.Res.HHnew.Thermal.SH.TotalCirculation.Elec</t>
  </si>
  <si>
    <t>FEC_per_sqm.kWh.HU.Res.HHnew.Thermal.SC</t>
  </si>
  <si>
    <t>FEC_per_sqm.kWh.HU.Res.HHnew.Thermal.SC.AC.Elec</t>
  </si>
  <si>
    <t>FEC_per_sqm.kWh.HU.Res.HHnew.Thermal.WH</t>
  </si>
  <si>
    <t>FEC_per_sqm.kWh.HU.Res.HHnew.Thermal.WH.Solids.Solids</t>
  </si>
  <si>
    <t>FEC_per_sqm.kWh.HU.Res.HHnew.Thermal.WH.LPG.LPG</t>
  </si>
  <si>
    <t>FEC_per_sqm.kWh.HU.Res.HHnew.Thermal.WH.Oil.Oil_LiqBio</t>
  </si>
  <si>
    <t>FEC_per_sqm.kWh.HU.Res.HHnew.Thermal.WH.Gas.NG_Biogas</t>
  </si>
  <si>
    <t>FEC_per_sqm.kWh.HU.Res.HHnew.Thermal.WH.Biomass.Biomass_Waste</t>
  </si>
  <si>
    <t>FEC_per_sqm.kWh.HU.Res.HHnew.Thermal.WH.Geo.Geo</t>
  </si>
  <si>
    <t>FEC_per_sqm.kWh.HU.Res.HHnew.Thermal.WH.DistrHeat.Steam_Distr</t>
  </si>
  <si>
    <t>FEC_per_sqm.kWh.HU.Res.HHnew.Thermal.WH.Elc.Elec</t>
  </si>
  <si>
    <t>FEC_per_sqm.kWh.HU.Res.HHnew.Thermal.WH.TotalSolar.Solar</t>
  </si>
  <si>
    <t>FEC_per_sqm.kWh.HU.Res.HHnew.Thermal.CO</t>
  </si>
  <si>
    <t>FEC_per_sqm.kWh.HU.Res.HHnew.Thermal.CO.Solids.Solids</t>
  </si>
  <si>
    <t>FEC_per_sqm.kWh.HU.Res.HHnew.Thermal.CO.LPG.LPG</t>
  </si>
  <si>
    <t>FEC_per_sqm.kWh.HU.Res.HHnew.Thermal.CO.Gas.NG_Biogas</t>
  </si>
  <si>
    <t>FEC_per_sqm.kWh.HU.Res.HHnew.Thermal.CO.Biomass.Biomass_Waste</t>
  </si>
  <si>
    <t>FEC_per_sqm.kWh.HU.Res.HHnew.Thermal.CO.Elc.Elec</t>
  </si>
  <si>
    <t>HU - Thermal energy service in new and renovated households per surface area</t>
  </si>
  <si>
    <t>TES_per_sqm.kWh.HU.Res.HHnew.Thermal</t>
  </si>
  <si>
    <t>TES_per_sqm.kWh.HU.Res.HHnew.Thermal.SH</t>
  </si>
  <si>
    <t>TES_per_sqm.kWh.HU.Res.HHnew.Thermal.SH.Solids.Solids</t>
  </si>
  <si>
    <t>TES_per_sqm.kWh.HU.Res.HHnew.Thermal.SH.LPG.LPG</t>
  </si>
  <si>
    <t>TES_per_sqm.kWh.HU.Res.HHnew.Thermal.SH.Oil.Oil_LiqBio</t>
  </si>
  <si>
    <t>TES_per_sqm.kWh.HU.Res.HHnew.Thermal.SH.Gas.NG_Biogas</t>
  </si>
  <si>
    <t>TES_per_sqm.kWh.HU.Res.HHnew.Thermal.SH.Biomass.Biomass_Waste</t>
  </si>
  <si>
    <t>TES_per_sqm.kWh.HU.Res.HHnew.Thermal.SH.Geo.Geo</t>
  </si>
  <si>
    <t>TES_per_sqm.kWh.HU.Res.HHnew.Thermal.SH.DistrHeat.Steam_Distr</t>
  </si>
  <si>
    <t>TES_per_sqm.kWh.HU.Res.HHnew.Thermal.SH.AdvElc.Elec</t>
  </si>
  <si>
    <t>TES_per_sqm.kWh.HU.Res.HHnew.Thermal.SH.ConvElc.Elec</t>
  </si>
  <si>
    <t>TES_per_sqm.kWh.HU.Res.HHnew.Thermal.SH.TotalCirculation.Elec</t>
  </si>
  <si>
    <t>TES_per_sqm.kWh.HU.Res.HHnew.Thermal.SC</t>
  </si>
  <si>
    <t>TES_per_sqm.kWh.HU.Res.HHnew.Thermal.SC.AC.Elec</t>
  </si>
  <si>
    <t>TES_per_sqm.kWh.HU.Res.HHnew.Thermal.WH</t>
  </si>
  <si>
    <t>TES_per_sqm.kWh.HU.Res.HHnew.Thermal.WH.Solids.Solids</t>
  </si>
  <si>
    <t>TES_per_sqm.kWh.HU.Res.HHnew.Thermal.WH.LPG.LPG</t>
  </si>
  <si>
    <t>TES_per_sqm.kWh.HU.Res.HHnew.Thermal.WH.Oil.Oil_LiqBio</t>
  </si>
  <si>
    <t>TES_per_sqm.kWh.HU.Res.HHnew.Thermal.WH.Gas.NG_Biogas</t>
  </si>
  <si>
    <t>TES_per_sqm.kWh.HU.Res.HHnew.Thermal.WH.Biomass.Biomass_Waste</t>
  </si>
  <si>
    <t>TES_per_sqm.kWh.HU.Res.HHnew.Thermal.WH.Geo.Geo</t>
  </si>
  <si>
    <t>TES_per_sqm.kWh.HU.Res.HHnew.Thermal.WH.DistrHeat.Steam_Distr</t>
  </si>
  <si>
    <t>TES_per_sqm.kWh.HU.Res.HHnew.Thermal.WH.Elc.Elec</t>
  </si>
  <si>
    <t>TES_per_sqm.kWh.HU.Res.HHnew.Thermal.WH.TotalSolar.Solar</t>
  </si>
  <si>
    <t>TES_per_sqm.kWh.HU.Res.HHnew.Thermal.CO</t>
  </si>
  <si>
    <t>TES_per_sqm.kWh.HU.Res.HHnew.Thermal.CO.Solids.Solids</t>
  </si>
  <si>
    <t>TES_per_sqm.kWh.HU.Res.HHnew.Thermal.CO.LPG.LPG</t>
  </si>
  <si>
    <t>TES_per_sqm.kWh.HU.Res.HHnew.Thermal.CO.Gas.NG_Biogas</t>
  </si>
  <si>
    <t>TES_per_sqm.kWh.HU.Res.HHnew.Thermal.CO.Biomass.Biomass_Waste</t>
  </si>
  <si>
    <t>TES_per_sqm.kWh.HU.Res.HHnew.Thermal.CO.Elc.Elec</t>
  </si>
  <si>
    <t>HU - CO2 emissions in new and renovated households per surface area</t>
  </si>
  <si>
    <t>EMI_per_sqm.kgCO2.HU.Res.HHnew.Thermal</t>
  </si>
  <si>
    <t>EMI_per_sqm.kgCO2.HU.Res.HHnew.Thermal.SH</t>
  </si>
  <si>
    <t>EMI_per_sqm.kgCO2.HU.Res.HHnew.Thermal.SH.Solids.Solids</t>
  </si>
  <si>
    <t>EMI_per_sqm.kgCO2.HU.Res.HHnew.Thermal.SH.LPG.LPG</t>
  </si>
  <si>
    <t>EMI_per_sqm.kgCO2.HU.Res.HHnew.Thermal.SH.Oil.Oil_LiqBio</t>
  </si>
  <si>
    <t>EMI_per_sqm.kgCO2.HU.Res.HHnew.Thermal.SH.Gas.NG_Biogas</t>
  </si>
  <si>
    <t>EMI_per_sqm.kgCO2.HU.Res.HHnew.Thermal.SH.Biomass.Biomass_Waste</t>
  </si>
  <si>
    <t>EMI_per_sqm.kgCO2.HU.Res.HHnew.Thermal.SH.Geo.Geo</t>
  </si>
  <si>
    <t>EMI_per_sqm.kgCO2.HU.Res.HHnew.Thermal.SH.DistrHeat.Steam_Distr</t>
  </si>
  <si>
    <t>EMI_per_sqm.kgCO2.HU.Res.HHnew.Thermal.SH.AdvElc.Elec</t>
  </si>
  <si>
    <t>EMI_per_sqm.kgCO2.HU.Res.HHnew.Thermal.SH.ConvElc.Elec</t>
  </si>
  <si>
    <t>EMI_per_sqm.kgCO2.HU.Res.HHnew.Thermal.SH.TotalCirculation.Elec</t>
  </si>
  <si>
    <t>EMI_per_sqm.kgCO2.HU.Res.HHnew.Thermal.SC</t>
  </si>
  <si>
    <t>EMI_per_sqm.kgCO2.HU.Res.HHnew.Thermal.SC.AC.Elec</t>
  </si>
  <si>
    <t>EMI_per_sqm.kgCO2.HU.Res.HHnew.Thermal.WH</t>
  </si>
  <si>
    <t>EMI_per_sqm.kgCO2.HU.Res.HHnew.Thermal.WH.Solids.Solids</t>
  </si>
  <si>
    <t>EMI_per_sqm.kgCO2.HU.Res.HHnew.Thermal.WH.LPG.LPG</t>
  </si>
  <si>
    <t>EMI_per_sqm.kgCO2.HU.Res.HHnew.Thermal.WH.Oil.Oil_LiqBio</t>
  </si>
  <si>
    <t>EMI_per_sqm.kgCO2.HU.Res.HHnew.Thermal.WH.Gas.NG_Biogas</t>
  </si>
  <si>
    <t>EMI_per_sqm.kgCO2.HU.Res.HHnew.Thermal.WH.Biomass.Biomass_Waste</t>
  </si>
  <si>
    <t>EMI_per_sqm.kgCO2.HU.Res.HHnew.Thermal.WH.Geo.Geo</t>
  </si>
  <si>
    <t>EMI_per_sqm.kgCO2.HU.Res.HHnew.Thermal.WH.DistrHeat.Steam_Distr</t>
  </si>
  <si>
    <t>EMI_per_sqm.kgCO2.HU.Res.HHnew.Thermal.WH.Elc.Elec</t>
  </si>
  <si>
    <t>EMI_per_sqm.kgCO2.HU.Res.HHnew.Thermal.WH.TotalSolar.Solar</t>
  </si>
  <si>
    <t>EMI_per_sqm.kgCO2.HU.Res.HHnew.Thermal.CO</t>
  </si>
  <si>
    <t>EMI_per_sqm.kgCO2.HU.Res.HHnew.Thermal.CO.Solids.Solids</t>
  </si>
  <si>
    <t>EMI_per_sqm.kgCO2.HU.Res.HHnew.Thermal.CO.LPG.LPG</t>
  </si>
  <si>
    <t>EMI_per_sqm.kgCO2.HU.Res.HHnew.Thermal.CO.Gas.NG_Biogas</t>
  </si>
  <si>
    <t>EMI_per_sqm.kgCO2.HU.Res.HHnew.Thermal.CO.Biomass.Biomass_Waste</t>
  </si>
  <si>
    <t>EMI_per_sqm.kgCO2.HU.Res.HHnew.Thermal.CO.Elc.Elec</t>
  </si>
  <si>
    <t>FEC.ktoe.HU.Res.HH.Appl.RF</t>
  </si>
  <si>
    <t>FEC.ktoe.HU.Res.HH.Appl.WM</t>
  </si>
  <si>
    <t>FEC.ktoe.HU.Res.HH.Appl.DR</t>
  </si>
  <si>
    <t>FEC.ktoe.HU.Res.HH.Appl.DW</t>
  </si>
  <si>
    <t>FEC.ktoe.HU.Res.HH.Appl.TV</t>
  </si>
  <si>
    <t>FEC.ktoe.HU.Res.HH.Appl.IT</t>
  </si>
  <si>
    <t>FEC.ktoe.HU.Res.HH.Appl.LI</t>
  </si>
  <si>
    <t>FEC.ktoe.HU.Res.HH.Appl.OA</t>
  </si>
  <si>
    <t>Size.MW.HU.Res.HH.Appl</t>
  </si>
  <si>
    <t>Size.MW.HU.Res.HH.Appl.RF</t>
  </si>
  <si>
    <t>Size.MW.HU.Res.HH.Appl.WM</t>
  </si>
  <si>
    <t>Size.MW.HU.Res.HH.Appl.DR</t>
  </si>
  <si>
    <t>Size.MW.HU.Res.HH.Appl.DW</t>
  </si>
  <si>
    <t>Size.MW.HU.Res.HH.Appl.TV</t>
  </si>
  <si>
    <t>Size.MW.HU.Res.HH.Appl.IT</t>
  </si>
  <si>
    <t>Size.MW.HU.Res.HH.Appl.LI</t>
  </si>
  <si>
    <t>Size.MW.HU.Res.HH.Appl.OA</t>
  </si>
  <si>
    <t>NUM.number.HU.Res.HH.Appl.RF</t>
  </si>
  <si>
    <t>NUM.number.HU.Res.HH.Appl.WM</t>
  </si>
  <si>
    <t>NUM.number.HU.Res.HH.Appl.DR</t>
  </si>
  <si>
    <t>NUM.number.HU.Res.HH.Appl.DW</t>
  </si>
  <si>
    <t>NUM.number.HU.Res.HH.Appl.TV</t>
  </si>
  <si>
    <t>NUM.number.HU.Res.HH.Appl.IT</t>
  </si>
  <si>
    <t>NUM.number.HU.Res.HH.Appl.LI</t>
  </si>
  <si>
    <t>NUM.number.HU.Res.HH.Appl.OA</t>
  </si>
  <si>
    <t>NUM.number.HU.Res.HH.Applnew.RF</t>
  </si>
  <si>
    <t>NUM.number.HU.Res.HH.Applnew.WM</t>
  </si>
  <si>
    <t>NUM.number.HU.Res.HH.Applnew.DR</t>
  </si>
  <si>
    <t>NUM.number.HU.Res.HH.Applnew.DW</t>
  </si>
  <si>
    <t>NUM.number.HU.Res.HH.Applnew.TV</t>
  </si>
  <si>
    <t>NUM.number.HU.Res.HH.Applnew.IT</t>
  </si>
  <si>
    <t>NUM.number.HU.Res.HH.Applnew.LI</t>
  </si>
  <si>
    <t>NUM.number.HU.Res.HH.Applnew.OA</t>
  </si>
  <si>
    <t>NUM.number.HU.Res.HH.Applrepl.RF</t>
  </si>
  <si>
    <t>NUM.number.HU.Res.HH.Applrepl.WM</t>
  </si>
  <si>
    <t>NUM.number.HU.Res.HH.Applrepl.DR</t>
  </si>
  <si>
    <t>NUM.number.HU.Res.HH.Applrepl.DW</t>
  </si>
  <si>
    <t>NUM.number.HU.Res.HH.Applrepl.TV</t>
  </si>
  <si>
    <t>NUM.number.HU.Res.HH.Applrepl.IT</t>
  </si>
  <si>
    <t>NUM.number.HU.Res.HH.Applrepl.LI</t>
  </si>
  <si>
    <t>NUM.number.HU.Res.HH.Applrepl.OA</t>
  </si>
  <si>
    <t>Op.hours.HU.Res.HH.Appl.RF</t>
  </si>
  <si>
    <t>Op.hours.HU.Res.HH.Appl.WM</t>
  </si>
  <si>
    <t>Op.hours.HU.Res.HH.Appl.DR</t>
  </si>
  <si>
    <t>Op.hours.HU.Res.HH.Appl.DW</t>
  </si>
  <si>
    <t>Op.hours.HU.Res.HH.Appl.TV</t>
  </si>
  <si>
    <t>Op.hours.HU.Res.HH.Appl.IT</t>
  </si>
  <si>
    <t>Op.hours.HU.Res.HH.Appl.LI</t>
  </si>
  <si>
    <t>Op.hours.HU.Res.HH.Appl.OA</t>
  </si>
  <si>
    <t>Size_per_appl.W.HU.Res.HH.Appl.RF</t>
  </si>
  <si>
    <t>Size_per_appl.W.HU.Res.HH.Appl.WM</t>
  </si>
  <si>
    <t>Size_per_appl.W.HU.Res.HH.Appl.DR</t>
  </si>
  <si>
    <t>Size_per_appl.W.HU.Res.HH.Appl.DW</t>
  </si>
  <si>
    <t>Size_per_appl.W.HU.Res.HH.Appl.TV</t>
  </si>
  <si>
    <t>Size_per_appl.W.HU.Res.HH.Appl.IT</t>
  </si>
  <si>
    <t>Size_per_appl.W.HU.Res.HH.Appl.LI</t>
  </si>
  <si>
    <t>Size_per_appl.W.HU.Res.HH.Appl.OA</t>
  </si>
  <si>
    <t>Size_per_appl.W.HU.Res.HH.Applnew.RF</t>
  </si>
  <si>
    <t>Size_per_appl.W.HU.Res.HH.Applnew.WM</t>
  </si>
  <si>
    <t>Size_per_appl.W.HU.Res.HH.Applnew.DR</t>
  </si>
  <si>
    <t>Size_per_appl.W.HU.Res.HH.Applnew.DW</t>
  </si>
  <si>
    <t>Size_per_appl.W.HU.Res.HH.Applnew.TV</t>
  </si>
  <si>
    <t>Size_per_appl.W.HU.Res.HH.Applnew.IT</t>
  </si>
  <si>
    <t>Size_per_appl.W.HU.Res.HH.Applnew.LI</t>
  </si>
  <si>
    <t>Size_per_appl.W.HU.Res.HH.Applnew.OA</t>
  </si>
  <si>
    <t>NUM.number_per_household.HU.Res.HH.Appl.RF</t>
  </si>
  <si>
    <t>NUM.number_per_household.HU.Res.HH.Appl.WM</t>
  </si>
  <si>
    <t>NUM.number_per_household.HU.Res.HH.Appl.DR</t>
  </si>
  <si>
    <t>NUM.number_per_household.HU.Res.HH.Appl.DW</t>
  </si>
  <si>
    <t>NUM.number_per_household.HU.Res.HH.Appl.TV</t>
  </si>
  <si>
    <t>NUM.number_per_household.HU.Res.HH.Appl.IT</t>
  </si>
  <si>
    <t>NUM.number_per_household.HU.Res.HH.Appl.LI</t>
  </si>
  <si>
    <t>NUM.number_per_household.HU.Res.HH.Appl.OA</t>
  </si>
  <si>
    <t>Size_per_household.W.HU.Res.HH.Appl.RF</t>
  </si>
  <si>
    <t>Size_per_household.W.HU.Res.HH.Appl.WM</t>
  </si>
  <si>
    <t>Size_per_household.W.HU.Res.HH.Appl.DR</t>
  </si>
  <si>
    <t>Size_per_household.W.HU.Res.HH.Appl.DW</t>
  </si>
  <si>
    <t>Size_per_household.W.HU.Res.HH.Appl.TV</t>
  </si>
  <si>
    <t>Size_per_household.W.HU.Res.HH.Appl.IT</t>
  </si>
  <si>
    <t>Size_per_household.W.HU.Res.HH.Appl.LI</t>
  </si>
  <si>
    <t>Size_per_household.W.HU.Res.HH.Appl.OA</t>
  </si>
  <si>
    <t>FEC_per_household.kWh.HU.Res.HH.Appl.RF</t>
  </si>
  <si>
    <t>FEC_per_household.kWh.HU.Res.HH.Appl.WM</t>
  </si>
  <si>
    <t>FEC_per_household.kWh.HU.Res.HH.Appl.DR</t>
  </si>
  <si>
    <t>FEC_per_household.kWh.HU.Res.HH.Appl.DW</t>
  </si>
  <si>
    <t>FEC_per_household.kWh.HU.Res.HH.Appl.TV</t>
  </si>
  <si>
    <t>FEC_per_household.kWh.HU.Res.HH.Appl.IT</t>
  </si>
  <si>
    <t>FEC_per_household.kWh.HU.Res.HH.Appl.LI</t>
  </si>
  <si>
    <t>FEC_per_household.kWh.HU.Res.HH.Appl.OA</t>
  </si>
  <si>
    <t>Lumens_per_household.lumen.HU.Res.HH.Appl.LI</t>
  </si>
  <si>
    <t>HU - Number of households (detailed structure)</t>
  </si>
  <si>
    <t>NUM.number.HU.Res.HH.Thermal.SH.Solids.SH</t>
  </si>
  <si>
    <t>NUM.number.HU.Res.HH.Thermal.SH.Solids.SC.AC</t>
  </si>
  <si>
    <t>NUM.number.HU.Res.HH.Thermal.SH.Solids.WH.Solids.NoSolar</t>
  </si>
  <si>
    <t>NUM.number.HU.Res.HH.Thermal.SH.Solids.WH.LPG.NoSolar</t>
  </si>
  <si>
    <t>NUM.number.HU.Res.HH.Thermal.SH.Solids.WH.LPG.Solar</t>
  </si>
  <si>
    <t>NUM.number.HU.Res.HH.Thermal.SH.Solids.WH.Elc.NoSolar</t>
  </si>
  <si>
    <t>NUM.number.HU.Res.HH.Thermal.SH.Solids.WH.Elc.Solar</t>
  </si>
  <si>
    <t>NUM.number.HU.Res.HH.Thermal.SH.Solids.CO.Solids</t>
  </si>
  <si>
    <t>NUM.number.HU.Res.HH.Thermal.SH.Solids.CO.LPG</t>
  </si>
  <si>
    <t>NUM.number.HU.Res.HH.Thermal.SH.Solids.CO.Elc</t>
  </si>
  <si>
    <t>NUM.number.HU.Res.HH.Thermal.SH.LPG.SH</t>
  </si>
  <si>
    <t>NUM.number.HU.Res.HH.Thermal.SH.LPG.SC.AC</t>
  </si>
  <si>
    <t>NUM.number.HU.Res.HH.Thermal.SH.LPG.WH.LPG.NoSolar</t>
  </si>
  <si>
    <t>NUM.number.HU.Res.HH.Thermal.SH.LPG.WH.LPG.Solar</t>
  </si>
  <si>
    <t>NUM.number.HU.Res.HH.Thermal.SH.LPG.WH.Elc.NoSolar</t>
  </si>
  <si>
    <t>NUM.number.HU.Res.HH.Thermal.SH.LPG.WH.Elc.Solar</t>
  </si>
  <si>
    <t>NUM.number.HU.Res.HH.Thermal.SH.LPG.CO.LPG</t>
  </si>
  <si>
    <t>NUM.number.HU.Res.HH.Thermal.SH.LPG.CO.Elc</t>
  </si>
  <si>
    <t>NUM.number.HU.Res.HH.Thermal.SH.Oil.SH</t>
  </si>
  <si>
    <t>NUM.number.HU.Res.HH.Thermal.SH.Oil.SC.AC</t>
  </si>
  <si>
    <t>NUM.number.HU.Res.HH.Thermal.SH.Oil.WH.Oil.NoSolar</t>
  </si>
  <si>
    <t>NUM.number.HU.Res.HH.Thermal.SH.Oil.WH.Oil.Solar</t>
  </si>
  <si>
    <t>NUM.number.HU.Res.HH.Thermal.SH.Oil.WH.Elc.NoSolar</t>
  </si>
  <si>
    <t>NUM.number.HU.Res.HH.Thermal.SH.Oil.WH.Elc.Solar</t>
  </si>
  <si>
    <t>NUM.number.HU.Res.HH.Thermal.SH.Oil.CO.LPG</t>
  </si>
  <si>
    <t>NUM.number.HU.Res.HH.Thermal.SH.Oil.CO.Elc</t>
  </si>
  <si>
    <t>NUM.number.HU.Res.HH.Thermal.SH.Gas.SH</t>
  </si>
  <si>
    <t>NUM.number.HU.Res.HH.Thermal.SH.Gas.SC.AC</t>
  </si>
  <si>
    <t>NUM.number.HU.Res.HH.Thermal.SH.Gas.WH.Gas.NoSolar</t>
  </si>
  <si>
    <t>NUM.number.HU.Res.HH.Thermal.SH.Gas.WH.Gas.Solar</t>
  </si>
  <si>
    <t>NUM.number.HU.Res.HH.Thermal.SH.Gas.WH.Elc.NoSolar</t>
  </si>
  <si>
    <t>NUM.number.HU.Res.HH.Thermal.SH.Gas.WH.Elc.Solar</t>
  </si>
  <si>
    <t>NUM.number.HU.Res.HH.Thermal.SH.Gas.CO.Gas</t>
  </si>
  <si>
    <t>NUM.number.HU.Res.HH.Thermal.SH.Gas.CO.Elc</t>
  </si>
  <si>
    <t>NUM.number.HU.Res.HH.Thermal.SH.Biomass.SH</t>
  </si>
  <si>
    <t>NUM.number.HU.Res.HH.Thermal.SH.Biomass.SC.AC</t>
  </si>
  <si>
    <t>NUM.number.HU.Res.HH.Thermal.SH.Biomass.WH.Biomass.NoSolar</t>
  </si>
  <si>
    <t>NUM.number.HU.Res.HH.Thermal.SH.Biomass.WH.Biomass.Solar</t>
  </si>
  <si>
    <t>NUM.number.HU.Res.HH.Thermal.SH.Biomass.WH.LPG.NoSolar</t>
  </si>
  <si>
    <t>NUM.number.HU.Res.HH.Thermal.SH.Biomass.WH.LPG.Solar</t>
  </si>
  <si>
    <t>NUM.number.HU.Res.HH.Thermal.SH.Biomass.WH.Elc.NoSolar</t>
  </si>
  <si>
    <t>NUM.number.HU.Res.HH.Thermal.SH.Biomass.WH.Elc.Solar</t>
  </si>
  <si>
    <t>NUM.number.HU.Res.HH.Thermal.SH.Biomass.CO.Biomass</t>
  </si>
  <si>
    <t>NUM.number.HU.Res.HH.Thermal.SH.Biomass.CO.LPG</t>
  </si>
  <si>
    <t>NUM.number.HU.Res.HH.Thermal.SH.Biomass.CO.Elc</t>
  </si>
  <si>
    <t>NUM.number.HU.Res.HH.Thermal.SH.Geo.SH</t>
  </si>
  <si>
    <t>NUM.number.HU.Res.HH.Thermal.SH.Geo.SC.AC</t>
  </si>
  <si>
    <t>NUM.number.HU.Res.HH.Thermal.SH.Geo.WH.Geo.NoSolar</t>
  </si>
  <si>
    <t>NUM.number.HU.Res.HH.Thermal.SH.Geo.WH.Geo.Solar</t>
  </si>
  <si>
    <t>NUM.number.HU.Res.HH.Thermal.SH.Geo.WH.Elc.NoSolar</t>
  </si>
  <si>
    <t>NUM.number.HU.Res.HH.Thermal.SH.Geo.WH.Elc.Solar</t>
  </si>
  <si>
    <t>NUM.number.HU.Res.HH.Thermal.SH.Geo.CO.LPG</t>
  </si>
  <si>
    <t>NUM.number.HU.Res.HH.Thermal.SH.Geo.CO.Elc</t>
  </si>
  <si>
    <t>NUM.number.HU.Res.HH.Thermal.SH.DistrHeat.SH</t>
  </si>
  <si>
    <t>NUM.number.HU.Res.HH.Thermal.SH.DistrHeat.SC.AC</t>
  </si>
  <si>
    <t>NUM.number.HU.Res.HH.Thermal.SH.DistrHeat.WH.DistrHeat.NoSolar</t>
  </si>
  <si>
    <t>NUM.number.HU.Res.HH.Thermal.SH.DistrHeat.WH.DistrHeat.Solar</t>
  </si>
  <si>
    <t>NUM.number.HU.Res.HH.Thermal.SH.DistrHeat.WH.Elc.NoSolar</t>
  </si>
  <si>
    <t>NUM.number.HU.Res.HH.Thermal.SH.DistrHeat.WH.Elc.Solar</t>
  </si>
  <si>
    <t>NUM.number.HU.Res.HH.Thermal.SH.DistrHeat.CO.LPG</t>
  </si>
  <si>
    <t>NUM.number.HU.Res.HH.Thermal.SH.DistrHeat.CO.Elc</t>
  </si>
  <si>
    <t>NUM.number.HU.Res.HH.Thermal.SH.AdvElc.SH</t>
  </si>
  <si>
    <t>NUM.number.HU.Res.HH.Thermal.SH.AdvElc.SC.AC</t>
  </si>
  <si>
    <t>NUM.number.HU.Res.HH.Thermal.SH.AdvElc.WH.LPG.NoSolar</t>
  </si>
  <si>
    <t>NUM.number.HU.Res.HH.Thermal.SH.AdvElc.WH.LPG.Solar</t>
  </si>
  <si>
    <t>NUM.number.HU.Res.HH.Thermal.SH.AdvElc.WH.Elc.NoSolar</t>
  </si>
  <si>
    <t>NUM.number.HU.Res.HH.Thermal.SH.AdvElc.WH.Elc.Solar</t>
  </si>
  <si>
    <t>NUM.number.HU.Res.HH.Thermal.SH.AdvElc.CO.LPG</t>
  </si>
  <si>
    <t>NUM.number.HU.Res.HH.Thermal.SH.AdvElc.CO.Elc</t>
  </si>
  <si>
    <t>NUM.number.HU.Res.HH.Thermal.SH.ConvElc.SH</t>
  </si>
  <si>
    <t>NUM.number.HU.Res.HH.Thermal.SH.ConvElc.SC.AC</t>
  </si>
  <si>
    <t>NUM.number.HU.Res.HH.Thermal.SH.ConvElc.WH.LPG.NoSolar</t>
  </si>
  <si>
    <t>NUM.number.HU.Res.HH.Thermal.SH.ConvElc.WH.LPG.Solar</t>
  </si>
  <si>
    <t>NUM.number.HU.Res.HH.Thermal.SH.ConvElc.WH.Elc.NoSolar</t>
  </si>
  <si>
    <t>NUM.number.HU.Res.HH.Thermal.SH.ConvElc.WH.Elc.Solar</t>
  </si>
  <si>
    <t>NUM.number.HU.Res.HH.Thermal.SH.ConvElc.CO.LPG</t>
  </si>
  <si>
    <t>NUM.number.HU.Res.HH.Thermal.SH.ConvElc.CO.Elc</t>
  </si>
  <si>
    <t>HU - Retired equipment (detailed structure)</t>
  </si>
  <si>
    <t>NUM.number.HU.Res.HH.ThermalOut.SH.Solids</t>
  </si>
  <si>
    <t>NUM.number.HU.Res.HH.ThermalOut.SH.Solids.SH</t>
  </si>
  <si>
    <t>NUM.number.HU.Res.HH.ThermalOut.SH.Solids.SC.AC</t>
  </si>
  <si>
    <t>NUM.number.HU.Res.HH.ThermalOut.SH.Solids.WH.Solids.NoSolar</t>
  </si>
  <si>
    <t>NUM.number.HU.Res.HH.ThermalOut.SH.Solids.WH.LPG.NoSolar</t>
  </si>
  <si>
    <t>NUM.number.HU.Res.HH.ThermalOut.SH.Solids.WH.LPG.Solar</t>
  </si>
  <si>
    <t>NUM.number.HU.Res.HH.ThermalOut.SH.Solids.WH.Elc.NoSolar</t>
  </si>
  <si>
    <t>NUM.number.HU.Res.HH.ThermalOut.SH.Solids.WH.Elc.Solar</t>
  </si>
  <si>
    <t>NUM.number.HU.Res.HH.ThermalOut.SH.Solids.CO.Solids</t>
  </si>
  <si>
    <t>NUM.number.HU.Res.HH.ThermalOut.SH.Solids.CO.LPG</t>
  </si>
  <si>
    <t>NUM.number.HU.Res.HH.ThermalOut.SH.Solids.CO.Elc</t>
  </si>
  <si>
    <t>NUM.number.HU.Res.HH.ThermalOut.SH.LPG</t>
  </si>
  <si>
    <t>NUM.number.HU.Res.HH.ThermalOut.SH.LPG.SH</t>
  </si>
  <si>
    <t>NUM.number.HU.Res.HH.ThermalOut.SH.LPG.SC.AC</t>
  </si>
  <si>
    <t>NUM.number.HU.Res.HH.ThermalOut.SH.LPG.WH.LPG.NoSolar</t>
  </si>
  <si>
    <t>NUM.number.HU.Res.HH.ThermalOut.SH.LPG.WH.LPG.Solar</t>
  </si>
  <si>
    <t>NUM.number.HU.Res.HH.ThermalOut.SH.LPG.WH.Elc.NoSolar</t>
  </si>
  <si>
    <t>NUM.number.HU.Res.HH.ThermalOut.SH.LPG.WH.Elc.Solar</t>
  </si>
  <si>
    <t>NUM.number.HU.Res.HH.ThermalOut.SH.LPG.CO.LPG</t>
  </si>
  <si>
    <t>NUM.number.HU.Res.HH.ThermalOut.SH.LPG.CO.Elc</t>
  </si>
  <si>
    <t>NUM.number.HU.Res.HH.ThermalOut.SH.Oil</t>
  </si>
  <si>
    <t>NUM.number.HU.Res.HH.ThermalOut.SH.Oil.SH</t>
  </si>
  <si>
    <t>NUM.number.HU.Res.HH.ThermalOut.SH.Oil.SC.AC</t>
  </si>
  <si>
    <t>NUM.number.HU.Res.HH.ThermalOut.SH.Oil.WH.Oil.NoSolar</t>
  </si>
  <si>
    <t>NUM.number.HU.Res.HH.ThermalOut.SH.Oil.WH.Oil.Solar</t>
  </si>
  <si>
    <t>NUM.number.HU.Res.HH.ThermalOut.SH.Oil.WH.Elc.NoSolar</t>
  </si>
  <si>
    <t>NUM.number.HU.Res.HH.ThermalOut.SH.Oil.WH.Elc.Solar</t>
  </si>
  <si>
    <t>NUM.number.HU.Res.HH.ThermalOut.SH.Oil.CO.LPG</t>
  </si>
  <si>
    <t>NUM.number.HU.Res.HH.ThermalOut.SH.Oil.CO.Elc</t>
  </si>
  <si>
    <t>NUM.number.HU.Res.HH.ThermalOut.SH.Gas</t>
  </si>
  <si>
    <t>NUM.number.HU.Res.HH.ThermalOut.SH.Gas.SH</t>
  </si>
  <si>
    <t>NUM.number.HU.Res.HH.ThermalOut.SH.Gas.SC.AC</t>
  </si>
  <si>
    <t>NUM.number.HU.Res.HH.ThermalOut.SH.Gas.WH.Gas.NoSolar</t>
  </si>
  <si>
    <t>NUM.number.HU.Res.HH.ThermalOut.SH.Gas.WH.Gas.Solar</t>
  </si>
  <si>
    <t>NUM.number.HU.Res.HH.ThermalOut.SH.Gas.WH.Elc.NoSolar</t>
  </si>
  <si>
    <t>NUM.number.HU.Res.HH.ThermalOut.SH.Gas.WH.Elc.Solar</t>
  </si>
  <si>
    <t>NUM.number.HU.Res.HH.ThermalOut.SH.Gas.CO.Gas</t>
  </si>
  <si>
    <t>NUM.number.HU.Res.HH.ThermalOut.SH.Gas.CO.Elc</t>
  </si>
  <si>
    <t>NUM.number.HU.Res.HH.ThermalOut.SH.Biomass</t>
  </si>
  <si>
    <t>NUM.number.HU.Res.HH.ThermalOut.SH.Biomass.SH</t>
  </si>
  <si>
    <t>NUM.number.HU.Res.HH.ThermalOut.SH.Biomass.SC.AC</t>
  </si>
  <si>
    <t>NUM.number.HU.Res.HH.ThermalOut.SH.Biomass.WH.Biomass.NoSolar</t>
  </si>
  <si>
    <t>NUM.number.HU.Res.HH.ThermalOut.SH.Biomass.WH.Biomass.Solar</t>
  </si>
  <si>
    <t>NUM.number.HU.Res.HH.ThermalOut.SH.Biomass.WH.LPG.NoSolar</t>
  </si>
  <si>
    <t>NUM.number.HU.Res.HH.ThermalOut.SH.Biomass.WH.LPG.Solar</t>
  </si>
  <si>
    <t>NUM.number.HU.Res.HH.ThermalOut.SH.Biomass.WH.Elc.NoSolar</t>
  </si>
  <si>
    <t>NUM.number.HU.Res.HH.ThermalOut.SH.Biomass.WH.Elc.Solar</t>
  </si>
  <si>
    <t>NUM.number.HU.Res.HH.ThermalOut.SH.Biomass.CO.Biomass</t>
  </si>
  <si>
    <t>NUM.number.HU.Res.HH.ThermalOut.SH.Biomass.CO.LPG</t>
  </si>
  <si>
    <t>NUM.number.HU.Res.HH.ThermalOut.SH.Biomass.CO.Elc</t>
  </si>
  <si>
    <t>NUM.number.HU.Res.HH.ThermalOut.SH.Geo</t>
  </si>
  <si>
    <t>NUM.number.HU.Res.HH.ThermalOut.SH.Geo.SH</t>
  </si>
  <si>
    <t>NUM.number.HU.Res.HH.ThermalOut.SH.Geo.SC.AC</t>
  </si>
  <si>
    <t>NUM.number.HU.Res.HH.ThermalOut.SH.Geo.WH.Geo.NoSolar</t>
  </si>
  <si>
    <t>NUM.number.HU.Res.HH.ThermalOut.SH.Geo.WH.Geo.Solar</t>
  </si>
  <si>
    <t>NUM.number.HU.Res.HH.ThermalOut.SH.Geo.WH.Elc.NoSolar</t>
  </si>
  <si>
    <t>NUM.number.HU.Res.HH.ThermalOut.SH.Geo.WH.Elc.Solar</t>
  </si>
  <si>
    <t>NUM.number.HU.Res.HH.ThermalOut.SH.Geo.CO.LPG</t>
  </si>
  <si>
    <t>NUM.number.HU.Res.HH.ThermalOut.SH.Geo.CO.Elc</t>
  </si>
  <si>
    <t>NUM.number.HU.Res.HH.ThermalOut.SH.DistrHeat</t>
  </si>
  <si>
    <t>NUM.number.HU.Res.HH.ThermalOut.SH.DistrHeat.SH</t>
  </si>
  <si>
    <t>NUM.number.HU.Res.HH.ThermalOut.SH.DistrHeat.SC.AC</t>
  </si>
  <si>
    <t>NUM.number.HU.Res.HH.ThermalOut.SH.DistrHeat.WH.DistrHeat.NoSolar</t>
  </si>
  <si>
    <t>NUM.number.HU.Res.HH.ThermalOut.SH.DistrHeat.WH.DistrHeat.Solar</t>
  </si>
  <si>
    <t>NUM.number.HU.Res.HH.ThermalOut.SH.DistrHeat.WH.Elc.NoSolar</t>
  </si>
  <si>
    <t>NUM.number.HU.Res.HH.ThermalOut.SH.DistrHeat.WH.Elc.Solar</t>
  </si>
  <si>
    <t>NUM.number.HU.Res.HH.ThermalOut.SH.DistrHeat.CO.LPG</t>
  </si>
  <si>
    <t>NUM.number.HU.Res.HH.ThermalOut.SH.DistrHeat.CO.Elc</t>
  </si>
  <si>
    <t>NUM.number.HU.Res.HH.ThermalOut.SH.AdvElc</t>
  </si>
  <si>
    <t>NUM.number.HU.Res.HH.ThermalOut.SH.AdvElc.SH</t>
  </si>
  <si>
    <t>NUM.number.HU.Res.HH.ThermalOut.SH.AdvElc.SC.AC</t>
  </si>
  <si>
    <t>NUM.number.HU.Res.HH.ThermalOut.SH.AdvElc.WH.LPG.NoSolar</t>
  </si>
  <si>
    <t>NUM.number.HU.Res.HH.ThermalOut.SH.AdvElc.WH.LPG.Solar</t>
  </si>
  <si>
    <t>NUM.number.HU.Res.HH.ThermalOut.SH.AdvElc.WH.Elc.NoSolar</t>
  </si>
  <si>
    <t>NUM.number.HU.Res.HH.ThermalOut.SH.AdvElc.WH.Elc.Solar</t>
  </si>
  <si>
    <t>NUM.number.HU.Res.HH.ThermalOut.SH.AdvElc.CO.LPG</t>
  </si>
  <si>
    <t>NUM.number.HU.Res.HH.ThermalOut.SH.AdvElc.CO.Elc</t>
  </si>
  <si>
    <t>NUM.number.HU.Res.HH.ThermalOut.SH.ConvElc</t>
  </si>
  <si>
    <t>NUM.number.HU.Res.HH.ThermalOut.SH.ConvElc.SH</t>
  </si>
  <si>
    <t>NUM.number.HU.Res.HH.ThermalOut.SH.ConvElc.SC.AC</t>
  </si>
  <si>
    <t>NUM.number.HU.Res.HH.ThermalOut.SH.ConvElc.WH.LPG.NoSolar</t>
  </si>
  <si>
    <t>NUM.number.HU.Res.HH.ThermalOut.SH.ConvElc.WH.LPG.Solar</t>
  </si>
  <si>
    <t>NUM.number.HU.Res.HH.ThermalOut.SH.ConvElc.WH.Elc.NoSolar</t>
  </si>
  <si>
    <t>NUM.number.HU.Res.HH.ThermalOut.SH.ConvElc.WH.Elc.Solar</t>
  </si>
  <si>
    <t>NUM.number.HU.Res.HH.ThermalOut.SH.ConvElc.CO.LPG</t>
  </si>
  <si>
    <t>NUM.number.HU.Res.HH.ThermalOut.SH.ConvElc.CO.Elc</t>
  </si>
  <si>
    <t>HU - New equipment installations (detailed structure)</t>
  </si>
  <si>
    <t>NUM.number.HU.Res.HH.ThermalNew.SH.Solids</t>
  </si>
  <si>
    <t>NUM.number.HU.Res.HH.ThermalNew.SH.Solids.SH</t>
  </si>
  <si>
    <t>NUM.number.HU.Res.HH.ThermalNew.SH.Solids.SC.AC</t>
  </si>
  <si>
    <t>NUM.number.HU.Res.HH.ThermalNew.SH.Solids.WH.Solids.NoSolar</t>
  </si>
  <si>
    <t>NUM.number.HU.Res.HH.ThermalNew.SH.Solids.WH.LPG.NoSolar</t>
  </si>
  <si>
    <t>NUM.number.HU.Res.HH.ThermalNew.SH.Solids.WH.LPG.Solar</t>
  </si>
  <si>
    <t>NUM.number.HU.Res.HH.ThermalNew.SH.Solids.WH.Elc.NoSolar</t>
  </si>
  <si>
    <t>NUM.number.HU.Res.HH.ThermalNew.SH.Solids.WH.Elc.Solar</t>
  </si>
  <si>
    <t>NUM.number.HU.Res.HH.ThermalNew.SH.Solids.CO.Solids</t>
  </si>
  <si>
    <t>NUM.number.HU.Res.HH.ThermalNew.SH.Solids.CO.LPG</t>
  </si>
  <si>
    <t>NUM.number.HU.Res.HH.ThermalNew.SH.Solids.CO.Elc</t>
  </si>
  <si>
    <t>NUM.number.HU.Res.HH.ThermalNew.SH.LPG</t>
  </si>
  <si>
    <t>NUM.number.HU.Res.HH.ThermalNew.SH.LPG.SH</t>
  </si>
  <si>
    <t>NUM.number.HU.Res.HH.ThermalNew.SH.LPG.SC.AC</t>
  </si>
  <si>
    <t>NUM.number.HU.Res.HH.ThermalNew.SH.LPG.WH.LPG.NoSolar</t>
  </si>
  <si>
    <t>NUM.number.HU.Res.HH.ThermalNew.SH.LPG.WH.LPG.Solar</t>
  </si>
  <si>
    <t>NUM.number.HU.Res.HH.ThermalNew.SH.LPG.WH.Elc.NoSolar</t>
  </si>
  <si>
    <t>NUM.number.HU.Res.HH.ThermalNew.SH.LPG.WH.Elc.Solar</t>
  </si>
  <si>
    <t>NUM.number.HU.Res.HH.ThermalNew.SH.LPG.CO.LPG</t>
  </si>
  <si>
    <t>NUM.number.HU.Res.HH.ThermalNew.SH.LPG.CO.Elc</t>
  </si>
  <si>
    <t>NUM.number.HU.Res.HH.ThermalNew.SH.Oil</t>
  </si>
  <si>
    <t>NUM.number.HU.Res.HH.ThermalNew.SH.Oil.SH</t>
  </si>
  <si>
    <t>NUM.number.HU.Res.HH.ThermalNew.SH.Oil.SC.AC</t>
  </si>
  <si>
    <t>NUM.number.HU.Res.HH.ThermalNew.SH.Oil.WH.Oil.NoSolar</t>
  </si>
  <si>
    <t>NUM.number.HU.Res.HH.ThermalNew.SH.Oil.WH.Oil.Solar</t>
  </si>
  <si>
    <t>NUM.number.HU.Res.HH.ThermalNew.SH.Oil.WH.Elc.NoSolar</t>
  </si>
  <si>
    <t>NUM.number.HU.Res.HH.ThermalNew.SH.Oil.WH.Elc.Solar</t>
  </si>
  <si>
    <t>NUM.number.HU.Res.HH.ThermalNew.SH.Oil.CO.LPG</t>
  </si>
  <si>
    <t>NUM.number.HU.Res.HH.ThermalNew.SH.Oil.CO.Elc</t>
  </si>
  <si>
    <t>NUM.number.HU.Res.HH.ThermalNew.SH.Gas</t>
  </si>
  <si>
    <t>NUM.number.HU.Res.HH.ThermalNew.SH.Gas.SH</t>
  </si>
  <si>
    <t>NUM.number.HU.Res.HH.ThermalNew.SH.Gas.SC.AC</t>
  </si>
  <si>
    <t>NUM.number.HU.Res.HH.ThermalNew.SH.Gas.WH.Gas.NoSolar</t>
  </si>
  <si>
    <t>NUM.number.HU.Res.HH.ThermalNew.SH.Gas.WH.Gas.Solar</t>
  </si>
  <si>
    <t>NUM.number.HU.Res.HH.ThermalNew.SH.Gas.WH.Elc.NoSolar</t>
  </si>
  <si>
    <t>NUM.number.HU.Res.HH.ThermalNew.SH.Gas.WH.Elc.Solar</t>
  </si>
  <si>
    <t>NUM.number.HU.Res.HH.ThermalNew.SH.Gas.CO.Gas</t>
  </si>
  <si>
    <t>NUM.number.HU.Res.HH.ThermalNew.SH.Gas.CO.Elc</t>
  </si>
  <si>
    <t>NUM.number.HU.Res.HH.ThermalNew.SH.Biomass</t>
  </si>
  <si>
    <t>NUM.number.HU.Res.HH.ThermalNew.SH.Biomass.SH</t>
  </si>
  <si>
    <t>NUM.number.HU.Res.HH.ThermalNew.SH.Biomass.SC.AC</t>
  </si>
  <si>
    <t>NUM.number.HU.Res.HH.ThermalNew.SH.Biomass.WH.Biomass.NoSolar</t>
  </si>
  <si>
    <t>NUM.number.HU.Res.HH.ThermalNew.SH.Biomass.WH.Biomass.Solar</t>
  </si>
  <si>
    <t>NUM.number.HU.Res.HH.ThermalNew.SH.Biomass.WH.LPG.NoSolar</t>
  </si>
  <si>
    <t>NUM.number.HU.Res.HH.ThermalNew.SH.Biomass.WH.LPG.Solar</t>
  </si>
  <si>
    <t>NUM.number.HU.Res.HH.ThermalNew.SH.Biomass.WH.Elc.NoSolar</t>
  </si>
  <si>
    <t>NUM.number.HU.Res.HH.ThermalNew.SH.Biomass.WH.Elc.Solar</t>
  </si>
  <si>
    <t>NUM.number.HU.Res.HH.ThermalNew.SH.Biomass.CO.Biomass</t>
  </si>
  <si>
    <t>NUM.number.HU.Res.HH.ThermalNew.SH.Biomass.CO.LPG</t>
  </si>
  <si>
    <t>NUM.number.HU.Res.HH.ThermalNew.SH.Biomass.CO.Elc</t>
  </si>
  <si>
    <t>NUM.number.HU.Res.HH.ThermalNew.SH.Geo</t>
  </si>
  <si>
    <t>NUM.number.HU.Res.HH.ThermalNew.SH.Geo.SH</t>
  </si>
  <si>
    <t>NUM.number.HU.Res.HH.ThermalNew.SH.Geo.SC.AC</t>
  </si>
  <si>
    <t>NUM.number.HU.Res.HH.ThermalNew.SH.Geo.WH.Geo.NoSolar</t>
  </si>
  <si>
    <t>NUM.number.HU.Res.HH.ThermalNew.SH.Geo.WH.Geo.Solar</t>
  </si>
  <si>
    <t>NUM.number.HU.Res.HH.ThermalNew.SH.Geo.WH.Elc.NoSolar</t>
  </si>
  <si>
    <t>NUM.number.HU.Res.HH.ThermalNew.SH.Geo.WH.Elc.Solar</t>
  </si>
  <si>
    <t>NUM.number.HU.Res.HH.ThermalNew.SH.Geo.CO.LPG</t>
  </si>
  <si>
    <t>NUM.number.HU.Res.HH.ThermalNew.SH.Geo.CO.Elc</t>
  </si>
  <si>
    <t>NUM.number.HU.Res.HH.ThermalNew.SH.DistrHeat</t>
  </si>
  <si>
    <t>NUM.number.HU.Res.HH.ThermalNew.SH.DistrHeat.SH</t>
  </si>
  <si>
    <t>NUM.number.HU.Res.HH.ThermalNew.SH.DistrHeat.SC.AC</t>
  </si>
  <si>
    <t>NUM.number.HU.Res.HH.ThermalNew.SH.DistrHeat.WH.DistrHeat.NoSolar</t>
  </si>
  <si>
    <t>NUM.number.HU.Res.HH.ThermalNew.SH.DistrHeat.WH.DistrHeat.Solar</t>
  </si>
  <si>
    <t>NUM.number.HU.Res.HH.ThermalNew.SH.DistrHeat.WH.Elc.NoSolar</t>
  </si>
  <si>
    <t>NUM.number.HU.Res.HH.ThermalNew.SH.DistrHeat.WH.Elc.Solar</t>
  </si>
  <si>
    <t>NUM.number.HU.Res.HH.ThermalNew.SH.DistrHeat.CO.LPG</t>
  </si>
  <si>
    <t>NUM.number.HU.Res.HH.ThermalNew.SH.DistrHeat.CO.Elc</t>
  </si>
  <si>
    <t>NUM.number.HU.Res.HH.ThermalNew.SH.AdvElc</t>
  </si>
  <si>
    <t>NUM.number.HU.Res.HH.ThermalNew.SH.AdvElc.SH</t>
  </si>
  <si>
    <t>NUM.number.HU.Res.HH.ThermalNew.SH.AdvElc.SC.AC</t>
  </si>
  <si>
    <t>NUM.number.HU.Res.HH.ThermalNew.SH.AdvElc.WH.LPG.NoSolar</t>
  </si>
  <si>
    <t>NUM.number.HU.Res.HH.ThermalNew.SH.AdvElc.WH.LPG.Solar</t>
  </si>
  <si>
    <t>NUM.number.HU.Res.HH.ThermalNew.SH.AdvElc.WH.Elc.NoSolar</t>
  </si>
  <si>
    <t>NUM.number.HU.Res.HH.ThermalNew.SH.AdvElc.WH.Elc.Solar</t>
  </si>
  <si>
    <t>NUM.number.HU.Res.HH.ThermalNew.SH.AdvElc.CO.LPG</t>
  </si>
  <si>
    <t>NUM.number.HU.Res.HH.ThermalNew.SH.AdvElc.CO.Elc</t>
  </si>
  <si>
    <t>NUM.number.HU.Res.HH.ThermalNew.SH.ConvElc</t>
  </si>
  <si>
    <t>NUM.number.HU.Res.HH.ThermalNew.SH.ConvElc.SH</t>
  </si>
  <si>
    <t>NUM.number.HU.Res.HH.ThermalNew.SH.ConvElc.SC.AC</t>
  </si>
  <si>
    <t>NUM.number.HU.Res.HH.ThermalNew.SH.ConvElc.WH.LPG.NoSolar</t>
  </si>
  <si>
    <t>NUM.number.HU.Res.HH.ThermalNew.SH.ConvElc.WH.LPG.Solar</t>
  </si>
  <si>
    <t>NUM.number.HU.Res.HH.ThermalNew.SH.ConvElc.WH.Elc.NoSolar</t>
  </si>
  <si>
    <t>NUM.number.HU.Res.HH.ThermalNew.SH.ConvElc.WH.Elc.Solar</t>
  </si>
  <si>
    <t>NUM.number.HU.Res.HH.ThermalNew.SH.ConvElc.CO.LPG</t>
  </si>
  <si>
    <t>NUM.number.HU.Res.HH.ThermalNew.SH.ConvElc.CO.Elc</t>
  </si>
  <si>
    <t>HU - New equipment installations in new and renovated households (detailed structure)</t>
  </si>
  <si>
    <t>NUM.number.HU.Res.HHnew.ThermalNew.SH.Solids</t>
  </si>
  <si>
    <t>NUM.number.HU.Res.HHnew.ThermalNew.SH.Solids.SH</t>
  </si>
  <si>
    <t>NUM.number.HU.Res.HHnew.ThermalNew.SH.Solids.SC.AC</t>
  </si>
  <si>
    <t>NUM.number.HU.Res.HHnew.ThermalNew.SH.Solids.WH.Solids.NoSolar</t>
  </si>
  <si>
    <t>NUM.number.HU.Res.HHnew.ThermalNew.SH.Solids.WH.LPG.NoSolar</t>
  </si>
  <si>
    <t>NUM.number.HU.Res.HHnew.ThermalNew.SH.Solids.WH.LPG.Solar</t>
  </si>
  <si>
    <t>NUM.number.HU.Res.HHnew.ThermalNew.SH.Solids.WH.Elc.NoSolar</t>
  </si>
  <si>
    <t>NUM.number.HU.Res.HHnew.ThermalNew.SH.Solids.WH.Elc.Solar</t>
  </si>
  <si>
    <t>NUM.number.HU.Res.HHnew.ThermalNew.SH.Solids.CO.Solids</t>
  </si>
  <si>
    <t>NUM.number.HU.Res.HHnew.ThermalNew.SH.Solids.CO.LPG</t>
  </si>
  <si>
    <t>NUM.number.HU.Res.HHnew.ThermalNew.SH.Solids.CO.Elc</t>
  </si>
  <si>
    <t>NUM.number.HU.Res.HHnew.ThermalNew.SH.LPG</t>
  </si>
  <si>
    <t>NUM.number.HU.Res.HHnew.ThermalNew.SH.LPG.SH</t>
  </si>
  <si>
    <t>NUM.number.HU.Res.HHnew.ThermalNew.SH.LPG.SC.AC</t>
  </si>
  <si>
    <t>NUM.number.HU.Res.HHnew.ThermalNew.SH.LPG.WH.LPG.NoSolar</t>
  </si>
  <si>
    <t>NUM.number.HU.Res.HHnew.ThermalNew.SH.LPG.WH.LPG.Solar</t>
  </si>
  <si>
    <t>NUM.number.HU.Res.HHnew.ThermalNew.SH.LPG.WH.Elc.NoSolar</t>
  </si>
  <si>
    <t>NUM.number.HU.Res.HHnew.ThermalNew.SH.LPG.WH.Elc.Solar</t>
  </si>
  <si>
    <t>NUM.number.HU.Res.HHnew.ThermalNew.SH.LPG.CO.LPG</t>
  </si>
  <si>
    <t>NUM.number.HU.Res.HHnew.ThermalNew.SH.LPG.CO.Elc</t>
  </si>
  <si>
    <t>NUM.number.HU.Res.HHnew.ThermalNew.SH.Oil</t>
  </si>
  <si>
    <t>NUM.number.HU.Res.HHnew.ThermalNew.SH.Oil.SH</t>
  </si>
  <si>
    <t>NUM.number.HU.Res.HHnew.ThermalNew.SH.Oil.SC.AC</t>
  </si>
  <si>
    <t>NUM.number.HU.Res.HHnew.ThermalNew.SH.Oil.WH.Oil.NoSolar</t>
  </si>
  <si>
    <t>NUM.number.HU.Res.HHnew.ThermalNew.SH.Oil.WH.Oil.Solar</t>
  </si>
  <si>
    <t>NUM.number.HU.Res.HHnew.ThermalNew.SH.Oil.WH.Elc.NoSolar</t>
  </si>
  <si>
    <t>NUM.number.HU.Res.HHnew.ThermalNew.SH.Oil.WH.Elc.Solar</t>
  </si>
  <si>
    <t>NUM.number.HU.Res.HHnew.ThermalNew.SH.Oil.CO.LPG</t>
  </si>
  <si>
    <t>NUM.number.HU.Res.HHnew.ThermalNew.SH.Oil.CO.Elc</t>
  </si>
  <si>
    <t>NUM.number.HU.Res.HHnew.ThermalNew.SH.Gas</t>
  </si>
  <si>
    <t>NUM.number.HU.Res.HHnew.ThermalNew.SH.Gas.SH</t>
  </si>
  <si>
    <t>NUM.number.HU.Res.HHnew.ThermalNew.SH.Gas.SC.AC</t>
  </si>
  <si>
    <t>NUM.number.HU.Res.HHnew.ThermalNew.SH.Gas.WH.Gas.NoSolar</t>
  </si>
  <si>
    <t>NUM.number.HU.Res.HHnew.ThermalNew.SH.Gas.WH.Gas.Solar</t>
  </si>
  <si>
    <t>NUM.number.HU.Res.HHnew.ThermalNew.SH.Gas.WH.Elc.NoSolar</t>
  </si>
  <si>
    <t>NUM.number.HU.Res.HHnew.ThermalNew.SH.Gas.WH.Elc.Solar</t>
  </si>
  <si>
    <t>NUM.number.HU.Res.HHnew.ThermalNew.SH.Gas.CO.Gas</t>
  </si>
  <si>
    <t>NUM.number.HU.Res.HHnew.ThermalNew.SH.Gas.CO.Elc</t>
  </si>
  <si>
    <t>NUM.number.HU.Res.HHnew.ThermalNew.SH.Biomass</t>
  </si>
  <si>
    <t>NUM.number.HU.Res.HHnew.ThermalNew.SH.Biomass.SH</t>
  </si>
  <si>
    <t>NUM.number.HU.Res.HHnew.ThermalNew.SH.Biomass.SC.AC</t>
  </si>
  <si>
    <t>NUM.number.HU.Res.HHnew.ThermalNew.SH.Biomass.WH.Biomass.NoSolar</t>
  </si>
  <si>
    <t>NUM.number.HU.Res.HHnew.ThermalNew.SH.Biomass.WH.Biomass.Solar</t>
  </si>
  <si>
    <t>NUM.number.HU.Res.HHnew.ThermalNew.SH.Biomass.WH.LPG.NoSolar</t>
  </si>
  <si>
    <t>NUM.number.HU.Res.HHnew.ThermalNew.SH.Biomass.WH.LPG.Solar</t>
  </si>
  <si>
    <t>NUM.number.HU.Res.HHnew.ThermalNew.SH.Biomass.WH.Elc.NoSolar</t>
  </si>
  <si>
    <t>NUM.number.HU.Res.HHnew.ThermalNew.SH.Biomass.WH.Elc.Solar</t>
  </si>
  <si>
    <t>NUM.number.HU.Res.HHnew.ThermalNew.SH.Biomass.CO.Biomass</t>
  </si>
  <si>
    <t>NUM.number.HU.Res.HHnew.ThermalNew.SH.Biomass.CO.LPG</t>
  </si>
  <si>
    <t>NUM.number.HU.Res.HHnew.ThermalNew.SH.Biomass.CO.Elc</t>
  </si>
  <si>
    <t>NUM.number.HU.Res.HHnew.ThermalNew.SH.Geo</t>
  </si>
  <si>
    <t>NUM.number.HU.Res.HHnew.ThermalNew.SH.Geo.SH</t>
  </si>
  <si>
    <t>NUM.number.HU.Res.HHnew.ThermalNew.SH.Geo.SC.AC</t>
  </si>
  <si>
    <t>NUM.number.HU.Res.HHnew.ThermalNew.SH.Geo.WH.Geo.NoSolar</t>
  </si>
  <si>
    <t>NUM.number.HU.Res.HHnew.ThermalNew.SH.Geo.WH.Geo.Solar</t>
  </si>
  <si>
    <t>NUM.number.HU.Res.HHnew.ThermalNew.SH.Geo.WH.Elc.NoSolar</t>
  </si>
  <si>
    <t>NUM.number.HU.Res.HHnew.ThermalNew.SH.Geo.WH.Elc.Solar</t>
  </si>
  <si>
    <t>NUM.number.HU.Res.HHnew.ThermalNew.SH.Geo.CO.LPG</t>
  </si>
  <si>
    <t>NUM.number.HU.Res.HHnew.ThermalNew.SH.Geo.CO.Elc</t>
  </si>
  <si>
    <t>NUM.number.HU.Res.HHnew.ThermalNew.SH.DistrHeat</t>
  </si>
  <si>
    <t>NUM.number.HU.Res.HHnew.ThermalNew.SH.DistrHeat.SH</t>
  </si>
  <si>
    <t>NUM.number.HU.Res.HHnew.ThermalNew.SH.DistrHeat.SC.AC</t>
  </si>
  <si>
    <t>NUM.number.HU.Res.HHnew.ThermalNew.SH.DistrHeat.WH.DistrHeat.NoSolar</t>
  </si>
  <si>
    <t>NUM.number.HU.Res.HHnew.ThermalNew.SH.DistrHeat.WH.DistrHeat.Solar</t>
  </si>
  <si>
    <t>NUM.number.HU.Res.HHnew.ThermalNew.SH.DistrHeat.WH.Elc.NoSolar</t>
  </si>
  <si>
    <t>NUM.number.HU.Res.HHnew.ThermalNew.SH.DistrHeat.WH.Elc.Solar</t>
  </si>
  <si>
    <t>NUM.number.HU.Res.HHnew.ThermalNew.SH.DistrHeat.CO.LPG</t>
  </si>
  <si>
    <t>NUM.number.HU.Res.HHnew.ThermalNew.SH.DistrHeat.CO.Elc</t>
  </si>
  <si>
    <t>NUM.number.HU.Res.HHnew.ThermalNew.SH.AdvElc</t>
  </si>
  <si>
    <t>NUM.number.HU.Res.HHnew.ThermalNew.SH.AdvElc.SH</t>
  </si>
  <si>
    <t>NUM.number.HU.Res.HHnew.ThermalNew.SH.AdvElc.SC.AC</t>
  </si>
  <si>
    <t>NUM.number.HU.Res.HHnew.ThermalNew.SH.AdvElc.WH.LPG.NoSolar</t>
  </si>
  <si>
    <t>NUM.number.HU.Res.HHnew.ThermalNew.SH.AdvElc.WH.LPG.Solar</t>
  </si>
  <si>
    <t>NUM.number.HU.Res.HHnew.ThermalNew.SH.AdvElc.WH.Elc.NoSolar</t>
  </si>
  <si>
    <t>NUM.number.HU.Res.HHnew.ThermalNew.SH.AdvElc.WH.Elc.Solar</t>
  </si>
  <si>
    <t>NUM.number.HU.Res.HHnew.ThermalNew.SH.AdvElc.CO.LPG</t>
  </si>
  <si>
    <t>NUM.number.HU.Res.HHnew.ThermalNew.SH.AdvElc.CO.Elc</t>
  </si>
  <si>
    <t>NUM.number.HU.Res.HHnew.ThermalNew.SH.ConvElc</t>
  </si>
  <si>
    <t>NUM.number.HU.Res.HHnew.ThermalNew.SH.ConvElc.SH</t>
  </si>
  <si>
    <t>NUM.number.HU.Res.HHnew.ThermalNew.SH.ConvElc.SC.AC</t>
  </si>
  <si>
    <t>NUM.number.HU.Res.HHnew.ThermalNew.SH.ConvElc.WH.LPG.NoSolar</t>
  </si>
  <si>
    <t>NUM.number.HU.Res.HHnew.ThermalNew.SH.ConvElc.WH.LPG.Solar</t>
  </si>
  <si>
    <t>NUM.number.HU.Res.HHnew.ThermalNew.SH.ConvElc.WH.Elc.NoSolar</t>
  </si>
  <si>
    <t>NUM.number.HU.Res.HHnew.ThermalNew.SH.ConvElc.WH.Elc.Solar</t>
  </si>
  <si>
    <t>NUM.number.HU.Res.HHnew.ThermalNew.SH.ConvElc.CO.LPG</t>
  </si>
  <si>
    <t>NUM.number.HU.Res.HHnew.ThermalNew.SH.ConvElc.CO.Elc</t>
  </si>
  <si>
    <t>HU - New equipment installations via replacement (detailed structure)</t>
  </si>
  <si>
    <t>NUM.number.HU.Res.HH.ThermalRepl.SH.Solids</t>
  </si>
  <si>
    <t>NUM.number.HU.Res.HH.ThermalRepl.SH.Solids.SH</t>
  </si>
  <si>
    <t>NUM.number.HU.Res.HH.ThermalRepl.SH.Solids.SC.AC</t>
  </si>
  <si>
    <t>NUM.number.HU.Res.HH.ThermalRepl.SH.Solids.WH.Solids.NoSolar</t>
  </si>
  <si>
    <t>NUM.number.HU.Res.HH.ThermalRepl.SH.Solids.WH.LPG.NoSolar</t>
  </si>
  <si>
    <t>NUM.number.HU.Res.HH.ThermalRepl.SH.Solids.WH.LPG.Solar</t>
  </si>
  <si>
    <t>NUM.number.HU.Res.HH.ThermalRepl.SH.Solids.WH.Elc.NoSolar</t>
  </si>
  <si>
    <t>NUM.number.HU.Res.HH.ThermalRepl.SH.Solids.WH.Elc.Solar</t>
  </si>
  <si>
    <t>NUM.number.HU.Res.HH.ThermalRepl.SH.Solids.CO.Solids</t>
  </si>
  <si>
    <t>NUM.number.HU.Res.HH.ThermalRepl.SH.Solids.CO.LPG</t>
  </si>
  <si>
    <t>NUM.number.HU.Res.HH.ThermalRepl.SH.Solids.CO.Elc</t>
  </si>
  <si>
    <t>NUM.number.HU.Res.HH.ThermalRepl.SH.LPG</t>
  </si>
  <si>
    <t>NUM.number.HU.Res.HH.ThermalRepl.SH.LPG.SH</t>
  </si>
  <si>
    <t>NUM.number.HU.Res.HH.ThermalRepl.SH.LPG.SC.AC</t>
  </si>
  <si>
    <t>NUM.number.HU.Res.HH.ThermalRepl.SH.LPG.WH.LPG.NoSolar</t>
  </si>
  <si>
    <t>NUM.number.HU.Res.HH.ThermalRepl.SH.LPG.WH.LPG.Solar</t>
  </si>
  <si>
    <t>NUM.number.HU.Res.HH.ThermalRepl.SH.LPG.WH.Elc.NoSolar</t>
  </si>
  <si>
    <t>NUM.number.HU.Res.HH.ThermalRepl.SH.LPG.WH.Elc.Solar</t>
  </si>
  <si>
    <t>NUM.number.HU.Res.HH.ThermalRepl.SH.LPG.CO.LPG</t>
  </si>
  <si>
    <t>NUM.number.HU.Res.HH.ThermalRepl.SH.LPG.CO.Elc</t>
  </si>
  <si>
    <t>NUM.number.HU.Res.HH.ThermalRepl.SH.Oil</t>
  </si>
  <si>
    <t>NUM.number.HU.Res.HH.ThermalRepl.SH.Oil.SH</t>
  </si>
  <si>
    <t>NUM.number.HU.Res.HH.ThermalRepl.SH.Oil.SC.AC</t>
  </si>
  <si>
    <t>NUM.number.HU.Res.HH.ThermalRepl.SH.Oil.WH.Oil.NoSolar</t>
  </si>
  <si>
    <t>NUM.number.HU.Res.HH.ThermalRepl.SH.Oil.WH.Oil.Solar</t>
  </si>
  <si>
    <t>NUM.number.HU.Res.HH.ThermalRepl.SH.Oil.WH.Elc.NoSolar</t>
  </si>
  <si>
    <t>NUM.number.HU.Res.HH.ThermalRepl.SH.Oil.WH.Elc.Solar</t>
  </si>
  <si>
    <t>NUM.number.HU.Res.HH.ThermalRepl.SH.Oil.CO.LPG</t>
  </si>
  <si>
    <t>NUM.number.HU.Res.HH.ThermalRepl.SH.Oil.CO.Elc</t>
  </si>
  <si>
    <t>NUM.number.HU.Res.HH.ThermalRepl.SH.Gas</t>
  </si>
  <si>
    <t>NUM.number.HU.Res.HH.ThermalRepl.SH.Gas.SH</t>
  </si>
  <si>
    <t>NUM.number.HU.Res.HH.ThermalRepl.SH.Gas.SC.AC</t>
  </si>
  <si>
    <t>NUM.number.HU.Res.HH.ThermalRepl.SH.Gas.WH.Gas.NoSolar</t>
  </si>
  <si>
    <t>NUM.number.HU.Res.HH.ThermalRepl.SH.Gas.WH.Gas.Solar</t>
  </si>
  <si>
    <t>NUM.number.HU.Res.HH.ThermalRepl.SH.Gas.WH.Elc.NoSolar</t>
  </si>
  <si>
    <t>NUM.number.HU.Res.HH.ThermalRepl.SH.Gas.WH.Elc.Solar</t>
  </si>
  <si>
    <t>NUM.number.HU.Res.HH.ThermalRepl.SH.Gas.CO.Gas</t>
  </si>
  <si>
    <t>NUM.number.HU.Res.HH.ThermalRepl.SH.Gas.CO.Elc</t>
  </si>
  <si>
    <t>NUM.number.HU.Res.HH.ThermalRepl.SH.Biomass</t>
  </si>
  <si>
    <t>NUM.number.HU.Res.HH.ThermalRepl.SH.Biomass.SH</t>
  </si>
  <si>
    <t>NUM.number.HU.Res.HH.ThermalRepl.SH.Biomass.SC.AC</t>
  </si>
  <si>
    <t>NUM.number.HU.Res.HH.ThermalRepl.SH.Biomass.WH.Biomass.NoSolar</t>
  </si>
  <si>
    <t>NUM.number.HU.Res.HH.ThermalRepl.SH.Biomass.WH.Biomass.Solar</t>
  </si>
  <si>
    <t>NUM.number.HU.Res.HH.ThermalRepl.SH.Biomass.WH.LPG.NoSolar</t>
  </si>
  <si>
    <t>NUM.number.HU.Res.HH.ThermalRepl.SH.Biomass.WH.LPG.Solar</t>
  </si>
  <si>
    <t>NUM.number.HU.Res.HH.ThermalRepl.SH.Biomass.WH.Elc.NoSolar</t>
  </si>
  <si>
    <t>NUM.number.HU.Res.HH.ThermalRepl.SH.Biomass.WH.Elc.Solar</t>
  </si>
  <si>
    <t>NUM.number.HU.Res.HH.ThermalRepl.SH.Biomass.CO.Biomass</t>
  </si>
  <si>
    <t>NUM.number.HU.Res.HH.ThermalRepl.SH.Biomass.CO.LPG</t>
  </si>
  <si>
    <t>NUM.number.HU.Res.HH.ThermalRepl.SH.Biomass.CO.Elc</t>
  </si>
  <si>
    <t>NUM.number.HU.Res.HH.ThermalRepl.SH.Geo</t>
  </si>
  <si>
    <t>NUM.number.HU.Res.HH.ThermalRepl.SH.Geo.SH</t>
  </si>
  <si>
    <t>NUM.number.HU.Res.HH.ThermalRepl.SH.Geo.SC.AC</t>
  </si>
  <si>
    <t>NUM.number.HU.Res.HH.ThermalRepl.SH.Geo.WH.Geo.NoSolar</t>
  </si>
  <si>
    <t>NUM.number.HU.Res.HH.ThermalRepl.SH.Geo.WH.Geo.Solar</t>
  </si>
  <si>
    <t>NUM.number.HU.Res.HH.ThermalRepl.SH.Geo.WH.Elc.NoSolar</t>
  </si>
  <si>
    <t>NUM.number.HU.Res.HH.ThermalRepl.SH.Geo.WH.Elc.Solar</t>
  </si>
  <si>
    <t>NUM.number.HU.Res.HH.ThermalRepl.SH.Geo.CO.LPG</t>
  </si>
  <si>
    <t>NUM.number.HU.Res.HH.ThermalRepl.SH.Geo.CO.Elc</t>
  </si>
  <si>
    <t>NUM.number.HU.Res.HH.ThermalRepl.SH.DistrHeat</t>
  </si>
  <si>
    <t>NUM.number.HU.Res.HH.ThermalRepl.SH.DistrHeat.SH</t>
  </si>
  <si>
    <t>NUM.number.HU.Res.HH.ThermalRepl.SH.DistrHeat.SC.AC</t>
  </si>
  <si>
    <t>NUM.number.HU.Res.HH.ThermalRepl.SH.DistrHeat.WH.DistrHeat.NoSolar</t>
  </si>
  <si>
    <t>NUM.number.HU.Res.HH.ThermalRepl.SH.DistrHeat.WH.DistrHeat.Solar</t>
  </si>
  <si>
    <t>NUM.number.HU.Res.HH.ThermalRepl.SH.DistrHeat.WH.Elc.NoSolar</t>
  </si>
  <si>
    <t>NUM.number.HU.Res.HH.ThermalRepl.SH.DistrHeat.WH.Elc.Solar</t>
  </si>
  <si>
    <t>NUM.number.HU.Res.HH.ThermalRepl.SH.DistrHeat.CO.LPG</t>
  </si>
  <si>
    <t>NUM.number.HU.Res.HH.ThermalRepl.SH.DistrHeat.CO.Elc</t>
  </si>
  <si>
    <t>NUM.number.HU.Res.HH.ThermalRepl.SH.AdvElc</t>
  </si>
  <si>
    <t>NUM.number.HU.Res.HH.ThermalRepl.SH.AdvElc.SH</t>
  </si>
  <si>
    <t>NUM.number.HU.Res.HH.ThermalRepl.SH.AdvElc.SC.AC</t>
  </si>
  <si>
    <t>NUM.number.HU.Res.HH.ThermalRepl.SH.AdvElc.WH.LPG.NoSolar</t>
  </si>
  <si>
    <t>NUM.number.HU.Res.HH.ThermalRepl.SH.AdvElc.WH.LPG.Solar</t>
  </si>
  <si>
    <t>NUM.number.HU.Res.HH.ThermalRepl.SH.AdvElc.WH.Elc.NoSolar</t>
  </si>
  <si>
    <t>NUM.number.HU.Res.HH.ThermalRepl.SH.AdvElc.WH.Elc.Solar</t>
  </si>
  <si>
    <t>NUM.number.HU.Res.HH.ThermalRepl.SH.AdvElc.CO.LPG</t>
  </si>
  <si>
    <t>NUM.number.HU.Res.HH.ThermalRepl.SH.AdvElc.CO.Elc</t>
  </si>
  <si>
    <t>NUM.number.HU.Res.HH.ThermalRepl.SH.ConvElc</t>
  </si>
  <si>
    <t>NUM.number.HU.Res.HH.ThermalRepl.SH.ConvElc.SH</t>
  </si>
  <si>
    <t>NUM.number.HU.Res.HH.ThermalRepl.SH.ConvElc.SC.AC</t>
  </si>
  <si>
    <t>NUM.number.HU.Res.HH.ThermalRepl.SH.ConvElc.WH.LPG.NoSolar</t>
  </si>
  <si>
    <t>NUM.number.HU.Res.HH.ThermalRepl.SH.ConvElc.WH.LPG.Solar</t>
  </si>
  <si>
    <t>NUM.number.HU.Res.HH.ThermalRepl.SH.ConvElc.WH.Elc.NoSolar</t>
  </si>
  <si>
    <t>NUM.number.HU.Res.HH.ThermalRepl.SH.ConvElc.WH.Elc.Solar</t>
  </si>
  <si>
    <t>NUM.number.HU.Res.HH.ThermalRepl.SH.ConvElc.CO.LPG</t>
  </si>
  <si>
    <t>NUM.number.HU.Res.HH.ThermalRepl.SH.ConvElc.CO.Elc</t>
  </si>
  <si>
    <t>HU - Equipment installations in 2021 - vintage structure</t>
  </si>
  <si>
    <t>VIN.number.HU.Res.HH.Thermal.SH.Solids</t>
  </si>
  <si>
    <t>VIN.number.HU.Res.HH.Thermal.SH.Solids.SH</t>
  </si>
  <si>
    <t>VIN.number.HU.Res.HH.Thermal.SH.Solids.SC.AC</t>
  </si>
  <si>
    <t>VIN.number.HU.Res.HH.Thermal.SH.Solids.WH.Solids.NoSolar</t>
  </si>
  <si>
    <t>VIN.number.HU.Res.HH.Thermal.SH.Solids.WH.LPG.NoSolar</t>
  </si>
  <si>
    <t>VIN.number.HU.Res.HH.Thermal.SH.Solids.WH.LPG.Solar</t>
  </si>
  <si>
    <t>VIN.number.HU.Res.HH.Thermal.SH.Solids.WH.Elc.NoSolar</t>
  </si>
  <si>
    <t>VIN.number.HU.Res.HH.Thermal.SH.Solids.WH.Elc.Solar</t>
  </si>
  <si>
    <t>VIN.number.HU.Res.HH.Thermal.SH.Solids.CO.Solids</t>
  </si>
  <si>
    <t>VIN.number.HU.Res.HH.Thermal.SH.Solids.CO.LPG</t>
  </si>
  <si>
    <t>VIN.number.HU.Res.HH.Thermal.SH.Solids.CO.Elc</t>
  </si>
  <si>
    <t>VIN.number.HU.Res.HH.Thermal.SH.LPG</t>
  </si>
  <si>
    <t>VIN.number.HU.Res.HH.Thermal.SH.LPG.SH</t>
  </si>
  <si>
    <t>VIN.number.HU.Res.HH.Thermal.SH.LPG.SC.AC</t>
  </si>
  <si>
    <t>VIN.number.HU.Res.HH.Thermal.SH.LPG.WH.LPG.NoSolar</t>
  </si>
  <si>
    <t>VIN.number.HU.Res.HH.Thermal.SH.LPG.WH.LPG.Solar</t>
  </si>
  <si>
    <t>VIN.number.HU.Res.HH.Thermal.SH.LPG.WH.Elc.NoSolar</t>
  </si>
  <si>
    <t>VIN.number.HU.Res.HH.Thermal.SH.LPG.WH.Elc.Solar</t>
  </si>
  <si>
    <t>VIN.number.HU.Res.HH.Thermal.SH.LPG.CO.LPG</t>
  </si>
  <si>
    <t>VIN.number.HU.Res.HH.Thermal.SH.LPG.CO.Elc</t>
  </si>
  <si>
    <t>VIN.number.HU.Res.HH.Thermal.SH.Oil</t>
  </si>
  <si>
    <t>VIN.number.HU.Res.HH.Thermal.SH.Oil.SH</t>
  </si>
  <si>
    <t>VIN.number.HU.Res.HH.Thermal.SH.Oil.SC.AC</t>
  </si>
  <si>
    <t>VIN.number.HU.Res.HH.Thermal.SH.Oil.WH.Oil.NoSolar</t>
  </si>
  <si>
    <t>VIN.number.HU.Res.HH.Thermal.SH.Oil.WH.Oil.Solar</t>
  </si>
  <si>
    <t>VIN.number.HU.Res.HH.Thermal.SH.Oil.WH.Elc.NoSolar</t>
  </si>
  <si>
    <t>VIN.number.HU.Res.HH.Thermal.SH.Oil.WH.Elc.Solar</t>
  </si>
  <si>
    <t>VIN.number.HU.Res.HH.Thermal.SH.Oil.CO.LPG</t>
  </si>
  <si>
    <t>VIN.number.HU.Res.HH.Thermal.SH.Oil.CO.Elc</t>
  </si>
  <si>
    <t>VIN.number.HU.Res.HH.Thermal.SH.Gas</t>
  </si>
  <si>
    <t>VIN.number.HU.Res.HH.Thermal.SH.Gas.SH</t>
  </si>
  <si>
    <t>VIN.number.HU.Res.HH.Thermal.SH.Gas.SC.AC</t>
  </si>
  <si>
    <t>VIN.number.HU.Res.HH.Thermal.SH.Gas.WH.Gas.NoSolar</t>
  </si>
  <si>
    <t>VIN.number.HU.Res.HH.Thermal.SH.Gas.WH.Gas.Solar</t>
  </si>
  <si>
    <t>VIN.number.HU.Res.HH.Thermal.SH.Gas.WH.Elc.NoSolar</t>
  </si>
  <si>
    <t>VIN.number.HU.Res.HH.Thermal.SH.Gas.WH.Elc.Solar</t>
  </si>
  <si>
    <t>VIN.number.HU.Res.HH.Thermal.SH.Gas.CO.Gas</t>
  </si>
  <si>
    <t>VIN.number.HU.Res.HH.Thermal.SH.Gas.CO.Elc</t>
  </si>
  <si>
    <t>VIN.number.HU.Res.HH.Thermal.SH.Biomass</t>
  </si>
  <si>
    <t>VIN.number.HU.Res.HH.Thermal.SH.Biomass.SH</t>
  </si>
  <si>
    <t>VIN.number.HU.Res.HH.Thermal.SH.Biomass.SC.AC</t>
  </si>
  <si>
    <t>VIN.number.HU.Res.HH.Thermal.SH.Biomass.WH.Biomass.NoSolar</t>
  </si>
  <si>
    <t>VIN.number.HU.Res.HH.Thermal.SH.Biomass.WH.Biomass.Solar</t>
  </si>
  <si>
    <t>VIN.number.HU.Res.HH.Thermal.SH.Biomass.WH.LPG.NoSolar</t>
  </si>
  <si>
    <t>VIN.number.HU.Res.HH.Thermal.SH.Biomass.WH.LPG.Solar</t>
  </si>
  <si>
    <t>VIN.number.HU.Res.HH.Thermal.SH.Biomass.WH.Elc.NoSolar</t>
  </si>
  <si>
    <t>VIN.number.HU.Res.HH.Thermal.SH.Biomass.WH.Elc.Solar</t>
  </si>
  <si>
    <t>VIN.number.HU.Res.HH.Thermal.SH.Biomass.CO.Biomass</t>
  </si>
  <si>
    <t>VIN.number.HU.Res.HH.Thermal.SH.Biomass.CO.LPG</t>
  </si>
  <si>
    <t>VIN.number.HU.Res.HH.Thermal.SH.Biomass.CO.Elc</t>
  </si>
  <si>
    <t>VIN.number.HU.Res.HH.Thermal.SH.Geo</t>
  </si>
  <si>
    <t>VIN.number.HU.Res.HH.Thermal.SH.Geo.SH</t>
  </si>
  <si>
    <t>VIN.number.HU.Res.HH.Thermal.SH.Geo.SC.AC</t>
  </si>
  <si>
    <t>VIN.number.HU.Res.HH.Thermal.SH.Geo.WH.Geo.NoSolar</t>
  </si>
  <si>
    <t>VIN.number.HU.Res.HH.Thermal.SH.Geo.WH.Geo.Solar</t>
  </si>
  <si>
    <t>VIN.number.HU.Res.HH.Thermal.SH.Geo.WH.Elc.NoSolar</t>
  </si>
  <si>
    <t>VIN.number.HU.Res.HH.Thermal.SH.Geo.WH.Elc.Solar</t>
  </si>
  <si>
    <t>VIN.number.HU.Res.HH.Thermal.SH.Geo.CO.LPG</t>
  </si>
  <si>
    <t>VIN.number.HU.Res.HH.Thermal.SH.Geo.CO.Elc</t>
  </si>
  <si>
    <t>VIN.number.HU.Res.HH.Thermal.SH.DistrHeat</t>
  </si>
  <si>
    <t>VIN.number.HU.Res.HH.Thermal.SH.DistrHeat.SH</t>
  </si>
  <si>
    <t>VIN.number.HU.Res.HH.Thermal.SH.DistrHeat.SC.AC</t>
  </si>
  <si>
    <t>VIN.number.HU.Res.HH.Thermal.SH.DistrHeat.WH.DistrHeat.NoSolar</t>
  </si>
  <si>
    <t>VIN.number.HU.Res.HH.Thermal.SH.DistrHeat.WH.DistrHeat.Solar</t>
  </si>
  <si>
    <t>VIN.number.HU.Res.HH.Thermal.SH.DistrHeat.WH.Elc.NoSolar</t>
  </si>
  <si>
    <t>VIN.number.HU.Res.HH.Thermal.SH.DistrHeat.WH.Elc.Solar</t>
  </si>
  <si>
    <t>VIN.number.HU.Res.HH.Thermal.SH.DistrHeat.CO.LPG</t>
  </si>
  <si>
    <t>VIN.number.HU.Res.HH.Thermal.SH.DistrHeat.CO.Elc</t>
  </si>
  <si>
    <t>VIN.number.HU.Res.HH.Thermal.SH.AdvElc</t>
  </si>
  <si>
    <t>VIN.number.HU.Res.HH.Thermal.SH.AdvElc.SH</t>
  </si>
  <si>
    <t>VIN.number.HU.Res.HH.Thermal.SH.AdvElc.SC.AC</t>
  </si>
  <si>
    <t>VIN.number.HU.Res.HH.Thermal.SH.AdvElc.WH.LPG.NoSolar</t>
  </si>
  <si>
    <t>VIN.number.HU.Res.HH.Thermal.SH.AdvElc.WH.LPG.Solar</t>
  </si>
  <si>
    <t>VIN.number.HU.Res.HH.Thermal.SH.AdvElc.WH.Elc.NoSolar</t>
  </si>
  <si>
    <t>VIN.number.HU.Res.HH.Thermal.SH.AdvElc.WH.Elc.Solar</t>
  </si>
  <si>
    <t>VIN.number.HU.Res.HH.Thermal.SH.AdvElc.CO.LPG</t>
  </si>
  <si>
    <t>VIN.number.HU.Res.HH.Thermal.SH.AdvElc.CO.Elc</t>
  </si>
  <si>
    <t>VIN.number.HU.Res.HH.Thermal.SH.ConvElc</t>
  </si>
  <si>
    <t>VIN.number.HU.Res.HH.Thermal.SH.ConvElc.SH</t>
  </si>
  <si>
    <t>VIN.number.HU.Res.HH.Thermal.SH.ConvElc.SC.AC</t>
  </si>
  <si>
    <t>VIN.number.HU.Res.HH.Thermal.SH.ConvElc.WH.LPG.NoSolar</t>
  </si>
  <si>
    <t>VIN.number.HU.Res.HH.Thermal.SH.ConvElc.WH.LPG.Solar</t>
  </si>
  <si>
    <t>VIN.number.HU.Res.HH.Thermal.SH.ConvElc.WH.Elc.NoSolar</t>
  </si>
  <si>
    <t>VIN.number.HU.Res.HH.Thermal.SH.ConvElc.WH.Elc.Solar</t>
  </si>
  <si>
    <t>VIN.number.HU.Res.HH.Thermal.SH.ConvElc.CO.LPG</t>
  </si>
  <si>
    <t>VIN.number.HU.Res.HH.Thermal.SH.ConvElc.CO.Elc</t>
  </si>
  <si>
    <t>HU - Final energy consumption (detailed structure)</t>
  </si>
  <si>
    <t>FEC.ktoe.HU.Res.HH.Thermal.SH.Solids</t>
  </si>
  <si>
    <t>FEC.ktoe.HU.Res.HH.Thermal.SH.Solids.SH</t>
  </si>
  <si>
    <t>FEC.ktoe.HU.Res.HH.Thermal.SH.Solids.SH.Solids</t>
  </si>
  <si>
    <t>FEC.ktoe.HU.Res.HH.Thermal.SH.Solids.SH.Elec</t>
  </si>
  <si>
    <t>FEC.ktoe.HU.Res.HH.Thermal.SH.Solids.SC</t>
  </si>
  <si>
    <t>FEC.ktoe.HU.Res.HH.Thermal.SH.Solids.SC.AC.Elec</t>
  </si>
  <si>
    <t>FEC.ktoe.HU.Res.HH.Thermal.SH.Solids.WH</t>
  </si>
  <si>
    <t>FEC.ktoe.HU.Res.HH.Thermal.SH.Solids.WH.Solids.NoSolar.Solids</t>
  </si>
  <si>
    <t>FEC.ktoe.HU.Res.HH.Thermal.SH.Solids.WH.LPG.NoSolar.LPG</t>
  </si>
  <si>
    <t>FEC.ktoe.HU.Res.HH.Thermal.SH.Solids.WH.LPG.Solar</t>
  </si>
  <si>
    <t>FEC.ktoe.HU.Res.HH.Thermal.SH.Solids.WH.LPG.Solar.LPG</t>
  </si>
  <si>
    <t>FEC.ktoe.HU.Res.HH.Thermal.SH.Solids.WH.LPG.Solar.Solar</t>
  </si>
  <si>
    <t>FEC.ktoe.HU.Res.HH.Thermal.SH.Solids.WH.Elc.NoSolar.Elec</t>
  </si>
  <si>
    <t>FEC.ktoe.HU.Res.HH.Thermal.SH.Solids.WH.Elc.Solar</t>
  </si>
  <si>
    <t>FEC.ktoe.HU.Res.HH.Thermal.SH.Solids.WH.Elc.Solar.Elec</t>
  </si>
  <si>
    <t>FEC.ktoe.HU.Res.HH.Thermal.SH.Solids.WH.Elc.Solar.Solar</t>
  </si>
  <si>
    <t>FEC.ktoe.HU.Res.HH.Thermal.SH.Solids.CO</t>
  </si>
  <si>
    <t>FEC.ktoe.HU.Res.HH.Thermal.SH.Solids.CO.Solids.Solids</t>
  </si>
  <si>
    <t>FEC.ktoe.HU.Res.HH.Thermal.SH.Solids.CO.LPG.LPG</t>
  </si>
  <si>
    <t>FEC.ktoe.HU.Res.HH.Thermal.SH.Solids.CO.Elc.Elec</t>
  </si>
  <si>
    <t>FEC.ktoe.HU.Res.HH.Thermal.SH.LPG</t>
  </si>
  <si>
    <t>FEC.ktoe.HU.Res.HH.Thermal.SH.LPG.SH</t>
  </si>
  <si>
    <t>FEC.ktoe.HU.Res.HH.Thermal.SH.LPG.SH.LPG</t>
  </si>
  <si>
    <t>FEC.ktoe.HU.Res.HH.Thermal.SH.LPG.SH.Elec</t>
  </si>
  <si>
    <t>FEC.ktoe.HU.Res.HH.Thermal.SH.LPG.SC</t>
  </si>
  <si>
    <t>FEC.ktoe.HU.Res.HH.Thermal.SH.LPG.SC.AC.Elec</t>
  </si>
  <si>
    <t>FEC.ktoe.HU.Res.HH.Thermal.SH.LPG.WH</t>
  </si>
  <si>
    <t>FEC.ktoe.HU.Res.HH.Thermal.SH.LPG.WH.LPG.NoSolar.LPG</t>
  </si>
  <si>
    <t>FEC.ktoe.HU.Res.HH.Thermal.SH.LPG.WH.LPG.Solar</t>
  </si>
  <si>
    <t>FEC.ktoe.HU.Res.HH.Thermal.SH.LPG.WH.LPG.Solar.LPG</t>
  </si>
  <si>
    <t>FEC.ktoe.HU.Res.HH.Thermal.SH.LPG.WH.LPG.Solar.Solar</t>
  </si>
  <si>
    <t>FEC.ktoe.HU.Res.HH.Thermal.SH.LPG.WH.Elc.NoSolar.Elec</t>
  </si>
  <si>
    <t>FEC.ktoe.HU.Res.HH.Thermal.SH.LPG.WH.Elc.Solar</t>
  </si>
  <si>
    <t>FEC.ktoe.HU.Res.HH.Thermal.SH.LPG.WH.Elc.Solar.Elec</t>
  </si>
  <si>
    <t>FEC.ktoe.HU.Res.HH.Thermal.SH.LPG.WH.Elc.Solar.Solar</t>
  </si>
  <si>
    <t>FEC.ktoe.HU.Res.HH.Thermal.SH.LPG.CO</t>
  </si>
  <si>
    <t>FEC.ktoe.HU.Res.HH.Thermal.SH.LPG.CO.LPG.LPG</t>
  </si>
  <si>
    <t>FEC.ktoe.HU.Res.HH.Thermal.SH.LPG.CO.Elc.Elec</t>
  </si>
  <si>
    <t>FEC.ktoe.HU.Res.HH.Thermal.SH.Oil</t>
  </si>
  <si>
    <t>FEC.ktoe.HU.Res.HH.Thermal.SH.Oil.SH</t>
  </si>
  <si>
    <t>FEC.ktoe.HU.Res.HH.Thermal.SH.Oil.SH.Oil</t>
  </si>
  <si>
    <t>FEC.ktoe.HU.Res.HH.Thermal.SH.Oil.SH.Elec</t>
  </si>
  <si>
    <t>FEC.ktoe.HU.Res.HH.Thermal.SH.Oil.SC</t>
  </si>
  <si>
    <t>FEC.ktoe.HU.Res.HH.Thermal.SH.Oil.SC.AC.Elec</t>
  </si>
  <si>
    <t>FEC.ktoe.HU.Res.HH.Thermal.SH.Oil.WH</t>
  </si>
  <si>
    <t>FEC.ktoe.HU.Res.HH.Thermal.SH.Oil.WH.Oil.NoSolar.Oil</t>
  </si>
  <si>
    <t>FEC.ktoe.HU.Res.HH.Thermal.SH.Oil.WH.Oil.Solar</t>
  </si>
  <si>
    <t>FEC.ktoe.HU.Res.HH.Thermal.SH.Oil.WH.Oil.Solar.Oil</t>
  </si>
  <si>
    <t>FEC.ktoe.HU.Res.HH.Thermal.SH.Oil.WH.Oil.Solar.Solar</t>
  </si>
  <si>
    <t>FEC.ktoe.HU.Res.HH.Thermal.SH.Oil.WH.Elc.NoSolar.Elec</t>
  </si>
  <si>
    <t>FEC.ktoe.HU.Res.HH.Thermal.SH.Oil.WH.Elc.Solar</t>
  </si>
  <si>
    <t>FEC.ktoe.HU.Res.HH.Thermal.SH.Oil.WH.Elc.Solar.Elec</t>
  </si>
  <si>
    <t>FEC.ktoe.HU.Res.HH.Thermal.SH.Oil.WH.Elc.Solar.Solar</t>
  </si>
  <si>
    <t>FEC.ktoe.HU.Res.HH.Thermal.SH.Oil.CO</t>
  </si>
  <si>
    <t>FEC.ktoe.HU.Res.HH.Thermal.SH.Oil.CO.LPG.LPG</t>
  </si>
  <si>
    <t>FEC.ktoe.HU.Res.HH.Thermal.SH.Oil.CO.Elc.Elec</t>
  </si>
  <si>
    <t>FEC.ktoe.HU.Res.HH.Thermal.SH.Gas</t>
  </si>
  <si>
    <t>FEC.ktoe.HU.Res.HH.Thermal.SH.Gas.SH</t>
  </si>
  <si>
    <t>FEC.ktoe.HU.Res.HH.Thermal.SH.Gas.SH.Gas</t>
  </si>
  <si>
    <t>FEC.ktoe.HU.Res.HH.Thermal.SH.Gas.SH.Elec</t>
  </si>
  <si>
    <t>FEC.ktoe.HU.Res.HH.Thermal.SH.Gas.SC</t>
  </si>
  <si>
    <t>FEC.ktoe.HU.Res.HH.Thermal.SH.Gas.SC.AC.Elec</t>
  </si>
  <si>
    <t>FEC.ktoe.HU.Res.HH.Thermal.SH.Gas.WH</t>
  </si>
  <si>
    <t>FEC.ktoe.HU.Res.HH.Thermal.SH.Gas.WH.Gas.NoSolar.Gas</t>
  </si>
  <si>
    <t>FEC.ktoe.HU.Res.HH.Thermal.SH.Gas.WH.Gas.Solar</t>
  </si>
  <si>
    <t>FEC.ktoe.HU.Res.HH.Thermal.SH.Gas.WH.Gas.Solar.Gas</t>
  </si>
  <si>
    <t>FEC.ktoe.HU.Res.HH.Thermal.SH.Gas.WH.Gas.Solar.Solar</t>
  </si>
  <si>
    <t>FEC.ktoe.HU.Res.HH.Thermal.SH.Gas.WH.Elc.NoSolar.Elec</t>
  </si>
  <si>
    <t>FEC.ktoe.HU.Res.HH.Thermal.SH.Gas.WH.Elc.Solar</t>
  </si>
  <si>
    <t>FEC.ktoe.HU.Res.HH.Thermal.SH.Gas.WH.Elc.Solar.Elec</t>
  </si>
  <si>
    <t>FEC.ktoe.HU.Res.HH.Thermal.SH.Gas.WH.Elc.Solar.Solar</t>
  </si>
  <si>
    <t>FEC.ktoe.HU.Res.HH.Thermal.SH.Gas.CO</t>
  </si>
  <si>
    <t>FEC.ktoe.HU.Res.HH.Thermal.SH.Gas.CO.Gas.Gas</t>
  </si>
  <si>
    <t>FEC.ktoe.HU.Res.HH.Thermal.SH.Gas.CO.Elc.Elec</t>
  </si>
  <si>
    <t>FEC.ktoe.HU.Res.HH.Thermal.SH.Biomass</t>
  </si>
  <si>
    <t>FEC.ktoe.HU.Res.HH.Thermal.SH.Biomass.SH</t>
  </si>
  <si>
    <t>FEC.ktoe.HU.Res.HH.Thermal.SH.Biomass.SH.Biomass</t>
  </si>
  <si>
    <t>FEC.ktoe.HU.Res.HH.Thermal.SH.Biomass.SH.Elec</t>
  </si>
  <si>
    <t>FEC.ktoe.HU.Res.HH.Thermal.SH.Biomass.SC</t>
  </si>
  <si>
    <t>FEC.ktoe.HU.Res.HH.Thermal.SH.Biomass.SC.AC.Elec</t>
  </si>
  <si>
    <t>FEC.ktoe.HU.Res.HH.Thermal.SH.Biomass.WH</t>
  </si>
  <si>
    <t>FEC.ktoe.HU.Res.HH.Thermal.SH.Biomass.WH.Biomass.NoSolar.Biomass</t>
  </si>
  <si>
    <t>FEC.ktoe.HU.Res.HH.Thermal.SH.Biomass.WH.Biomass.Solar</t>
  </si>
  <si>
    <t>FEC.ktoe.HU.Res.HH.Thermal.SH.Biomass.WH.Biomass.Solar.Biomass</t>
  </si>
  <si>
    <t>FEC.ktoe.HU.Res.HH.Thermal.SH.Biomass.WH.Biomass.Solar.Solar</t>
  </si>
  <si>
    <t>FEC.ktoe.HU.Res.HH.Thermal.SH.Biomass.WH.LPG.NoSolar.LPG</t>
  </si>
  <si>
    <t>FEC.ktoe.HU.Res.HH.Thermal.SH.Biomass.WH.LPG.Solar</t>
  </si>
  <si>
    <t>FEC.ktoe.HU.Res.HH.Thermal.SH.Biomass.WH.LPG.Solar.LPG</t>
  </si>
  <si>
    <t>FEC.ktoe.HU.Res.HH.Thermal.SH.Biomass.WH.LPG.Solar.Solar</t>
  </si>
  <si>
    <t>FEC.ktoe.HU.Res.HH.Thermal.SH.Biomass.WH.Elc.NoSolar.Elec</t>
  </si>
  <si>
    <t>FEC.ktoe.HU.Res.HH.Thermal.SH.Biomass.WH.Elc.Solar</t>
  </si>
  <si>
    <t>FEC.ktoe.HU.Res.HH.Thermal.SH.Biomass.WH.Elc.Solar.Elec</t>
  </si>
  <si>
    <t>FEC.ktoe.HU.Res.HH.Thermal.SH.Biomass.WH.Elc.Solar.Solar</t>
  </si>
  <si>
    <t>FEC.ktoe.HU.Res.HH.Thermal.SH.Biomass.CO</t>
  </si>
  <si>
    <t>FEC.ktoe.HU.Res.HH.Thermal.SH.Biomass.CO.Biomass.Biomass</t>
  </si>
  <si>
    <t>FEC.ktoe.HU.Res.HH.Thermal.SH.Biomass.CO.LPG.LPG</t>
  </si>
  <si>
    <t>FEC.ktoe.HU.Res.HH.Thermal.SH.Biomass.CO.Elc.Elec</t>
  </si>
  <si>
    <t>FEC.ktoe.HU.Res.HH.Thermal.SH.Geo</t>
  </si>
  <si>
    <t>FEC.ktoe.HU.Res.HH.Thermal.SH.Geo.SH</t>
  </si>
  <si>
    <t>FEC.ktoe.HU.Res.HH.Thermal.SH.Geo.SH.Geo</t>
  </si>
  <si>
    <t>FEC.ktoe.HU.Res.HH.Thermal.SH.Geo.SH.Elec</t>
  </si>
  <si>
    <t>FEC.ktoe.HU.Res.HH.Thermal.SH.Geo.SC</t>
  </si>
  <si>
    <t>FEC.ktoe.HU.Res.HH.Thermal.SH.Geo.SC.AC.Elec</t>
  </si>
  <si>
    <t>FEC.ktoe.HU.Res.HH.Thermal.SH.Geo.WH</t>
  </si>
  <si>
    <t>FEC.ktoe.HU.Res.HH.Thermal.SH.Geo.WH.Geo.NoSolar.Geo</t>
  </si>
  <si>
    <t>FEC.ktoe.HU.Res.HH.Thermal.SH.Geo.WH.Geo.Solar</t>
  </si>
  <si>
    <t>FEC.ktoe.HU.Res.HH.Thermal.SH.Geo.WH.Geo.Solar.Geo</t>
  </si>
  <si>
    <t>FEC.ktoe.HU.Res.HH.Thermal.SH.Geo.WH.Geo.Solar.Solar</t>
  </si>
  <si>
    <t>FEC.ktoe.HU.Res.HH.Thermal.SH.Geo.WH.Elc.NoSolar.Elec</t>
  </si>
  <si>
    <t>FEC.ktoe.HU.Res.HH.Thermal.SH.Geo.WH.Elc.Solar</t>
  </si>
  <si>
    <t>FEC.ktoe.HU.Res.HH.Thermal.SH.Geo.WH.Elc.Solar.Elec</t>
  </si>
  <si>
    <t>FEC.ktoe.HU.Res.HH.Thermal.SH.Geo.WH.Elc.Solar.Solar</t>
  </si>
  <si>
    <t>FEC.ktoe.HU.Res.HH.Thermal.SH.Geo.CO</t>
  </si>
  <si>
    <t>FEC.ktoe.HU.Res.HH.Thermal.SH.Geo.CO.LPG.LPG</t>
  </si>
  <si>
    <t>FEC.ktoe.HU.Res.HH.Thermal.SH.Geo.CO.Elc.Elec</t>
  </si>
  <si>
    <t>FEC.ktoe.HU.Res.HH.Thermal.SH.DistrHeat</t>
  </si>
  <si>
    <t>FEC.ktoe.HU.Res.HH.Thermal.SH.DistrHeat.SH</t>
  </si>
  <si>
    <t>FEC.ktoe.HU.Res.HH.Thermal.SH.DistrHeat.SH.Steam_Distr</t>
  </si>
  <si>
    <t>FEC.ktoe.HU.Res.HH.Thermal.SH.DistrHeat.SH.Elec</t>
  </si>
  <si>
    <t>FEC.ktoe.HU.Res.HH.Thermal.SH.DistrHeat.SC</t>
  </si>
  <si>
    <t>FEC.ktoe.HU.Res.HH.Thermal.SH.DistrHeat.SC.AC.Elec</t>
  </si>
  <si>
    <t>FEC.ktoe.HU.Res.HH.Thermal.SH.DistrHeat.WH</t>
  </si>
  <si>
    <t>FEC.ktoe.HU.Res.HH.Thermal.SH.DistrHeat.WH.DistrHeat.NoSolar.Steam_Distr</t>
  </si>
  <si>
    <t>FEC.ktoe.HU.Res.HH.Thermal.SH.DistrHeat.WH.DistrHeat.Solar</t>
  </si>
  <si>
    <t>FEC.ktoe.HU.Res.HH.Thermal.SH.DistrHeat.WH.DistrHeat.Solar.Steam_Distr</t>
  </si>
  <si>
    <t>FEC.ktoe.HU.Res.HH.Thermal.SH.DistrHeat.WH.DistrHeat.Solar.Solar</t>
  </si>
  <si>
    <t>FEC.ktoe.HU.Res.HH.Thermal.SH.DistrHeat.WH.Elc.NoSolar.Elec</t>
  </si>
  <si>
    <t>FEC.ktoe.HU.Res.HH.Thermal.SH.DistrHeat.WH.Elc.Solar</t>
  </si>
  <si>
    <t>FEC.ktoe.HU.Res.HH.Thermal.SH.DistrHeat.WH.Elc.Solar.Elec</t>
  </si>
  <si>
    <t>FEC.ktoe.HU.Res.HH.Thermal.SH.DistrHeat.WH.Elc.Solar.Solar</t>
  </si>
  <si>
    <t>FEC.ktoe.HU.Res.HH.Thermal.SH.DistrHeat.CO</t>
  </si>
  <si>
    <t>FEC.ktoe.HU.Res.HH.Thermal.SH.DistrHeat.CO.LPG.LPG</t>
  </si>
  <si>
    <t>FEC.ktoe.HU.Res.HH.Thermal.SH.DistrHeat.CO.Elc.Elec</t>
  </si>
  <si>
    <t>FEC.ktoe.HU.Res.HH.Thermal.SH.AdvElc</t>
  </si>
  <si>
    <t>FEC.ktoe.HU.Res.HH.Thermal.SH.AdvElc.SH</t>
  </si>
  <si>
    <t>FEC.ktoe.HU.Res.HH.Thermal.SH.AdvElc.SH.Elec</t>
  </si>
  <si>
    <t>FEC.ktoe.HU.Res.HH.Thermal.SH.AdvElc.SC</t>
  </si>
  <si>
    <t>FEC.ktoe.HU.Res.HH.Thermal.SH.AdvElc.SC.AC.Elec</t>
  </si>
  <si>
    <t>FEC.ktoe.HU.Res.HH.Thermal.SH.AdvElc.WH</t>
  </si>
  <si>
    <t>FEC.ktoe.HU.Res.HH.Thermal.SH.AdvElc.WH.LPG.NoSolar.LPG</t>
  </si>
  <si>
    <t>FEC.ktoe.HU.Res.HH.Thermal.SH.AdvElc.WH.LPG.Solar</t>
  </si>
  <si>
    <t>FEC.ktoe.HU.Res.HH.Thermal.SH.AdvElc.WH.LPG.Solar.LPG</t>
  </si>
  <si>
    <t>FEC.ktoe.HU.Res.HH.Thermal.SH.AdvElc.WH.LPG.Solar.Solar</t>
  </si>
  <si>
    <t>FEC.ktoe.HU.Res.HH.Thermal.SH.AdvElc.WH.Elc.NoSolar.Elec</t>
  </si>
  <si>
    <t>FEC.ktoe.HU.Res.HH.Thermal.SH.AdvElc.WH.Elc.Solar</t>
  </si>
  <si>
    <t>FEC.ktoe.HU.Res.HH.Thermal.SH.AdvElc.WH.Elc.Solar.Elec</t>
  </si>
  <si>
    <t>FEC.ktoe.HU.Res.HH.Thermal.SH.AdvElc.WH.Elc.Solar.Solar</t>
  </si>
  <si>
    <t>FEC.ktoe.HU.Res.HH.Thermal.SH.AdvElc.CO</t>
  </si>
  <si>
    <t>FEC.ktoe.HU.Res.HH.Thermal.SH.AdvElc.CO.LPG.LPG</t>
  </si>
  <si>
    <t>FEC.ktoe.HU.Res.HH.Thermal.SH.AdvElc.CO.Elc.Elec</t>
  </si>
  <si>
    <t>FEC.ktoe.HU.Res.HH.Thermal.SH.ConvElc</t>
  </si>
  <si>
    <t>FEC.ktoe.HU.Res.HH.Thermal.SH.ConvElc.SH</t>
  </si>
  <si>
    <t>FEC.ktoe.HU.Res.HH.Thermal.SH.ConvElc.SH.Elec</t>
  </si>
  <si>
    <t>FEC.ktoe.HU.Res.HH.Thermal.SH.ConvElc.SC</t>
  </si>
  <si>
    <t>FEC.ktoe.HU.Res.HH.Thermal.SH.ConvElc.SC.AC.Elec</t>
  </si>
  <si>
    <t>FEC.ktoe.HU.Res.HH.Thermal.SH.ConvElc.WH</t>
  </si>
  <si>
    <t>FEC.ktoe.HU.Res.HH.Thermal.SH.ConvElc.WH.LPG.NoSolar.LPG</t>
  </si>
  <si>
    <t>FEC.ktoe.HU.Res.HH.Thermal.SH.ConvElc.WH.LPG.Solar</t>
  </si>
  <si>
    <t>FEC.ktoe.HU.Res.HH.Thermal.SH.ConvElc.WH.LPG.Solar.LPG</t>
  </si>
  <si>
    <t>FEC.ktoe.HU.Res.HH.Thermal.SH.ConvElc.WH.LPG.Solar.Solar</t>
  </si>
  <si>
    <t>FEC.ktoe.HU.Res.HH.Thermal.SH.ConvElc.WH.Elc.NoSolar.Elec</t>
  </si>
  <si>
    <t>FEC.ktoe.HU.Res.HH.Thermal.SH.ConvElc.WH.Elc.Solar</t>
  </si>
  <si>
    <t>FEC.ktoe.HU.Res.HH.Thermal.SH.ConvElc.WH.Elc.Solar.Elec</t>
  </si>
  <si>
    <t>FEC.ktoe.HU.Res.HH.Thermal.SH.ConvElc.WH.Elc.Solar.Solar</t>
  </si>
  <si>
    <t>FEC.ktoe.HU.Res.HH.Thermal.SH.ConvElc.CO</t>
  </si>
  <si>
    <t>FEC.ktoe.HU.Res.HH.Thermal.SH.ConvElc.CO.LPG.LPG</t>
  </si>
  <si>
    <t>FEC.ktoe.HU.Res.HH.Thermal.SH.ConvElc.CO.Elc.Elec</t>
  </si>
  <si>
    <t>HU - Thermal energy service (detailed structure)</t>
  </si>
  <si>
    <t>TES.ktoe.HU.Res.HH.Thermal.SH.Solids</t>
  </si>
  <si>
    <t>TES.ktoe.HU.Res.HH.Thermal.SH.Solids.SH</t>
  </si>
  <si>
    <t>TES.ktoe.HU.Res.HH.Thermal.SH.Solids.SH.Solids</t>
  </si>
  <si>
    <t>TES.ktoe.HU.Res.HH.Thermal.SH.Solids.SH.Elec</t>
  </si>
  <si>
    <t>TES.ktoe.HU.Res.HH.Thermal.SH.Solids.SC</t>
  </si>
  <si>
    <t>TES.ktoe.HU.Res.HH.Thermal.SH.Solids.SC.AC.Elec</t>
  </si>
  <si>
    <t>TES.ktoe.HU.Res.HH.Thermal.SH.Solids.WH</t>
  </si>
  <si>
    <t>TES.ktoe.HU.Res.HH.Thermal.SH.Solids.WH.Solids.NoSolar.Solids</t>
  </si>
  <si>
    <t>TES.ktoe.HU.Res.HH.Thermal.SH.Solids.WH.LPG.NoSolar.LPG</t>
  </si>
  <si>
    <t>TES.ktoe.HU.Res.HH.Thermal.SH.Solids.WH.LPG.Solar</t>
  </si>
  <si>
    <t>TES.ktoe.HU.Res.HH.Thermal.SH.Solids.WH.LPG.Solar.LPG</t>
  </si>
  <si>
    <t>TES.ktoe.HU.Res.HH.Thermal.SH.Solids.WH.LPG.Solar.Solar</t>
  </si>
  <si>
    <t>TES.ktoe.HU.Res.HH.Thermal.SH.Solids.WH.Elc.NoSolar.Elec</t>
  </si>
  <si>
    <t>TES.ktoe.HU.Res.HH.Thermal.SH.Solids.WH.Elc.Solar</t>
  </si>
  <si>
    <t>TES.ktoe.HU.Res.HH.Thermal.SH.Solids.WH.Elc.Solar.Elec</t>
  </si>
  <si>
    <t>TES.ktoe.HU.Res.HH.Thermal.SH.Solids.WH.Elc.Solar.Solar</t>
  </si>
  <si>
    <t>TES.ktoe.HU.Res.HH.Thermal.SH.Solids.CO</t>
  </si>
  <si>
    <t>TES.ktoe.HU.Res.HH.Thermal.SH.Solids.CO.Solids.Solids</t>
  </si>
  <si>
    <t>TES.ktoe.HU.Res.HH.Thermal.SH.Solids.CO.LPG.LPG</t>
  </si>
  <si>
    <t>TES.ktoe.HU.Res.HH.Thermal.SH.Solids.CO.Elc.Elec</t>
  </si>
  <si>
    <t>TES.ktoe.HU.Res.HH.Thermal.SH.LPG</t>
  </si>
  <si>
    <t>TES.ktoe.HU.Res.HH.Thermal.SH.LPG.SH</t>
  </si>
  <si>
    <t>TES.ktoe.HU.Res.HH.Thermal.SH.LPG.SH.LPG</t>
  </si>
  <si>
    <t>TES.ktoe.HU.Res.HH.Thermal.SH.LPG.SH.Elec</t>
  </si>
  <si>
    <t>TES.ktoe.HU.Res.HH.Thermal.SH.LPG.SC</t>
  </si>
  <si>
    <t>TES.ktoe.HU.Res.HH.Thermal.SH.LPG.SC.AC.Elec</t>
  </si>
  <si>
    <t>TES.ktoe.HU.Res.HH.Thermal.SH.LPG.WH</t>
  </si>
  <si>
    <t>TES.ktoe.HU.Res.HH.Thermal.SH.LPG.WH.LPG.NoSolar.LPG</t>
  </si>
  <si>
    <t>TES.ktoe.HU.Res.HH.Thermal.SH.LPG.WH.LPG.Solar</t>
  </si>
  <si>
    <t>TES.ktoe.HU.Res.HH.Thermal.SH.LPG.WH.LPG.Solar.LPG</t>
  </si>
  <si>
    <t>TES.ktoe.HU.Res.HH.Thermal.SH.LPG.WH.LPG.Solar.Solar</t>
  </si>
  <si>
    <t>TES.ktoe.HU.Res.HH.Thermal.SH.LPG.WH.Elc.NoSolar.Elec</t>
  </si>
  <si>
    <t>TES.ktoe.HU.Res.HH.Thermal.SH.LPG.WH.Elc.Solar</t>
  </si>
  <si>
    <t>TES.ktoe.HU.Res.HH.Thermal.SH.LPG.WH.Elc.Solar.Elec</t>
  </si>
  <si>
    <t>TES.ktoe.HU.Res.HH.Thermal.SH.LPG.WH.Elc.Solar.Solar</t>
  </si>
  <si>
    <t>TES.ktoe.HU.Res.HH.Thermal.SH.LPG.CO</t>
  </si>
  <si>
    <t>TES.ktoe.HU.Res.HH.Thermal.SH.LPG.CO.LPG.LPG</t>
  </si>
  <si>
    <t>TES.ktoe.HU.Res.HH.Thermal.SH.LPG.CO.Elc.Elec</t>
  </si>
  <si>
    <t>TES.ktoe.HU.Res.HH.Thermal.SH.Oil</t>
  </si>
  <si>
    <t>TES.ktoe.HU.Res.HH.Thermal.SH.Oil.SH</t>
  </si>
  <si>
    <t>TES.ktoe.HU.Res.HH.Thermal.SH.Oil.SH.Oil</t>
  </si>
  <si>
    <t>TES.ktoe.HU.Res.HH.Thermal.SH.Oil.SH.Elec</t>
  </si>
  <si>
    <t>TES.ktoe.HU.Res.HH.Thermal.SH.Oil.SC</t>
  </si>
  <si>
    <t>TES.ktoe.HU.Res.HH.Thermal.SH.Oil.SC.AC.Elec</t>
  </si>
  <si>
    <t>TES.ktoe.HU.Res.HH.Thermal.SH.Oil.WH</t>
  </si>
  <si>
    <t>TES.ktoe.HU.Res.HH.Thermal.SH.Oil.WH.Oil.NoSolar.Oil</t>
  </si>
  <si>
    <t>TES.ktoe.HU.Res.HH.Thermal.SH.Oil.WH.Oil.Solar</t>
  </si>
  <si>
    <t>TES.ktoe.HU.Res.HH.Thermal.SH.Oil.WH.Oil.Solar.Oil</t>
  </si>
  <si>
    <t>TES.ktoe.HU.Res.HH.Thermal.SH.Oil.WH.Oil.Solar.Solar</t>
  </si>
  <si>
    <t>TES.ktoe.HU.Res.HH.Thermal.SH.Oil.WH.Elc.NoSolar.Elec</t>
  </si>
  <si>
    <t>TES.ktoe.HU.Res.HH.Thermal.SH.Oil.WH.Elc.Solar</t>
  </si>
  <si>
    <t>TES.ktoe.HU.Res.HH.Thermal.SH.Oil.WH.Elc.Solar.Elec</t>
  </si>
  <si>
    <t>TES.ktoe.HU.Res.HH.Thermal.SH.Oil.WH.Elc.Solar.Solar</t>
  </si>
  <si>
    <t>TES.ktoe.HU.Res.HH.Thermal.SH.Oil.CO</t>
  </si>
  <si>
    <t>TES.ktoe.HU.Res.HH.Thermal.SH.Oil.CO.LPG.LPG</t>
  </si>
  <si>
    <t>TES.ktoe.HU.Res.HH.Thermal.SH.Oil.CO.Elc.Elec</t>
  </si>
  <si>
    <t>TES.ktoe.HU.Res.HH.Thermal.SH.Gas</t>
  </si>
  <si>
    <t>TES.ktoe.HU.Res.HH.Thermal.SH.Gas.SH</t>
  </si>
  <si>
    <t>TES.ktoe.HU.Res.HH.Thermal.SH.Gas.SH.Gas</t>
  </si>
  <si>
    <t>TES.ktoe.HU.Res.HH.Thermal.SH.Gas.SH.Elec</t>
  </si>
  <si>
    <t>TES.ktoe.HU.Res.HH.Thermal.SH.Gas.SC</t>
  </si>
  <si>
    <t>TES.ktoe.HU.Res.HH.Thermal.SH.Gas.SC.AC.Elec</t>
  </si>
  <si>
    <t>TES.ktoe.HU.Res.HH.Thermal.SH.Gas.WH</t>
  </si>
  <si>
    <t>TES.ktoe.HU.Res.HH.Thermal.SH.Gas.WH.Gas.NoSolar.Gas</t>
  </si>
  <si>
    <t>TES.ktoe.HU.Res.HH.Thermal.SH.Gas.WH.Gas.Solar</t>
  </si>
  <si>
    <t>TES.ktoe.HU.Res.HH.Thermal.SH.Gas.WH.Gas.Solar.Gas</t>
  </si>
  <si>
    <t>TES.ktoe.HU.Res.HH.Thermal.SH.Gas.WH.Gas.Solar.Solar</t>
  </si>
  <si>
    <t>TES.ktoe.HU.Res.HH.Thermal.SH.Gas.WH.Elc.NoSolar.Elec</t>
  </si>
  <si>
    <t>TES.ktoe.HU.Res.HH.Thermal.SH.Gas.WH.Elc.Solar</t>
  </si>
  <si>
    <t>TES.ktoe.HU.Res.HH.Thermal.SH.Gas.WH.Elc.Solar.Elec</t>
  </si>
  <si>
    <t>TES.ktoe.HU.Res.HH.Thermal.SH.Gas.WH.Elc.Solar.Solar</t>
  </si>
  <si>
    <t>TES.ktoe.HU.Res.HH.Thermal.SH.Gas.CO</t>
  </si>
  <si>
    <t>TES.ktoe.HU.Res.HH.Thermal.SH.Gas.CO.Gas.Gas</t>
  </si>
  <si>
    <t>TES.ktoe.HU.Res.HH.Thermal.SH.Gas.CO.Elc.Elec</t>
  </si>
  <si>
    <t>TES.ktoe.HU.Res.HH.Thermal.SH.Biomass</t>
  </si>
  <si>
    <t>TES.ktoe.HU.Res.HH.Thermal.SH.Biomass.SH</t>
  </si>
  <si>
    <t>TES.ktoe.HU.Res.HH.Thermal.SH.Biomass.SH.Biomass</t>
  </si>
  <si>
    <t>TES.ktoe.HU.Res.HH.Thermal.SH.Biomass.SH.Elec</t>
  </si>
  <si>
    <t>TES.ktoe.HU.Res.HH.Thermal.SH.Biomass.SC</t>
  </si>
  <si>
    <t>TES.ktoe.HU.Res.HH.Thermal.SH.Biomass.SC.AC.Elec</t>
  </si>
  <si>
    <t>TES.ktoe.HU.Res.HH.Thermal.SH.Biomass.WH</t>
  </si>
  <si>
    <t>TES.ktoe.HU.Res.HH.Thermal.SH.Biomass.WH.Biomass.NoSolar.Biomass</t>
  </si>
  <si>
    <t>TES.ktoe.HU.Res.HH.Thermal.SH.Biomass.WH.Biomass.Solar</t>
  </si>
  <si>
    <t>TES.ktoe.HU.Res.HH.Thermal.SH.Biomass.WH.Biomass.Solar.Biomass</t>
  </si>
  <si>
    <t>TES.ktoe.HU.Res.HH.Thermal.SH.Biomass.WH.Biomass.Solar.Solar</t>
  </si>
  <si>
    <t>TES.ktoe.HU.Res.HH.Thermal.SH.Biomass.WH.LPG.NoSolar.LPG</t>
  </si>
  <si>
    <t>TES.ktoe.HU.Res.HH.Thermal.SH.Biomass.WH.LPG.Solar</t>
  </si>
  <si>
    <t>TES.ktoe.HU.Res.HH.Thermal.SH.Biomass.WH.LPG.Solar.LPG</t>
  </si>
  <si>
    <t>TES.ktoe.HU.Res.HH.Thermal.SH.Biomass.WH.LPG.Solar.Solar</t>
  </si>
  <si>
    <t>TES.ktoe.HU.Res.HH.Thermal.SH.Biomass.WH.Elc.NoSolar.Elec</t>
  </si>
  <si>
    <t>TES.ktoe.HU.Res.HH.Thermal.SH.Biomass.WH.Elc.Solar</t>
  </si>
  <si>
    <t>TES.ktoe.HU.Res.HH.Thermal.SH.Biomass.WH.Elc.Solar.Elec</t>
  </si>
  <si>
    <t>TES.ktoe.HU.Res.HH.Thermal.SH.Biomass.WH.Elc.Solar.Solar</t>
  </si>
  <si>
    <t>TES.ktoe.HU.Res.HH.Thermal.SH.Biomass.CO</t>
  </si>
  <si>
    <t>TES.ktoe.HU.Res.HH.Thermal.SH.Biomass.CO.Biomass.Biomass</t>
  </si>
  <si>
    <t>TES.ktoe.HU.Res.HH.Thermal.SH.Biomass.CO.LPG.LPG</t>
  </si>
  <si>
    <t>TES.ktoe.HU.Res.HH.Thermal.SH.Biomass.CO.Elc.Elec</t>
  </si>
  <si>
    <t>TES.ktoe.HU.Res.HH.Thermal.SH.Geo</t>
  </si>
  <si>
    <t>TES.ktoe.HU.Res.HH.Thermal.SH.Geo.SH</t>
  </si>
  <si>
    <t>TES.ktoe.HU.Res.HH.Thermal.SH.Geo.SH.Geo</t>
  </si>
  <si>
    <t>TES.ktoe.HU.Res.HH.Thermal.SH.Geo.SH.Elec</t>
  </si>
  <si>
    <t>TES.ktoe.HU.Res.HH.Thermal.SH.Geo.SC</t>
  </si>
  <si>
    <t>TES.ktoe.HU.Res.HH.Thermal.SH.Geo.SC.AC.Elec</t>
  </si>
  <si>
    <t>TES.ktoe.HU.Res.HH.Thermal.SH.Geo.WH</t>
  </si>
  <si>
    <t>TES.ktoe.HU.Res.HH.Thermal.SH.Geo.WH.Geo.NoSolar.Geo</t>
  </si>
  <si>
    <t>TES.ktoe.HU.Res.HH.Thermal.SH.Geo.WH.Geo.Solar</t>
  </si>
  <si>
    <t>TES.ktoe.HU.Res.HH.Thermal.SH.Geo.WH.Geo.Solar.Geo</t>
  </si>
  <si>
    <t>TES.ktoe.HU.Res.HH.Thermal.SH.Geo.WH.Geo.Solar.Solar</t>
  </si>
  <si>
    <t>TES.ktoe.HU.Res.HH.Thermal.SH.Geo.WH.Elc.NoSolar.Elec</t>
  </si>
  <si>
    <t>TES.ktoe.HU.Res.HH.Thermal.SH.Geo.WH.Elc.Solar</t>
  </si>
  <si>
    <t>TES.ktoe.HU.Res.HH.Thermal.SH.Geo.WH.Elc.Solar.Elec</t>
  </si>
  <si>
    <t>TES.ktoe.HU.Res.HH.Thermal.SH.Geo.WH.Elc.Solar.Solar</t>
  </si>
  <si>
    <t>TES.ktoe.HU.Res.HH.Thermal.SH.Geo.CO</t>
  </si>
  <si>
    <t>TES.ktoe.HU.Res.HH.Thermal.SH.Geo.CO.LPG.LPG</t>
  </si>
  <si>
    <t>TES.ktoe.HU.Res.HH.Thermal.SH.Geo.CO.Elc.Elec</t>
  </si>
  <si>
    <t>TES.ktoe.HU.Res.HH.Thermal.SH.DistrHeat</t>
  </si>
  <si>
    <t>TES.ktoe.HU.Res.HH.Thermal.SH.DistrHeat.SH</t>
  </si>
  <si>
    <t>TES.ktoe.HU.Res.HH.Thermal.SH.DistrHeat.SH.Steam_Distr</t>
  </si>
  <si>
    <t>TES.ktoe.HU.Res.HH.Thermal.SH.DistrHeat.SH.Elec</t>
  </si>
  <si>
    <t>TES.ktoe.HU.Res.HH.Thermal.SH.DistrHeat.SC</t>
  </si>
  <si>
    <t>TES.ktoe.HU.Res.HH.Thermal.SH.DistrHeat.SC.AC.Elec</t>
  </si>
  <si>
    <t>TES.ktoe.HU.Res.HH.Thermal.SH.DistrHeat.WH</t>
  </si>
  <si>
    <t>TES.ktoe.HU.Res.HH.Thermal.SH.DistrHeat.WH.DistrHeat.NoSolar.Steam_Distr</t>
  </si>
  <si>
    <t>TES.ktoe.HU.Res.HH.Thermal.SH.DistrHeat.WH.DistrHeat.Solar</t>
  </si>
  <si>
    <t>TES.ktoe.HU.Res.HH.Thermal.SH.DistrHeat.WH.DistrHeat.Solar.Steam_Distr</t>
  </si>
  <si>
    <t>TES.ktoe.HU.Res.HH.Thermal.SH.DistrHeat.WH.DistrHeat.Solar.Solar</t>
  </si>
  <si>
    <t>TES.ktoe.HU.Res.HH.Thermal.SH.DistrHeat.WH.Elc.NoSolar.Elec</t>
  </si>
  <si>
    <t>TES.ktoe.HU.Res.HH.Thermal.SH.DistrHeat.WH.Elc.Solar</t>
  </si>
  <si>
    <t>TES.ktoe.HU.Res.HH.Thermal.SH.DistrHeat.WH.Elc.Solar.Elec</t>
  </si>
  <si>
    <t>TES.ktoe.HU.Res.HH.Thermal.SH.DistrHeat.WH.Elc.Solar.Solar</t>
  </si>
  <si>
    <t>TES.ktoe.HU.Res.HH.Thermal.SH.DistrHeat.CO</t>
  </si>
  <si>
    <t>TES.ktoe.HU.Res.HH.Thermal.SH.DistrHeat.CO.LPG.LPG</t>
  </si>
  <si>
    <t>TES.ktoe.HU.Res.HH.Thermal.SH.DistrHeat.CO.Elc.Elec</t>
  </si>
  <si>
    <t>TES.ktoe.HU.Res.HH.Thermal.SH.AdvElc</t>
  </si>
  <si>
    <t>TES.ktoe.HU.Res.HH.Thermal.SH.AdvElc.SH</t>
  </si>
  <si>
    <t>TES.ktoe.HU.Res.HH.Thermal.SH.AdvElc.SH.Elec</t>
  </si>
  <si>
    <t>TES.ktoe.HU.Res.HH.Thermal.SH.AdvElc.SC</t>
  </si>
  <si>
    <t>TES.ktoe.HU.Res.HH.Thermal.SH.AdvElc.SC.AC.Elec</t>
  </si>
  <si>
    <t>TES.ktoe.HU.Res.HH.Thermal.SH.AdvElc.WH</t>
  </si>
  <si>
    <t>TES.ktoe.HU.Res.HH.Thermal.SH.AdvElc.WH.LPG.NoSolar.LPG</t>
  </si>
  <si>
    <t>TES.ktoe.HU.Res.HH.Thermal.SH.AdvElc.WH.LPG.Solar</t>
  </si>
  <si>
    <t>TES.ktoe.HU.Res.HH.Thermal.SH.AdvElc.WH.LPG.Solar.LPG</t>
  </si>
  <si>
    <t>TES.ktoe.HU.Res.HH.Thermal.SH.AdvElc.WH.LPG.Solar.Solar</t>
  </si>
  <si>
    <t>TES.ktoe.HU.Res.HH.Thermal.SH.AdvElc.WH.Elc.NoSolar.Elec</t>
  </si>
  <si>
    <t>TES.ktoe.HU.Res.HH.Thermal.SH.AdvElc.WH.Elc.Solar</t>
  </si>
  <si>
    <t>TES.ktoe.HU.Res.HH.Thermal.SH.AdvElc.WH.Elc.Solar.Elec</t>
  </si>
  <si>
    <t>TES.ktoe.HU.Res.HH.Thermal.SH.AdvElc.WH.Elc.Solar.Solar</t>
  </si>
  <si>
    <t>TES.ktoe.HU.Res.HH.Thermal.SH.AdvElc.CO</t>
  </si>
  <si>
    <t>TES.ktoe.HU.Res.HH.Thermal.SH.AdvElc.CO.LPG.LPG</t>
  </si>
  <si>
    <t>TES.ktoe.HU.Res.HH.Thermal.SH.AdvElc.CO.Elc.Elec</t>
  </si>
  <si>
    <t>TES.ktoe.HU.Res.HH.Thermal.SH.ConvElc</t>
  </si>
  <si>
    <t>TES.ktoe.HU.Res.HH.Thermal.SH.ConvElc.SH</t>
  </si>
  <si>
    <t>TES.ktoe.HU.Res.HH.Thermal.SH.ConvElc.SH.Elec</t>
  </si>
  <si>
    <t>TES.ktoe.HU.Res.HH.Thermal.SH.ConvElc.SC</t>
  </si>
  <si>
    <t>TES.ktoe.HU.Res.HH.Thermal.SH.ConvElc.SC.AC.Elec</t>
  </si>
  <si>
    <t>TES.ktoe.HU.Res.HH.Thermal.SH.ConvElc.WH</t>
  </si>
  <si>
    <t>TES.ktoe.HU.Res.HH.Thermal.SH.ConvElc.WH.LPG.NoSolar.LPG</t>
  </si>
  <si>
    <t>TES.ktoe.HU.Res.HH.Thermal.SH.ConvElc.WH.LPG.Solar</t>
  </si>
  <si>
    <t>TES.ktoe.HU.Res.HH.Thermal.SH.ConvElc.WH.LPG.Solar.LPG</t>
  </si>
  <si>
    <t>TES.ktoe.HU.Res.HH.Thermal.SH.ConvElc.WH.LPG.Solar.Solar</t>
  </si>
  <si>
    <t>TES.ktoe.HU.Res.HH.Thermal.SH.ConvElc.WH.Elc.NoSolar.Elec</t>
  </si>
  <si>
    <t>TES.ktoe.HU.Res.HH.Thermal.SH.ConvElc.WH.Elc.Solar</t>
  </si>
  <si>
    <t>TES.ktoe.HU.Res.HH.Thermal.SH.ConvElc.WH.Elc.Solar.Elec</t>
  </si>
  <si>
    <t>TES.ktoe.HU.Res.HH.Thermal.SH.ConvElc.WH.Elc.Solar.Solar</t>
  </si>
  <si>
    <t>TES.ktoe.HU.Res.HH.Thermal.SH.ConvElc.CO</t>
  </si>
  <si>
    <t>TES.ktoe.HU.Res.HH.Thermal.SH.ConvElc.CO.LPG.LPG</t>
  </si>
  <si>
    <t>TES.ktoe.HU.Res.HH.Thermal.SH.ConvElc.CO.Elc.Elec</t>
  </si>
  <si>
    <t>HU - System efficiency indicator (detailed structure)</t>
  </si>
  <si>
    <t>Eff.ratio.HU.Res.HH.Thermal.SH.Solids</t>
  </si>
  <si>
    <t>Eff.ratio.HU.Res.HH.Thermal.SH.Solids.SH</t>
  </si>
  <si>
    <t>Eff.ratio.HU.Res.HH.Thermal.SH.Solids.SH.Solids</t>
  </si>
  <si>
    <t>Eff.ratio.HU.Res.HH.Thermal.SH.Solids.SH.Elec</t>
  </si>
  <si>
    <t>Eff.ratio.HU.Res.HH.Thermal.SH.Solids.SC</t>
  </si>
  <si>
    <t>Eff.ratio.HU.Res.HH.Thermal.SH.Solids.SC.AC.Elec</t>
  </si>
  <si>
    <t>Eff.ratio.HU.Res.HH.Thermal.SH.Solids.WH</t>
  </si>
  <si>
    <t>Eff.ratio.HU.Res.HH.Thermal.SH.Solids.WH.Solids.NoSolar.Solids</t>
  </si>
  <si>
    <t>Eff.ratio.HU.Res.HH.Thermal.SH.Solids.WH.LPG.NoSolar.LPG</t>
  </si>
  <si>
    <t>Eff.ratio.HU.Res.HH.Thermal.SH.Solids.WH.LPG.Solar</t>
  </si>
  <si>
    <t>Eff.ratio.HU.Res.HH.Thermal.SH.Solids.WH.LPG.Solar.LPG</t>
  </si>
  <si>
    <t>Eff.ratio.HU.Res.HH.Thermal.SH.Solids.WH.LPG.Solar.Solar</t>
  </si>
  <si>
    <t>Eff.ratio.HU.Res.HH.Thermal.SH.Solids.WH.Elc.NoSolar.Elec</t>
  </si>
  <si>
    <t>Eff.ratio.HU.Res.HH.Thermal.SH.Solids.WH.Elc.Solar</t>
  </si>
  <si>
    <t>Eff.ratio.HU.Res.HH.Thermal.SH.Solids.WH.Elc.Solar.Elec</t>
  </si>
  <si>
    <t>Eff.ratio.HU.Res.HH.Thermal.SH.Solids.WH.Elc.Solar.Solar</t>
  </si>
  <si>
    <t>Eff.ratio.HU.Res.HH.Thermal.SH.Solids.CO</t>
  </si>
  <si>
    <t>Eff.ratio.HU.Res.HH.Thermal.SH.Solids.CO.Solids.Solids</t>
  </si>
  <si>
    <t>Eff.ratio.HU.Res.HH.Thermal.SH.Solids.CO.LPG.LPG</t>
  </si>
  <si>
    <t>Eff.ratio.HU.Res.HH.Thermal.SH.Solids.CO.Elc.Elec</t>
  </si>
  <si>
    <t>Eff.ratio.HU.Res.HH.Thermal.SH.LPG</t>
  </si>
  <si>
    <t>Eff.ratio.HU.Res.HH.Thermal.SH.LPG.SH</t>
  </si>
  <si>
    <t>Eff.ratio.HU.Res.HH.Thermal.SH.LPG.SH.LPG</t>
  </si>
  <si>
    <t>Eff.ratio.HU.Res.HH.Thermal.SH.LPG.SH.Elec</t>
  </si>
  <si>
    <t>Eff.ratio.HU.Res.HH.Thermal.SH.LPG.SC</t>
  </si>
  <si>
    <t>Eff.ratio.HU.Res.HH.Thermal.SH.LPG.SC.AC.Elec</t>
  </si>
  <si>
    <t>Eff.ratio.HU.Res.HH.Thermal.SH.LPG.WH</t>
  </si>
  <si>
    <t>Eff.ratio.HU.Res.HH.Thermal.SH.LPG.WH.LPG.NoSolar.LPG</t>
  </si>
  <si>
    <t>Eff.ratio.HU.Res.HH.Thermal.SH.LPG.WH.LPG.Solar</t>
  </si>
  <si>
    <t>Eff.ratio.HU.Res.HH.Thermal.SH.LPG.WH.LPG.Solar.LPG</t>
  </si>
  <si>
    <t>Eff.ratio.HU.Res.HH.Thermal.SH.LPG.WH.LPG.Solar.Solar</t>
  </si>
  <si>
    <t>Eff.ratio.HU.Res.HH.Thermal.SH.LPG.WH.Elc.NoSolar.Elec</t>
  </si>
  <si>
    <t>Eff.ratio.HU.Res.HH.Thermal.SH.LPG.WH.Elc.Solar</t>
  </si>
  <si>
    <t>Eff.ratio.HU.Res.HH.Thermal.SH.LPG.WH.Elc.Solar.Elec</t>
  </si>
  <si>
    <t>Eff.ratio.HU.Res.HH.Thermal.SH.LPG.WH.Elc.Solar.Solar</t>
  </si>
  <si>
    <t>Eff.ratio.HU.Res.HH.Thermal.SH.LPG.CO</t>
  </si>
  <si>
    <t>Eff.ratio.HU.Res.HH.Thermal.SH.LPG.CO.LPG.LPG</t>
  </si>
  <si>
    <t>Eff.ratio.HU.Res.HH.Thermal.SH.LPG.CO.Elc.Elec</t>
  </si>
  <si>
    <t>Eff.ratio.HU.Res.HH.Thermal.SH.Oil</t>
  </si>
  <si>
    <t>Eff.ratio.HU.Res.HH.Thermal.SH.Oil.SH</t>
  </si>
  <si>
    <t>Eff.ratio.HU.Res.HH.Thermal.SH.Oil.SH.Oil</t>
  </si>
  <si>
    <t>Eff.ratio.HU.Res.HH.Thermal.SH.Oil.SH.Elec</t>
  </si>
  <si>
    <t>Eff.ratio.HU.Res.HH.Thermal.SH.Oil.SC</t>
  </si>
  <si>
    <t>Eff.ratio.HU.Res.HH.Thermal.SH.Oil.SC.AC.Elec</t>
  </si>
  <si>
    <t>Eff.ratio.HU.Res.HH.Thermal.SH.Oil.WH</t>
  </si>
  <si>
    <t>Eff.ratio.HU.Res.HH.Thermal.SH.Oil.WH.Oil.NoSolar.Oil</t>
  </si>
  <si>
    <t>Eff.ratio.HU.Res.HH.Thermal.SH.Oil.WH.Oil.Solar</t>
  </si>
  <si>
    <t>Eff.ratio.HU.Res.HH.Thermal.SH.Oil.WH.Oil.Solar.Oil</t>
  </si>
  <si>
    <t>Eff.ratio.HU.Res.HH.Thermal.SH.Oil.WH.Oil.Solar.Solar</t>
  </si>
  <si>
    <t>Eff.ratio.HU.Res.HH.Thermal.SH.Oil.WH.Elc.NoSolar.Elec</t>
  </si>
  <si>
    <t>Eff.ratio.HU.Res.HH.Thermal.SH.Oil.WH.Elc.Solar</t>
  </si>
  <si>
    <t>Eff.ratio.HU.Res.HH.Thermal.SH.Oil.WH.Elc.Solar.Elec</t>
  </si>
  <si>
    <t>Eff.ratio.HU.Res.HH.Thermal.SH.Oil.WH.Elc.Solar.Solar</t>
  </si>
  <si>
    <t>Eff.ratio.HU.Res.HH.Thermal.SH.Oil.CO</t>
  </si>
  <si>
    <t>Eff.ratio.HU.Res.HH.Thermal.SH.Oil.CO.LPG.LPG</t>
  </si>
  <si>
    <t>Eff.ratio.HU.Res.HH.Thermal.SH.Oil.CO.Elc.Elec</t>
  </si>
  <si>
    <t>Eff.ratio.HU.Res.HH.Thermal.SH.Gas</t>
  </si>
  <si>
    <t>Eff.ratio.HU.Res.HH.Thermal.SH.Gas.SH</t>
  </si>
  <si>
    <t>Eff.ratio.HU.Res.HH.Thermal.SH.Gas.SH.Gas</t>
  </si>
  <si>
    <t>Eff.ratio.HU.Res.HH.Thermal.SH.Gas.SH.Elec</t>
  </si>
  <si>
    <t>Eff.ratio.HU.Res.HH.Thermal.SH.Gas.SC</t>
  </si>
  <si>
    <t>Eff.ratio.HU.Res.HH.Thermal.SH.Gas.SC.AC.Elec</t>
  </si>
  <si>
    <t>Eff.ratio.HU.Res.HH.Thermal.SH.Gas.WH</t>
  </si>
  <si>
    <t>Eff.ratio.HU.Res.HH.Thermal.SH.Gas.WH.Gas.NoSolar.Gas</t>
  </si>
  <si>
    <t>Eff.ratio.HU.Res.HH.Thermal.SH.Gas.WH.Gas.Solar</t>
  </si>
  <si>
    <t>Eff.ratio.HU.Res.HH.Thermal.SH.Gas.WH.Gas.Solar.Gas</t>
  </si>
  <si>
    <t>Eff.ratio.HU.Res.HH.Thermal.SH.Gas.WH.Gas.Solar.Solar</t>
  </si>
  <si>
    <t>Eff.ratio.HU.Res.HH.Thermal.SH.Gas.WH.Elc.NoSolar.Elec</t>
  </si>
  <si>
    <t>Eff.ratio.HU.Res.HH.Thermal.SH.Gas.WH.Elc.Solar</t>
  </si>
  <si>
    <t>Eff.ratio.HU.Res.HH.Thermal.SH.Gas.WH.Elc.Solar.Elec</t>
  </si>
  <si>
    <t>Eff.ratio.HU.Res.HH.Thermal.SH.Gas.WH.Elc.Solar.Solar</t>
  </si>
  <si>
    <t>Eff.ratio.HU.Res.HH.Thermal.SH.Gas.CO</t>
  </si>
  <si>
    <t>Eff.ratio.HU.Res.HH.Thermal.SH.Gas.CO.Gas.Gas</t>
  </si>
  <si>
    <t>Eff.ratio.HU.Res.HH.Thermal.SH.Gas.CO.Elc.Elec</t>
  </si>
  <si>
    <t>Eff.ratio.HU.Res.HH.Thermal.SH.Biomass</t>
  </si>
  <si>
    <t>Eff.ratio.HU.Res.HH.Thermal.SH.Biomass.SH</t>
  </si>
  <si>
    <t>Eff.ratio.HU.Res.HH.Thermal.SH.Biomass.SH.Biomass</t>
  </si>
  <si>
    <t>Eff.ratio.HU.Res.HH.Thermal.SH.Biomass.SH.Elec</t>
  </si>
  <si>
    <t>Eff.ratio.HU.Res.HH.Thermal.SH.Biomass.SC</t>
  </si>
  <si>
    <t>Eff.ratio.HU.Res.HH.Thermal.SH.Biomass.SC.AC.Elec</t>
  </si>
  <si>
    <t>Eff.ratio.HU.Res.HH.Thermal.SH.Biomass.WH</t>
  </si>
  <si>
    <t>Eff.ratio.HU.Res.HH.Thermal.SH.Biomass.WH.Biomass.NoSolar.Biomass</t>
  </si>
  <si>
    <t>Eff.ratio.HU.Res.HH.Thermal.SH.Biomass.WH.Biomass.Solar</t>
  </si>
  <si>
    <t>Eff.ratio.HU.Res.HH.Thermal.SH.Biomass.WH.Biomass.Solar.Biomass</t>
  </si>
  <si>
    <t>Eff.ratio.HU.Res.HH.Thermal.SH.Biomass.WH.Biomass.Solar.Solar</t>
  </si>
  <si>
    <t>Eff.ratio.HU.Res.HH.Thermal.SH.Biomass.WH.LPG.NoSolar.LPG</t>
  </si>
  <si>
    <t>Eff.ratio.HU.Res.HH.Thermal.SH.Biomass.WH.LPG.Solar</t>
  </si>
  <si>
    <t>Eff.ratio.HU.Res.HH.Thermal.SH.Biomass.WH.LPG.Solar.LPG</t>
  </si>
  <si>
    <t>Eff.ratio.HU.Res.HH.Thermal.SH.Biomass.WH.LPG.Solar.Solar</t>
  </si>
  <si>
    <t>Eff.ratio.HU.Res.HH.Thermal.SH.Biomass.WH.Elc.NoSolar.Elec</t>
  </si>
  <si>
    <t>Eff.ratio.HU.Res.HH.Thermal.SH.Biomass.WH.Elc.Solar</t>
  </si>
  <si>
    <t>Eff.ratio.HU.Res.HH.Thermal.SH.Biomass.WH.Elc.Solar.Elec</t>
  </si>
  <si>
    <t>Eff.ratio.HU.Res.HH.Thermal.SH.Biomass.WH.Elc.Solar.Solar</t>
  </si>
  <si>
    <t>Eff.ratio.HU.Res.HH.Thermal.SH.Biomass.CO</t>
  </si>
  <si>
    <t>Eff.ratio.HU.Res.HH.Thermal.SH.Biomass.CO.Biomass.Biomass</t>
  </si>
  <si>
    <t>Eff.ratio.HU.Res.HH.Thermal.SH.Biomass.CO.LPG.LPG</t>
  </si>
  <si>
    <t>Eff.ratio.HU.Res.HH.Thermal.SH.Biomass.CO.Elc.Elec</t>
  </si>
  <si>
    <t>Eff.ratio.HU.Res.HH.Thermal.SH.Geo</t>
  </si>
  <si>
    <t>Eff.ratio.HU.Res.HH.Thermal.SH.Geo.SH</t>
  </si>
  <si>
    <t>Eff.ratio.HU.Res.HH.Thermal.SH.Geo.SH.Geo</t>
  </si>
  <si>
    <t>Eff.ratio.HU.Res.HH.Thermal.SH.Geo.SH.Elec</t>
  </si>
  <si>
    <t>Eff.ratio.HU.Res.HH.Thermal.SH.Geo.SC</t>
  </si>
  <si>
    <t>Eff.ratio.HU.Res.HH.Thermal.SH.Geo.SC.AC.Elec</t>
  </si>
  <si>
    <t>Eff.ratio.HU.Res.HH.Thermal.SH.Geo.WH</t>
  </si>
  <si>
    <t>Eff.ratio.HU.Res.HH.Thermal.SH.Geo.WH.Geo.NoSolar.Geo</t>
  </si>
  <si>
    <t>Eff.ratio.HU.Res.HH.Thermal.SH.Geo.WH.Geo.Solar</t>
  </si>
  <si>
    <t>Eff.ratio.HU.Res.HH.Thermal.SH.Geo.WH.Geo.Solar.Geo</t>
  </si>
  <si>
    <t>Eff.ratio.HU.Res.HH.Thermal.SH.Geo.WH.Geo.Solar.Solar</t>
  </si>
  <si>
    <t>Eff.ratio.HU.Res.HH.Thermal.SH.Geo.WH.Elc.NoSolar.Elec</t>
  </si>
  <si>
    <t>Eff.ratio.HU.Res.HH.Thermal.SH.Geo.WH.Elc.Solar</t>
  </si>
  <si>
    <t>Eff.ratio.HU.Res.HH.Thermal.SH.Geo.WH.Elc.Solar.Elec</t>
  </si>
  <si>
    <t>Eff.ratio.HU.Res.HH.Thermal.SH.Geo.WH.Elc.Solar.Solar</t>
  </si>
  <si>
    <t>Eff.ratio.HU.Res.HH.Thermal.SH.Geo.CO</t>
  </si>
  <si>
    <t>Eff.ratio.HU.Res.HH.Thermal.SH.Geo.CO.LPG.LPG</t>
  </si>
  <si>
    <t>Eff.ratio.HU.Res.HH.Thermal.SH.Geo.CO.Elc.Elec</t>
  </si>
  <si>
    <t>Eff.ratio.HU.Res.HH.Thermal.SH.DistrHeat</t>
  </si>
  <si>
    <t>Eff.ratio.HU.Res.HH.Thermal.SH.DistrHeat.SH</t>
  </si>
  <si>
    <t>Eff.ratio.HU.Res.HH.Thermal.SH.DistrHeat.SH.Steam_Distr</t>
  </si>
  <si>
    <t>Eff.ratio.HU.Res.HH.Thermal.SH.DistrHeat.SH.Elec</t>
  </si>
  <si>
    <t>Eff.ratio.HU.Res.HH.Thermal.SH.DistrHeat.SC</t>
  </si>
  <si>
    <t>Eff.ratio.HU.Res.HH.Thermal.SH.DistrHeat.SC.AC.Elec</t>
  </si>
  <si>
    <t>Eff.ratio.HU.Res.HH.Thermal.SH.DistrHeat.WH</t>
  </si>
  <si>
    <t>Eff.ratio.HU.Res.HH.Thermal.SH.DistrHeat.WH.DistrHeat.NoSolar.Steam_Distr</t>
  </si>
  <si>
    <t>Eff.ratio.HU.Res.HH.Thermal.SH.DistrHeat.WH.DistrHeat.Solar</t>
  </si>
  <si>
    <t>Eff.ratio.HU.Res.HH.Thermal.SH.DistrHeat.WH.DistrHeat.Solar.Steam_Distr</t>
  </si>
  <si>
    <t>Eff.ratio.HU.Res.HH.Thermal.SH.DistrHeat.WH.DistrHeat.Solar.Solar</t>
  </si>
  <si>
    <t>Eff.ratio.HU.Res.HH.Thermal.SH.DistrHeat.WH.Elc.NoSolar.Elec</t>
  </si>
  <si>
    <t>Eff.ratio.HU.Res.HH.Thermal.SH.DistrHeat.WH.Elc.Solar</t>
  </si>
  <si>
    <t>Eff.ratio.HU.Res.HH.Thermal.SH.DistrHeat.WH.Elc.Solar.Elec</t>
  </si>
  <si>
    <t>Eff.ratio.HU.Res.HH.Thermal.SH.DistrHeat.WH.Elc.Solar.Solar</t>
  </si>
  <si>
    <t>Eff.ratio.HU.Res.HH.Thermal.SH.DistrHeat.CO</t>
  </si>
  <si>
    <t>Eff.ratio.HU.Res.HH.Thermal.SH.DistrHeat.CO.LPG.LPG</t>
  </si>
  <si>
    <t>Eff.ratio.HU.Res.HH.Thermal.SH.DistrHeat.CO.Elc.Elec</t>
  </si>
  <si>
    <t>Eff.ratio.HU.Res.HH.Thermal.SH.AdvElc</t>
  </si>
  <si>
    <t>Eff.ratio.HU.Res.HH.Thermal.SH.AdvElc.SH</t>
  </si>
  <si>
    <t>Eff.ratio.HU.Res.HH.Thermal.SH.AdvElc.SH.Elec</t>
  </si>
  <si>
    <t>Eff.ratio.HU.Res.HH.Thermal.SH.AdvElc.SC</t>
  </si>
  <si>
    <t>Eff.ratio.HU.Res.HH.Thermal.SH.AdvElc.SC.AC.Elec</t>
  </si>
  <si>
    <t>Eff.ratio.HU.Res.HH.Thermal.SH.AdvElc.WH</t>
  </si>
  <si>
    <t>Eff.ratio.HU.Res.HH.Thermal.SH.AdvElc.WH.LPG.NoSolar.LPG</t>
  </si>
  <si>
    <t>Eff.ratio.HU.Res.HH.Thermal.SH.AdvElc.WH.LPG.Solar</t>
  </si>
  <si>
    <t>Eff.ratio.HU.Res.HH.Thermal.SH.AdvElc.WH.LPG.Solar.LPG</t>
  </si>
  <si>
    <t>Eff.ratio.HU.Res.HH.Thermal.SH.AdvElc.WH.LPG.Solar.Solar</t>
  </si>
  <si>
    <t>Eff.ratio.HU.Res.HH.Thermal.SH.AdvElc.WH.Elc.NoSolar.Elec</t>
  </si>
  <si>
    <t>Eff.ratio.HU.Res.HH.Thermal.SH.AdvElc.WH.Elc.Solar</t>
  </si>
  <si>
    <t>Eff.ratio.HU.Res.HH.Thermal.SH.AdvElc.WH.Elc.Solar.Elec</t>
  </si>
  <si>
    <t>Eff.ratio.HU.Res.HH.Thermal.SH.AdvElc.WH.Elc.Solar.Solar</t>
  </si>
  <si>
    <t>Eff.ratio.HU.Res.HH.Thermal.SH.AdvElc.CO</t>
  </si>
  <si>
    <t>Eff.ratio.HU.Res.HH.Thermal.SH.AdvElc.CO.LPG.LPG</t>
  </si>
  <si>
    <t>Eff.ratio.HU.Res.HH.Thermal.SH.AdvElc.CO.Elc.Elec</t>
  </si>
  <si>
    <t>Eff.ratio.HU.Res.HH.Thermal.SH.ConvElc</t>
  </si>
  <si>
    <t>Eff.ratio.HU.Res.HH.Thermal.SH.ConvElc.SH</t>
  </si>
  <si>
    <t>Eff.ratio.HU.Res.HH.Thermal.SH.ConvElc.SH.Elec</t>
  </si>
  <si>
    <t>Eff.ratio.HU.Res.HH.Thermal.SH.ConvElc.SC</t>
  </si>
  <si>
    <t>Eff.ratio.HU.Res.HH.Thermal.SH.ConvElc.SC.AC.Elec</t>
  </si>
  <si>
    <t>Eff.ratio.HU.Res.HH.Thermal.SH.ConvElc.WH</t>
  </si>
  <si>
    <t>Eff.ratio.HU.Res.HH.Thermal.SH.ConvElc.WH.LPG.NoSolar.LPG</t>
  </si>
  <si>
    <t>Eff.ratio.HU.Res.HH.Thermal.SH.ConvElc.WH.LPG.Solar</t>
  </si>
  <si>
    <t>Eff.ratio.HU.Res.HH.Thermal.SH.ConvElc.WH.LPG.Solar.LPG</t>
  </si>
  <si>
    <t>Eff.ratio.HU.Res.HH.Thermal.SH.ConvElc.WH.LPG.Solar.Solar</t>
  </si>
  <si>
    <t>Eff.ratio.HU.Res.HH.Thermal.SH.ConvElc.WH.Elc.NoSolar.Elec</t>
  </si>
  <si>
    <t>Eff.ratio.HU.Res.HH.Thermal.SH.ConvElc.WH.Elc.Solar</t>
  </si>
  <si>
    <t>Eff.ratio.HU.Res.HH.Thermal.SH.ConvElc.WH.Elc.Solar.Elec</t>
  </si>
  <si>
    <t>Eff.ratio.HU.Res.HH.Thermal.SH.ConvElc.WH.Elc.Solar.Solar</t>
  </si>
  <si>
    <t>Eff.ratio.HU.Res.HH.Thermal.SH.ConvElc.CO</t>
  </si>
  <si>
    <t>Eff.ratio.HU.Res.HH.Thermal.SH.ConvElc.CO.LPG.LPG</t>
  </si>
  <si>
    <t>Eff.ratio.HU.Res.HH.Thermal.SH.ConvElc.CO.Elc.Elec</t>
  </si>
  <si>
    <t>HU - CO2 emissions (detailed structure)</t>
  </si>
  <si>
    <t>EMI.ktCO2.HU.Res.HH.Thermal.SH.Solids</t>
  </si>
  <si>
    <t>EMI.ktCO2.HU.Res.HH.Thermal.SH.Solids.SH</t>
  </si>
  <si>
    <t>EMI.ktCO2.HU.Res.HH.Thermal.SH.Solids.SH.Solids</t>
  </si>
  <si>
    <t>EMI.ktCO2.HU.Res.HH.Thermal.SH.Solids.SH.Elec</t>
  </si>
  <si>
    <t>EMI.ktCO2.HU.Res.HH.Thermal.SH.Solids.SC</t>
  </si>
  <si>
    <t>EMI.ktCO2.HU.Res.HH.Thermal.SH.Solids.SC.AC.Elec</t>
  </si>
  <si>
    <t>EMI.ktCO2.HU.Res.HH.Thermal.SH.Solids.WH</t>
  </si>
  <si>
    <t>EMI.ktCO2.HU.Res.HH.Thermal.SH.Solids.WH.Solids.NoSolar.Solids</t>
  </si>
  <si>
    <t>EMI.ktCO2.HU.Res.HH.Thermal.SH.Solids.WH.LPG.NoSolar.LPG</t>
  </si>
  <si>
    <t>EMI.ktCO2.HU.Res.HH.Thermal.SH.Solids.WH.LPG.Solar</t>
  </si>
  <si>
    <t>EMI.ktCO2.HU.Res.HH.Thermal.SH.Solids.WH.LPG.Solar.LPG</t>
  </si>
  <si>
    <t>EMI.ktCO2.HU.Res.HH.Thermal.SH.Solids.WH.LPG.Solar.Solar</t>
  </si>
  <si>
    <t>EMI.ktCO2.HU.Res.HH.Thermal.SH.Solids.WH.Elc.NoSolar.Elec</t>
  </si>
  <si>
    <t>EMI.ktCO2.HU.Res.HH.Thermal.SH.Solids.WH.Elc.Solar</t>
  </si>
  <si>
    <t>EMI.ktCO2.HU.Res.HH.Thermal.SH.Solids.WH.Elc.Solar.Elec</t>
  </si>
  <si>
    <t>EMI.ktCO2.HU.Res.HH.Thermal.SH.Solids.WH.Elc.Solar.Solar</t>
  </si>
  <si>
    <t>EMI.ktCO2.HU.Res.HH.Thermal.SH.Solids.CO</t>
  </si>
  <si>
    <t>EMI.ktCO2.HU.Res.HH.Thermal.SH.Solids.CO.Solids.Solids</t>
  </si>
  <si>
    <t>EMI.ktCO2.HU.Res.HH.Thermal.SH.Solids.CO.LPG.LPG</t>
  </si>
  <si>
    <t>EMI.ktCO2.HU.Res.HH.Thermal.SH.Solids.CO.Elc.Elec</t>
  </si>
  <si>
    <t>EMI.ktCO2.HU.Res.HH.Thermal.SH.LPG</t>
  </si>
  <si>
    <t>EMI.ktCO2.HU.Res.HH.Thermal.SH.LPG.SH</t>
  </si>
  <si>
    <t>EMI.ktCO2.HU.Res.HH.Thermal.SH.LPG.SH.LPG</t>
  </si>
  <si>
    <t>EMI.ktCO2.HU.Res.HH.Thermal.SH.LPG.SH.Elec</t>
  </si>
  <si>
    <t>EMI.ktCO2.HU.Res.HH.Thermal.SH.LPG.SC</t>
  </si>
  <si>
    <t>EMI.ktCO2.HU.Res.HH.Thermal.SH.LPG.SC.AC.Elec</t>
  </si>
  <si>
    <t>EMI.ktCO2.HU.Res.HH.Thermal.SH.LPG.WH</t>
  </si>
  <si>
    <t>EMI.ktCO2.HU.Res.HH.Thermal.SH.LPG.WH.LPG.NoSolar.LPG</t>
  </si>
  <si>
    <t>EMI.ktCO2.HU.Res.HH.Thermal.SH.LPG.WH.LPG.Solar</t>
  </si>
  <si>
    <t>EMI.ktCO2.HU.Res.HH.Thermal.SH.LPG.WH.LPG.Solar.LPG</t>
  </si>
  <si>
    <t>EMI.ktCO2.HU.Res.HH.Thermal.SH.LPG.WH.LPG.Solar.Solar</t>
  </si>
  <si>
    <t>EMI.ktCO2.HU.Res.HH.Thermal.SH.LPG.WH.Elc.NoSolar.Elec</t>
  </si>
  <si>
    <t>EMI.ktCO2.HU.Res.HH.Thermal.SH.LPG.WH.Elc.Solar</t>
  </si>
  <si>
    <t>EMI.ktCO2.HU.Res.HH.Thermal.SH.LPG.WH.Elc.Solar.Elec</t>
  </si>
  <si>
    <t>EMI.ktCO2.HU.Res.HH.Thermal.SH.LPG.WH.Elc.Solar.Solar</t>
  </si>
  <si>
    <t>EMI.ktCO2.HU.Res.HH.Thermal.SH.LPG.CO</t>
  </si>
  <si>
    <t>EMI.ktCO2.HU.Res.HH.Thermal.SH.LPG.CO.LPG.LPG</t>
  </si>
  <si>
    <t>EMI.ktCO2.HU.Res.HH.Thermal.SH.LPG.CO.Elc.Elec</t>
  </si>
  <si>
    <t>EMI.ktCO2.HU.Res.HH.Thermal.SH.Oil</t>
  </si>
  <si>
    <t>EMI.ktCO2.HU.Res.HH.Thermal.SH.Oil.SH</t>
  </si>
  <si>
    <t>EMI.ktCO2.HU.Res.HH.Thermal.SH.Oil.SH.Oil</t>
  </si>
  <si>
    <t>EMI.ktCO2.HU.Res.HH.Thermal.SH.Oil.SH.Elec</t>
  </si>
  <si>
    <t>EMI.ktCO2.HU.Res.HH.Thermal.SH.Oil.SC</t>
  </si>
  <si>
    <t>EMI.ktCO2.HU.Res.HH.Thermal.SH.Oil.SC.AC.Elec</t>
  </si>
  <si>
    <t>EMI.ktCO2.HU.Res.HH.Thermal.SH.Oil.WH</t>
  </si>
  <si>
    <t>EMI.ktCO2.HU.Res.HH.Thermal.SH.Oil.WH.Oil.NoSolar.Oil</t>
  </si>
  <si>
    <t>EMI.ktCO2.HU.Res.HH.Thermal.SH.Oil.WH.Oil.Solar</t>
  </si>
  <si>
    <t>EMI.ktCO2.HU.Res.HH.Thermal.SH.Oil.WH.Oil.Solar.Oil</t>
  </si>
  <si>
    <t>EMI.ktCO2.HU.Res.HH.Thermal.SH.Oil.WH.Oil.Solar.Solar</t>
  </si>
  <si>
    <t>EMI.ktCO2.HU.Res.HH.Thermal.SH.Oil.WH.Elc.NoSolar.Elec</t>
  </si>
  <si>
    <t>EMI.ktCO2.HU.Res.HH.Thermal.SH.Oil.WH.Elc.Solar</t>
  </si>
  <si>
    <t>EMI.ktCO2.HU.Res.HH.Thermal.SH.Oil.WH.Elc.Solar.Elec</t>
  </si>
  <si>
    <t>EMI.ktCO2.HU.Res.HH.Thermal.SH.Oil.WH.Elc.Solar.Solar</t>
  </si>
  <si>
    <t>EMI.ktCO2.HU.Res.HH.Thermal.SH.Oil.CO</t>
  </si>
  <si>
    <t>EMI.ktCO2.HU.Res.HH.Thermal.SH.Oil.CO.LPG.LPG</t>
  </si>
  <si>
    <t>EMI.ktCO2.HU.Res.HH.Thermal.SH.Oil.CO.Elc.Elec</t>
  </si>
  <si>
    <t>EMI.ktCO2.HU.Res.HH.Thermal.SH.Gas</t>
  </si>
  <si>
    <t>EMI.ktCO2.HU.Res.HH.Thermal.SH.Gas.SH</t>
  </si>
  <si>
    <t>EMI.ktCO2.HU.Res.HH.Thermal.SH.Gas.SH.Gas</t>
  </si>
  <si>
    <t>EMI.ktCO2.HU.Res.HH.Thermal.SH.Gas.SH.Elec</t>
  </si>
  <si>
    <t>EMI.ktCO2.HU.Res.HH.Thermal.SH.Gas.SC</t>
  </si>
  <si>
    <t>EMI.ktCO2.HU.Res.HH.Thermal.SH.Gas.SC.AC.Elec</t>
  </si>
  <si>
    <t>EMI.ktCO2.HU.Res.HH.Thermal.SH.Gas.WH</t>
  </si>
  <si>
    <t>EMI.ktCO2.HU.Res.HH.Thermal.SH.Gas.WH.Gas.NoSolar.Gas</t>
  </si>
  <si>
    <t>EMI.ktCO2.HU.Res.HH.Thermal.SH.Gas.WH.Gas.Solar</t>
  </si>
  <si>
    <t>EMI.ktCO2.HU.Res.HH.Thermal.SH.Gas.WH.Gas.Solar.Gas</t>
  </si>
  <si>
    <t>EMI.ktCO2.HU.Res.HH.Thermal.SH.Gas.WH.Gas.Solar.Solar</t>
  </si>
  <si>
    <t>EMI.ktCO2.HU.Res.HH.Thermal.SH.Gas.WH.Elc.NoSolar.Elec</t>
  </si>
  <si>
    <t>EMI.ktCO2.HU.Res.HH.Thermal.SH.Gas.WH.Elc.Solar</t>
  </si>
  <si>
    <t>EMI.ktCO2.HU.Res.HH.Thermal.SH.Gas.WH.Elc.Solar.Elec</t>
  </si>
  <si>
    <t>EMI.ktCO2.HU.Res.HH.Thermal.SH.Gas.WH.Elc.Solar.Solar</t>
  </si>
  <si>
    <t>EMI.ktCO2.HU.Res.HH.Thermal.SH.Gas.CO</t>
  </si>
  <si>
    <t>EMI.ktCO2.HU.Res.HH.Thermal.SH.Gas.CO.Gas.Gas</t>
  </si>
  <si>
    <t>EMI.ktCO2.HU.Res.HH.Thermal.SH.Gas.CO.Elc.Elec</t>
  </si>
  <si>
    <t>EMI.ktCO2.HU.Res.HH.Thermal.SH.Biomass</t>
  </si>
  <si>
    <t>EMI.ktCO2.HU.Res.HH.Thermal.SH.Biomass.SH</t>
  </si>
  <si>
    <t>EMI.ktCO2.HU.Res.HH.Thermal.SH.Biomass.SH.Biomass</t>
  </si>
  <si>
    <t>EMI.ktCO2.HU.Res.HH.Thermal.SH.Biomass.SH.Elec</t>
  </si>
  <si>
    <t>EMI.ktCO2.HU.Res.HH.Thermal.SH.Biomass.SC</t>
  </si>
  <si>
    <t>EMI.ktCO2.HU.Res.HH.Thermal.SH.Biomass.SC.AC.Elec</t>
  </si>
  <si>
    <t>EMI.ktCO2.HU.Res.HH.Thermal.SH.Biomass.WH</t>
  </si>
  <si>
    <t>EMI.ktCO2.HU.Res.HH.Thermal.SH.Biomass.WH.Biomass.NoSolar.Biomass</t>
  </si>
  <si>
    <t>EMI.ktCO2.HU.Res.HH.Thermal.SH.Biomass.WH.Biomass.Solar</t>
  </si>
  <si>
    <t>EMI.ktCO2.HU.Res.HH.Thermal.SH.Biomass.WH.Biomass.Solar.Biomass</t>
  </si>
  <si>
    <t>EMI.ktCO2.HU.Res.HH.Thermal.SH.Biomass.WH.Biomass.Solar.Solar</t>
  </si>
  <si>
    <t>EMI.ktCO2.HU.Res.HH.Thermal.SH.Biomass.WH.LPG.NoSolar.LPG</t>
  </si>
  <si>
    <t>EMI.ktCO2.HU.Res.HH.Thermal.SH.Biomass.WH.LPG.Solar</t>
  </si>
  <si>
    <t>EMI.ktCO2.HU.Res.HH.Thermal.SH.Biomass.WH.LPG.Solar.LPG</t>
  </si>
  <si>
    <t>EMI.ktCO2.HU.Res.HH.Thermal.SH.Biomass.WH.LPG.Solar.Solar</t>
  </si>
  <si>
    <t>EMI.ktCO2.HU.Res.HH.Thermal.SH.Biomass.WH.Elc.NoSolar.Elec</t>
  </si>
  <si>
    <t>EMI.ktCO2.HU.Res.HH.Thermal.SH.Biomass.WH.Elc.Solar</t>
  </si>
  <si>
    <t>EMI.ktCO2.HU.Res.HH.Thermal.SH.Biomass.WH.Elc.Solar.Elec</t>
  </si>
  <si>
    <t>EMI.ktCO2.HU.Res.HH.Thermal.SH.Biomass.WH.Elc.Solar.Solar</t>
  </si>
  <si>
    <t>EMI.ktCO2.HU.Res.HH.Thermal.SH.Biomass.CO</t>
  </si>
  <si>
    <t>EMI.ktCO2.HU.Res.HH.Thermal.SH.Biomass.CO.Biomass.Biomass</t>
  </si>
  <si>
    <t>EMI.ktCO2.HU.Res.HH.Thermal.SH.Biomass.CO.LPG.LPG</t>
  </si>
  <si>
    <t>EMI.ktCO2.HU.Res.HH.Thermal.SH.Biomass.CO.Elc.Elec</t>
  </si>
  <si>
    <t>EMI.ktCO2.HU.Res.HH.Thermal.SH.Geo</t>
  </si>
  <si>
    <t>EMI.ktCO2.HU.Res.HH.Thermal.SH.Geo.SH</t>
  </si>
  <si>
    <t>EMI.ktCO2.HU.Res.HH.Thermal.SH.Geo.SH.Geo</t>
  </si>
  <si>
    <t>EMI.ktCO2.HU.Res.HH.Thermal.SH.Geo.SH.Elec</t>
  </si>
  <si>
    <t>EMI.ktCO2.HU.Res.HH.Thermal.SH.Geo.SC</t>
  </si>
  <si>
    <t>EMI.ktCO2.HU.Res.HH.Thermal.SH.Geo.SC.AC.Elec</t>
  </si>
  <si>
    <t>EMI.ktCO2.HU.Res.HH.Thermal.SH.Geo.WH</t>
  </si>
  <si>
    <t>EMI.ktCO2.HU.Res.HH.Thermal.SH.Geo.WH.Geo.NoSolar.Geo</t>
  </si>
  <si>
    <t>EMI.ktCO2.HU.Res.HH.Thermal.SH.Geo.WH.Geo.Solar</t>
  </si>
  <si>
    <t>EMI.ktCO2.HU.Res.HH.Thermal.SH.Geo.WH.Geo.Solar.Geo</t>
  </si>
  <si>
    <t>EMI.ktCO2.HU.Res.HH.Thermal.SH.Geo.WH.Geo.Solar.Solar</t>
  </si>
  <si>
    <t>EMI.ktCO2.HU.Res.HH.Thermal.SH.Geo.WH.Elc.NoSolar.Elec</t>
  </si>
  <si>
    <t>EMI.ktCO2.HU.Res.HH.Thermal.SH.Geo.WH.Elc.Solar</t>
  </si>
  <si>
    <t>EMI.ktCO2.HU.Res.HH.Thermal.SH.Geo.WH.Elc.Solar.Elec</t>
  </si>
  <si>
    <t>EMI.ktCO2.HU.Res.HH.Thermal.SH.Geo.WH.Elc.Solar.Solar</t>
  </si>
  <si>
    <t>EMI.ktCO2.HU.Res.HH.Thermal.SH.Geo.CO</t>
  </si>
  <si>
    <t>EMI.ktCO2.HU.Res.HH.Thermal.SH.Geo.CO.LPG.LPG</t>
  </si>
  <si>
    <t>EMI.ktCO2.HU.Res.HH.Thermal.SH.Geo.CO.Elc.Elec</t>
  </si>
  <si>
    <t>EMI.ktCO2.HU.Res.HH.Thermal.SH.DistrHeat</t>
  </si>
  <si>
    <t>EMI.ktCO2.HU.Res.HH.Thermal.SH.DistrHeat.SH</t>
  </si>
  <si>
    <t>EMI.ktCO2.HU.Res.HH.Thermal.SH.DistrHeat.SH.Steam_Distr</t>
  </si>
  <si>
    <t>EMI.ktCO2.HU.Res.HH.Thermal.SH.DistrHeat.SH.Elec</t>
  </si>
  <si>
    <t>EMI.ktCO2.HU.Res.HH.Thermal.SH.DistrHeat.SC</t>
  </si>
  <si>
    <t>EMI.ktCO2.HU.Res.HH.Thermal.SH.DistrHeat.SC.AC.Elec</t>
  </si>
  <si>
    <t>EMI.ktCO2.HU.Res.HH.Thermal.SH.DistrHeat.WH</t>
  </si>
  <si>
    <t>EMI.ktCO2.HU.Res.HH.Thermal.SH.DistrHeat.WH.DistrHeat.NoSolar.Steam_Distr</t>
  </si>
  <si>
    <t>EMI.ktCO2.HU.Res.HH.Thermal.SH.DistrHeat.WH.DistrHeat.Solar</t>
  </si>
  <si>
    <t>EMI.ktCO2.HU.Res.HH.Thermal.SH.DistrHeat.WH.DistrHeat.Solar.Steam_Distr</t>
  </si>
  <si>
    <t>EMI.ktCO2.HU.Res.HH.Thermal.SH.DistrHeat.WH.DistrHeat.Solar.Solar</t>
  </si>
  <si>
    <t>EMI.ktCO2.HU.Res.HH.Thermal.SH.DistrHeat.WH.Elc.NoSolar.Elec</t>
  </si>
  <si>
    <t>EMI.ktCO2.HU.Res.HH.Thermal.SH.DistrHeat.WH.Elc.Solar</t>
  </si>
  <si>
    <t>EMI.ktCO2.HU.Res.HH.Thermal.SH.DistrHeat.WH.Elc.Solar.Elec</t>
  </si>
  <si>
    <t>EMI.ktCO2.HU.Res.HH.Thermal.SH.DistrHeat.WH.Elc.Solar.Solar</t>
  </si>
  <si>
    <t>EMI.ktCO2.HU.Res.HH.Thermal.SH.DistrHeat.CO</t>
  </si>
  <si>
    <t>EMI.ktCO2.HU.Res.HH.Thermal.SH.DistrHeat.CO.LPG.LPG</t>
  </si>
  <si>
    <t>EMI.ktCO2.HU.Res.HH.Thermal.SH.DistrHeat.CO.Elc.Elec</t>
  </si>
  <si>
    <t>EMI.ktCO2.HU.Res.HH.Thermal.SH.AdvElc</t>
  </si>
  <si>
    <t>EMI.ktCO2.HU.Res.HH.Thermal.SH.AdvElc.SH</t>
  </si>
  <si>
    <t>EMI.ktCO2.HU.Res.HH.Thermal.SH.AdvElc.SH.Elec</t>
  </si>
  <si>
    <t>EMI.ktCO2.HU.Res.HH.Thermal.SH.AdvElc.SC</t>
  </si>
  <si>
    <t>EMI.ktCO2.HU.Res.HH.Thermal.SH.AdvElc.SC.AC.Elec</t>
  </si>
  <si>
    <t>EMI.ktCO2.HU.Res.HH.Thermal.SH.AdvElc.WH</t>
  </si>
  <si>
    <t>EMI.ktCO2.HU.Res.HH.Thermal.SH.AdvElc.WH.LPG.NoSolar.LPG</t>
  </si>
  <si>
    <t>EMI.ktCO2.HU.Res.HH.Thermal.SH.AdvElc.WH.LPG.Solar</t>
  </si>
  <si>
    <t>EMI.ktCO2.HU.Res.HH.Thermal.SH.AdvElc.WH.LPG.Solar.LPG</t>
  </si>
  <si>
    <t>EMI.ktCO2.HU.Res.HH.Thermal.SH.AdvElc.WH.LPG.Solar.Solar</t>
  </si>
  <si>
    <t>EMI.ktCO2.HU.Res.HH.Thermal.SH.AdvElc.WH.Elc.NoSolar.Elec</t>
  </si>
  <si>
    <t>EMI.ktCO2.HU.Res.HH.Thermal.SH.AdvElc.WH.Elc.Solar</t>
  </si>
  <si>
    <t>EMI.ktCO2.HU.Res.HH.Thermal.SH.AdvElc.WH.Elc.Solar.Elec</t>
  </si>
  <si>
    <t>EMI.ktCO2.HU.Res.HH.Thermal.SH.AdvElc.WH.Elc.Solar.Solar</t>
  </si>
  <si>
    <t>EMI.ktCO2.HU.Res.HH.Thermal.SH.AdvElc.CO</t>
  </si>
  <si>
    <t>EMI.ktCO2.HU.Res.HH.Thermal.SH.AdvElc.CO.LPG.LPG</t>
  </si>
  <si>
    <t>EMI.ktCO2.HU.Res.HH.Thermal.SH.AdvElc.CO.Elc.Elec</t>
  </si>
  <si>
    <t>EMI.ktCO2.HU.Res.HH.Thermal.SH.ConvElc</t>
  </si>
  <si>
    <t>EMI.ktCO2.HU.Res.HH.Thermal.SH.ConvElc.SH</t>
  </si>
  <si>
    <t>EMI.ktCO2.HU.Res.HH.Thermal.SH.ConvElc.SH.Elec</t>
  </si>
  <si>
    <t>EMI.ktCO2.HU.Res.HH.Thermal.SH.ConvElc.SC</t>
  </si>
  <si>
    <t>EMI.ktCO2.HU.Res.HH.Thermal.SH.ConvElc.SC.AC.Elec</t>
  </si>
  <si>
    <t>EMI.ktCO2.HU.Res.HH.Thermal.SH.ConvElc.WH</t>
  </si>
  <si>
    <t>EMI.ktCO2.HU.Res.HH.Thermal.SH.ConvElc.WH.LPG.NoSolar.LPG</t>
  </si>
  <si>
    <t>EMI.ktCO2.HU.Res.HH.Thermal.SH.ConvElc.WH.LPG.Solar</t>
  </si>
  <si>
    <t>EMI.ktCO2.HU.Res.HH.Thermal.SH.ConvElc.WH.LPG.Solar.LPG</t>
  </si>
  <si>
    <t>EMI.ktCO2.HU.Res.HH.Thermal.SH.ConvElc.WH.LPG.Solar.Solar</t>
  </si>
  <si>
    <t>EMI.ktCO2.HU.Res.HH.Thermal.SH.ConvElc.WH.Elc.NoSolar.Elec</t>
  </si>
  <si>
    <t>EMI.ktCO2.HU.Res.HH.Thermal.SH.ConvElc.WH.Elc.Solar</t>
  </si>
  <si>
    <t>EMI.ktCO2.HU.Res.HH.Thermal.SH.ConvElc.WH.Elc.Solar.Elec</t>
  </si>
  <si>
    <t>EMI.ktCO2.HU.Res.HH.Thermal.SH.ConvElc.WH.Elc.Solar.Solar</t>
  </si>
  <si>
    <t>EMI.ktCO2.HU.Res.HH.Thermal.SH.ConvElc.CO</t>
  </si>
  <si>
    <t>EMI.ktCO2.HU.Res.HH.Thermal.SH.ConvElc.CO.LPG.LPG</t>
  </si>
  <si>
    <t>EMI.ktCO2.HU.Res.HH.Thermal.SH.ConvElc.CO.Elc.Elec</t>
  </si>
  <si>
    <t>HU - Final energy consumption per household (detailed structure)</t>
  </si>
  <si>
    <t>FEC_per_household.kWh.HU.Res.HH.Thermal.SH.Solids</t>
  </si>
  <si>
    <t>FEC_per_household.kWh.HU.Res.HH.Thermal.SH.Solids.SH</t>
  </si>
  <si>
    <t>FEC_per_household.kWh.HU.Res.HH.Thermal.SH.Solids.SH.Solids</t>
  </si>
  <si>
    <t>FEC_per_household.kWh.HU.Res.HH.Thermal.SH.Solids.SH.Elec</t>
  </si>
  <si>
    <t>FEC_per_household.kWh.HU.Res.HH.Thermal.SH.Solids.SC</t>
  </si>
  <si>
    <t>FEC_per_household.kWh.HU.Res.HH.Thermal.SH.Solids.SC.AC.Elec</t>
  </si>
  <si>
    <t>FEC_per_household.kWh.HU.Res.HH.Thermal.SH.Solids.WH</t>
  </si>
  <si>
    <t>FEC_per_household.kWh.HU.Res.HH.Thermal.SH.Solids.WH.Solids.NoSolar.Solids</t>
  </si>
  <si>
    <t>FEC_per_household.kWh.HU.Res.HH.Thermal.SH.Solids.WH.LPG.NoSolar.LPG</t>
  </si>
  <si>
    <t>FEC_per_household.kWh.HU.Res.HH.Thermal.SH.Solids.WH.LPG.Solar</t>
  </si>
  <si>
    <t>FEC_per_household.kWh.HU.Res.HH.Thermal.SH.Solids.WH.LPG.Solar.LPG</t>
  </si>
  <si>
    <t>FEC_per_household.kWh.HU.Res.HH.Thermal.SH.Solids.WH.LPG.Solar.Solar</t>
  </si>
  <si>
    <t>FEC_per_household.kWh.HU.Res.HH.Thermal.SH.Solids.WH.Elc.NoSolar.Elec</t>
  </si>
  <si>
    <t>FEC_per_household.kWh.HU.Res.HH.Thermal.SH.Solids.WH.Elc.Solar</t>
  </si>
  <si>
    <t>FEC_per_household.kWh.HU.Res.HH.Thermal.SH.Solids.WH.Elc.Solar.Elec</t>
  </si>
  <si>
    <t>FEC_per_household.kWh.HU.Res.HH.Thermal.SH.Solids.WH.Elc.Solar.Solar</t>
  </si>
  <si>
    <t>FEC_per_household.kWh.HU.Res.HH.Thermal.SH.Solids.CO</t>
  </si>
  <si>
    <t>FEC_per_household.kWh.HU.Res.HH.Thermal.SH.Solids.CO.Solids.Solids</t>
  </si>
  <si>
    <t>FEC_per_household.kWh.HU.Res.HH.Thermal.SH.Solids.CO.LPG.LPG</t>
  </si>
  <si>
    <t>FEC_per_household.kWh.HU.Res.HH.Thermal.SH.Solids.CO.Elc.Elec</t>
  </si>
  <si>
    <t>FEC_per_household.kWh.HU.Res.HH.Thermal.SH.LPG</t>
  </si>
  <si>
    <t>FEC_per_household.kWh.HU.Res.HH.Thermal.SH.LPG.SH</t>
  </si>
  <si>
    <t>FEC_per_household.kWh.HU.Res.HH.Thermal.SH.LPG.SH.LPG</t>
  </si>
  <si>
    <t>FEC_per_household.kWh.HU.Res.HH.Thermal.SH.LPG.SH.Elec</t>
  </si>
  <si>
    <t>FEC_per_household.kWh.HU.Res.HH.Thermal.SH.LPG.SC</t>
  </si>
  <si>
    <t>FEC_per_household.kWh.HU.Res.HH.Thermal.SH.LPG.SC.AC.Elec</t>
  </si>
  <si>
    <t>FEC_per_household.kWh.HU.Res.HH.Thermal.SH.LPG.WH</t>
  </si>
  <si>
    <t>FEC_per_household.kWh.HU.Res.HH.Thermal.SH.LPG.WH.LPG.NoSolar.LPG</t>
  </si>
  <si>
    <t>FEC_per_household.kWh.HU.Res.HH.Thermal.SH.LPG.WH.LPG.Solar</t>
  </si>
  <si>
    <t>FEC_per_household.kWh.HU.Res.HH.Thermal.SH.LPG.WH.LPG.Solar.LPG</t>
  </si>
  <si>
    <t>FEC_per_household.kWh.HU.Res.HH.Thermal.SH.LPG.WH.LPG.Solar.Solar</t>
  </si>
  <si>
    <t>FEC_per_household.kWh.HU.Res.HH.Thermal.SH.LPG.WH.Elc.NoSolar.Elec</t>
  </si>
  <si>
    <t>FEC_per_household.kWh.HU.Res.HH.Thermal.SH.LPG.WH.Elc.Solar</t>
  </si>
  <si>
    <t>FEC_per_household.kWh.HU.Res.HH.Thermal.SH.LPG.WH.Elc.Solar.Elec</t>
  </si>
  <si>
    <t>FEC_per_household.kWh.HU.Res.HH.Thermal.SH.LPG.WH.Elc.Solar.Solar</t>
  </si>
  <si>
    <t>FEC_per_household.kWh.HU.Res.HH.Thermal.SH.LPG.CO</t>
  </si>
  <si>
    <t>FEC_per_household.kWh.HU.Res.HH.Thermal.SH.LPG.CO.LPG.LPG</t>
  </si>
  <si>
    <t>FEC_per_household.kWh.HU.Res.HH.Thermal.SH.LPG.CO.Elc.Elec</t>
  </si>
  <si>
    <t>FEC_per_household.kWh.HU.Res.HH.Thermal.SH.Oil</t>
  </si>
  <si>
    <t>FEC_per_household.kWh.HU.Res.HH.Thermal.SH.Oil.SH</t>
  </si>
  <si>
    <t>FEC_per_household.kWh.HU.Res.HH.Thermal.SH.Oil.SH.Oil</t>
  </si>
  <si>
    <t>FEC_per_household.kWh.HU.Res.HH.Thermal.SH.Oil.SH.Elec</t>
  </si>
  <si>
    <t>FEC_per_household.kWh.HU.Res.HH.Thermal.SH.Oil.SC</t>
  </si>
  <si>
    <t>FEC_per_household.kWh.HU.Res.HH.Thermal.SH.Oil.SC.AC.Elec</t>
  </si>
  <si>
    <t>FEC_per_household.kWh.HU.Res.HH.Thermal.SH.Oil.WH</t>
  </si>
  <si>
    <t>FEC_per_household.kWh.HU.Res.HH.Thermal.SH.Oil.WH.Oil.NoSolar.Oil</t>
  </si>
  <si>
    <t>FEC_per_household.kWh.HU.Res.HH.Thermal.SH.Oil.WH.Oil.Solar</t>
  </si>
  <si>
    <t>FEC_per_household.kWh.HU.Res.HH.Thermal.SH.Oil.WH.Oil.Solar.Oil</t>
  </si>
  <si>
    <t>FEC_per_household.kWh.HU.Res.HH.Thermal.SH.Oil.WH.Oil.Solar.Solar</t>
  </si>
  <si>
    <t>FEC_per_household.kWh.HU.Res.HH.Thermal.SH.Oil.WH.Elc.NoSolar.Elec</t>
  </si>
  <si>
    <t>FEC_per_household.kWh.HU.Res.HH.Thermal.SH.Oil.WH.Elc.Solar</t>
  </si>
  <si>
    <t>FEC_per_household.kWh.HU.Res.HH.Thermal.SH.Oil.WH.Elc.Solar.Elec</t>
  </si>
  <si>
    <t>FEC_per_household.kWh.HU.Res.HH.Thermal.SH.Oil.WH.Elc.Solar.Solar</t>
  </si>
  <si>
    <t>FEC_per_household.kWh.HU.Res.HH.Thermal.SH.Oil.CO</t>
  </si>
  <si>
    <t>FEC_per_household.kWh.HU.Res.HH.Thermal.SH.Oil.CO.LPG.LPG</t>
  </si>
  <si>
    <t>FEC_per_household.kWh.HU.Res.HH.Thermal.SH.Oil.CO.Elc.Elec</t>
  </si>
  <si>
    <t>FEC_per_household.kWh.HU.Res.HH.Thermal.SH.Gas</t>
  </si>
  <si>
    <t>FEC_per_household.kWh.HU.Res.HH.Thermal.SH.Gas.SH</t>
  </si>
  <si>
    <t>FEC_per_household.kWh.HU.Res.HH.Thermal.SH.Gas.SH.Gas</t>
  </si>
  <si>
    <t>FEC_per_household.kWh.HU.Res.HH.Thermal.SH.Gas.SH.Elec</t>
  </si>
  <si>
    <t>FEC_per_household.kWh.HU.Res.HH.Thermal.SH.Gas.SC</t>
  </si>
  <si>
    <t>FEC_per_household.kWh.HU.Res.HH.Thermal.SH.Gas.SC.AC.Elec</t>
  </si>
  <si>
    <t>FEC_per_household.kWh.HU.Res.HH.Thermal.SH.Gas.WH</t>
  </si>
  <si>
    <t>FEC_per_household.kWh.HU.Res.HH.Thermal.SH.Gas.WH.Gas.NoSolar.Gas</t>
  </si>
  <si>
    <t>FEC_per_household.kWh.HU.Res.HH.Thermal.SH.Gas.WH.Gas.Solar</t>
  </si>
  <si>
    <t>FEC_per_household.kWh.HU.Res.HH.Thermal.SH.Gas.WH.Gas.Solar.Gas</t>
  </si>
  <si>
    <t>FEC_per_household.kWh.HU.Res.HH.Thermal.SH.Gas.WH.Gas.Solar.Solar</t>
  </si>
  <si>
    <t>FEC_per_household.kWh.HU.Res.HH.Thermal.SH.Gas.WH.Elc.NoSolar.Elec</t>
  </si>
  <si>
    <t>FEC_per_household.kWh.HU.Res.HH.Thermal.SH.Gas.WH.Elc.Solar</t>
  </si>
  <si>
    <t>FEC_per_household.kWh.HU.Res.HH.Thermal.SH.Gas.WH.Elc.Solar.Elec</t>
  </si>
  <si>
    <t>FEC_per_household.kWh.HU.Res.HH.Thermal.SH.Gas.WH.Elc.Solar.Solar</t>
  </si>
  <si>
    <t>FEC_per_household.kWh.HU.Res.HH.Thermal.SH.Gas.CO</t>
  </si>
  <si>
    <t>FEC_per_household.kWh.HU.Res.HH.Thermal.SH.Gas.CO.Gas.Gas</t>
  </si>
  <si>
    <t>FEC_per_household.kWh.HU.Res.HH.Thermal.SH.Gas.CO.Elc.Elec</t>
  </si>
  <si>
    <t>FEC_per_household.kWh.HU.Res.HH.Thermal.SH.Biomass</t>
  </si>
  <si>
    <t>FEC_per_household.kWh.HU.Res.HH.Thermal.SH.Biomass.SH</t>
  </si>
  <si>
    <t>FEC_per_household.kWh.HU.Res.HH.Thermal.SH.Biomass.SH.Biomass</t>
  </si>
  <si>
    <t>FEC_per_household.kWh.HU.Res.HH.Thermal.SH.Biomass.SH.Elec</t>
  </si>
  <si>
    <t>FEC_per_household.kWh.HU.Res.HH.Thermal.SH.Biomass.SC</t>
  </si>
  <si>
    <t>FEC_per_household.kWh.HU.Res.HH.Thermal.SH.Biomass.SC.AC.Elec</t>
  </si>
  <si>
    <t>FEC_per_household.kWh.HU.Res.HH.Thermal.SH.Biomass.WH</t>
  </si>
  <si>
    <t>FEC_per_household.kWh.HU.Res.HH.Thermal.SH.Biomass.WH.Biomass.NoSolar.Biomass</t>
  </si>
  <si>
    <t>FEC_per_household.kWh.HU.Res.HH.Thermal.SH.Biomass.WH.Biomass.Solar</t>
  </si>
  <si>
    <t>FEC_per_household.kWh.HU.Res.HH.Thermal.SH.Biomass.WH.Biomass.Solar.Biomass</t>
  </si>
  <si>
    <t>FEC_per_household.kWh.HU.Res.HH.Thermal.SH.Biomass.WH.Biomass.Solar.Solar</t>
  </si>
  <si>
    <t>FEC_per_household.kWh.HU.Res.HH.Thermal.SH.Biomass.WH.LPG.NoSolar.LPG</t>
  </si>
  <si>
    <t>FEC_per_household.kWh.HU.Res.HH.Thermal.SH.Biomass.WH.LPG.Solar</t>
  </si>
  <si>
    <t>FEC_per_household.kWh.HU.Res.HH.Thermal.SH.Biomass.WH.LPG.Solar.LPG</t>
  </si>
  <si>
    <t>FEC_per_household.kWh.HU.Res.HH.Thermal.SH.Biomass.WH.LPG.Solar.Solar</t>
  </si>
  <si>
    <t>FEC_per_household.kWh.HU.Res.HH.Thermal.SH.Biomass.WH.Elc.NoSolar.Elec</t>
  </si>
  <si>
    <t>FEC_per_household.kWh.HU.Res.HH.Thermal.SH.Biomass.WH.Elc.Solar</t>
  </si>
  <si>
    <t>FEC_per_household.kWh.HU.Res.HH.Thermal.SH.Biomass.WH.Elc.Solar.Elec</t>
  </si>
  <si>
    <t>FEC_per_household.kWh.HU.Res.HH.Thermal.SH.Biomass.WH.Elc.Solar.Solar</t>
  </si>
  <si>
    <t>FEC_per_household.kWh.HU.Res.HH.Thermal.SH.Biomass.CO</t>
  </si>
  <si>
    <t>FEC_per_household.kWh.HU.Res.HH.Thermal.SH.Biomass.CO.Biomass.Biomass</t>
  </si>
  <si>
    <t>FEC_per_household.kWh.HU.Res.HH.Thermal.SH.Biomass.CO.LPG.LPG</t>
  </si>
  <si>
    <t>FEC_per_household.kWh.HU.Res.HH.Thermal.SH.Biomass.CO.Elc.Elec</t>
  </si>
  <si>
    <t>FEC_per_household.kWh.HU.Res.HH.Thermal.SH.Geo</t>
  </si>
  <si>
    <t>FEC_per_household.kWh.HU.Res.HH.Thermal.SH.Geo.SH</t>
  </si>
  <si>
    <t>FEC_per_household.kWh.HU.Res.HH.Thermal.SH.Geo.SH.Geo</t>
  </si>
  <si>
    <t>FEC_per_household.kWh.HU.Res.HH.Thermal.SH.Geo.SH.Elec</t>
  </si>
  <si>
    <t>FEC_per_household.kWh.HU.Res.HH.Thermal.SH.Geo.SC</t>
  </si>
  <si>
    <t>FEC_per_household.kWh.HU.Res.HH.Thermal.SH.Geo.SC.AC.Elec</t>
  </si>
  <si>
    <t>FEC_per_household.kWh.HU.Res.HH.Thermal.SH.Geo.WH</t>
  </si>
  <si>
    <t>FEC_per_household.kWh.HU.Res.HH.Thermal.SH.Geo.WH.Geo.NoSolar.Geo</t>
  </si>
  <si>
    <t>FEC_per_household.kWh.HU.Res.HH.Thermal.SH.Geo.WH.Geo.Solar</t>
  </si>
  <si>
    <t>FEC_per_household.kWh.HU.Res.HH.Thermal.SH.Geo.WH.Geo.Solar.Geo</t>
  </si>
  <si>
    <t>FEC_per_household.kWh.HU.Res.HH.Thermal.SH.Geo.WH.Geo.Solar.Solar</t>
  </si>
  <si>
    <t>FEC_per_household.kWh.HU.Res.HH.Thermal.SH.Geo.WH.Elc.NoSolar.Elec</t>
  </si>
  <si>
    <t>FEC_per_household.kWh.HU.Res.HH.Thermal.SH.Geo.WH.Elc.Solar</t>
  </si>
  <si>
    <t>FEC_per_household.kWh.HU.Res.HH.Thermal.SH.Geo.WH.Elc.Solar.Elec</t>
  </si>
  <si>
    <t>FEC_per_household.kWh.HU.Res.HH.Thermal.SH.Geo.WH.Elc.Solar.Solar</t>
  </si>
  <si>
    <t>FEC_per_household.kWh.HU.Res.HH.Thermal.SH.Geo.CO</t>
  </si>
  <si>
    <t>FEC_per_household.kWh.HU.Res.HH.Thermal.SH.Geo.CO.LPG.LPG</t>
  </si>
  <si>
    <t>FEC_per_household.kWh.HU.Res.HH.Thermal.SH.Geo.CO.Elc.Elec</t>
  </si>
  <si>
    <t>FEC_per_household.kWh.HU.Res.HH.Thermal.SH.DistrHeat</t>
  </si>
  <si>
    <t>FEC_per_household.kWh.HU.Res.HH.Thermal.SH.DistrHeat.SH</t>
  </si>
  <si>
    <t>FEC_per_household.kWh.HU.Res.HH.Thermal.SH.DistrHeat.SH.Steam_Distr</t>
  </si>
  <si>
    <t>FEC_per_household.kWh.HU.Res.HH.Thermal.SH.DistrHeat.SH.Elec</t>
  </si>
  <si>
    <t>FEC_per_household.kWh.HU.Res.HH.Thermal.SH.DistrHeat.SC</t>
  </si>
  <si>
    <t>FEC_per_household.kWh.HU.Res.HH.Thermal.SH.DistrHeat.SC.AC.Elec</t>
  </si>
  <si>
    <t>FEC_per_household.kWh.HU.Res.HH.Thermal.SH.DistrHeat.WH</t>
  </si>
  <si>
    <t>FEC_per_household.kWh.HU.Res.HH.Thermal.SH.DistrHeat.WH.DistrHeat.NoSolar.Steam_Distr</t>
  </si>
  <si>
    <t>FEC_per_household.kWh.HU.Res.HH.Thermal.SH.DistrHeat.WH.DistrHeat.Solar</t>
  </si>
  <si>
    <t>FEC_per_household.kWh.HU.Res.HH.Thermal.SH.DistrHeat.WH.DistrHeat.Solar.Steam_Distr</t>
  </si>
  <si>
    <t>FEC_per_household.kWh.HU.Res.HH.Thermal.SH.DistrHeat.WH.DistrHeat.Solar.Solar</t>
  </si>
  <si>
    <t>FEC_per_household.kWh.HU.Res.HH.Thermal.SH.DistrHeat.WH.Elc.NoSolar.Elec</t>
  </si>
  <si>
    <t>FEC_per_household.kWh.HU.Res.HH.Thermal.SH.DistrHeat.WH.Elc.Solar</t>
  </si>
  <si>
    <t>FEC_per_household.kWh.HU.Res.HH.Thermal.SH.DistrHeat.WH.Elc.Solar.Elec</t>
  </si>
  <si>
    <t>FEC_per_household.kWh.HU.Res.HH.Thermal.SH.DistrHeat.WH.Elc.Solar.Solar</t>
  </si>
  <si>
    <t>FEC_per_household.kWh.HU.Res.HH.Thermal.SH.DistrHeat.CO</t>
  </si>
  <si>
    <t>FEC_per_household.kWh.HU.Res.HH.Thermal.SH.DistrHeat.CO.LPG.LPG</t>
  </si>
  <si>
    <t>FEC_per_household.kWh.HU.Res.HH.Thermal.SH.DistrHeat.CO.Elc.Elec</t>
  </si>
  <si>
    <t>FEC_per_household.kWh.HU.Res.HH.Thermal.SH.AdvElc</t>
  </si>
  <si>
    <t>FEC_per_household.kWh.HU.Res.HH.Thermal.SH.AdvElc.SH</t>
  </si>
  <si>
    <t>FEC_per_household.kWh.HU.Res.HH.Thermal.SH.AdvElc.SH.Elec</t>
  </si>
  <si>
    <t>FEC_per_household.kWh.HU.Res.HH.Thermal.SH.AdvElc.SC</t>
  </si>
  <si>
    <t>FEC_per_household.kWh.HU.Res.HH.Thermal.SH.AdvElc.SC.AC.Elec</t>
  </si>
  <si>
    <t>FEC_per_household.kWh.HU.Res.HH.Thermal.SH.AdvElc.WH</t>
  </si>
  <si>
    <t>FEC_per_household.kWh.HU.Res.HH.Thermal.SH.AdvElc.WH.LPG.NoSolar.LPG</t>
  </si>
  <si>
    <t>FEC_per_household.kWh.HU.Res.HH.Thermal.SH.AdvElc.WH.LPG.Solar</t>
  </si>
  <si>
    <t>FEC_per_household.kWh.HU.Res.HH.Thermal.SH.AdvElc.WH.LPG.Solar.LPG</t>
  </si>
  <si>
    <t>FEC_per_household.kWh.HU.Res.HH.Thermal.SH.AdvElc.WH.LPG.Solar.Solar</t>
  </si>
  <si>
    <t>FEC_per_household.kWh.HU.Res.HH.Thermal.SH.AdvElc.WH.Elc.NoSolar.Elec</t>
  </si>
  <si>
    <t>FEC_per_household.kWh.HU.Res.HH.Thermal.SH.AdvElc.WH.Elc.Solar</t>
  </si>
  <si>
    <t>FEC_per_household.kWh.HU.Res.HH.Thermal.SH.AdvElc.WH.Elc.Solar.Elec</t>
  </si>
  <si>
    <t>FEC_per_household.kWh.HU.Res.HH.Thermal.SH.AdvElc.WH.Elc.Solar.Solar</t>
  </si>
  <si>
    <t>FEC_per_household.kWh.HU.Res.HH.Thermal.SH.AdvElc.CO</t>
  </si>
  <si>
    <t>FEC_per_household.kWh.HU.Res.HH.Thermal.SH.AdvElc.CO.LPG.LPG</t>
  </si>
  <si>
    <t>FEC_per_household.kWh.HU.Res.HH.Thermal.SH.AdvElc.CO.Elc.Elec</t>
  </si>
  <si>
    <t>FEC_per_household.kWh.HU.Res.HH.Thermal.SH.ConvElc</t>
  </si>
  <si>
    <t>FEC_per_household.kWh.HU.Res.HH.Thermal.SH.ConvElc.SH</t>
  </si>
  <si>
    <t>FEC_per_household.kWh.HU.Res.HH.Thermal.SH.ConvElc.SH.Elec</t>
  </si>
  <si>
    <t>FEC_per_household.kWh.HU.Res.HH.Thermal.SH.ConvElc.SC</t>
  </si>
  <si>
    <t>FEC_per_household.kWh.HU.Res.HH.Thermal.SH.ConvElc.SC.AC.Elec</t>
  </si>
  <si>
    <t>FEC_per_household.kWh.HU.Res.HH.Thermal.SH.ConvElc.WH</t>
  </si>
  <si>
    <t>FEC_per_household.kWh.HU.Res.HH.Thermal.SH.ConvElc.WH.LPG.NoSolar.LPG</t>
  </si>
  <si>
    <t>FEC_per_household.kWh.HU.Res.HH.Thermal.SH.ConvElc.WH.LPG.Solar</t>
  </si>
  <si>
    <t>FEC_per_household.kWh.HU.Res.HH.Thermal.SH.ConvElc.WH.LPG.Solar.LPG</t>
  </si>
  <si>
    <t>FEC_per_household.kWh.HU.Res.HH.Thermal.SH.ConvElc.WH.LPG.Solar.Solar</t>
  </si>
  <si>
    <t>FEC_per_household.kWh.HU.Res.HH.Thermal.SH.ConvElc.WH.Elc.NoSolar.Elec</t>
  </si>
  <si>
    <t>FEC_per_household.kWh.HU.Res.HH.Thermal.SH.ConvElc.WH.Elc.Solar</t>
  </si>
  <si>
    <t>FEC_per_household.kWh.HU.Res.HH.Thermal.SH.ConvElc.WH.Elc.Solar.Elec</t>
  </si>
  <si>
    <t>FEC_per_household.kWh.HU.Res.HH.Thermal.SH.ConvElc.WH.Elc.Solar.Solar</t>
  </si>
  <si>
    <t>FEC_per_household.kWh.HU.Res.HH.Thermal.SH.ConvElc.CO</t>
  </si>
  <si>
    <t>FEC_per_household.kWh.HU.Res.HH.Thermal.SH.ConvElc.CO.LPG.LPG</t>
  </si>
  <si>
    <t>FEC_per_household.kWh.HU.Res.HH.Thermal.SH.ConvElc.CO.Elc.Elec</t>
  </si>
  <si>
    <t>HU - Thermal energy service per household (detailed structure)</t>
  </si>
  <si>
    <t>TES_per_household.kWh.HU.Res.HH.Thermal.SH.Solids</t>
  </si>
  <si>
    <t>TES_per_household.kWh.HU.Res.HH.Thermal.SH.Solids.SH</t>
  </si>
  <si>
    <t>TES_per_household.kWh.HU.Res.HH.Thermal.SH.Solids.SH.Solids</t>
  </si>
  <si>
    <t>TES_per_household.kWh.HU.Res.HH.Thermal.SH.Solids.SH.Elec</t>
  </si>
  <si>
    <t>TES_per_household.kWh.HU.Res.HH.Thermal.SH.Solids.SC</t>
  </si>
  <si>
    <t>TES_per_household.kWh.HU.Res.HH.Thermal.SH.Solids.SC.AC.Elec</t>
  </si>
  <si>
    <t>TES_per_household.kWh.HU.Res.HH.Thermal.SH.Solids.WH</t>
  </si>
  <si>
    <t>TES_per_household.kWh.HU.Res.HH.Thermal.SH.Solids.WH.Solids.NoSolar.Solids</t>
  </si>
  <si>
    <t>TES_per_household.kWh.HU.Res.HH.Thermal.SH.Solids.WH.LPG.NoSolar.LPG</t>
  </si>
  <si>
    <t>TES_per_household.kWh.HU.Res.HH.Thermal.SH.Solids.WH.LPG.Solar</t>
  </si>
  <si>
    <t>TES_per_household.kWh.HU.Res.HH.Thermal.SH.Solids.WH.LPG.Solar.LPG</t>
  </si>
  <si>
    <t>TES_per_household.kWh.HU.Res.HH.Thermal.SH.Solids.WH.LPG.Solar.Solar</t>
  </si>
  <si>
    <t>TES_per_household.kWh.HU.Res.HH.Thermal.SH.Solids.WH.Elc.NoSolar.Elec</t>
  </si>
  <si>
    <t>TES_per_household.kWh.HU.Res.HH.Thermal.SH.Solids.WH.Elc.Solar</t>
  </si>
  <si>
    <t>TES_per_household.kWh.HU.Res.HH.Thermal.SH.Solids.WH.Elc.Solar.Elec</t>
  </si>
  <si>
    <t>TES_per_household.kWh.HU.Res.HH.Thermal.SH.Solids.WH.Elc.Solar.Solar</t>
  </si>
  <si>
    <t>TES_per_household.kWh.HU.Res.HH.Thermal.SH.Solids.CO</t>
  </si>
  <si>
    <t>TES_per_household.kWh.HU.Res.HH.Thermal.SH.Solids.CO.Solids.Solids</t>
  </si>
  <si>
    <t>TES_per_household.kWh.HU.Res.HH.Thermal.SH.Solids.CO.LPG.LPG</t>
  </si>
  <si>
    <t>TES_per_household.kWh.HU.Res.HH.Thermal.SH.Solids.CO.Elc.Elec</t>
  </si>
  <si>
    <t>TES_per_household.kWh.HU.Res.HH.Thermal.SH.LPG</t>
  </si>
  <si>
    <t>TES_per_household.kWh.HU.Res.HH.Thermal.SH.LPG.SH</t>
  </si>
  <si>
    <t>TES_per_household.kWh.HU.Res.HH.Thermal.SH.LPG.SH.LPG</t>
  </si>
  <si>
    <t>TES_per_household.kWh.HU.Res.HH.Thermal.SH.LPG.SH.Elec</t>
  </si>
  <si>
    <t>TES_per_household.kWh.HU.Res.HH.Thermal.SH.LPG.SC</t>
  </si>
  <si>
    <t>TES_per_household.kWh.HU.Res.HH.Thermal.SH.LPG.SC.AC.Elec</t>
  </si>
  <si>
    <t>TES_per_household.kWh.HU.Res.HH.Thermal.SH.LPG.WH</t>
  </si>
  <si>
    <t>TES_per_household.kWh.HU.Res.HH.Thermal.SH.LPG.WH.LPG.NoSolar.LPG</t>
  </si>
  <si>
    <t>TES_per_household.kWh.HU.Res.HH.Thermal.SH.LPG.WH.LPG.Solar</t>
  </si>
  <si>
    <t>TES_per_household.kWh.HU.Res.HH.Thermal.SH.LPG.WH.LPG.Solar.LPG</t>
  </si>
  <si>
    <t>TES_per_household.kWh.HU.Res.HH.Thermal.SH.LPG.WH.LPG.Solar.Solar</t>
  </si>
  <si>
    <t>TES_per_household.kWh.HU.Res.HH.Thermal.SH.LPG.WH.Elc.NoSolar.Elec</t>
  </si>
  <si>
    <t>TES_per_household.kWh.HU.Res.HH.Thermal.SH.LPG.WH.Elc.Solar</t>
  </si>
  <si>
    <t>TES_per_household.kWh.HU.Res.HH.Thermal.SH.LPG.WH.Elc.Solar.Elec</t>
  </si>
  <si>
    <t>TES_per_household.kWh.HU.Res.HH.Thermal.SH.LPG.WH.Elc.Solar.Solar</t>
  </si>
  <si>
    <t>TES_per_household.kWh.HU.Res.HH.Thermal.SH.LPG.CO</t>
  </si>
  <si>
    <t>TES_per_household.kWh.HU.Res.HH.Thermal.SH.LPG.CO.LPG.LPG</t>
  </si>
  <si>
    <t>TES_per_household.kWh.HU.Res.HH.Thermal.SH.LPG.CO.Elc.Elec</t>
  </si>
  <si>
    <t>TES_per_household.kWh.HU.Res.HH.Thermal.SH.Oil</t>
  </si>
  <si>
    <t>TES_per_household.kWh.HU.Res.HH.Thermal.SH.Oil.SH</t>
  </si>
  <si>
    <t>TES_per_household.kWh.HU.Res.HH.Thermal.SH.Oil.SH.Oil</t>
  </si>
  <si>
    <t>TES_per_household.kWh.HU.Res.HH.Thermal.SH.Oil.SH.Elec</t>
  </si>
  <si>
    <t>TES_per_household.kWh.HU.Res.HH.Thermal.SH.Oil.SC</t>
  </si>
  <si>
    <t>TES_per_household.kWh.HU.Res.HH.Thermal.SH.Oil.SC.AC.Elec</t>
  </si>
  <si>
    <t>TES_per_household.kWh.HU.Res.HH.Thermal.SH.Oil.WH</t>
  </si>
  <si>
    <t>TES_per_household.kWh.HU.Res.HH.Thermal.SH.Oil.WH.Oil.NoSolar.Oil</t>
  </si>
  <si>
    <t>TES_per_household.kWh.HU.Res.HH.Thermal.SH.Oil.WH.Oil.Solar</t>
  </si>
  <si>
    <t>TES_per_household.kWh.HU.Res.HH.Thermal.SH.Oil.WH.Oil.Solar.Oil</t>
  </si>
  <si>
    <t>TES_per_household.kWh.HU.Res.HH.Thermal.SH.Oil.WH.Oil.Solar.Solar</t>
  </si>
  <si>
    <t>TES_per_household.kWh.HU.Res.HH.Thermal.SH.Oil.WH.Elc.NoSolar.Elec</t>
  </si>
  <si>
    <t>TES_per_household.kWh.HU.Res.HH.Thermal.SH.Oil.WH.Elc.Solar</t>
  </si>
  <si>
    <t>TES_per_household.kWh.HU.Res.HH.Thermal.SH.Oil.WH.Elc.Solar.Elec</t>
  </si>
  <si>
    <t>TES_per_household.kWh.HU.Res.HH.Thermal.SH.Oil.WH.Elc.Solar.Solar</t>
  </si>
  <si>
    <t>TES_per_household.kWh.HU.Res.HH.Thermal.SH.Oil.CO</t>
  </si>
  <si>
    <t>TES_per_household.kWh.HU.Res.HH.Thermal.SH.Oil.CO.LPG.LPG</t>
  </si>
  <si>
    <t>TES_per_household.kWh.HU.Res.HH.Thermal.SH.Oil.CO.Elc.Elec</t>
  </si>
  <si>
    <t>TES_per_household.kWh.HU.Res.HH.Thermal.SH.Gas</t>
  </si>
  <si>
    <t>TES_per_household.kWh.HU.Res.HH.Thermal.SH.Gas.SH</t>
  </si>
  <si>
    <t>TES_per_household.kWh.HU.Res.HH.Thermal.SH.Gas.SH.Gas</t>
  </si>
  <si>
    <t>TES_per_household.kWh.HU.Res.HH.Thermal.SH.Gas.SH.Elec</t>
  </si>
  <si>
    <t>TES_per_household.kWh.HU.Res.HH.Thermal.SH.Gas.SC</t>
  </si>
  <si>
    <t>TES_per_household.kWh.HU.Res.HH.Thermal.SH.Gas.SC.AC.Elec</t>
  </si>
  <si>
    <t>TES_per_household.kWh.HU.Res.HH.Thermal.SH.Gas.WH</t>
  </si>
  <si>
    <t>TES_per_household.kWh.HU.Res.HH.Thermal.SH.Gas.WH.Gas.NoSolar.Gas</t>
  </si>
  <si>
    <t>TES_per_household.kWh.HU.Res.HH.Thermal.SH.Gas.WH.Gas.Solar</t>
  </si>
  <si>
    <t>TES_per_household.kWh.HU.Res.HH.Thermal.SH.Gas.WH.Gas.Solar.Gas</t>
  </si>
  <si>
    <t>TES_per_household.kWh.HU.Res.HH.Thermal.SH.Gas.WH.Gas.Solar.Solar</t>
  </si>
  <si>
    <t>TES_per_household.kWh.HU.Res.HH.Thermal.SH.Gas.WH.Elc.NoSolar.Elec</t>
  </si>
  <si>
    <t>TES_per_household.kWh.HU.Res.HH.Thermal.SH.Gas.WH.Elc.Solar</t>
  </si>
  <si>
    <t>TES_per_household.kWh.HU.Res.HH.Thermal.SH.Gas.WH.Elc.Solar.Elec</t>
  </si>
  <si>
    <t>TES_per_household.kWh.HU.Res.HH.Thermal.SH.Gas.WH.Elc.Solar.Solar</t>
  </si>
  <si>
    <t>TES_per_household.kWh.HU.Res.HH.Thermal.SH.Gas.CO</t>
  </si>
  <si>
    <t>TES_per_household.kWh.HU.Res.HH.Thermal.SH.Gas.CO.Gas.Gas</t>
  </si>
  <si>
    <t>TES_per_household.kWh.HU.Res.HH.Thermal.SH.Gas.CO.Elc.Elec</t>
  </si>
  <si>
    <t>TES_per_household.kWh.HU.Res.HH.Thermal.SH.Biomass</t>
  </si>
  <si>
    <t>TES_per_household.kWh.HU.Res.HH.Thermal.SH.Biomass.SH</t>
  </si>
  <si>
    <t>TES_per_household.kWh.HU.Res.HH.Thermal.SH.Biomass.SH.Biomass</t>
  </si>
  <si>
    <t>TES_per_household.kWh.HU.Res.HH.Thermal.SH.Biomass.SH.Elec</t>
  </si>
  <si>
    <t>TES_per_household.kWh.HU.Res.HH.Thermal.SH.Biomass.SC</t>
  </si>
  <si>
    <t>TES_per_household.kWh.HU.Res.HH.Thermal.SH.Biomass.SC.AC.Elec</t>
  </si>
  <si>
    <t>TES_per_household.kWh.HU.Res.HH.Thermal.SH.Biomass.WH</t>
  </si>
  <si>
    <t>TES_per_household.kWh.HU.Res.HH.Thermal.SH.Biomass.WH.Biomass.NoSolar.Biomass</t>
  </si>
  <si>
    <t>TES_per_household.kWh.HU.Res.HH.Thermal.SH.Biomass.WH.Biomass.Solar</t>
  </si>
  <si>
    <t>TES_per_household.kWh.HU.Res.HH.Thermal.SH.Biomass.WH.Biomass.Solar.Biomass</t>
  </si>
  <si>
    <t>TES_per_household.kWh.HU.Res.HH.Thermal.SH.Biomass.WH.Biomass.Solar.Solar</t>
  </si>
  <si>
    <t>TES_per_household.kWh.HU.Res.HH.Thermal.SH.Biomass.WH.LPG.NoSolar.LPG</t>
  </si>
  <si>
    <t>TES_per_household.kWh.HU.Res.HH.Thermal.SH.Biomass.WH.LPG.Solar</t>
  </si>
  <si>
    <t>TES_per_household.kWh.HU.Res.HH.Thermal.SH.Biomass.WH.LPG.Solar.LPG</t>
  </si>
  <si>
    <t>TES_per_household.kWh.HU.Res.HH.Thermal.SH.Biomass.WH.LPG.Solar.Solar</t>
  </si>
  <si>
    <t>TES_per_household.kWh.HU.Res.HH.Thermal.SH.Biomass.WH.Elc.NoSolar.Elec</t>
  </si>
  <si>
    <t>TES_per_household.kWh.HU.Res.HH.Thermal.SH.Biomass.WH.Elc.Solar</t>
  </si>
  <si>
    <t>TES_per_household.kWh.HU.Res.HH.Thermal.SH.Biomass.WH.Elc.Solar.Elec</t>
  </si>
  <si>
    <t>TES_per_household.kWh.HU.Res.HH.Thermal.SH.Biomass.WH.Elc.Solar.Solar</t>
  </si>
  <si>
    <t>TES_per_household.kWh.HU.Res.HH.Thermal.SH.Biomass.CO</t>
  </si>
  <si>
    <t>TES_per_household.kWh.HU.Res.HH.Thermal.SH.Biomass.CO.Biomass.Biomass</t>
  </si>
  <si>
    <t>TES_per_household.kWh.HU.Res.HH.Thermal.SH.Biomass.CO.LPG.LPG</t>
  </si>
  <si>
    <t>TES_per_household.kWh.HU.Res.HH.Thermal.SH.Biomass.CO.Elc.Elec</t>
  </si>
  <si>
    <t>TES_per_household.kWh.HU.Res.HH.Thermal.SH.Geo</t>
  </si>
  <si>
    <t>TES_per_household.kWh.HU.Res.HH.Thermal.SH.Geo.SH</t>
  </si>
  <si>
    <t>TES_per_household.kWh.HU.Res.HH.Thermal.SH.Geo.SH.Geo</t>
  </si>
  <si>
    <t>TES_per_household.kWh.HU.Res.HH.Thermal.SH.Geo.SH.Elec</t>
  </si>
  <si>
    <t>TES_per_household.kWh.HU.Res.HH.Thermal.SH.Geo.SC</t>
  </si>
  <si>
    <t>TES_per_household.kWh.HU.Res.HH.Thermal.SH.Geo.SC.AC.Elec</t>
  </si>
  <si>
    <t>TES_per_household.kWh.HU.Res.HH.Thermal.SH.Geo.WH</t>
  </si>
  <si>
    <t>TES_per_household.kWh.HU.Res.HH.Thermal.SH.Geo.WH.Geo.NoSolar.Geo</t>
  </si>
  <si>
    <t>TES_per_household.kWh.HU.Res.HH.Thermal.SH.Geo.WH.Geo.Solar</t>
  </si>
  <si>
    <t>TES_per_household.kWh.HU.Res.HH.Thermal.SH.Geo.WH.Geo.Solar.Geo</t>
  </si>
  <si>
    <t>TES_per_household.kWh.HU.Res.HH.Thermal.SH.Geo.WH.Geo.Solar.Solar</t>
  </si>
  <si>
    <t>TES_per_household.kWh.HU.Res.HH.Thermal.SH.Geo.WH.Elc.NoSolar.Elec</t>
  </si>
  <si>
    <t>TES_per_household.kWh.HU.Res.HH.Thermal.SH.Geo.WH.Elc.Solar</t>
  </si>
  <si>
    <t>TES_per_household.kWh.HU.Res.HH.Thermal.SH.Geo.WH.Elc.Solar.Elec</t>
  </si>
  <si>
    <t>TES_per_household.kWh.HU.Res.HH.Thermal.SH.Geo.WH.Elc.Solar.Solar</t>
  </si>
  <si>
    <t>TES_per_household.kWh.HU.Res.HH.Thermal.SH.Geo.CO</t>
  </si>
  <si>
    <t>TES_per_household.kWh.HU.Res.HH.Thermal.SH.Geo.CO.LPG.LPG</t>
  </si>
  <si>
    <t>TES_per_household.kWh.HU.Res.HH.Thermal.SH.Geo.CO.Elc.Elec</t>
  </si>
  <si>
    <t>TES_per_household.kWh.HU.Res.HH.Thermal.SH.DistrHeat</t>
  </si>
  <si>
    <t>TES_per_household.kWh.HU.Res.HH.Thermal.SH.DistrHeat.SH</t>
  </si>
  <si>
    <t>TES_per_household.kWh.HU.Res.HH.Thermal.SH.DistrHeat.SH.Steam_Distr</t>
  </si>
  <si>
    <t>TES_per_household.kWh.HU.Res.HH.Thermal.SH.DistrHeat.SH.Elec</t>
  </si>
  <si>
    <t>TES_per_household.kWh.HU.Res.HH.Thermal.SH.DistrHeat.SC</t>
  </si>
  <si>
    <t>TES_per_household.kWh.HU.Res.HH.Thermal.SH.DistrHeat.SC.AC.Elec</t>
  </si>
  <si>
    <t>TES_per_household.kWh.HU.Res.HH.Thermal.SH.DistrHeat.WH</t>
  </si>
  <si>
    <t>TES_per_household.kWh.HU.Res.HH.Thermal.SH.DistrHeat.WH.DistrHeat.NoSolar.Steam_Distr</t>
  </si>
  <si>
    <t>TES_per_household.kWh.HU.Res.HH.Thermal.SH.DistrHeat.WH.DistrHeat.Solar</t>
  </si>
  <si>
    <t>TES_per_household.kWh.HU.Res.HH.Thermal.SH.DistrHeat.WH.DistrHeat.Solar.Steam_Distr</t>
  </si>
  <si>
    <t>TES_per_household.kWh.HU.Res.HH.Thermal.SH.DistrHeat.WH.DistrHeat.Solar.Solar</t>
  </si>
  <si>
    <t>TES_per_household.kWh.HU.Res.HH.Thermal.SH.DistrHeat.WH.Elc.NoSolar.Elec</t>
  </si>
  <si>
    <t>TES_per_household.kWh.HU.Res.HH.Thermal.SH.DistrHeat.WH.Elc.Solar</t>
  </si>
  <si>
    <t>TES_per_household.kWh.HU.Res.HH.Thermal.SH.DistrHeat.WH.Elc.Solar.Elec</t>
  </si>
  <si>
    <t>TES_per_household.kWh.HU.Res.HH.Thermal.SH.DistrHeat.WH.Elc.Solar.Solar</t>
  </si>
  <si>
    <t>TES_per_household.kWh.HU.Res.HH.Thermal.SH.DistrHeat.CO</t>
  </si>
  <si>
    <t>TES_per_household.kWh.HU.Res.HH.Thermal.SH.DistrHeat.CO.LPG.LPG</t>
  </si>
  <si>
    <t>TES_per_household.kWh.HU.Res.HH.Thermal.SH.DistrHeat.CO.Elc.Elec</t>
  </si>
  <si>
    <t>TES_per_household.kWh.HU.Res.HH.Thermal.SH.AdvElc</t>
  </si>
  <si>
    <t>TES_per_household.kWh.HU.Res.HH.Thermal.SH.AdvElc.SH</t>
  </si>
  <si>
    <t>TES_per_household.kWh.HU.Res.HH.Thermal.SH.AdvElc.SH.Elec</t>
  </si>
  <si>
    <t>TES_per_household.kWh.HU.Res.HH.Thermal.SH.AdvElc.SC</t>
  </si>
  <si>
    <t>TES_per_household.kWh.HU.Res.HH.Thermal.SH.AdvElc.SC.AC.Elec</t>
  </si>
  <si>
    <t>TES_per_household.kWh.HU.Res.HH.Thermal.SH.AdvElc.WH</t>
  </si>
  <si>
    <t>TES_per_household.kWh.HU.Res.HH.Thermal.SH.AdvElc.WH.LPG.NoSolar.LPG</t>
  </si>
  <si>
    <t>TES_per_household.kWh.HU.Res.HH.Thermal.SH.AdvElc.WH.LPG.Solar</t>
  </si>
  <si>
    <t>TES_per_household.kWh.HU.Res.HH.Thermal.SH.AdvElc.WH.LPG.Solar.LPG</t>
  </si>
  <si>
    <t>TES_per_household.kWh.HU.Res.HH.Thermal.SH.AdvElc.WH.LPG.Solar.Solar</t>
  </si>
  <si>
    <t>TES_per_household.kWh.HU.Res.HH.Thermal.SH.AdvElc.WH.Elc.NoSolar.Elec</t>
  </si>
  <si>
    <t>TES_per_household.kWh.HU.Res.HH.Thermal.SH.AdvElc.WH.Elc.Solar</t>
  </si>
  <si>
    <t>TES_per_household.kWh.HU.Res.HH.Thermal.SH.AdvElc.WH.Elc.Solar.Elec</t>
  </si>
  <si>
    <t>TES_per_household.kWh.HU.Res.HH.Thermal.SH.AdvElc.WH.Elc.Solar.Solar</t>
  </si>
  <si>
    <t>TES_per_household.kWh.HU.Res.HH.Thermal.SH.AdvElc.CO</t>
  </si>
  <si>
    <t>TES_per_household.kWh.HU.Res.HH.Thermal.SH.AdvElc.CO.LPG.LPG</t>
  </si>
  <si>
    <t>TES_per_household.kWh.HU.Res.HH.Thermal.SH.AdvElc.CO.Elc.Elec</t>
  </si>
  <si>
    <t>TES_per_household.kWh.HU.Res.HH.Thermal.SH.ConvElc</t>
  </si>
  <si>
    <t>TES_per_household.kWh.HU.Res.HH.Thermal.SH.ConvElc.SH</t>
  </si>
  <si>
    <t>TES_per_household.kWh.HU.Res.HH.Thermal.SH.ConvElc.SH.Elec</t>
  </si>
  <si>
    <t>TES_per_household.kWh.HU.Res.HH.Thermal.SH.ConvElc.SC</t>
  </si>
  <si>
    <t>TES_per_household.kWh.HU.Res.HH.Thermal.SH.ConvElc.SC.AC.Elec</t>
  </si>
  <si>
    <t>TES_per_household.kWh.HU.Res.HH.Thermal.SH.ConvElc.WH</t>
  </si>
  <si>
    <t>TES_per_household.kWh.HU.Res.HH.Thermal.SH.ConvElc.WH.LPG.NoSolar.LPG</t>
  </si>
  <si>
    <t>TES_per_household.kWh.HU.Res.HH.Thermal.SH.ConvElc.WH.LPG.Solar</t>
  </si>
  <si>
    <t>TES_per_household.kWh.HU.Res.HH.Thermal.SH.ConvElc.WH.LPG.Solar.LPG</t>
  </si>
  <si>
    <t>TES_per_household.kWh.HU.Res.HH.Thermal.SH.ConvElc.WH.LPG.Solar.Solar</t>
  </si>
  <si>
    <t>TES_per_household.kWh.HU.Res.HH.Thermal.SH.ConvElc.WH.Elc.NoSolar.Elec</t>
  </si>
  <si>
    <t>TES_per_household.kWh.HU.Res.HH.Thermal.SH.ConvElc.WH.Elc.Solar</t>
  </si>
  <si>
    <t>TES_per_household.kWh.HU.Res.HH.Thermal.SH.ConvElc.WH.Elc.Solar.Elec</t>
  </si>
  <si>
    <t>TES_per_household.kWh.HU.Res.HH.Thermal.SH.ConvElc.WH.Elc.Solar.Solar</t>
  </si>
  <si>
    <t>TES_per_household.kWh.HU.Res.HH.Thermal.SH.ConvElc.CO</t>
  </si>
  <si>
    <t>TES_per_household.kWh.HU.Res.HH.Thermal.SH.ConvElc.CO.LPG.LPG</t>
  </si>
  <si>
    <t>TES_per_household.kWh.HU.Res.HH.Thermal.SH.ConvElc.CO.Elc.Elec</t>
  </si>
  <si>
    <t>HU - CO2 emissions per household (detailed structure)</t>
  </si>
  <si>
    <t>EMI_per_household.kgCO2.HU.Res.HH.Thermal.SH.Solids</t>
  </si>
  <si>
    <t>EMI_per_household.kgCO2.HU.Res.HH.Thermal.SH.Solids.SH</t>
  </si>
  <si>
    <t>EMI_per_household.kgCO2.HU.Res.HH.Thermal.SH.Solids.SH.Solids</t>
  </si>
  <si>
    <t>EMI_per_household.kgCO2.HU.Res.HH.Thermal.SH.Solids.SH.Elec</t>
  </si>
  <si>
    <t>EMI_per_household.kgCO2.HU.Res.HH.Thermal.SH.Solids.SC</t>
  </si>
  <si>
    <t>EMI_per_household.kgCO2.HU.Res.HH.Thermal.SH.Solids.SC.AC.Elec</t>
  </si>
  <si>
    <t>EMI_per_household.kgCO2.HU.Res.HH.Thermal.SH.Solids.WH</t>
  </si>
  <si>
    <t>EMI_per_household.kgCO2.HU.Res.HH.Thermal.SH.Solids.WH.Solids.NoSolar.Solids</t>
  </si>
  <si>
    <t>EMI_per_household.kgCO2.HU.Res.HH.Thermal.SH.Solids.WH.LPG.NoSolar.LPG</t>
  </si>
  <si>
    <t>EMI_per_household.kgCO2.HU.Res.HH.Thermal.SH.Solids.WH.LPG.Solar</t>
  </si>
  <si>
    <t>EMI_per_household.kgCO2.HU.Res.HH.Thermal.SH.Solids.WH.LPG.Solar.LPG</t>
  </si>
  <si>
    <t>EMI_per_household.kgCO2.HU.Res.HH.Thermal.SH.Solids.WH.LPG.Solar.Solar</t>
  </si>
  <si>
    <t>EMI_per_household.kgCO2.HU.Res.HH.Thermal.SH.Solids.WH.Elc.NoSolar.Elec</t>
  </si>
  <si>
    <t>EMI_per_household.kgCO2.HU.Res.HH.Thermal.SH.Solids.WH.Elc.Solar</t>
  </si>
  <si>
    <t>EMI_per_household.kgCO2.HU.Res.HH.Thermal.SH.Solids.WH.Elc.Solar.Elec</t>
  </si>
  <si>
    <t>EMI_per_household.kgCO2.HU.Res.HH.Thermal.SH.Solids.WH.Elc.Solar.Solar</t>
  </si>
  <si>
    <t>EMI_per_household.kgCO2.HU.Res.HH.Thermal.SH.Solids.CO</t>
  </si>
  <si>
    <t>EMI_per_household.kgCO2.HU.Res.HH.Thermal.SH.Solids.CO.Solids.Solids</t>
  </si>
  <si>
    <t>EMI_per_household.kgCO2.HU.Res.HH.Thermal.SH.Solids.CO.LPG.LPG</t>
  </si>
  <si>
    <t>EMI_per_household.kgCO2.HU.Res.HH.Thermal.SH.Solids.CO.Elc.Elec</t>
  </si>
  <si>
    <t>EMI_per_household.kgCO2.HU.Res.HH.Thermal.SH.LPG</t>
  </si>
  <si>
    <t>EMI_per_household.kgCO2.HU.Res.HH.Thermal.SH.LPG.SH</t>
  </si>
  <si>
    <t>EMI_per_household.kgCO2.HU.Res.HH.Thermal.SH.LPG.SH.LPG</t>
  </si>
  <si>
    <t>EMI_per_household.kgCO2.HU.Res.HH.Thermal.SH.LPG.SH.Elec</t>
  </si>
  <si>
    <t>EMI_per_household.kgCO2.HU.Res.HH.Thermal.SH.LPG.SC</t>
  </si>
  <si>
    <t>EMI_per_household.kgCO2.HU.Res.HH.Thermal.SH.LPG.SC.AC.Elec</t>
  </si>
  <si>
    <t>EMI_per_household.kgCO2.HU.Res.HH.Thermal.SH.LPG.WH</t>
  </si>
  <si>
    <t>EMI_per_household.kgCO2.HU.Res.HH.Thermal.SH.LPG.WH.LPG.NoSolar.LPG</t>
  </si>
  <si>
    <t>EMI_per_household.kgCO2.HU.Res.HH.Thermal.SH.LPG.WH.LPG.Solar</t>
  </si>
  <si>
    <t>EMI_per_household.kgCO2.HU.Res.HH.Thermal.SH.LPG.WH.LPG.Solar.LPG</t>
  </si>
  <si>
    <t>EMI_per_household.kgCO2.HU.Res.HH.Thermal.SH.LPG.WH.LPG.Solar.Solar</t>
  </si>
  <si>
    <t>EMI_per_household.kgCO2.HU.Res.HH.Thermal.SH.LPG.WH.Elc.NoSolar.Elec</t>
  </si>
  <si>
    <t>EMI_per_household.kgCO2.HU.Res.HH.Thermal.SH.LPG.WH.Elc.Solar</t>
  </si>
  <si>
    <t>EMI_per_household.kgCO2.HU.Res.HH.Thermal.SH.LPG.WH.Elc.Solar.Elec</t>
  </si>
  <si>
    <t>EMI_per_household.kgCO2.HU.Res.HH.Thermal.SH.LPG.WH.Elc.Solar.Solar</t>
  </si>
  <si>
    <t>EMI_per_household.kgCO2.HU.Res.HH.Thermal.SH.LPG.CO</t>
  </si>
  <si>
    <t>EMI_per_household.kgCO2.HU.Res.HH.Thermal.SH.LPG.CO.LPG.LPG</t>
  </si>
  <si>
    <t>EMI_per_household.kgCO2.HU.Res.HH.Thermal.SH.LPG.CO.Elc.Elec</t>
  </si>
  <si>
    <t>EMI_per_household.kgCO2.HU.Res.HH.Thermal.SH.Oil</t>
  </si>
  <si>
    <t>EMI_per_household.kgCO2.HU.Res.HH.Thermal.SH.Oil.SH</t>
  </si>
  <si>
    <t>EMI_per_household.kgCO2.HU.Res.HH.Thermal.SH.Oil.SH.Oil</t>
  </si>
  <si>
    <t>EMI_per_household.kgCO2.HU.Res.HH.Thermal.SH.Oil.SH.Elec</t>
  </si>
  <si>
    <t>EMI_per_household.kgCO2.HU.Res.HH.Thermal.SH.Oil.SC</t>
  </si>
  <si>
    <t>EMI_per_household.kgCO2.HU.Res.HH.Thermal.SH.Oil.SC.AC.Elec</t>
  </si>
  <si>
    <t>EMI_per_household.kgCO2.HU.Res.HH.Thermal.SH.Oil.WH</t>
  </si>
  <si>
    <t>EMI_per_household.kgCO2.HU.Res.HH.Thermal.SH.Oil.WH.Oil.NoSolar.Oil</t>
  </si>
  <si>
    <t>EMI_per_household.kgCO2.HU.Res.HH.Thermal.SH.Oil.WH.Oil.Solar</t>
  </si>
  <si>
    <t>EMI_per_household.kgCO2.HU.Res.HH.Thermal.SH.Oil.WH.Oil.Solar.Oil</t>
  </si>
  <si>
    <t>EMI_per_household.kgCO2.HU.Res.HH.Thermal.SH.Oil.WH.Oil.Solar.Solar</t>
  </si>
  <si>
    <t>EMI_per_household.kgCO2.HU.Res.HH.Thermal.SH.Oil.WH.Elc.NoSolar.Elec</t>
  </si>
  <si>
    <t>EMI_per_household.kgCO2.HU.Res.HH.Thermal.SH.Oil.WH.Elc.Solar</t>
  </si>
  <si>
    <t>EMI_per_household.kgCO2.HU.Res.HH.Thermal.SH.Oil.WH.Elc.Solar.Elec</t>
  </si>
  <si>
    <t>EMI_per_household.kgCO2.HU.Res.HH.Thermal.SH.Oil.WH.Elc.Solar.Solar</t>
  </si>
  <si>
    <t>EMI_per_household.kgCO2.HU.Res.HH.Thermal.SH.Oil.CO</t>
  </si>
  <si>
    <t>EMI_per_household.kgCO2.HU.Res.HH.Thermal.SH.Oil.CO.LPG.LPG</t>
  </si>
  <si>
    <t>EMI_per_household.kgCO2.HU.Res.HH.Thermal.SH.Oil.CO.Elc.Elec</t>
  </si>
  <si>
    <t>EMI_per_household.kgCO2.HU.Res.HH.Thermal.SH.Gas</t>
  </si>
  <si>
    <t>EMI_per_household.kgCO2.HU.Res.HH.Thermal.SH.Gas.SH</t>
  </si>
  <si>
    <t>EMI_per_household.kgCO2.HU.Res.HH.Thermal.SH.Gas.SH.Gas</t>
  </si>
  <si>
    <t>EMI_per_household.kgCO2.HU.Res.HH.Thermal.SH.Gas.SH.Elec</t>
  </si>
  <si>
    <t>EMI_per_household.kgCO2.HU.Res.HH.Thermal.SH.Gas.SC</t>
  </si>
  <si>
    <t>EMI_per_household.kgCO2.HU.Res.HH.Thermal.SH.Gas.SC.AC.Elec</t>
  </si>
  <si>
    <t>EMI_per_household.kgCO2.HU.Res.HH.Thermal.SH.Gas.WH</t>
  </si>
  <si>
    <t>EMI_per_household.kgCO2.HU.Res.HH.Thermal.SH.Gas.WH.Gas.NoSolar.Gas</t>
  </si>
  <si>
    <t>EMI_per_household.kgCO2.HU.Res.HH.Thermal.SH.Gas.WH.Gas.Solar</t>
  </si>
  <si>
    <t>EMI_per_household.kgCO2.HU.Res.HH.Thermal.SH.Gas.WH.Gas.Solar.Gas</t>
  </si>
  <si>
    <t>EMI_per_household.kgCO2.HU.Res.HH.Thermal.SH.Gas.WH.Gas.Solar.Solar</t>
  </si>
  <si>
    <t>EMI_per_household.kgCO2.HU.Res.HH.Thermal.SH.Gas.WH.Elc.NoSolar.Elec</t>
  </si>
  <si>
    <t>EMI_per_household.kgCO2.HU.Res.HH.Thermal.SH.Gas.WH.Elc.Solar</t>
  </si>
  <si>
    <t>EMI_per_household.kgCO2.HU.Res.HH.Thermal.SH.Gas.WH.Elc.Solar.Elec</t>
  </si>
  <si>
    <t>EMI_per_household.kgCO2.HU.Res.HH.Thermal.SH.Gas.WH.Elc.Solar.Solar</t>
  </si>
  <si>
    <t>EMI_per_household.kgCO2.HU.Res.HH.Thermal.SH.Gas.CO</t>
  </si>
  <si>
    <t>EMI_per_household.kgCO2.HU.Res.HH.Thermal.SH.Gas.CO.Gas.Gas</t>
  </si>
  <si>
    <t>EMI_per_household.kgCO2.HU.Res.HH.Thermal.SH.Gas.CO.Elc.Elec</t>
  </si>
  <si>
    <t>EMI_per_household.kgCO2.HU.Res.HH.Thermal.SH.Biomass</t>
  </si>
  <si>
    <t>EMI_per_household.kgCO2.HU.Res.HH.Thermal.SH.Biomass.SH</t>
  </si>
  <si>
    <t>EMI_per_household.kgCO2.HU.Res.HH.Thermal.SH.Biomass.SH.Biomass</t>
  </si>
  <si>
    <t>EMI_per_household.kgCO2.HU.Res.HH.Thermal.SH.Biomass.SH.Elec</t>
  </si>
  <si>
    <t>EMI_per_household.kgCO2.HU.Res.HH.Thermal.SH.Biomass.SC</t>
  </si>
  <si>
    <t>EMI_per_household.kgCO2.HU.Res.HH.Thermal.SH.Biomass.SC.AC.Elec</t>
  </si>
  <si>
    <t>EMI_per_household.kgCO2.HU.Res.HH.Thermal.SH.Biomass.WH</t>
  </si>
  <si>
    <t>EMI_per_household.kgCO2.HU.Res.HH.Thermal.SH.Biomass.WH.Biomass.NoSolar.Biomass</t>
  </si>
  <si>
    <t>EMI_per_household.kgCO2.HU.Res.HH.Thermal.SH.Biomass.WH.Biomass.Solar</t>
  </si>
  <si>
    <t>EMI_per_household.kgCO2.HU.Res.HH.Thermal.SH.Biomass.WH.Biomass.Solar.Biomass</t>
  </si>
  <si>
    <t>EMI_per_household.kgCO2.HU.Res.HH.Thermal.SH.Biomass.WH.Biomass.Solar.Solar</t>
  </si>
  <si>
    <t>EMI_per_household.kgCO2.HU.Res.HH.Thermal.SH.Biomass.WH.LPG.NoSolar.LPG</t>
  </si>
  <si>
    <t>EMI_per_household.kgCO2.HU.Res.HH.Thermal.SH.Biomass.WH.LPG.Solar</t>
  </si>
  <si>
    <t>EMI_per_household.kgCO2.HU.Res.HH.Thermal.SH.Biomass.WH.LPG.Solar.LPG</t>
  </si>
  <si>
    <t>EMI_per_household.kgCO2.HU.Res.HH.Thermal.SH.Biomass.WH.LPG.Solar.Solar</t>
  </si>
  <si>
    <t>EMI_per_household.kgCO2.HU.Res.HH.Thermal.SH.Biomass.WH.Elc.NoSolar.Elec</t>
  </si>
  <si>
    <t>EMI_per_household.kgCO2.HU.Res.HH.Thermal.SH.Biomass.WH.Elc.Solar</t>
  </si>
  <si>
    <t>EMI_per_household.kgCO2.HU.Res.HH.Thermal.SH.Biomass.WH.Elc.Solar.Elec</t>
  </si>
  <si>
    <t>EMI_per_household.kgCO2.HU.Res.HH.Thermal.SH.Biomass.WH.Elc.Solar.Solar</t>
  </si>
  <si>
    <t>EMI_per_household.kgCO2.HU.Res.HH.Thermal.SH.Biomass.CO</t>
  </si>
  <si>
    <t>EMI_per_household.kgCO2.HU.Res.HH.Thermal.SH.Biomass.CO.Biomass.Biomass</t>
  </si>
  <si>
    <t>EMI_per_household.kgCO2.HU.Res.HH.Thermal.SH.Biomass.CO.LPG.LPG</t>
  </si>
  <si>
    <t>EMI_per_household.kgCO2.HU.Res.HH.Thermal.SH.Biomass.CO.Elc.Elec</t>
  </si>
  <si>
    <t>EMI_per_household.kgCO2.HU.Res.HH.Thermal.SH.Geo</t>
  </si>
  <si>
    <t>EMI_per_household.kgCO2.HU.Res.HH.Thermal.SH.Geo.SH</t>
  </si>
  <si>
    <t>EMI_per_household.kgCO2.HU.Res.HH.Thermal.SH.Geo.SH.Geo</t>
  </si>
  <si>
    <t>EMI_per_household.kgCO2.HU.Res.HH.Thermal.SH.Geo.SH.Elec</t>
  </si>
  <si>
    <t>EMI_per_household.kgCO2.HU.Res.HH.Thermal.SH.Geo.SC</t>
  </si>
  <si>
    <t>EMI_per_household.kgCO2.HU.Res.HH.Thermal.SH.Geo.SC.AC.Elec</t>
  </si>
  <si>
    <t>EMI_per_household.kgCO2.HU.Res.HH.Thermal.SH.Geo.WH</t>
  </si>
  <si>
    <t>EMI_per_household.kgCO2.HU.Res.HH.Thermal.SH.Geo.WH.Geo.NoSolar.Geo</t>
  </si>
  <si>
    <t>EMI_per_household.kgCO2.HU.Res.HH.Thermal.SH.Geo.WH.Geo.Solar</t>
  </si>
  <si>
    <t>EMI_per_household.kgCO2.HU.Res.HH.Thermal.SH.Geo.WH.Geo.Solar.Geo</t>
  </si>
  <si>
    <t>EMI_per_household.kgCO2.HU.Res.HH.Thermal.SH.Geo.WH.Geo.Solar.Solar</t>
  </si>
  <si>
    <t>EMI_per_household.kgCO2.HU.Res.HH.Thermal.SH.Geo.WH.Elc.NoSolar.Elec</t>
  </si>
  <si>
    <t>EMI_per_household.kgCO2.HU.Res.HH.Thermal.SH.Geo.WH.Elc.Solar</t>
  </si>
  <si>
    <t>EMI_per_household.kgCO2.HU.Res.HH.Thermal.SH.Geo.WH.Elc.Solar.Elec</t>
  </si>
  <si>
    <t>EMI_per_household.kgCO2.HU.Res.HH.Thermal.SH.Geo.WH.Elc.Solar.Solar</t>
  </si>
  <si>
    <t>EMI_per_household.kgCO2.HU.Res.HH.Thermal.SH.Geo.CO</t>
  </si>
  <si>
    <t>EMI_per_household.kgCO2.HU.Res.HH.Thermal.SH.Geo.CO.LPG.LPG</t>
  </si>
  <si>
    <t>EMI_per_household.kgCO2.HU.Res.HH.Thermal.SH.Geo.CO.Elc.Elec</t>
  </si>
  <si>
    <t>EMI_per_household.kgCO2.HU.Res.HH.Thermal.SH.DistrHeat</t>
  </si>
  <si>
    <t>EMI_per_household.kgCO2.HU.Res.HH.Thermal.SH.DistrHeat.SH</t>
  </si>
  <si>
    <t>EMI_per_household.kgCO2.HU.Res.HH.Thermal.SH.DistrHeat.SH.Steam_Distr</t>
  </si>
  <si>
    <t>EMI_per_household.kgCO2.HU.Res.HH.Thermal.SH.DistrHeat.SH.Elec</t>
  </si>
  <si>
    <t>EMI_per_household.kgCO2.HU.Res.HH.Thermal.SH.DistrHeat.SC</t>
  </si>
  <si>
    <t>EMI_per_household.kgCO2.HU.Res.HH.Thermal.SH.DistrHeat.SC.AC.Elec</t>
  </si>
  <si>
    <t>EMI_per_household.kgCO2.HU.Res.HH.Thermal.SH.DistrHeat.WH</t>
  </si>
  <si>
    <t>EMI_per_household.kgCO2.HU.Res.HH.Thermal.SH.DistrHeat.WH.DistrHeat.NoSolar.Steam_Distr</t>
  </si>
  <si>
    <t>EMI_per_household.kgCO2.HU.Res.HH.Thermal.SH.DistrHeat.WH.DistrHeat.Solar</t>
  </si>
  <si>
    <t>EMI_per_household.kgCO2.HU.Res.HH.Thermal.SH.DistrHeat.WH.DistrHeat.Solar.Steam_Distr</t>
  </si>
  <si>
    <t>EMI_per_household.kgCO2.HU.Res.HH.Thermal.SH.DistrHeat.WH.DistrHeat.Solar.Solar</t>
  </si>
  <si>
    <t>EMI_per_household.kgCO2.HU.Res.HH.Thermal.SH.DistrHeat.WH.Elc.NoSolar.Elec</t>
  </si>
  <si>
    <t>EMI_per_household.kgCO2.HU.Res.HH.Thermal.SH.DistrHeat.WH.Elc.Solar</t>
  </si>
  <si>
    <t>EMI_per_household.kgCO2.HU.Res.HH.Thermal.SH.DistrHeat.WH.Elc.Solar.Elec</t>
  </si>
  <si>
    <t>EMI_per_household.kgCO2.HU.Res.HH.Thermal.SH.DistrHeat.WH.Elc.Solar.Solar</t>
  </si>
  <si>
    <t>EMI_per_household.kgCO2.HU.Res.HH.Thermal.SH.DistrHeat.CO</t>
  </si>
  <si>
    <t>EMI_per_household.kgCO2.HU.Res.HH.Thermal.SH.DistrHeat.CO.LPG.LPG</t>
  </si>
  <si>
    <t>EMI_per_household.kgCO2.HU.Res.HH.Thermal.SH.DistrHeat.CO.Elc.Elec</t>
  </si>
  <si>
    <t>EMI_per_household.kgCO2.HU.Res.HH.Thermal.SH.AdvElc</t>
  </si>
  <si>
    <t>EMI_per_household.kgCO2.HU.Res.HH.Thermal.SH.AdvElc.SH</t>
  </si>
  <si>
    <t>EMI_per_household.kgCO2.HU.Res.HH.Thermal.SH.AdvElc.SH.Elec</t>
  </si>
  <si>
    <t>EMI_per_household.kgCO2.HU.Res.HH.Thermal.SH.AdvElc.SC</t>
  </si>
  <si>
    <t>EMI_per_household.kgCO2.HU.Res.HH.Thermal.SH.AdvElc.SC.AC.Elec</t>
  </si>
  <si>
    <t>EMI_per_household.kgCO2.HU.Res.HH.Thermal.SH.AdvElc.WH</t>
  </si>
  <si>
    <t>EMI_per_household.kgCO2.HU.Res.HH.Thermal.SH.AdvElc.WH.LPG.NoSolar.LPG</t>
  </si>
  <si>
    <t>EMI_per_household.kgCO2.HU.Res.HH.Thermal.SH.AdvElc.WH.LPG.Solar</t>
  </si>
  <si>
    <t>EMI_per_household.kgCO2.HU.Res.HH.Thermal.SH.AdvElc.WH.LPG.Solar.LPG</t>
  </si>
  <si>
    <t>EMI_per_household.kgCO2.HU.Res.HH.Thermal.SH.AdvElc.WH.LPG.Solar.Solar</t>
  </si>
  <si>
    <t>EMI_per_household.kgCO2.HU.Res.HH.Thermal.SH.AdvElc.WH.Elc.NoSolar.Elec</t>
  </si>
  <si>
    <t>EMI_per_household.kgCO2.HU.Res.HH.Thermal.SH.AdvElc.WH.Elc.Solar</t>
  </si>
  <si>
    <t>EMI_per_household.kgCO2.HU.Res.HH.Thermal.SH.AdvElc.WH.Elc.Solar.Elec</t>
  </si>
  <si>
    <t>EMI_per_household.kgCO2.HU.Res.HH.Thermal.SH.AdvElc.WH.Elc.Solar.Solar</t>
  </si>
  <si>
    <t>EMI_per_household.kgCO2.HU.Res.HH.Thermal.SH.AdvElc.CO</t>
  </si>
  <si>
    <t>EMI_per_household.kgCO2.HU.Res.HH.Thermal.SH.AdvElc.CO.LPG.LPG</t>
  </si>
  <si>
    <t>EMI_per_household.kgCO2.HU.Res.HH.Thermal.SH.AdvElc.CO.Elc.Elec</t>
  </si>
  <si>
    <t>EMI_per_household.kgCO2.HU.Res.HH.Thermal.SH.ConvElc</t>
  </si>
  <si>
    <t>EMI_per_household.kgCO2.HU.Res.HH.Thermal.SH.ConvElc.SH</t>
  </si>
  <si>
    <t>EMI_per_household.kgCO2.HU.Res.HH.Thermal.SH.ConvElc.SH.Elec</t>
  </si>
  <si>
    <t>EMI_per_household.kgCO2.HU.Res.HH.Thermal.SH.ConvElc.SC</t>
  </si>
  <si>
    <t>EMI_per_household.kgCO2.HU.Res.HH.Thermal.SH.ConvElc.SC.AC.Elec</t>
  </si>
  <si>
    <t>EMI_per_household.kgCO2.HU.Res.HH.Thermal.SH.ConvElc.WH</t>
  </si>
  <si>
    <t>EMI_per_household.kgCO2.HU.Res.HH.Thermal.SH.ConvElc.WH.LPG.NoSolar.LPG</t>
  </si>
  <si>
    <t>EMI_per_household.kgCO2.HU.Res.HH.Thermal.SH.ConvElc.WH.LPG.Solar</t>
  </si>
  <si>
    <t>EMI_per_household.kgCO2.HU.Res.HH.Thermal.SH.ConvElc.WH.LPG.Solar.LPG</t>
  </si>
  <si>
    <t>EMI_per_household.kgCO2.HU.Res.HH.Thermal.SH.ConvElc.WH.LPG.Solar.Solar</t>
  </si>
  <si>
    <t>EMI_per_household.kgCO2.HU.Res.HH.Thermal.SH.ConvElc.WH.Elc.NoSolar.Elec</t>
  </si>
  <si>
    <t>EMI_per_household.kgCO2.HU.Res.HH.Thermal.SH.ConvElc.WH.Elc.Solar</t>
  </si>
  <si>
    <t>EMI_per_household.kgCO2.HU.Res.HH.Thermal.SH.ConvElc.WH.Elc.Solar.Elec</t>
  </si>
  <si>
    <t>EMI_per_household.kgCO2.HU.Res.HH.Thermal.SH.ConvElc.WH.Elc.Solar.Solar</t>
  </si>
  <si>
    <t>EMI_per_household.kgCO2.HU.Res.HH.Thermal.SH.ConvElc.CO</t>
  </si>
  <si>
    <t>EMI_per_household.kgCO2.HU.Res.HH.Thermal.SH.ConvElc.CO.LPG.LPG</t>
  </si>
  <si>
    <t>EMI_per_household.kgCO2.HU.Res.HH.Thermal.SH.ConvElc.CO.Elc.Elec</t>
  </si>
  <si>
    <t>HU - Final energy consumption per surface area (detailed structure)</t>
  </si>
  <si>
    <t>FEC_per_sqm.kWh.HU.Res.HH.Thermal.SH.Solids</t>
  </si>
  <si>
    <t>FEC_per_sqm.kWh.HU.Res.HH.Thermal.SH.Solids.SH</t>
  </si>
  <si>
    <t>FEC_per_sqm.kWh.HU.Res.HH.Thermal.SH.Solids.SH.Solids</t>
  </si>
  <si>
    <t>FEC_per_sqm.kWh.HU.Res.HH.Thermal.SH.Solids.SH.Elec</t>
  </si>
  <si>
    <t>FEC_per_sqm.kWh.HU.Res.HH.Thermal.SH.Solids.SC</t>
  </si>
  <si>
    <t>FEC_per_sqm.kWh.HU.Res.HH.Thermal.SH.Solids.SC.AC.Elec</t>
  </si>
  <si>
    <t>FEC_per_sqm.kWh.HU.Res.HH.Thermal.SH.Solids.WH</t>
  </si>
  <si>
    <t>FEC_per_sqm.kWh.HU.Res.HH.Thermal.SH.Solids.WH.Solids.NoSolar.Solids</t>
  </si>
  <si>
    <t>FEC_per_sqm.kWh.HU.Res.HH.Thermal.SH.Solids.WH.LPG.NoSolar.LPG</t>
  </si>
  <si>
    <t>FEC_per_sqm.kWh.HU.Res.HH.Thermal.SH.Solids.WH.LPG.Solar</t>
  </si>
  <si>
    <t>FEC_per_sqm.kWh.HU.Res.HH.Thermal.SH.Solids.WH.LPG.Solar.LPG</t>
  </si>
  <si>
    <t>FEC_per_sqm.kWh.HU.Res.HH.Thermal.SH.Solids.WH.LPG.Solar.Solar</t>
  </si>
  <si>
    <t>FEC_per_sqm.kWh.HU.Res.HH.Thermal.SH.Solids.WH.Elc.NoSolar.Elec</t>
  </si>
  <si>
    <t>FEC_per_sqm.kWh.HU.Res.HH.Thermal.SH.Solids.WH.Elc.Solar</t>
  </si>
  <si>
    <t>FEC_per_sqm.kWh.HU.Res.HH.Thermal.SH.Solids.WH.Elc.Solar.Elec</t>
  </si>
  <si>
    <t>FEC_per_sqm.kWh.HU.Res.HH.Thermal.SH.Solids.WH.Elc.Solar.Solar</t>
  </si>
  <si>
    <t>FEC_per_sqm.kWh.HU.Res.HH.Thermal.SH.Solids.CO</t>
  </si>
  <si>
    <t>FEC_per_sqm.kWh.HU.Res.HH.Thermal.SH.Solids.CO.Solids.Solids</t>
  </si>
  <si>
    <t>FEC_per_sqm.kWh.HU.Res.HH.Thermal.SH.Solids.CO.LPG.LPG</t>
  </si>
  <si>
    <t>FEC_per_sqm.kWh.HU.Res.HH.Thermal.SH.Solids.CO.Elc.Elec</t>
  </si>
  <si>
    <t>FEC_per_sqm.kWh.HU.Res.HH.Thermal.SH.LPG</t>
  </si>
  <si>
    <t>FEC_per_sqm.kWh.HU.Res.HH.Thermal.SH.LPG.SH</t>
  </si>
  <si>
    <t>FEC_per_sqm.kWh.HU.Res.HH.Thermal.SH.LPG.SH.LPG</t>
  </si>
  <si>
    <t>FEC_per_sqm.kWh.HU.Res.HH.Thermal.SH.LPG.SH.Elec</t>
  </si>
  <si>
    <t>FEC_per_sqm.kWh.HU.Res.HH.Thermal.SH.LPG.SC</t>
  </si>
  <si>
    <t>FEC_per_sqm.kWh.HU.Res.HH.Thermal.SH.LPG.SC.AC.Elec</t>
  </si>
  <si>
    <t>FEC_per_sqm.kWh.HU.Res.HH.Thermal.SH.LPG.WH</t>
  </si>
  <si>
    <t>FEC_per_sqm.kWh.HU.Res.HH.Thermal.SH.LPG.WH.LPG.NoSolar.LPG</t>
  </si>
  <si>
    <t>FEC_per_sqm.kWh.HU.Res.HH.Thermal.SH.LPG.WH.LPG.Solar</t>
  </si>
  <si>
    <t>FEC_per_sqm.kWh.HU.Res.HH.Thermal.SH.LPG.WH.LPG.Solar.LPG</t>
  </si>
  <si>
    <t>FEC_per_sqm.kWh.HU.Res.HH.Thermal.SH.LPG.WH.LPG.Solar.Solar</t>
  </si>
  <si>
    <t>FEC_per_sqm.kWh.HU.Res.HH.Thermal.SH.LPG.WH.Elc.NoSolar.Elec</t>
  </si>
  <si>
    <t>FEC_per_sqm.kWh.HU.Res.HH.Thermal.SH.LPG.WH.Elc.Solar</t>
  </si>
  <si>
    <t>FEC_per_sqm.kWh.HU.Res.HH.Thermal.SH.LPG.WH.Elc.Solar.Elec</t>
  </si>
  <si>
    <t>FEC_per_sqm.kWh.HU.Res.HH.Thermal.SH.LPG.WH.Elc.Solar.Solar</t>
  </si>
  <si>
    <t>FEC_per_sqm.kWh.HU.Res.HH.Thermal.SH.LPG.CO</t>
  </si>
  <si>
    <t>FEC_per_sqm.kWh.HU.Res.HH.Thermal.SH.LPG.CO.LPG.LPG</t>
  </si>
  <si>
    <t>FEC_per_sqm.kWh.HU.Res.HH.Thermal.SH.LPG.CO.Elc.Elec</t>
  </si>
  <si>
    <t>FEC_per_sqm.kWh.HU.Res.HH.Thermal.SH.Oil</t>
  </si>
  <si>
    <t>FEC_per_sqm.kWh.HU.Res.HH.Thermal.SH.Oil.SH</t>
  </si>
  <si>
    <t>FEC_per_sqm.kWh.HU.Res.HH.Thermal.SH.Oil.SH.Oil</t>
  </si>
  <si>
    <t>FEC_per_sqm.kWh.HU.Res.HH.Thermal.SH.Oil.SH.Elec</t>
  </si>
  <si>
    <t>FEC_per_sqm.kWh.HU.Res.HH.Thermal.SH.Oil.SC</t>
  </si>
  <si>
    <t>FEC_per_sqm.kWh.HU.Res.HH.Thermal.SH.Oil.SC.AC.Elec</t>
  </si>
  <si>
    <t>FEC_per_sqm.kWh.HU.Res.HH.Thermal.SH.Oil.WH</t>
  </si>
  <si>
    <t>FEC_per_sqm.kWh.HU.Res.HH.Thermal.SH.Oil.WH.Oil.NoSolar.Oil</t>
  </si>
  <si>
    <t>FEC_per_sqm.kWh.HU.Res.HH.Thermal.SH.Oil.WH.Oil.Solar</t>
  </si>
  <si>
    <t>FEC_per_sqm.kWh.HU.Res.HH.Thermal.SH.Oil.WH.Oil.Solar.Oil</t>
  </si>
  <si>
    <t>FEC_per_sqm.kWh.HU.Res.HH.Thermal.SH.Oil.WH.Oil.Solar.Solar</t>
  </si>
  <si>
    <t>FEC_per_sqm.kWh.HU.Res.HH.Thermal.SH.Oil.WH.Elc.NoSolar.Elec</t>
  </si>
  <si>
    <t>FEC_per_sqm.kWh.HU.Res.HH.Thermal.SH.Oil.WH.Elc.Solar</t>
  </si>
  <si>
    <t>FEC_per_sqm.kWh.HU.Res.HH.Thermal.SH.Oil.WH.Elc.Solar.Elec</t>
  </si>
  <si>
    <t>FEC_per_sqm.kWh.HU.Res.HH.Thermal.SH.Oil.WH.Elc.Solar.Solar</t>
  </si>
  <si>
    <t>FEC_per_sqm.kWh.HU.Res.HH.Thermal.SH.Oil.CO</t>
  </si>
  <si>
    <t>FEC_per_sqm.kWh.HU.Res.HH.Thermal.SH.Oil.CO.LPG.LPG</t>
  </si>
  <si>
    <t>FEC_per_sqm.kWh.HU.Res.HH.Thermal.SH.Oil.CO.Elc.Elec</t>
  </si>
  <si>
    <t>FEC_per_sqm.kWh.HU.Res.HH.Thermal.SH.Gas</t>
  </si>
  <si>
    <t>FEC_per_sqm.kWh.HU.Res.HH.Thermal.SH.Gas.SH</t>
  </si>
  <si>
    <t>FEC_per_sqm.kWh.HU.Res.HH.Thermal.SH.Gas.SH.Gas</t>
  </si>
  <si>
    <t>FEC_per_sqm.kWh.HU.Res.HH.Thermal.SH.Gas.SH.Elec</t>
  </si>
  <si>
    <t>FEC_per_sqm.kWh.HU.Res.HH.Thermal.SH.Gas.SC</t>
  </si>
  <si>
    <t>FEC_per_sqm.kWh.HU.Res.HH.Thermal.SH.Gas.SC.AC.Elec</t>
  </si>
  <si>
    <t>FEC_per_sqm.kWh.HU.Res.HH.Thermal.SH.Gas.WH</t>
  </si>
  <si>
    <t>FEC_per_sqm.kWh.HU.Res.HH.Thermal.SH.Gas.WH.Gas.NoSolar.Gas</t>
  </si>
  <si>
    <t>FEC_per_sqm.kWh.HU.Res.HH.Thermal.SH.Gas.WH.Gas.Solar</t>
  </si>
  <si>
    <t>FEC_per_sqm.kWh.HU.Res.HH.Thermal.SH.Gas.WH.Gas.Solar.Gas</t>
  </si>
  <si>
    <t>FEC_per_sqm.kWh.HU.Res.HH.Thermal.SH.Gas.WH.Gas.Solar.Solar</t>
  </si>
  <si>
    <t>FEC_per_sqm.kWh.HU.Res.HH.Thermal.SH.Gas.WH.Elc.NoSolar.Elec</t>
  </si>
  <si>
    <t>FEC_per_sqm.kWh.HU.Res.HH.Thermal.SH.Gas.WH.Elc.Solar</t>
  </si>
  <si>
    <t>FEC_per_sqm.kWh.HU.Res.HH.Thermal.SH.Gas.WH.Elc.Solar.Elec</t>
  </si>
  <si>
    <t>FEC_per_sqm.kWh.HU.Res.HH.Thermal.SH.Gas.WH.Elc.Solar.Solar</t>
  </si>
  <si>
    <t>FEC_per_sqm.kWh.HU.Res.HH.Thermal.SH.Gas.CO</t>
  </si>
  <si>
    <t>FEC_per_sqm.kWh.HU.Res.HH.Thermal.SH.Gas.CO.Gas.Gas</t>
  </si>
  <si>
    <t>FEC_per_sqm.kWh.HU.Res.HH.Thermal.SH.Gas.CO.Elc.Elec</t>
  </si>
  <si>
    <t>FEC_per_sqm.kWh.HU.Res.HH.Thermal.SH.Biomass</t>
  </si>
  <si>
    <t>FEC_per_sqm.kWh.HU.Res.HH.Thermal.SH.Biomass.SH</t>
  </si>
  <si>
    <t>FEC_per_sqm.kWh.HU.Res.HH.Thermal.SH.Biomass.SH.Biomass</t>
  </si>
  <si>
    <t>FEC_per_sqm.kWh.HU.Res.HH.Thermal.SH.Biomass.SH.Elec</t>
  </si>
  <si>
    <t>FEC_per_sqm.kWh.HU.Res.HH.Thermal.SH.Biomass.SC</t>
  </si>
  <si>
    <t>FEC_per_sqm.kWh.HU.Res.HH.Thermal.SH.Biomass.SC.AC.Elec</t>
  </si>
  <si>
    <t>FEC_per_sqm.kWh.HU.Res.HH.Thermal.SH.Biomass.WH</t>
  </si>
  <si>
    <t>FEC_per_sqm.kWh.HU.Res.HH.Thermal.SH.Biomass.WH.Biomass.NoSolar.Biomass</t>
  </si>
  <si>
    <t>FEC_per_sqm.kWh.HU.Res.HH.Thermal.SH.Biomass.WH.Biomass.Solar</t>
  </si>
  <si>
    <t>FEC_per_sqm.kWh.HU.Res.HH.Thermal.SH.Biomass.WH.Biomass.Solar.Biomass</t>
  </si>
  <si>
    <t>FEC_per_sqm.kWh.HU.Res.HH.Thermal.SH.Biomass.WH.Biomass.Solar.Solar</t>
  </si>
  <si>
    <t>FEC_per_sqm.kWh.HU.Res.HH.Thermal.SH.Biomass.WH.LPG.NoSolar.LPG</t>
  </si>
  <si>
    <t>FEC_per_sqm.kWh.HU.Res.HH.Thermal.SH.Biomass.WH.LPG.Solar</t>
  </si>
  <si>
    <t>FEC_per_sqm.kWh.HU.Res.HH.Thermal.SH.Biomass.WH.LPG.Solar.LPG</t>
  </si>
  <si>
    <t>FEC_per_sqm.kWh.HU.Res.HH.Thermal.SH.Biomass.WH.LPG.Solar.Solar</t>
  </si>
  <si>
    <t>FEC_per_sqm.kWh.HU.Res.HH.Thermal.SH.Biomass.WH.Elc.NoSolar.Elec</t>
  </si>
  <si>
    <t>FEC_per_sqm.kWh.HU.Res.HH.Thermal.SH.Biomass.WH.Elc.Solar</t>
  </si>
  <si>
    <t>FEC_per_sqm.kWh.HU.Res.HH.Thermal.SH.Biomass.WH.Elc.Solar.Elec</t>
  </si>
  <si>
    <t>FEC_per_sqm.kWh.HU.Res.HH.Thermal.SH.Biomass.WH.Elc.Solar.Solar</t>
  </si>
  <si>
    <t>FEC_per_sqm.kWh.HU.Res.HH.Thermal.SH.Biomass.CO</t>
  </si>
  <si>
    <t>FEC_per_sqm.kWh.HU.Res.HH.Thermal.SH.Biomass.CO.Biomass.Biomass</t>
  </si>
  <si>
    <t>FEC_per_sqm.kWh.HU.Res.HH.Thermal.SH.Biomass.CO.LPG.LPG</t>
  </si>
  <si>
    <t>FEC_per_sqm.kWh.HU.Res.HH.Thermal.SH.Biomass.CO.Elc.Elec</t>
  </si>
  <si>
    <t>FEC_per_sqm.kWh.HU.Res.HH.Thermal.SH.Geo</t>
  </si>
  <si>
    <t>FEC_per_sqm.kWh.HU.Res.HH.Thermal.SH.Geo.SH</t>
  </si>
  <si>
    <t>FEC_per_sqm.kWh.HU.Res.HH.Thermal.SH.Geo.SH.Geo</t>
  </si>
  <si>
    <t>FEC_per_sqm.kWh.HU.Res.HH.Thermal.SH.Geo.SH.Elec</t>
  </si>
  <si>
    <t>FEC_per_sqm.kWh.HU.Res.HH.Thermal.SH.Geo.SC</t>
  </si>
  <si>
    <t>FEC_per_sqm.kWh.HU.Res.HH.Thermal.SH.Geo.SC.AC.Elec</t>
  </si>
  <si>
    <t>FEC_per_sqm.kWh.HU.Res.HH.Thermal.SH.Geo.WH</t>
  </si>
  <si>
    <t>FEC_per_sqm.kWh.HU.Res.HH.Thermal.SH.Geo.WH.Geo.NoSolar.Geo</t>
  </si>
  <si>
    <t>FEC_per_sqm.kWh.HU.Res.HH.Thermal.SH.Geo.WH.Geo.Solar</t>
  </si>
  <si>
    <t>FEC_per_sqm.kWh.HU.Res.HH.Thermal.SH.Geo.WH.Geo.Solar.Geo</t>
  </si>
  <si>
    <t>FEC_per_sqm.kWh.HU.Res.HH.Thermal.SH.Geo.WH.Geo.Solar.Solar</t>
  </si>
  <si>
    <t>FEC_per_sqm.kWh.HU.Res.HH.Thermal.SH.Geo.WH.Elc.NoSolar.Elec</t>
  </si>
  <si>
    <t>FEC_per_sqm.kWh.HU.Res.HH.Thermal.SH.Geo.WH.Elc.Solar</t>
  </si>
  <si>
    <t>FEC_per_sqm.kWh.HU.Res.HH.Thermal.SH.Geo.WH.Elc.Solar.Elec</t>
  </si>
  <si>
    <t>FEC_per_sqm.kWh.HU.Res.HH.Thermal.SH.Geo.WH.Elc.Solar.Solar</t>
  </si>
  <si>
    <t>FEC_per_sqm.kWh.HU.Res.HH.Thermal.SH.Geo.CO</t>
  </si>
  <si>
    <t>FEC_per_sqm.kWh.HU.Res.HH.Thermal.SH.Geo.CO.LPG.LPG</t>
  </si>
  <si>
    <t>FEC_per_sqm.kWh.HU.Res.HH.Thermal.SH.Geo.CO.Elc.Elec</t>
  </si>
  <si>
    <t>FEC_per_sqm.kWh.HU.Res.HH.Thermal.SH.DistrHeat</t>
  </si>
  <si>
    <t>FEC_per_sqm.kWh.HU.Res.HH.Thermal.SH.DistrHeat.SH</t>
  </si>
  <si>
    <t>FEC_per_sqm.kWh.HU.Res.HH.Thermal.SH.DistrHeat.SH.Steam_Distr</t>
  </si>
  <si>
    <t>FEC_per_sqm.kWh.HU.Res.HH.Thermal.SH.DistrHeat.SH.Elec</t>
  </si>
  <si>
    <t>FEC_per_sqm.kWh.HU.Res.HH.Thermal.SH.DistrHeat.SC</t>
  </si>
  <si>
    <t>FEC_per_sqm.kWh.HU.Res.HH.Thermal.SH.DistrHeat.SC.AC.Elec</t>
  </si>
  <si>
    <t>FEC_per_sqm.kWh.HU.Res.HH.Thermal.SH.DistrHeat.WH</t>
  </si>
  <si>
    <t>FEC_per_sqm.kWh.HU.Res.HH.Thermal.SH.DistrHeat.WH.DistrHeat.NoSolar.Steam_Distr</t>
  </si>
  <si>
    <t>FEC_per_sqm.kWh.HU.Res.HH.Thermal.SH.DistrHeat.WH.DistrHeat.Solar</t>
  </si>
  <si>
    <t>FEC_per_sqm.kWh.HU.Res.HH.Thermal.SH.DistrHeat.WH.DistrHeat.Solar.Steam_Distr</t>
  </si>
  <si>
    <t>FEC_per_sqm.kWh.HU.Res.HH.Thermal.SH.DistrHeat.WH.DistrHeat.Solar.Solar</t>
  </si>
  <si>
    <t>FEC_per_sqm.kWh.HU.Res.HH.Thermal.SH.DistrHeat.WH.Elc.NoSolar.Elec</t>
  </si>
  <si>
    <t>FEC_per_sqm.kWh.HU.Res.HH.Thermal.SH.DistrHeat.WH.Elc.Solar</t>
  </si>
  <si>
    <t>FEC_per_sqm.kWh.HU.Res.HH.Thermal.SH.DistrHeat.WH.Elc.Solar.Elec</t>
  </si>
  <si>
    <t>FEC_per_sqm.kWh.HU.Res.HH.Thermal.SH.DistrHeat.WH.Elc.Solar.Solar</t>
  </si>
  <si>
    <t>FEC_per_sqm.kWh.HU.Res.HH.Thermal.SH.DistrHeat.CO</t>
  </si>
  <si>
    <t>FEC_per_sqm.kWh.HU.Res.HH.Thermal.SH.DistrHeat.CO.LPG.LPG</t>
  </si>
  <si>
    <t>FEC_per_sqm.kWh.HU.Res.HH.Thermal.SH.DistrHeat.CO.Elc.Elec</t>
  </si>
  <si>
    <t>FEC_per_sqm.kWh.HU.Res.HH.Thermal.SH.AdvElc</t>
  </si>
  <si>
    <t>FEC_per_sqm.kWh.HU.Res.HH.Thermal.SH.AdvElc.SH</t>
  </si>
  <si>
    <t>FEC_per_sqm.kWh.HU.Res.HH.Thermal.SH.AdvElc.SH.Elec</t>
  </si>
  <si>
    <t>FEC_per_sqm.kWh.HU.Res.HH.Thermal.SH.AdvElc.SC</t>
  </si>
  <si>
    <t>FEC_per_sqm.kWh.HU.Res.HH.Thermal.SH.AdvElc.SC.AC.Elec</t>
  </si>
  <si>
    <t>FEC_per_sqm.kWh.HU.Res.HH.Thermal.SH.AdvElc.WH</t>
  </si>
  <si>
    <t>FEC_per_sqm.kWh.HU.Res.HH.Thermal.SH.AdvElc.WH.LPG.NoSolar.LPG</t>
  </si>
  <si>
    <t>FEC_per_sqm.kWh.HU.Res.HH.Thermal.SH.AdvElc.WH.LPG.Solar</t>
  </si>
  <si>
    <t>FEC_per_sqm.kWh.HU.Res.HH.Thermal.SH.AdvElc.WH.LPG.Solar.LPG</t>
  </si>
  <si>
    <t>FEC_per_sqm.kWh.HU.Res.HH.Thermal.SH.AdvElc.WH.LPG.Solar.Solar</t>
  </si>
  <si>
    <t>FEC_per_sqm.kWh.HU.Res.HH.Thermal.SH.AdvElc.WH.Elc.NoSolar.Elec</t>
  </si>
  <si>
    <t>FEC_per_sqm.kWh.HU.Res.HH.Thermal.SH.AdvElc.WH.Elc.Solar</t>
  </si>
  <si>
    <t>FEC_per_sqm.kWh.HU.Res.HH.Thermal.SH.AdvElc.WH.Elc.Solar.Elec</t>
  </si>
  <si>
    <t>FEC_per_sqm.kWh.HU.Res.HH.Thermal.SH.AdvElc.WH.Elc.Solar.Solar</t>
  </si>
  <si>
    <t>FEC_per_sqm.kWh.HU.Res.HH.Thermal.SH.AdvElc.CO</t>
  </si>
  <si>
    <t>FEC_per_sqm.kWh.HU.Res.HH.Thermal.SH.AdvElc.CO.LPG.LPG</t>
  </si>
  <si>
    <t>FEC_per_sqm.kWh.HU.Res.HH.Thermal.SH.AdvElc.CO.Elc.Elec</t>
  </si>
  <si>
    <t>FEC_per_sqm.kWh.HU.Res.HH.Thermal.SH.ConvElc</t>
  </si>
  <si>
    <t>FEC_per_sqm.kWh.HU.Res.HH.Thermal.SH.ConvElc.SH</t>
  </si>
  <si>
    <t>FEC_per_sqm.kWh.HU.Res.HH.Thermal.SH.ConvElc.SH.Elec</t>
  </si>
  <si>
    <t>FEC_per_sqm.kWh.HU.Res.HH.Thermal.SH.ConvElc.SC</t>
  </si>
  <si>
    <t>FEC_per_sqm.kWh.HU.Res.HH.Thermal.SH.ConvElc.SC.AC.Elec</t>
  </si>
  <si>
    <t>FEC_per_sqm.kWh.HU.Res.HH.Thermal.SH.ConvElc.WH</t>
  </si>
  <si>
    <t>FEC_per_sqm.kWh.HU.Res.HH.Thermal.SH.ConvElc.WH.LPG.NoSolar.LPG</t>
  </si>
  <si>
    <t>FEC_per_sqm.kWh.HU.Res.HH.Thermal.SH.ConvElc.WH.LPG.Solar</t>
  </si>
  <si>
    <t>FEC_per_sqm.kWh.HU.Res.HH.Thermal.SH.ConvElc.WH.LPG.Solar.LPG</t>
  </si>
  <si>
    <t>FEC_per_sqm.kWh.HU.Res.HH.Thermal.SH.ConvElc.WH.LPG.Solar.Solar</t>
  </si>
  <si>
    <t>FEC_per_sqm.kWh.HU.Res.HH.Thermal.SH.ConvElc.WH.Elc.NoSolar.Elec</t>
  </si>
  <si>
    <t>FEC_per_sqm.kWh.HU.Res.HH.Thermal.SH.ConvElc.WH.Elc.Solar</t>
  </si>
  <si>
    <t>FEC_per_sqm.kWh.HU.Res.HH.Thermal.SH.ConvElc.WH.Elc.Solar.Elec</t>
  </si>
  <si>
    <t>FEC_per_sqm.kWh.HU.Res.HH.Thermal.SH.ConvElc.WH.Elc.Solar.Solar</t>
  </si>
  <si>
    <t>FEC_per_sqm.kWh.HU.Res.HH.Thermal.SH.ConvElc.CO</t>
  </si>
  <si>
    <t>FEC_per_sqm.kWh.HU.Res.HH.Thermal.SH.ConvElc.CO.LPG.LPG</t>
  </si>
  <si>
    <t>FEC_per_sqm.kWh.HU.Res.HH.Thermal.SH.ConvElc.CO.Elc.Elec</t>
  </si>
  <si>
    <t>HU - Thermal energy service per surface area (detailed structure)</t>
  </si>
  <si>
    <t>TES_per_sqm.kWh.HU.Res.HH.Thermal.SH.Solids</t>
  </si>
  <si>
    <t>TES_per_sqm.kWh.HU.Res.HH.Thermal.SH.Solids.SH</t>
  </si>
  <si>
    <t>TES_per_sqm.kWh.HU.Res.HH.Thermal.SH.Solids.SH.Solids</t>
  </si>
  <si>
    <t>TES_per_sqm.kWh.HU.Res.HH.Thermal.SH.Solids.SH.Elec</t>
  </si>
  <si>
    <t>TES_per_sqm.kWh.HU.Res.HH.Thermal.SH.Solids.SC</t>
  </si>
  <si>
    <t>TES_per_sqm.kWh.HU.Res.HH.Thermal.SH.Solids.SC.AC.Elec</t>
  </si>
  <si>
    <t>TES_per_sqm.kWh.HU.Res.HH.Thermal.SH.Solids.WH</t>
  </si>
  <si>
    <t>TES_per_sqm.kWh.HU.Res.HH.Thermal.SH.Solids.WH.Solids.NoSolar.Solids</t>
  </si>
  <si>
    <t>TES_per_sqm.kWh.HU.Res.HH.Thermal.SH.Solids.WH.LPG.NoSolar.LPG</t>
  </si>
  <si>
    <t>TES_per_sqm.kWh.HU.Res.HH.Thermal.SH.Solids.WH.LPG.Solar</t>
  </si>
  <si>
    <t>TES_per_sqm.kWh.HU.Res.HH.Thermal.SH.Solids.WH.LPG.Solar.LPG</t>
  </si>
  <si>
    <t>TES_per_sqm.kWh.HU.Res.HH.Thermal.SH.Solids.WH.LPG.Solar.Solar</t>
  </si>
  <si>
    <t>TES_per_sqm.kWh.HU.Res.HH.Thermal.SH.Solids.WH.Elc.NoSolar.Elec</t>
  </si>
  <si>
    <t>TES_per_sqm.kWh.HU.Res.HH.Thermal.SH.Solids.WH.Elc.Solar</t>
  </si>
  <si>
    <t>TES_per_sqm.kWh.HU.Res.HH.Thermal.SH.Solids.WH.Elc.Solar.Elec</t>
  </si>
  <si>
    <t>TES_per_sqm.kWh.HU.Res.HH.Thermal.SH.Solids.WH.Elc.Solar.Solar</t>
  </si>
  <si>
    <t>TES_per_sqm.kWh.HU.Res.HH.Thermal.SH.Solids.CO</t>
  </si>
  <si>
    <t>TES_per_sqm.kWh.HU.Res.HH.Thermal.SH.Solids.CO.Solids.Solids</t>
  </si>
  <si>
    <t>TES_per_sqm.kWh.HU.Res.HH.Thermal.SH.Solids.CO.LPG.LPG</t>
  </si>
  <si>
    <t>TES_per_sqm.kWh.HU.Res.HH.Thermal.SH.Solids.CO.Elc.Elec</t>
  </si>
  <si>
    <t>TES_per_sqm.kWh.HU.Res.HH.Thermal.SH.LPG</t>
  </si>
  <si>
    <t>TES_per_sqm.kWh.HU.Res.HH.Thermal.SH.LPG.SH</t>
  </si>
  <si>
    <t>TES_per_sqm.kWh.HU.Res.HH.Thermal.SH.LPG.SH.LPG</t>
  </si>
  <si>
    <t>TES_per_sqm.kWh.HU.Res.HH.Thermal.SH.LPG.SH.Elec</t>
  </si>
  <si>
    <t>TES_per_sqm.kWh.HU.Res.HH.Thermal.SH.LPG.SC</t>
  </si>
  <si>
    <t>TES_per_sqm.kWh.HU.Res.HH.Thermal.SH.LPG.SC.AC.Elec</t>
  </si>
  <si>
    <t>TES_per_sqm.kWh.HU.Res.HH.Thermal.SH.LPG.WH</t>
  </si>
  <si>
    <t>TES_per_sqm.kWh.HU.Res.HH.Thermal.SH.LPG.WH.LPG.NoSolar.LPG</t>
  </si>
  <si>
    <t>TES_per_sqm.kWh.HU.Res.HH.Thermal.SH.LPG.WH.LPG.Solar</t>
  </si>
  <si>
    <t>TES_per_sqm.kWh.HU.Res.HH.Thermal.SH.LPG.WH.LPG.Solar.LPG</t>
  </si>
  <si>
    <t>TES_per_sqm.kWh.HU.Res.HH.Thermal.SH.LPG.WH.LPG.Solar.Solar</t>
  </si>
  <si>
    <t>TES_per_sqm.kWh.HU.Res.HH.Thermal.SH.LPG.WH.Elc.NoSolar.Elec</t>
  </si>
  <si>
    <t>TES_per_sqm.kWh.HU.Res.HH.Thermal.SH.LPG.WH.Elc.Solar</t>
  </si>
  <si>
    <t>TES_per_sqm.kWh.HU.Res.HH.Thermal.SH.LPG.WH.Elc.Solar.Elec</t>
  </si>
  <si>
    <t>TES_per_sqm.kWh.HU.Res.HH.Thermal.SH.LPG.WH.Elc.Solar.Solar</t>
  </si>
  <si>
    <t>TES_per_sqm.kWh.HU.Res.HH.Thermal.SH.LPG.CO</t>
  </si>
  <si>
    <t>TES_per_sqm.kWh.HU.Res.HH.Thermal.SH.LPG.CO.LPG.LPG</t>
  </si>
  <si>
    <t>TES_per_sqm.kWh.HU.Res.HH.Thermal.SH.LPG.CO.Elc.Elec</t>
  </si>
  <si>
    <t>TES_per_sqm.kWh.HU.Res.HH.Thermal.SH.Oil</t>
  </si>
  <si>
    <t>TES_per_sqm.kWh.HU.Res.HH.Thermal.SH.Oil.SH</t>
  </si>
  <si>
    <t>TES_per_sqm.kWh.HU.Res.HH.Thermal.SH.Oil.SH.Oil</t>
  </si>
  <si>
    <t>TES_per_sqm.kWh.HU.Res.HH.Thermal.SH.Oil.SH.Elec</t>
  </si>
  <si>
    <t>TES_per_sqm.kWh.HU.Res.HH.Thermal.SH.Oil.SC</t>
  </si>
  <si>
    <t>TES_per_sqm.kWh.HU.Res.HH.Thermal.SH.Oil.SC.AC.Elec</t>
  </si>
  <si>
    <t>TES_per_sqm.kWh.HU.Res.HH.Thermal.SH.Oil.WH</t>
  </si>
  <si>
    <t>TES_per_sqm.kWh.HU.Res.HH.Thermal.SH.Oil.WH.Oil.NoSolar.Oil</t>
  </si>
  <si>
    <t>TES_per_sqm.kWh.HU.Res.HH.Thermal.SH.Oil.WH.Oil.Solar</t>
  </si>
  <si>
    <t>TES_per_sqm.kWh.HU.Res.HH.Thermal.SH.Oil.WH.Oil.Solar.Oil</t>
  </si>
  <si>
    <t>TES_per_sqm.kWh.HU.Res.HH.Thermal.SH.Oil.WH.Oil.Solar.Solar</t>
  </si>
  <si>
    <t>TES_per_sqm.kWh.HU.Res.HH.Thermal.SH.Oil.WH.Elc.NoSolar.Elec</t>
  </si>
  <si>
    <t>TES_per_sqm.kWh.HU.Res.HH.Thermal.SH.Oil.WH.Elc.Solar</t>
  </si>
  <si>
    <t>TES_per_sqm.kWh.HU.Res.HH.Thermal.SH.Oil.WH.Elc.Solar.Elec</t>
  </si>
  <si>
    <t>TES_per_sqm.kWh.HU.Res.HH.Thermal.SH.Oil.WH.Elc.Solar.Solar</t>
  </si>
  <si>
    <t>TES_per_sqm.kWh.HU.Res.HH.Thermal.SH.Oil.CO</t>
  </si>
  <si>
    <t>TES_per_sqm.kWh.HU.Res.HH.Thermal.SH.Oil.CO.LPG.LPG</t>
  </si>
  <si>
    <t>TES_per_sqm.kWh.HU.Res.HH.Thermal.SH.Oil.CO.Elc.Elec</t>
  </si>
  <si>
    <t>TES_per_sqm.kWh.HU.Res.HH.Thermal.SH.Gas</t>
  </si>
  <si>
    <t>TES_per_sqm.kWh.HU.Res.HH.Thermal.SH.Gas.SH</t>
  </si>
  <si>
    <t>TES_per_sqm.kWh.HU.Res.HH.Thermal.SH.Gas.SH.Gas</t>
  </si>
  <si>
    <t>TES_per_sqm.kWh.HU.Res.HH.Thermal.SH.Gas.SH.Elec</t>
  </si>
  <si>
    <t>TES_per_sqm.kWh.HU.Res.HH.Thermal.SH.Gas.SC</t>
  </si>
  <si>
    <t>TES_per_sqm.kWh.HU.Res.HH.Thermal.SH.Gas.SC.AC.Elec</t>
  </si>
  <si>
    <t>TES_per_sqm.kWh.HU.Res.HH.Thermal.SH.Gas.WH</t>
  </si>
  <si>
    <t>TES_per_sqm.kWh.HU.Res.HH.Thermal.SH.Gas.WH.Gas.NoSolar.Gas</t>
  </si>
  <si>
    <t>TES_per_sqm.kWh.HU.Res.HH.Thermal.SH.Gas.WH.Gas.Solar</t>
  </si>
  <si>
    <t>TES_per_sqm.kWh.HU.Res.HH.Thermal.SH.Gas.WH.Gas.Solar.Gas</t>
  </si>
  <si>
    <t>TES_per_sqm.kWh.HU.Res.HH.Thermal.SH.Gas.WH.Gas.Solar.Solar</t>
  </si>
  <si>
    <t>TES_per_sqm.kWh.HU.Res.HH.Thermal.SH.Gas.WH.Elc.NoSolar.Elec</t>
  </si>
  <si>
    <t>TES_per_sqm.kWh.HU.Res.HH.Thermal.SH.Gas.WH.Elc.Solar</t>
  </si>
  <si>
    <t>TES_per_sqm.kWh.HU.Res.HH.Thermal.SH.Gas.WH.Elc.Solar.Elec</t>
  </si>
  <si>
    <t>TES_per_sqm.kWh.HU.Res.HH.Thermal.SH.Gas.WH.Elc.Solar.Solar</t>
  </si>
  <si>
    <t>TES_per_sqm.kWh.HU.Res.HH.Thermal.SH.Gas.CO</t>
  </si>
  <si>
    <t>TES_per_sqm.kWh.HU.Res.HH.Thermal.SH.Gas.CO.Gas.Gas</t>
  </si>
  <si>
    <t>TES_per_sqm.kWh.HU.Res.HH.Thermal.SH.Gas.CO.Elc.Elec</t>
  </si>
  <si>
    <t>TES_per_sqm.kWh.HU.Res.HH.Thermal.SH.Biomass</t>
  </si>
  <si>
    <t>TES_per_sqm.kWh.HU.Res.HH.Thermal.SH.Biomass.SH</t>
  </si>
  <si>
    <t>TES_per_sqm.kWh.HU.Res.HH.Thermal.SH.Biomass.SH.Biomass</t>
  </si>
  <si>
    <t>TES_per_sqm.kWh.HU.Res.HH.Thermal.SH.Biomass.SH.Elec</t>
  </si>
  <si>
    <t>TES_per_sqm.kWh.HU.Res.HH.Thermal.SH.Biomass.SC</t>
  </si>
  <si>
    <t>TES_per_sqm.kWh.HU.Res.HH.Thermal.SH.Biomass.SC.AC.Elec</t>
  </si>
  <si>
    <t>TES_per_sqm.kWh.HU.Res.HH.Thermal.SH.Biomass.WH</t>
  </si>
  <si>
    <t>TES_per_sqm.kWh.HU.Res.HH.Thermal.SH.Biomass.WH.Biomass.NoSolar.Biomass</t>
  </si>
  <si>
    <t>TES_per_sqm.kWh.HU.Res.HH.Thermal.SH.Biomass.WH.Biomass.Solar</t>
  </si>
  <si>
    <t>TES_per_sqm.kWh.HU.Res.HH.Thermal.SH.Biomass.WH.Biomass.Solar.Biomass</t>
  </si>
  <si>
    <t>TES_per_sqm.kWh.HU.Res.HH.Thermal.SH.Biomass.WH.Biomass.Solar.Solar</t>
  </si>
  <si>
    <t>TES_per_sqm.kWh.HU.Res.HH.Thermal.SH.Biomass.WH.LPG.NoSolar.LPG</t>
  </si>
  <si>
    <t>TES_per_sqm.kWh.HU.Res.HH.Thermal.SH.Biomass.WH.LPG.Solar</t>
  </si>
  <si>
    <t>TES_per_sqm.kWh.HU.Res.HH.Thermal.SH.Biomass.WH.LPG.Solar.LPG</t>
  </si>
  <si>
    <t>TES_per_sqm.kWh.HU.Res.HH.Thermal.SH.Biomass.WH.LPG.Solar.Solar</t>
  </si>
  <si>
    <t>TES_per_sqm.kWh.HU.Res.HH.Thermal.SH.Biomass.WH.Elc.NoSolar.Elec</t>
  </si>
  <si>
    <t>TES_per_sqm.kWh.HU.Res.HH.Thermal.SH.Biomass.WH.Elc.Solar</t>
  </si>
  <si>
    <t>TES_per_sqm.kWh.HU.Res.HH.Thermal.SH.Biomass.WH.Elc.Solar.Elec</t>
  </si>
  <si>
    <t>TES_per_sqm.kWh.HU.Res.HH.Thermal.SH.Biomass.WH.Elc.Solar.Solar</t>
  </si>
  <si>
    <t>TES_per_sqm.kWh.HU.Res.HH.Thermal.SH.Biomass.CO</t>
  </si>
  <si>
    <t>TES_per_sqm.kWh.HU.Res.HH.Thermal.SH.Biomass.CO.Biomass.Biomass</t>
  </si>
  <si>
    <t>TES_per_sqm.kWh.HU.Res.HH.Thermal.SH.Biomass.CO.LPG.LPG</t>
  </si>
  <si>
    <t>TES_per_sqm.kWh.HU.Res.HH.Thermal.SH.Biomass.CO.Elc.Elec</t>
  </si>
  <si>
    <t>TES_per_sqm.kWh.HU.Res.HH.Thermal.SH.Geo</t>
  </si>
  <si>
    <t>TES_per_sqm.kWh.HU.Res.HH.Thermal.SH.Geo.SH</t>
  </si>
  <si>
    <t>TES_per_sqm.kWh.HU.Res.HH.Thermal.SH.Geo.SH.Geo</t>
  </si>
  <si>
    <t>TES_per_sqm.kWh.HU.Res.HH.Thermal.SH.Geo.SH.Elec</t>
  </si>
  <si>
    <t>TES_per_sqm.kWh.HU.Res.HH.Thermal.SH.Geo.SC</t>
  </si>
  <si>
    <t>TES_per_sqm.kWh.HU.Res.HH.Thermal.SH.Geo.SC.AC.Elec</t>
  </si>
  <si>
    <t>TES_per_sqm.kWh.HU.Res.HH.Thermal.SH.Geo.WH</t>
  </si>
  <si>
    <t>TES_per_sqm.kWh.HU.Res.HH.Thermal.SH.Geo.WH.Geo.NoSolar.Geo</t>
  </si>
  <si>
    <t>TES_per_sqm.kWh.HU.Res.HH.Thermal.SH.Geo.WH.Geo.Solar</t>
  </si>
  <si>
    <t>TES_per_sqm.kWh.HU.Res.HH.Thermal.SH.Geo.WH.Geo.Solar.Geo</t>
  </si>
  <si>
    <t>TES_per_sqm.kWh.HU.Res.HH.Thermal.SH.Geo.WH.Geo.Solar.Solar</t>
  </si>
  <si>
    <t>TES_per_sqm.kWh.HU.Res.HH.Thermal.SH.Geo.WH.Elc.NoSolar.Elec</t>
  </si>
  <si>
    <t>TES_per_sqm.kWh.HU.Res.HH.Thermal.SH.Geo.WH.Elc.Solar</t>
  </si>
  <si>
    <t>TES_per_sqm.kWh.HU.Res.HH.Thermal.SH.Geo.WH.Elc.Solar.Elec</t>
  </si>
  <si>
    <t>TES_per_sqm.kWh.HU.Res.HH.Thermal.SH.Geo.WH.Elc.Solar.Solar</t>
  </si>
  <si>
    <t>TES_per_sqm.kWh.HU.Res.HH.Thermal.SH.Geo.CO</t>
  </si>
  <si>
    <t>TES_per_sqm.kWh.HU.Res.HH.Thermal.SH.Geo.CO.LPG.LPG</t>
  </si>
  <si>
    <t>TES_per_sqm.kWh.HU.Res.HH.Thermal.SH.Geo.CO.Elc.Elec</t>
  </si>
  <si>
    <t>TES_per_sqm.kWh.HU.Res.HH.Thermal.SH.DistrHeat</t>
  </si>
  <si>
    <t>TES_per_sqm.kWh.HU.Res.HH.Thermal.SH.DistrHeat.SH</t>
  </si>
  <si>
    <t>TES_per_sqm.kWh.HU.Res.HH.Thermal.SH.DistrHeat.SH.Steam_Distr</t>
  </si>
  <si>
    <t>TES_per_sqm.kWh.HU.Res.HH.Thermal.SH.DistrHeat.SH.Elec</t>
  </si>
  <si>
    <t>TES_per_sqm.kWh.HU.Res.HH.Thermal.SH.DistrHeat.SC</t>
  </si>
  <si>
    <t>TES_per_sqm.kWh.HU.Res.HH.Thermal.SH.DistrHeat.SC.AC.Elec</t>
  </si>
  <si>
    <t>TES_per_sqm.kWh.HU.Res.HH.Thermal.SH.DistrHeat.WH</t>
  </si>
  <si>
    <t>TES_per_sqm.kWh.HU.Res.HH.Thermal.SH.DistrHeat.WH.DistrHeat.NoSolar.Steam_Distr</t>
  </si>
  <si>
    <t>TES_per_sqm.kWh.HU.Res.HH.Thermal.SH.DistrHeat.WH.DistrHeat.Solar</t>
  </si>
  <si>
    <t>TES_per_sqm.kWh.HU.Res.HH.Thermal.SH.DistrHeat.WH.DistrHeat.Solar.Steam_Distr</t>
  </si>
  <si>
    <t>TES_per_sqm.kWh.HU.Res.HH.Thermal.SH.DistrHeat.WH.DistrHeat.Solar.Solar</t>
  </si>
  <si>
    <t>TES_per_sqm.kWh.HU.Res.HH.Thermal.SH.DistrHeat.WH.Elc.NoSolar.Elec</t>
  </si>
  <si>
    <t>TES_per_sqm.kWh.HU.Res.HH.Thermal.SH.DistrHeat.WH.Elc.Solar</t>
  </si>
  <si>
    <t>TES_per_sqm.kWh.HU.Res.HH.Thermal.SH.DistrHeat.WH.Elc.Solar.Elec</t>
  </si>
  <si>
    <t>TES_per_sqm.kWh.HU.Res.HH.Thermal.SH.DistrHeat.WH.Elc.Solar.Solar</t>
  </si>
  <si>
    <t>TES_per_sqm.kWh.HU.Res.HH.Thermal.SH.DistrHeat.CO</t>
  </si>
  <si>
    <t>TES_per_sqm.kWh.HU.Res.HH.Thermal.SH.DistrHeat.CO.LPG.LPG</t>
  </si>
  <si>
    <t>TES_per_sqm.kWh.HU.Res.HH.Thermal.SH.DistrHeat.CO.Elc.Elec</t>
  </si>
  <si>
    <t>TES_per_sqm.kWh.HU.Res.HH.Thermal.SH.AdvElc</t>
  </si>
  <si>
    <t>TES_per_sqm.kWh.HU.Res.HH.Thermal.SH.AdvElc.SH</t>
  </si>
  <si>
    <t>TES_per_sqm.kWh.HU.Res.HH.Thermal.SH.AdvElc.SH.Elec</t>
  </si>
  <si>
    <t>TES_per_sqm.kWh.HU.Res.HH.Thermal.SH.AdvElc.SC</t>
  </si>
  <si>
    <t>TES_per_sqm.kWh.HU.Res.HH.Thermal.SH.AdvElc.SC.AC.Elec</t>
  </si>
  <si>
    <t>TES_per_sqm.kWh.HU.Res.HH.Thermal.SH.AdvElc.WH</t>
  </si>
  <si>
    <t>TES_per_sqm.kWh.HU.Res.HH.Thermal.SH.AdvElc.WH.LPG.NoSolar.LPG</t>
  </si>
  <si>
    <t>TES_per_sqm.kWh.HU.Res.HH.Thermal.SH.AdvElc.WH.LPG.Solar</t>
  </si>
  <si>
    <t>TES_per_sqm.kWh.HU.Res.HH.Thermal.SH.AdvElc.WH.LPG.Solar.LPG</t>
  </si>
  <si>
    <t>TES_per_sqm.kWh.HU.Res.HH.Thermal.SH.AdvElc.WH.LPG.Solar.Solar</t>
  </si>
  <si>
    <t>TES_per_sqm.kWh.HU.Res.HH.Thermal.SH.AdvElc.WH.Elc.NoSolar.Elec</t>
  </si>
  <si>
    <t>TES_per_sqm.kWh.HU.Res.HH.Thermal.SH.AdvElc.WH.Elc.Solar</t>
  </si>
  <si>
    <t>TES_per_sqm.kWh.HU.Res.HH.Thermal.SH.AdvElc.WH.Elc.Solar.Elec</t>
  </si>
  <si>
    <t>TES_per_sqm.kWh.HU.Res.HH.Thermal.SH.AdvElc.WH.Elc.Solar.Solar</t>
  </si>
  <si>
    <t>TES_per_sqm.kWh.HU.Res.HH.Thermal.SH.AdvElc.CO</t>
  </si>
  <si>
    <t>TES_per_sqm.kWh.HU.Res.HH.Thermal.SH.AdvElc.CO.LPG.LPG</t>
  </si>
  <si>
    <t>TES_per_sqm.kWh.HU.Res.HH.Thermal.SH.AdvElc.CO.Elc.Elec</t>
  </si>
  <si>
    <t>TES_per_sqm.kWh.HU.Res.HH.Thermal.SH.ConvElc</t>
  </si>
  <si>
    <t>TES_per_sqm.kWh.HU.Res.HH.Thermal.SH.ConvElc.SH</t>
  </si>
  <si>
    <t>TES_per_sqm.kWh.HU.Res.HH.Thermal.SH.ConvElc.SH.Elec</t>
  </si>
  <si>
    <t>TES_per_sqm.kWh.HU.Res.HH.Thermal.SH.ConvElc.SC</t>
  </si>
  <si>
    <t>TES_per_sqm.kWh.HU.Res.HH.Thermal.SH.ConvElc.SC.AC.Elec</t>
  </si>
  <si>
    <t>TES_per_sqm.kWh.HU.Res.HH.Thermal.SH.ConvElc.WH</t>
  </si>
  <si>
    <t>TES_per_sqm.kWh.HU.Res.HH.Thermal.SH.ConvElc.WH.LPG.NoSolar.LPG</t>
  </si>
  <si>
    <t>TES_per_sqm.kWh.HU.Res.HH.Thermal.SH.ConvElc.WH.LPG.Solar</t>
  </si>
  <si>
    <t>TES_per_sqm.kWh.HU.Res.HH.Thermal.SH.ConvElc.WH.LPG.Solar.LPG</t>
  </si>
  <si>
    <t>TES_per_sqm.kWh.HU.Res.HH.Thermal.SH.ConvElc.WH.LPG.Solar.Solar</t>
  </si>
  <si>
    <t>TES_per_sqm.kWh.HU.Res.HH.Thermal.SH.ConvElc.WH.Elc.NoSolar.Elec</t>
  </si>
  <si>
    <t>TES_per_sqm.kWh.HU.Res.HH.Thermal.SH.ConvElc.WH.Elc.Solar</t>
  </si>
  <si>
    <t>TES_per_sqm.kWh.HU.Res.HH.Thermal.SH.ConvElc.WH.Elc.Solar.Elec</t>
  </si>
  <si>
    <t>TES_per_sqm.kWh.HU.Res.HH.Thermal.SH.ConvElc.WH.Elc.Solar.Solar</t>
  </si>
  <si>
    <t>TES_per_sqm.kWh.HU.Res.HH.Thermal.SH.ConvElc.CO</t>
  </si>
  <si>
    <t>TES_per_sqm.kWh.HU.Res.HH.Thermal.SH.ConvElc.CO.LPG.LPG</t>
  </si>
  <si>
    <t>TES_per_sqm.kWh.HU.Res.HH.Thermal.SH.ConvElc.CO.Elc.Elec</t>
  </si>
  <si>
    <t>HU - CO2 emissions per surface area (detailed structure)</t>
  </si>
  <si>
    <t>EMI_per_sqm.kgCO2.HU.Res.HH.Thermal.SH.Solids</t>
  </si>
  <si>
    <t>EMI_per_sqm.kgCO2.HU.Res.HH.Thermal.SH.Solids.SH</t>
  </si>
  <si>
    <t>EMI_per_sqm.kgCO2.HU.Res.HH.Thermal.SH.Solids.SH.Solids</t>
  </si>
  <si>
    <t>EMI_per_sqm.kgCO2.HU.Res.HH.Thermal.SH.Solids.SH.Elec</t>
  </si>
  <si>
    <t>EMI_per_sqm.kgCO2.HU.Res.HH.Thermal.SH.Solids.SC</t>
  </si>
  <si>
    <t>EMI_per_sqm.kgCO2.HU.Res.HH.Thermal.SH.Solids.SC.AC.Elec</t>
  </si>
  <si>
    <t>EMI_per_sqm.kgCO2.HU.Res.HH.Thermal.SH.Solids.WH</t>
  </si>
  <si>
    <t>EMI_per_sqm.kgCO2.HU.Res.HH.Thermal.SH.Solids.WH.Solids.NoSolar.Solids</t>
  </si>
  <si>
    <t>EMI_per_sqm.kgCO2.HU.Res.HH.Thermal.SH.Solids.WH.LPG.NoSolar.LPG</t>
  </si>
  <si>
    <t>EMI_per_sqm.kgCO2.HU.Res.HH.Thermal.SH.Solids.WH.LPG.Solar</t>
  </si>
  <si>
    <t>EMI_per_sqm.kgCO2.HU.Res.HH.Thermal.SH.Solids.WH.LPG.Solar.LPG</t>
  </si>
  <si>
    <t>EMI_per_sqm.kgCO2.HU.Res.HH.Thermal.SH.Solids.WH.LPG.Solar.Solar</t>
  </si>
  <si>
    <t>EMI_per_sqm.kgCO2.HU.Res.HH.Thermal.SH.Solids.WH.Elc.NoSolar.Elec</t>
  </si>
  <si>
    <t>EMI_per_sqm.kgCO2.HU.Res.HH.Thermal.SH.Solids.WH.Elc.Solar</t>
  </si>
  <si>
    <t>EMI_per_sqm.kgCO2.HU.Res.HH.Thermal.SH.Solids.WH.Elc.Solar.Elec</t>
  </si>
  <si>
    <t>EMI_per_sqm.kgCO2.HU.Res.HH.Thermal.SH.Solids.WH.Elc.Solar.Solar</t>
  </si>
  <si>
    <t>EMI_per_sqm.kgCO2.HU.Res.HH.Thermal.SH.Solids.CO</t>
  </si>
  <si>
    <t>EMI_per_sqm.kgCO2.HU.Res.HH.Thermal.SH.Solids.CO.Solids.Solids</t>
  </si>
  <si>
    <t>EMI_per_sqm.kgCO2.HU.Res.HH.Thermal.SH.Solids.CO.LPG.LPG</t>
  </si>
  <si>
    <t>EMI_per_sqm.kgCO2.HU.Res.HH.Thermal.SH.Solids.CO.Elc.Elec</t>
  </si>
  <si>
    <t>EMI_per_sqm.kgCO2.HU.Res.HH.Thermal.SH.LPG</t>
  </si>
  <si>
    <t>EMI_per_sqm.kgCO2.HU.Res.HH.Thermal.SH.LPG.SH</t>
  </si>
  <si>
    <t>EMI_per_sqm.kgCO2.HU.Res.HH.Thermal.SH.LPG.SH.LPG</t>
  </si>
  <si>
    <t>EMI_per_sqm.kgCO2.HU.Res.HH.Thermal.SH.LPG.SH.Elec</t>
  </si>
  <si>
    <t>EMI_per_sqm.kgCO2.HU.Res.HH.Thermal.SH.LPG.SC</t>
  </si>
  <si>
    <t>EMI_per_sqm.kgCO2.HU.Res.HH.Thermal.SH.LPG.SC.AC.Elec</t>
  </si>
  <si>
    <t>EMI_per_sqm.kgCO2.HU.Res.HH.Thermal.SH.LPG.WH</t>
  </si>
  <si>
    <t>EMI_per_sqm.kgCO2.HU.Res.HH.Thermal.SH.LPG.WH.LPG.NoSolar.LPG</t>
  </si>
  <si>
    <t>EMI_per_sqm.kgCO2.HU.Res.HH.Thermal.SH.LPG.WH.LPG.Solar</t>
  </si>
  <si>
    <t>EMI_per_sqm.kgCO2.HU.Res.HH.Thermal.SH.LPG.WH.LPG.Solar.LPG</t>
  </si>
  <si>
    <t>EMI_per_sqm.kgCO2.HU.Res.HH.Thermal.SH.LPG.WH.LPG.Solar.Solar</t>
  </si>
  <si>
    <t>EMI_per_sqm.kgCO2.HU.Res.HH.Thermal.SH.LPG.WH.Elc.NoSolar.Elec</t>
  </si>
  <si>
    <t>EMI_per_sqm.kgCO2.HU.Res.HH.Thermal.SH.LPG.WH.Elc.Solar</t>
  </si>
  <si>
    <t>EMI_per_sqm.kgCO2.HU.Res.HH.Thermal.SH.LPG.WH.Elc.Solar.Elec</t>
  </si>
  <si>
    <t>EMI_per_sqm.kgCO2.HU.Res.HH.Thermal.SH.LPG.WH.Elc.Solar.Solar</t>
  </si>
  <si>
    <t>EMI_per_sqm.kgCO2.HU.Res.HH.Thermal.SH.LPG.CO</t>
  </si>
  <si>
    <t>EMI_per_sqm.kgCO2.HU.Res.HH.Thermal.SH.LPG.CO.LPG.LPG</t>
  </si>
  <si>
    <t>EMI_per_sqm.kgCO2.HU.Res.HH.Thermal.SH.LPG.CO.Elc.Elec</t>
  </si>
  <si>
    <t>EMI_per_sqm.kgCO2.HU.Res.HH.Thermal.SH.Oil</t>
  </si>
  <si>
    <t>EMI_per_sqm.kgCO2.HU.Res.HH.Thermal.SH.Oil.SH</t>
  </si>
  <si>
    <t>EMI_per_sqm.kgCO2.HU.Res.HH.Thermal.SH.Oil.SH.Oil</t>
  </si>
  <si>
    <t>EMI_per_sqm.kgCO2.HU.Res.HH.Thermal.SH.Oil.SH.Elec</t>
  </si>
  <si>
    <t>EMI_per_sqm.kgCO2.HU.Res.HH.Thermal.SH.Oil.SC</t>
  </si>
  <si>
    <t>EMI_per_sqm.kgCO2.HU.Res.HH.Thermal.SH.Oil.SC.AC.Elec</t>
  </si>
  <si>
    <t>EMI_per_sqm.kgCO2.HU.Res.HH.Thermal.SH.Oil.WH</t>
  </si>
  <si>
    <t>EMI_per_sqm.kgCO2.HU.Res.HH.Thermal.SH.Oil.WH.Oil.NoSolar.Oil</t>
  </si>
  <si>
    <t>EMI_per_sqm.kgCO2.HU.Res.HH.Thermal.SH.Oil.WH.Oil.Solar</t>
  </si>
  <si>
    <t>EMI_per_sqm.kgCO2.HU.Res.HH.Thermal.SH.Oil.WH.Oil.Solar.Oil</t>
  </si>
  <si>
    <t>EMI_per_sqm.kgCO2.HU.Res.HH.Thermal.SH.Oil.WH.Oil.Solar.Solar</t>
  </si>
  <si>
    <t>EMI_per_sqm.kgCO2.HU.Res.HH.Thermal.SH.Oil.WH.Elc.NoSolar.Elec</t>
  </si>
  <si>
    <t>EMI_per_sqm.kgCO2.HU.Res.HH.Thermal.SH.Oil.WH.Elc.Solar</t>
  </si>
  <si>
    <t>EMI_per_sqm.kgCO2.HU.Res.HH.Thermal.SH.Oil.WH.Elc.Solar.Elec</t>
  </si>
  <si>
    <t>EMI_per_sqm.kgCO2.HU.Res.HH.Thermal.SH.Oil.WH.Elc.Solar.Solar</t>
  </si>
  <si>
    <t>EMI_per_sqm.kgCO2.HU.Res.HH.Thermal.SH.Oil.CO</t>
  </si>
  <si>
    <t>EMI_per_sqm.kgCO2.HU.Res.HH.Thermal.SH.Oil.CO.LPG.LPG</t>
  </si>
  <si>
    <t>EMI_per_sqm.kgCO2.HU.Res.HH.Thermal.SH.Oil.CO.Elc.Elec</t>
  </si>
  <si>
    <t>EMI_per_sqm.kgCO2.HU.Res.HH.Thermal.SH.Gas</t>
  </si>
  <si>
    <t>EMI_per_sqm.kgCO2.HU.Res.HH.Thermal.SH.Gas.SH</t>
  </si>
  <si>
    <t>EMI_per_sqm.kgCO2.HU.Res.HH.Thermal.SH.Gas.SH.Gas</t>
  </si>
  <si>
    <t>EMI_per_sqm.kgCO2.HU.Res.HH.Thermal.SH.Gas.SH.Elec</t>
  </si>
  <si>
    <t>EMI_per_sqm.kgCO2.HU.Res.HH.Thermal.SH.Gas.SC</t>
  </si>
  <si>
    <t>EMI_per_sqm.kgCO2.HU.Res.HH.Thermal.SH.Gas.SC.AC.Elec</t>
  </si>
  <si>
    <t>EMI_per_sqm.kgCO2.HU.Res.HH.Thermal.SH.Gas.WH</t>
  </si>
  <si>
    <t>EMI_per_sqm.kgCO2.HU.Res.HH.Thermal.SH.Gas.WH.Gas.NoSolar.Gas</t>
  </si>
  <si>
    <t>EMI_per_sqm.kgCO2.HU.Res.HH.Thermal.SH.Gas.WH.Gas.Solar</t>
  </si>
  <si>
    <t>EMI_per_sqm.kgCO2.HU.Res.HH.Thermal.SH.Gas.WH.Gas.Solar.Gas</t>
  </si>
  <si>
    <t>EMI_per_sqm.kgCO2.HU.Res.HH.Thermal.SH.Gas.WH.Gas.Solar.Solar</t>
  </si>
  <si>
    <t>EMI_per_sqm.kgCO2.HU.Res.HH.Thermal.SH.Gas.WH.Elc.NoSolar.Elec</t>
  </si>
  <si>
    <t>EMI_per_sqm.kgCO2.HU.Res.HH.Thermal.SH.Gas.WH.Elc.Solar</t>
  </si>
  <si>
    <t>EMI_per_sqm.kgCO2.HU.Res.HH.Thermal.SH.Gas.WH.Elc.Solar.Elec</t>
  </si>
  <si>
    <t>EMI_per_sqm.kgCO2.HU.Res.HH.Thermal.SH.Gas.WH.Elc.Solar.Solar</t>
  </si>
  <si>
    <t>EMI_per_sqm.kgCO2.HU.Res.HH.Thermal.SH.Gas.CO</t>
  </si>
  <si>
    <t>EMI_per_sqm.kgCO2.HU.Res.HH.Thermal.SH.Gas.CO.Gas.Gas</t>
  </si>
  <si>
    <t>EMI_per_sqm.kgCO2.HU.Res.HH.Thermal.SH.Gas.CO.Elc.Elec</t>
  </si>
  <si>
    <t>EMI_per_sqm.kgCO2.HU.Res.HH.Thermal.SH.Biomass</t>
  </si>
  <si>
    <t>EMI_per_sqm.kgCO2.HU.Res.HH.Thermal.SH.Biomass.SH</t>
  </si>
  <si>
    <t>EMI_per_sqm.kgCO2.HU.Res.HH.Thermal.SH.Biomass.SH.Biomass</t>
  </si>
  <si>
    <t>EMI_per_sqm.kgCO2.HU.Res.HH.Thermal.SH.Biomass.SH.Elec</t>
  </si>
  <si>
    <t>EMI_per_sqm.kgCO2.HU.Res.HH.Thermal.SH.Biomass.SC</t>
  </si>
  <si>
    <t>EMI_per_sqm.kgCO2.HU.Res.HH.Thermal.SH.Biomass.SC.AC.Elec</t>
  </si>
  <si>
    <t>EMI_per_sqm.kgCO2.HU.Res.HH.Thermal.SH.Biomass.WH</t>
  </si>
  <si>
    <t>EMI_per_sqm.kgCO2.HU.Res.HH.Thermal.SH.Biomass.WH.Biomass.NoSolar.Biomass</t>
  </si>
  <si>
    <t>EMI_per_sqm.kgCO2.HU.Res.HH.Thermal.SH.Biomass.WH.Biomass.Solar</t>
  </si>
  <si>
    <t>EMI_per_sqm.kgCO2.HU.Res.HH.Thermal.SH.Biomass.WH.Biomass.Solar.Biomass</t>
  </si>
  <si>
    <t>EMI_per_sqm.kgCO2.HU.Res.HH.Thermal.SH.Biomass.WH.Biomass.Solar.Solar</t>
  </si>
  <si>
    <t>EMI_per_sqm.kgCO2.HU.Res.HH.Thermal.SH.Biomass.WH.LPG.NoSolar.LPG</t>
  </si>
  <si>
    <t>EMI_per_sqm.kgCO2.HU.Res.HH.Thermal.SH.Biomass.WH.LPG.Solar</t>
  </si>
  <si>
    <t>EMI_per_sqm.kgCO2.HU.Res.HH.Thermal.SH.Biomass.WH.LPG.Solar.LPG</t>
  </si>
  <si>
    <t>EMI_per_sqm.kgCO2.HU.Res.HH.Thermal.SH.Biomass.WH.LPG.Solar.Solar</t>
  </si>
  <si>
    <t>EMI_per_sqm.kgCO2.HU.Res.HH.Thermal.SH.Biomass.WH.Elc.NoSolar.Elec</t>
  </si>
  <si>
    <t>EMI_per_sqm.kgCO2.HU.Res.HH.Thermal.SH.Biomass.WH.Elc.Solar</t>
  </si>
  <si>
    <t>EMI_per_sqm.kgCO2.HU.Res.HH.Thermal.SH.Biomass.WH.Elc.Solar.Elec</t>
  </si>
  <si>
    <t>EMI_per_sqm.kgCO2.HU.Res.HH.Thermal.SH.Biomass.WH.Elc.Solar.Solar</t>
  </si>
  <si>
    <t>EMI_per_sqm.kgCO2.HU.Res.HH.Thermal.SH.Biomass.CO</t>
  </si>
  <si>
    <t>EMI_per_sqm.kgCO2.HU.Res.HH.Thermal.SH.Biomass.CO.Biomass.Biomass</t>
  </si>
  <si>
    <t>EMI_per_sqm.kgCO2.HU.Res.HH.Thermal.SH.Biomass.CO.LPG.LPG</t>
  </si>
  <si>
    <t>EMI_per_sqm.kgCO2.HU.Res.HH.Thermal.SH.Biomass.CO.Elc.Elec</t>
  </si>
  <si>
    <t>EMI_per_sqm.kgCO2.HU.Res.HH.Thermal.SH.Geo</t>
  </si>
  <si>
    <t>EMI_per_sqm.kgCO2.HU.Res.HH.Thermal.SH.Geo.SH</t>
  </si>
  <si>
    <t>EMI_per_sqm.kgCO2.HU.Res.HH.Thermal.SH.Geo.SH.Geo</t>
  </si>
  <si>
    <t>EMI_per_sqm.kgCO2.HU.Res.HH.Thermal.SH.Geo.SH.Elec</t>
  </si>
  <si>
    <t>EMI_per_sqm.kgCO2.HU.Res.HH.Thermal.SH.Geo.SC</t>
  </si>
  <si>
    <t>EMI_per_sqm.kgCO2.HU.Res.HH.Thermal.SH.Geo.SC.AC.Elec</t>
  </si>
  <si>
    <t>EMI_per_sqm.kgCO2.HU.Res.HH.Thermal.SH.Geo.WH</t>
  </si>
  <si>
    <t>EMI_per_sqm.kgCO2.HU.Res.HH.Thermal.SH.Geo.WH.Geo.NoSolar.Geo</t>
  </si>
  <si>
    <t>EMI_per_sqm.kgCO2.HU.Res.HH.Thermal.SH.Geo.WH.Geo.Solar</t>
  </si>
  <si>
    <t>EMI_per_sqm.kgCO2.HU.Res.HH.Thermal.SH.Geo.WH.Geo.Solar.Geo</t>
  </si>
  <si>
    <t>EMI_per_sqm.kgCO2.HU.Res.HH.Thermal.SH.Geo.WH.Geo.Solar.Solar</t>
  </si>
  <si>
    <t>EMI_per_sqm.kgCO2.HU.Res.HH.Thermal.SH.Geo.WH.Elc.NoSolar.Elec</t>
  </si>
  <si>
    <t>EMI_per_sqm.kgCO2.HU.Res.HH.Thermal.SH.Geo.WH.Elc.Solar</t>
  </si>
  <si>
    <t>EMI_per_sqm.kgCO2.HU.Res.HH.Thermal.SH.Geo.WH.Elc.Solar.Elec</t>
  </si>
  <si>
    <t>EMI_per_sqm.kgCO2.HU.Res.HH.Thermal.SH.Geo.WH.Elc.Solar.Solar</t>
  </si>
  <si>
    <t>EMI_per_sqm.kgCO2.HU.Res.HH.Thermal.SH.Geo.CO</t>
  </si>
  <si>
    <t>EMI_per_sqm.kgCO2.HU.Res.HH.Thermal.SH.Geo.CO.LPG.LPG</t>
  </si>
  <si>
    <t>EMI_per_sqm.kgCO2.HU.Res.HH.Thermal.SH.Geo.CO.Elc.Elec</t>
  </si>
  <si>
    <t>EMI_per_sqm.kgCO2.HU.Res.HH.Thermal.SH.DistrHeat</t>
  </si>
  <si>
    <t>EMI_per_sqm.kgCO2.HU.Res.HH.Thermal.SH.DistrHeat.SH</t>
  </si>
  <si>
    <t>EMI_per_sqm.kgCO2.HU.Res.HH.Thermal.SH.DistrHeat.SH.Steam_Distr</t>
  </si>
  <si>
    <t>EMI_per_sqm.kgCO2.HU.Res.HH.Thermal.SH.DistrHeat.SH.Elec</t>
  </si>
  <si>
    <t>EMI_per_sqm.kgCO2.HU.Res.HH.Thermal.SH.DistrHeat.SC</t>
  </si>
  <si>
    <t>EMI_per_sqm.kgCO2.HU.Res.HH.Thermal.SH.DistrHeat.SC.AC.Elec</t>
  </si>
  <si>
    <t>EMI_per_sqm.kgCO2.HU.Res.HH.Thermal.SH.DistrHeat.WH</t>
  </si>
  <si>
    <t>EMI_per_sqm.kgCO2.HU.Res.HH.Thermal.SH.DistrHeat.WH.DistrHeat.NoSolar.Steam_Distr</t>
  </si>
  <si>
    <t>EMI_per_sqm.kgCO2.HU.Res.HH.Thermal.SH.DistrHeat.WH.DistrHeat.Solar</t>
  </si>
  <si>
    <t>EMI_per_sqm.kgCO2.HU.Res.HH.Thermal.SH.DistrHeat.WH.DistrHeat.Solar.Steam_Distr</t>
  </si>
  <si>
    <t>EMI_per_sqm.kgCO2.HU.Res.HH.Thermal.SH.DistrHeat.WH.DistrHeat.Solar.Solar</t>
  </si>
  <si>
    <t>EMI_per_sqm.kgCO2.HU.Res.HH.Thermal.SH.DistrHeat.WH.Elc.NoSolar.Elec</t>
  </si>
  <si>
    <t>EMI_per_sqm.kgCO2.HU.Res.HH.Thermal.SH.DistrHeat.WH.Elc.Solar</t>
  </si>
  <si>
    <t>EMI_per_sqm.kgCO2.HU.Res.HH.Thermal.SH.DistrHeat.WH.Elc.Solar.Elec</t>
  </si>
  <si>
    <t>EMI_per_sqm.kgCO2.HU.Res.HH.Thermal.SH.DistrHeat.WH.Elc.Solar.Solar</t>
  </si>
  <si>
    <t>EMI_per_sqm.kgCO2.HU.Res.HH.Thermal.SH.DistrHeat.CO</t>
  </si>
  <si>
    <t>EMI_per_sqm.kgCO2.HU.Res.HH.Thermal.SH.DistrHeat.CO.LPG.LPG</t>
  </si>
  <si>
    <t>EMI_per_sqm.kgCO2.HU.Res.HH.Thermal.SH.DistrHeat.CO.Elc.Elec</t>
  </si>
  <si>
    <t>EMI_per_sqm.kgCO2.HU.Res.HH.Thermal.SH.AdvElc</t>
  </si>
  <si>
    <t>EMI_per_sqm.kgCO2.HU.Res.HH.Thermal.SH.AdvElc.SH</t>
  </si>
  <si>
    <t>EMI_per_sqm.kgCO2.HU.Res.HH.Thermal.SH.AdvElc.SH.Elec</t>
  </si>
  <si>
    <t>EMI_per_sqm.kgCO2.HU.Res.HH.Thermal.SH.AdvElc.SC</t>
  </si>
  <si>
    <t>EMI_per_sqm.kgCO2.HU.Res.HH.Thermal.SH.AdvElc.SC.AC.Elec</t>
  </si>
  <si>
    <t>EMI_per_sqm.kgCO2.HU.Res.HH.Thermal.SH.AdvElc.WH</t>
  </si>
  <si>
    <t>EMI_per_sqm.kgCO2.HU.Res.HH.Thermal.SH.AdvElc.WH.LPG.NoSolar.LPG</t>
  </si>
  <si>
    <t>EMI_per_sqm.kgCO2.HU.Res.HH.Thermal.SH.AdvElc.WH.LPG.Solar</t>
  </si>
  <si>
    <t>EMI_per_sqm.kgCO2.HU.Res.HH.Thermal.SH.AdvElc.WH.LPG.Solar.LPG</t>
  </si>
  <si>
    <t>EMI_per_sqm.kgCO2.HU.Res.HH.Thermal.SH.AdvElc.WH.LPG.Solar.Solar</t>
  </si>
  <si>
    <t>EMI_per_sqm.kgCO2.HU.Res.HH.Thermal.SH.AdvElc.WH.Elc.NoSolar.Elec</t>
  </si>
  <si>
    <t>EMI_per_sqm.kgCO2.HU.Res.HH.Thermal.SH.AdvElc.WH.Elc.Solar</t>
  </si>
  <si>
    <t>EMI_per_sqm.kgCO2.HU.Res.HH.Thermal.SH.AdvElc.WH.Elc.Solar.Elec</t>
  </si>
  <si>
    <t>EMI_per_sqm.kgCO2.HU.Res.HH.Thermal.SH.AdvElc.WH.Elc.Solar.Solar</t>
  </si>
  <si>
    <t>EMI_per_sqm.kgCO2.HU.Res.HH.Thermal.SH.AdvElc.CO</t>
  </si>
  <si>
    <t>EMI_per_sqm.kgCO2.HU.Res.HH.Thermal.SH.AdvElc.CO.LPG.LPG</t>
  </si>
  <si>
    <t>EMI_per_sqm.kgCO2.HU.Res.HH.Thermal.SH.AdvElc.CO.Elc.Elec</t>
  </si>
  <si>
    <t>EMI_per_sqm.kgCO2.HU.Res.HH.Thermal.SH.ConvElc</t>
  </si>
  <si>
    <t>EMI_per_sqm.kgCO2.HU.Res.HH.Thermal.SH.ConvElc.SH</t>
  </si>
  <si>
    <t>EMI_per_sqm.kgCO2.HU.Res.HH.Thermal.SH.ConvElc.SH.Elec</t>
  </si>
  <si>
    <t>EMI_per_sqm.kgCO2.HU.Res.HH.Thermal.SH.ConvElc.SC</t>
  </si>
  <si>
    <t>EMI_per_sqm.kgCO2.HU.Res.HH.Thermal.SH.ConvElc.SC.AC.Elec</t>
  </si>
  <si>
    <t>EMI_per_sqm.kgCO2.HU.Res.HH.Thermal.SH.ConvElc.WH</t>
  </si>
  <si>
    <t>EMI_per_sqm.kgCO2.HU.Res.HH.Thermal.SH.ConvElc.WH.LPG.NoSolar.LPG</t>
  </si>
  <si>
    <t>EMI_per_sqm.kgCO2.HU.Res.HH.Thermal.SH.ConvElc.WH.LPG.Solar</t>
  </si>
  <si>
    <t>EMI_per_sqm.kgCO2.HU.Res.HH.Thermal.SH.ConvElc.WH.LPG.Solar.LPG</t>
  </si>
  <si>
    <t>EMI_per_sqm.kgCO2.HU.Res.HH.Thermal.SH.ConvElc.WH.LPG.Solar.Solar</t>
  </si>
  <si>
    <t>EMI_per_sqm.kgCO2.HU.Res.HH.Thermal.SH.ConvElc.WH.Elc.NoSolar.Elec</t>
  </si>
  <si>
    <t>EMI_per_sqm.kgCO2.HU.Res.HH.Thermal.SH.ConvElc.WH.Elc.Solar</t>
  </si>
  <si>
    <t>EMI_per_sqm.kgCO2.HU.Res.HH.Thermal.SH.ConvElc.WH.Elc.Solar.Elec</t>
  </si>
  <si>
    <t>EMI_per_sqm.kgCO2.HU.Res.HH.Thermal.SH.ConvElc.WH.Elc.Solar.Solar</t>
  </si>
  <si>
    <t>EMI_per_sqm.kgCO2.HU.Res.HH.Thermal.SH.ConvElc.CO</t>
  </si>
  <si>
    <t>EMI_per_sqm.kgCO2.HU.Res.HH.Thermal.SH.ConvElc.CO.LPG.LPG</t>
  </si>
  <si>
    <t>EMI_per_sqm.kgCO2.HU.Res.HH.Thermal.SH.ConvElc.CO.Elc.Elec</t>
  </si>
  <si>
    <t>HU - Final energy consumption in new and renovated households (detailed structure)</t>
  </si>
  <si>
    <t>FEC.ktoe.HU.Res.HHnew.Thermal.SH.Solids</t>
  </si>
  <si>
    <t>FEC.ktoe.HU.Res.HHnew.Thermal.SH.Solids.SH</t>
  </si>
  <si>
    <t>FEC.ktoe.HU.Res.HHnew.Thermal.SH.Solids.SH.Solids</t>
  </si>
  <si>
    <t>FEC.ktoe.HU.Res.HHnew.Thermal.SH.Solids.SH.Elec</t>
  </si>
  <si>
    <t>FEC.ktoe.HU.Res.HHnew.Thermal.SH.Solids.SC</t>
  </si>
  <si>
    <t>FEC.ktoe.HU.Res.HHnew.Thermal.SH.Solids.SC.AC.Elec</t>
  </si>
  <si>
    <t>FEC.ktoe.HU.Res.HHnew.Thermal.SH.Solids.WH</t>
  </si>
  <si>
    <t>FEC.ktoe.HU.Res.HHnew.Thermal.SH.Solids.WH.Solids.NoSolar.Solids</t>
  </si>
  <si>
    <t>FEC.ktoe.HU.Res.HHnew.Thermal.SH.Solids.WH.LPG.NoSolar.LPG</t>
  </si>
  <si>
    <t>FEC.ktoe.HU.Res.HHnew.Thermal.SH.Solids.WH.LPG.Solar</t>
  </si>
  <si>
    <t>FEC.ktoe.HU.Res.HHnew.Thermal.SH.Solids.WH.LPG.Solar.LPG</t>
  </si>
  <si>
    <t>FEC.ktoe.HU.Res.HHnew.Thermal.SH.Solids.WH.LPG.Solar.Solar</t>
  </si>
  <si>
    <t>FEC.ktoe.HU.Res.HHnew.Thermal.SH.Solids.WH.Elc.NoSolar.Elec</t>
  </si>
  <si>
    <t>FEC.ktoe.HU.Res.HHnew.Thermal.SH.Solids.WH.Elc.Solar</t>
  </si>
  <si>
    <t>FEC.ktoe.HU.Res.HHnew.Thermal.SH.Solids.WH.Elc.Solar.Elec</t>
  </si>
  <si>
    <t>FEC.ktoe.HU.Res.HHnew.Thermal.SH.Solids.WH.Elc.Solar.Solar</t>
  </si>
  <si>
    <t>FEC.ktoe.HU.Res.HHnew.Thermal.SH.Solids.CO</t>
  </si>
  <si>
    <t>FEC.ktoe.HU.Res.HHnew.Thermal.SH.Solids.CO.Solids.Solids</t>
  </si>
  <si>
    <t>FEC.ktoe.HU.Res.HHnew.Thermal.SH.Solids.CO.LPG.LPG</t>
  </si>
  <si>
    <t>FEC.ktoe.HU.Res.HHnew.Thermal.SH.Solids.CO.Elc.Elec</t>
  </si>
  <si>
    <t>FEC.ktoe.HU.Res.HHnew.Thermal.SH.LPG</t>
  </si>
  <si>
    <t>FEC.ktoe.HU.Res.HHnew.Thermal.SH.LPG.SH</t>
  </si>
  <si>
    <t>FEC.ktoe.HU.Res.HHnew.Thermal.SH.LPG.SH.LPG</t>
  </si>
  <si>
    <t>FEC.ktoe.HU.Res.HHnew.Thermal.SH.LPG.SH.Elec</t>
  </si>
  <si>
    <t>FEC.ktoe.HU.Res.HHnew.Thermal.SH.LPG.SC</t>
  </si>
  <si>
    <t>FEC.ktoe.HU.Res.HHnew.Thermal.SH.LPG.SC.AC.Elec</t>
  </si>
  <si>
    <t>FEC.ktoe.HU.Res.HHnew.Thermal.SH.LPG.WH</t>
  </si>
  <si>
    <t>FEC.ktoe.HU.Res.HHnew.Thermal.SH.LPG.WH.LPG.NoSolar.LPG</t>
  </si>
  <si>
    <t>FEC.ktoe.HU.Res.HHnew.Thermal.SH.LPG.WH.LPG.Solar</t>
  </si>
  <si>
    <t>FEC.ktoe.HU.Res.HHnew.Thermal.SH.LPG.WH.LPG.Solar.LPG</t>
  </si>
  <si>
    <t>FEC.ktoe.HU.Res.HHnew.Thermal.SH.LPG.WH.LPG.Solar.Solar</t>
  </si>
  <si>
    <t>FEC.ktoe.HU.Res.HHnew.Thermal.SH.LPG.WH.Elc.NoSolar.Elec</t>
  </si>
  <si>
    <t>FEC.ktoe.HU.Res.HHnew.Thermal.SH.LPG.WH.Elc.Solar</t>
  </si>
  <si>
    <t>FEC.ktoe.HU.Res.HHnew.Thermal.SH.LPG.WH.Elc.Solar.Elec</t>
  </si>
  <si>
    <t>FEC.ktoe.HU.Res.HHnew.Thermal.SH.LPG.WH.Elc.Solar.Solar</t>
  </si>
  <si>
    <t>FEC.ktoe.HU.Res.HHnew.Thermal.SH.LPG.CO</t>
  </si>
  <si>
    <t>FEC.ktoe.HU.Res.HHnew.Thermal.SH.LPG.CO.LPG.LPG</t>
  </si>
  <si>
    <t>FEC.ktoe.HU.Res.HHnew.Thermal.SH.LPG.CO.Elc.Elec</t>
  </si>
  <si>
    <t>FEC.ktoe.HU.Res.HHnew.Thermal.SH.Oil</t>
  </si>
  <si>
    <t>FEC.ktoe.HU.Res.HHnew.Thermal.SH.Oil.SH</t>
  </si>
  <si>
    <t>FEC.ktoe.HU.Res.HHnew.Thermal.SH.Oil.SH.Oil</t>
  </si>
  <si>
    <t>FEC.ktoe.HU.Res.HHnew.Thermal.SH.Oil.SH.Elec</t>
  </si>
  <si>
    <t>FEC.ktoe.HU.Res.HHnew.Thermal.SH.Oil.SC</t>
  </si>
  <si>
    <t>FEC.ktoe.HU.Res.HHnew.Thermal.SH.Oil.SC.AC.Elec</t>
  </si>
  <si>
    <t>FEC.ktoe.HU.Res.HHnew.Thermal.SH.Oil.WH</t>
  </si>
  <si>
    <t>FEC.ktoe.HU.Res.HHnew.Thermal.SH.Oil.WH.Oil.NoSolar.Oil</t>
  </si>
  <si>
    <t>FEC.ktoe.HU.Res.HHnew.Thermal.SH.Oil.WH.Oil.Solar</t>
  </si>
  <si>
    <t>FEC.ktoe.HU.Res.HHnew.Thermal.SH.Oil.WH.Oil.Solar.Oil</t>
  </si>
  <si>
    <t>FEC.ktoe.HU.Res.HHnew.Thermal.SH.Oil.WH.Oil.Solar.Solar</t>
  </si>
  <si>
    <t>FEC.ktoe.HU.Res.HHnew.Thermal.SH.Oil.WH.Elc.NoSolar.Elec</t>
  </si>
  <si>
    <t>FEC.ktoe.HU.Res.HHnew.Thermal.SH.Oil.WH.Elc.Solar</t>
  </si>
  <si>
    <t>FEC.ktoe.HU.Res.HHnew.Thermal.SH.Oil.WH.Elc.Solar.Elec</t>
  </si>
  <si>
    <t>FEC.ktoe.HU.Res.HHnew.Thermal.SH.Oil.WH.Elc.Solar.Solar</t>
  </si>
  <si>
    <t>FEC.ktoe.HU.Res.HHnew.Thermal.SH.Oil.CO</t>
  </si>
  <si>
    <t>FEC.ktoe.HU.Res.HHnew.Thermal.SH.Oil.CO.LPG.LPG</t>
  </si>
  <si>
    <t>FEC.ktoe.HU.Res.HHnew.Thermal.SH.Oil.CO.Elc.Elec</t>
  </si>
  <si>
    <t>FEC.ktoe.HU.Res.HHnew.Thermal.SH.Gas</t>
  </si>
  <si>
    <t>FEC.ktoe.HU.Res.HHnew.Thermal.SH.Gas.SH</t>
  </si>
  <si>
    <t>FEC.ktoe.HU.Res.HHnew.Thermal.SH.Gas.SH.Gas</t>
  </si>
  <si>
    <t>FEC.ktoe.HU.Res.HHnew.Thermal.SH.Gas.SH.Elec</t>
  </si>
  <si>
    <t>FEC.ktoe.HU.Res.HHnew.Thermal.SH.Gas.SC</t>
  </si>
  <si>
    <t>FEC.ktoe.HU.Res.HHnew.Thermal.SH.Gas.SC.AC.Elec</t>
  </si>
  <si>
    <t>FEC.ktoe.HU.Res.HHnew.Thermal.SH.Gas.WH</t>
  </si>
  <si>
    <t>FEC.ktoe.HU.Res.HHnew.Thermal.SH.Gas.WH.Gas.NoSolar.Gas</t>
  </si>
  <si>
    <t>FEC.ktoe.HU.Res.HHnew.Thermal.SH.Gas.WH.Gas.Solar</t>
  </si>
  <si>
    <t>FEC.ktoe.HU.Res.HHnew.Thermal.SH.Gas.WH.Gas.Solar.Gas</t>
  </si>
  <si>
    <t>FEC.ktoe.HU.Res.HHnew.Thermal.SH.Gas.WH.Gas.Solar.Solar</t>
  </si>
  <si>
    <t>FEC.ktoe.HU.Res.HHnew.Thermal.SH.Gas.WH.Elc.NoSolar.Elec</t>
  </si>
  <si>
    <t>FEC.ktoe.HU.Res.HHnew.Thermal.SH.Gas.WH.Elc.Solar</t>
  </si>
  <si>
    <t>FEC.ktoe.HU.Res.HHnew.Thermal.SH.Gas.WH.Elc.Solar.Elec</t>
  </si>
  <si>
    <t>FEC.ktoe.HU.Res.HHnew.Thermal.SH.Gas.WH.Elc.Solar.Solar</t>
  </si>
  <si>
    <t>FEC.ktoe.HU.Res.HHnew.Thermal.SH.Gas.CO</t>
  </si>
  <si>
    <t>FEC.ktoe.HU.Res.HHnew.Thermal.SH.Gas.CO.Gas.Gas</t>
  </si>
  <si>
    <t>FEC.ktoe.HU.Res.HHnew.Thermal.SH.Gas.CO.Elc.Elec</t>
  </si>
  <si>
    <t>FEC.ktoe.HU.Res.HHnew.Thermal.SH.Biomass</t>
  </si>
  <si>
    <t>FEC.ktoe.HU.Res.HHnew.Thermal.SH.Biomass.SH</t>
  </si>
  <si>
    <t>FEC.ktoe.HU.Res.HHnew.Thermal.SH.Biomass.SH.Biomass</t>
  </si>
  <si>
    <t>FEC.ktoe.HU.Res.HHnew.Thermal.SH.Biomass.SH.Elec</t>
  </si>
  <si>
    <t>FEC.ktoe.HU.Res.HHnew.Thermal.SH.Biomass.SC</t>
  </si>
  <si>
    <t>FEC.ktoe.HU.Res.HHnew.Thermal.SH.Biomass.SC.AC.Elec</t>
  </si>
  <si>
    <t>FEC.ktoe.HU.Res.HHnew.Thermal.SH.Biomass.WH</t>
  </si>
  <si>
    <t>FEC.ktoe.HU.Res.HHnew.Thermal.SH.Biomass.WH.Biomass.NoSolar.Biomass</t>
  </si>
  <si>
    <t>FEC.ktoe.HU.Res.HHnew.Thermal.SH.Biomass.WH.Biomass.Solar</t>
  </si>
  <si>
    <t>FEC.ktoe.HU.Res.HHnew.Thermal.SH.Biomass.WH.Biomass.Solar.Biomass</t>
  </si>
  <si>
    <t>FEC.ktoe.HU.Res.HHnew.Thermal.SH.Biomass.WH.Biomass.Solar.Solar</t>
  </si>
  <si>
    <t>FEC.ktoe.HU.Res.HHnew.Thermal.SH.Biomass.WH.LPG.NoSolar.LPG</t>
  </si>
  <si>
    <t>FEC.ktoe.HU.Res.HHnew.Thermal.SH.Biomass.WH.LPG.Solar</t>
  </si>
  <si>
    <t>FEC.ktoe.HU.Res.HHnew.Thermal.SH.Biomass.WH.LPG.Solar.LPG</t>
  </si>
  <si>
    <t>FEC.ktoe.HU.Res.HHnew.Thermal.SH.Biomass.WH.LPG.Solar.Solar</t>
  </si>
  <si>
    <t>FEC.ktoe.HU.Res.HHnew.Thermal.SH.Biomass.WH.Elc.NoSolar.Elec</t>
  </si>
  <si>
    <t>FEC.ktoe.HU.Res.HHnew.Thermal.SH.Biomass.WH.Elc.Solar</t>
  </si>
  <si>
    <t>FEC.ktoe.HU.Res.HHnew.Thermal.SH.Biomass.WH.Elc.Solar.Elec</t>
  </si>
  <si>
    <t>FEC.ktoe.HU.Res.HHnew.Thermal.SH.Biomass.WH.Elc.Solar.Solar</t>
  </si>
  <si>
    <t>FEC.ktoe.HU.Res.HHnew.Thermal.SH.Biomass.CO</t>
  </si>
  <si>
    <t>FEC.ktoe.HU.Res.HHnew.Thermal.SH.Biomass.CO.Biomass.Biomass</t>
  </si>
  <si>
    <t>FEC.ktoe.HU.Res.HHnew.Thermal.SH.Biomass.CO.LPG.LPG</t>
  </si>
  <si>
    <t>FEC.ktoe.HU.Res.HHnew.Thermal.SH.Biomass.CO.Elc.Elec</t>
  </si>
  <si>
    <t>FEC.ktoe.HU.Res.HHnew.Thermal.SH.Geo</t>
  </si>
  <si>
    <t>FEC.ktoe.HU.Res.HHnew.Thermal.SH.Geo.SH</t>
  </si>
  <si>
    <t>FEC.ktoe.HU.Res.HHnew.Thermal.SH.Geo.SH.Geo</t>
  </si>
  <si>
    <t>FEC.ktoe.HU.Res.HHnew.Thermal.SH.Geo.SH.Elec</t>
  </si>
  <si>
    <t>FEC.ktoe.HU.Res.HHnew.Thermal.SH.Geo.SC</t>
  </si>
  <si>
    <t>FEC.ktoe.HU.Res.HHnew.Thermal.SH.Geo.SC.AC.Elec</t>
  </si>
  <si>
    <t>FEC.ktoe.HU.Res.HHnew.Thermal.SH.Geo.WH</t>
  </si>
  <si>
    <t>FEC.ktoe.HU.Res.HHnew.Thermal.SH.Geo.WH.Geo.NoSolar.Geo</t>
  </si>
  <si>
    <t>FEC.ktoe.HU.Res.HHnew.Thermal.SH.Geo.WH.Geo.Solar</t>
  </si>
  <si>
    <t>FEC.ktoe.HU.Res.HHnew.Thermal.SH.Geo.WH.Geo.Solar.Geo</t>
  </si>
  <si>
    <t>FEC.ktoe.HU.Res.HHnew.Thermal.SH.Geo.WH.Geo.Solar.Solar</t>
  </si>
  <si>
    <t>FEC.ktoe.HU.Res.HHnew.Thermal.SH.Geo.WH.Elc.NoSolar.Elec</t>
  </si>
  <si>
    <t>FEC.ktoe.HU.Res.HHnew.Thermal.SH.Geo.WH.Elc.Solar</t>
  </si>
  <si>
    <t>FEC.ktoe.HU.Res.HHnew.Thermal.SH.Geo.WH.Elc.Solar.Elec</t>
  </si>
  <si>
    <t>FEC.ktoe.HU.Res.HHnew.Thermal.SH.Geo.WH.Elc.Solar.Solar</t>
  </si>
  <si>
    <t>FEC.ktoe.HU.Res.HHnew.Thermal.SH.Geo.CO</t>
  </si>
  <si>
    <t>FEC.ktoe.HU.Res.HHnew.Thermal.SH.Geo.CO.LPG.LPG</t>
  </si>
  <si>
    <t>FEC.ktoe.HU.Res.HHnew.Thermal.SH.Geo.CO.Elc.Elec</t>
  </si>
  <si>
    <t>FEC.ktoe.HU.Res.HHnew.Thermal.SH.DistrHeat</t>
  </si>
  <si>
    <t>FEC.ktoe.HU.Res.HHnew.Thermal.SH.DistrHeat.SH</t>
  </si>
  <si>
    <t>FEC.ktoe.HU.Res.HHnew.Thermal.SH.DistrHeat.SH.Steam_Distr</t>
  </si>
  <si>
    <t>FEC.ktoe.HU.Res.HHnew.Thermal.SH.DistrHeat.SH.Elec</t>
  </si>
  <si>
    <t>FEC.ktoe.HU.Res.HHnew.Thermal.SH.DistrHeat.SC</t>
  </si>
  <si>
    <t>FEC.ktoe.HU.Res.HHnew.Thermal.SH.DistrHeat.SC.AC.Elec</t>
  </si>
  <si>
    <t>FEC.ktoe.HU.Res.HHnew.Thermal.SH.DistrHeat.WH</t>
  </si>
  <si>
    <t>FEC.ktoe.HU.Res.HHnew.Thermal.SH.DistrHeat.WH.DistrHeat.NoSolar.Steam_Distr</t>
  </si>
  <si>
    <t>FEC.ktoe.HU.Res.HHnew.Thermal.SH.DistrHeat.WH.DistrHeat.Solar</t>
  </si>
  <si>
    <t>FEC.ktoe.HU.Res.HHnew.Thermal.SH.DistrHeat.WH.DistrHeat.Solar.Steam_Distr</t>
  </si>
  <si>
    <t>FEC.ktoe.HU.Res.HHnew.Thermal.SH.DistrHeat.WH.DistrHeat.Solar.Solar</t>
  </si>
  <si>
    <t>FEC.ktoe.HU.Res.HHnew.Thermal.SH.DistrHeat.WH.Elc.NoSolar.Elec</t>
  </si>
  <si>
    <t>FEC.ktoe.HU.Res.HHnew.Thermal.SH.DistrHeat.WH.Elc.Solar</t>
  </si>
  <si>
    <t>FEC.ktoe.HU.Res.HHnew.Thermal.SH.DistrHeat.WH.Elc.Solar.Elec</t>
  </si>
  <si>
    <t>FEC.ktoe.HU.Res.HHnew.Thermal.SH.DistrHeat.WH.Elc.Solar.Solar</t>
  </si>
  <si>
    <t>FEC.ktoe.HU.Res.HHnew.Thermal.SH.DistrHeat.CO</t>
  </si>
  <si>
    <t>FEC.ktoe.HU.Res.HHnew.Thermal.SH.DistrHeat.CO.LPG.LPG</t>
  </si>
  <si>
    <t>FEC.ktoe.HU.Res.HHnew.Thermal.SH.DistrHeat.CO.Elc.Elec</t>
  </si>
  <si>
    <t>FEC.ktoe.HU.Res.HHnew.Thermal.SH.AdvElc</t>
  </si>
  <si>
    <t>FEC.ktoe.HU.Res.HHnew.Thermal.SH.AdvElc.SH</t>
  </si>
  <si>
    <t>FEC.ktoe.HU.Res.HHnew.Thermal.SH.AdvElc.SH.Elec</t>
  </si>
  <si>
    <t>FEC.ktoe.HU.Res.HHnew.Thermal.SH.AdvElc.SC</t>
  </si>
  <si>
    <t>FEC.ktoe.HU.Res.HHnew.Thermal.SH.AdvElc.SC.AC.Elec</t>
  </si>
  <si>
    <t>FEC.ktoe.HU.Res.HHnew.Thermal.SH.AdvElc.WH</t>
  </si>
  <si>
    <t>FEC.ktoe.HU.Res.HHnew.Thermal.SH.AdvElc.WH.LPG.NoSolar.LPG</t>
  </si>
  <si>
    <t>FEC.ktoe.HU.Res.HHnew.Thermal.SH.AdvElc.WH.LPG.Solar</t>
  </si>
  <si>
    <t>FEC.ktoe.HU.Res.HHnew.Thermal.SH.AdvElc.WH.LPG.Solar.LPG</t>
  </si>
  <si>
    <t>FEC.ktoe.HU.Res.HHnew.Thermal.SH.AdvElc.WH.LPG.Solar.Solar</t>
  </si>
  <si>
    <t>FEC.ktoe.HU.Res.HHnew.Thermal.SH.AdvElc.WH.Elc.NoSolar.Elec</t>
  </si>
  <si>
    <t>FEC.ktoe.HU.Res.HHnew.Thermal.SH.AdvElc.WH.Elc.Solar</t>
  </si>
  <si>
    <t>FEC.ktoe.HU.Res.HHnew.Thermal.SH.AdvElc.WH.Elc.Solar.Elec</t>
  </si>
  <si>
    <t>FEC.ktoe.HU.Res.HHnew.Thermal.SH.AdvElc.WH.Elc.Solar.Solar</t>
  </si>
  <si>
    <t>FEC.ktoe.HU.Res.HHnew.Thermal.SH.AdvElc.CO</t>
  </si>
  <si>
    <t>FEC.ktoe.HU.Res.HHnew.Thermal.SH.AdvElc.CO.LPG.LPG</t>
  </si>
  <si>
    <t>FEC.ktoe.HU.Res.HHnew.Thermal.SH.AdvElc.CO.Elc.Elec</t>
  </si>
  <si>
    <t>FEC.ktoe.HU.Res.HHnew.Thermal.SH.ConvElc</t>
  </si>
  <si>
    <t>FEC.ktoe.HU.Res.HHnew.Thermal.SH.ConvElc.SH</t>
  </si>
  <si>
    <t>FEC.ktoe.HU.Res.HHnew.Thermal.SH.ConvElc.SH.Elec</t>
  </si>
  <si>
    <t>FEC.ktoe.HU.Res.HHnew.Thermal.SH.ConvElc.SC</t>
  </si>
  <si>
    <t>FEC.ktoe.HU.Res.HHnew.Thermal.SH.ConvElc.SC.AC.Elec</t>
  </si>
  <si>
    <t>FEC.ktoe.HU.Res.HHnew.Thermal.SH.ConvElc.WH</t>
  </si>
  <si>
    <t>FEC.ktoe.HU.Res.HHnew.Thermal.SH.ConvElc.WH.LPG.NoSolar.LPG</t>
  </si>
  <si>
    <t>FEC.ktoe.HU.Res.HHnew.Thermal.SH.ConvElc.WH.LPG.Solar</t>
  </si>
  <si>
    <t>FEC.ktoe.HU.Res.HHnew.Thermal.SH.ConvElc.WH.LPG.Solar.LPG</t>
  </si>
  <si>
    <t>FEC.ktoe.HU.Res.HHnew.Thermal.SH.ConvElc.WH.LPG.Solar.Solar</t>
  </si>
  <si>
    <t>FEC.ktoe.HU.Res.HHnew.Thermal.SH.ConvElc.WH.Elc.NoSolar.Elec</t>
  </si>
  <si>
    <t>FEC.ktoe.HU.Res.HHnew.Thermal.SH.ConvElc.WH.Elc.Solar</t>
  </si>
  <si>
    <t>FEC.ktoe.HU.Res.HHnew.Thermal.SH.ConvElc.WH.Elc.Solar.Elec</t>
  </si>
  <si>
    <t>FEC.ktoe.HU.Res.HHnew.Thermal.SH.ConvElc.WH.Elc.Solar.Solar</t>
  </si>
  <si>
    <t>FEC.ktoe.HU.Res.HHnew.Thermal.SH.ConvElc.CO</t>
  </si>
  <si>
    <t>FEC.ktoe.HU.Res.HHnew.Thermal.SH.ConvElc.CO.LPG.LPG</t>
  </si>
  <si>
    <t>FEC.ktoe.HU.Res.HHnew.Thermal.SH.ConvElc.CO.Elc.Elec</t>
  </si>
  <si>
    <t>HU - Thermal energy service in new and renovated households (detailed structure)</t>
  </si>
  <si>
    <t>TES.ktoe.HU.Res.HHnew.Thermal.SH.Solids</t>
  </si>
  <si>
    <t>TES.ktoe.HU.Res.HHnew.Thermal.SH.Solids.SH</t>
  </si>
  <si>
    <t>TES.ktoe.HU.Res.HHnew.Thermal.SH.Solids.SH.Solids</t>
  </si>
  <si>
    <t>TES.ktoe.HU.Res.HHnew.Thermal.SH.Solids.SH.Elec</t>
  </si>
  <si>
    <t>TES.ktoe.HU.Res.HHnew.Thermal.SH.Solids.SC</t>
  </si>
  <si>
    <t>TES.ktoe.HU.Res.HHnew.Thermal.SH.Solids.SC.AC.Elec</t>
  </si>
  <si>
    <t>TES.ktoe.HU.Res.HHnew.Thermal.SH.Solids.WH</t>
  </si>
  <si>
    <t>TES.ktoe.HU.Res.HHnew.Thermal.SH.Solids.WH.Solids.NoSolar.Solids</t>
  </si>
  <si>
    <t>TES.ktoe.HU.Res.HHnew.Thermal.SH.Solids.WH.LPG.NoSolar.LPG</t>
  </si>
  <si>
    <t>TES.ktoe.HU.Res.HHnew.Thermal.SH.Solids.WH.LPG.Solar</t>
  </si>
  <si>
    <t>TES.ktoe.HU.Res.HHnew.Thermal.SH.Solids.WH.LPG.Solar.LPG</t>
  </si>
  <si>
    <t>TES.ktoe.HU.Res.HHnew.Thermal.SH.Solids.WH.LPG.Solar.Solar</t>
  </si>
  <si>
    <t>TES.ktoe.HU.Res.HHnew.Thermal.SH.Solids.WH.Elc.NoSolar.Elec</t>
  </si>
  <si>
    <t>TES.ktoe.HU.Res.HHnew.Thermal.SH.Solids.WH.Elc.Solar</t>
  </si>
  <si>
    <t>TES.ktoe.HU.Res.HHnew.Thermal.SH.Solids.WH.Elc.Solar.Elec</t>
  </si>
  <si>
    <t>TES.ktoe.HU.Res.HHnew.Thermal.SH.Solids.WH.Elc.Solar.Solar</t>
  </si>
  <si>
    <t>TES.ktoe.HU.Res.HHnew.Thermal.SH.Solids.CO</t>
  </si>
  <si>
    <t>TES.ktoe.HU.Res.HHnew.Thermal.SH.Solids.CO.Solids.Solids</t>
  </si>
  <si>
    <t>TES.ktoe.HU.Res.HHnew.Thermal.SH.Solids.CO.LPG.LPG</t>
  </si>
  <si>
    <t>TES.ktoe.HU.Res.HHnew.Thermal.SH.Solids.CO.Elc.Elec</t>
  </si>
  <si>
    <t>TES.ktoe.HU.Res.HHnew.Thermal.SH.LPG</t>
  </si>
  <si>
    <t>TES.ktoe.HU.Res.HHnew.Thermal.SH.LPG.SH</t>
  </si>
  <si>
    <t>TES.ktoe.HU.Res.HHnew.Thermal.SH.LPG.SH.LPG</t>
  </si>
  <si>
    <t>TES.ktoe.HU.Res.HHnew.Thermal.SH.LPG.SH.Elec</t>
  </si>
  <si>
    <t>TES.ktoe.HU.Res.HHnew.Thermal.SH.LPG.SC</t>
  </si>
  <si>
    <t>TES.ktoe.HU.Res.HHnew.Thermal.SH.LPG.SC.AC.Elec</t>
  </si>
  <si>
    <t>TES.ktoe.HU.Res.HHnew.Thermal.SH.LPG.WH</t>
  </si>
  <si>
    <t>TES.ktoe.HU.Res.HHnew.Thermal.SH.LPG.WH.LPG.NoSolar.LPG</t>
  </si>
  <si>
    <t>TES.ktoe.HU.Res.HHnew.Thermal.SH.LPG.WH.LPG.Solar</t>
  </si>
  <si>
    <t>TES.ktoe.HU.Res.HHnew.Thermal.SH.LPG.WH.LPG.Solar.LPG</t>
  </si>
  <si>
    <t>TES.ktoe.HU.Res.HHnew.Thermal.SH.LPG.WH.LPG.Solar.Solar</t>
  </si>
  <si>
    <t>TES.ktoe.HU.Res.HHnew.Thermal.SH.LPG.WH.Elc.NoSolar.Elec</t>
  </si>
  <si>
    <t>TES.ktoe.HU.Res.HHnew.Thermal.SH.LPG.WH.Elc.Solar</t>
  </si>
  <si>
    <t>TES.ktoe.HU.Res.HHnew.Thermal.SH.LPG.WH.Elc.Solar.Elec</t>
  </si>
  <si>
    <t>TES.ktoe.HU.Res.HHnew.Thermal.SH.LPG.WH.Elc.Solar.Solar</t>
  </si>
  <si>
    <t>TES.ktoe.HU.Res.HHnew.Thermal.SH.LPG.CO</t>
  </si>
  <si>
    <t>TES.ktoe.HU.Res.HHnew.Thermal.SH.LPG.CO.LPG.LPG</t>
  </si>
  <si>
    <t>TES.ktoe.HU.Res.HHnew.Thermal.SH.LPG.CO.Elc.Elec</t>
  </si>
  <si>
    <t>TES.ktoe.HU.Res.HHnew.Thermal.SH.Oil</t>
  </si>
  <si>
    <t>TES.ktoe.HU.Res.HHnew.Thermal.SH.Oil.SH</t>
  </si>
  <si>
    <t>TES.ktoe.HU.Res.HHnew.Thermal.SH.Oil.SH.Oil</t>
  </si>
  <si>
    <t>TES.ktoe.HU.Res.HHnew.Thermal.SH.Oil.SH.Elec</t>
  </si>
  <si>
    <t>TES.ktoe.HU.Res.HHnew.Thermal.SH.Oil.SC</t>
  </si>
  <si>
    <t>TES.ktoe.HU.Res.HHnew.Thermal.SH.Oil.SC.AC.Elec</t>
  </si>
  <si>
    <t>TES.ktoe.HU.Res.HHnew.Thermal.SH.Oil.WH</t>
  </si>
  <si>
    <t>TES.ktoe.HU.Res.HHnew.Thermal.SH.Oil.WH.Oil.NoSolar.Oil</t>
  </si>
  <si>
    <t>TES.ktoe.HU.Res.HHnew.Thermal.SH.Oil.WH.Oil.Solar</t>
  </si>
  <si>
    <t>TES.ktoe.HU.Res.HHnew.Thermal.SH.Oil.WH.Oil.Solar.Oil</t>
  </si>
  <si>
    <t>TES.ktoe.HU.Res.HHnew.Thermal.SH.Oil.WH.Oil.Solar.Solar</t>
  </si>
  <si>
    <t>TES.ktoe.HU.Res.HHnew.Thermal.SH.Oil.WH.Elc.NoSolar.Elec</t>
  </si>
  <si>
    <t>TES.ktoe.HU.Res.HHnew.Thermal.SH.Oil.WH.Elc.Solar</t>
  </si>
  <si>
    <t>TES.ktoe.HU.Res.HHnew.Thermal.SH.Oil.WH.Elc.Solar.Elec</t>
  </si>
  <si>
    <t>TES.ktoe.HU.Res.HHnew.Thermal.SH.Oil.WH.Elc.Solar.Solar</t>
  </si>
  <si>
    <t>TES.ktoe.HU.Res.HHnew.Thermal.SH.Oil.CO</t>
  </si>
  <si>
    <t>TES.ktoe.HU.Res.HHnew.Thermal.SH.Oil.CO.LPG.LPG</t>
  </si>
  <si>
    <t>TES.ktoe.HU.Res.HHnew.Thermal.SH.Oil.CO.Elc.Elec</t>
  </si>
  <si>
    <t>TES.ktoe.HU.Res.HHnew.Thermal.SH.Gas</t>
  </si>
  <si>
    <t>TES.ktoe.HU.Res.HHnew.Thermal.SH.Gas.SH</t>
  </si>
  <si>
    <t>TES.ktoe.HU.Res.HHnew.Thermal.SH.Gas.SH.Gas</t>
  </si>
  <si>
    <t>TES.ktoe.HU.Res.HHnew.Thermal.SH.Gas.SH.Elec</t>
  </si>
  <si>
    <t>TES.ktoe.HU.Res.HHnew.Thermal.SH.Gas.SC</t>
  </si>
  <si>
    <t>TES.ktoe.HU.Res.HHnew.Thermal.SH.Gas.SC.AC.Elec</t>
  </si>
  <si>
    <t>TES.ktoe.HU.Res.HHnew.Thermal.SH.Gas.WH</t>
  </si>
  <si>
    <t>TES.ktoe.HU.Res.HHnew.Thermal.SH.Gas.WH.Gas.NoSolar.Gas</t>
  </si>
  <si>
    <t>TES.ktoe.HU.Res.HHnew.Thermal.SH.Gas.WH.Gas.Solar</t>
  </si>
  <si>
    <t>TES.ktoe.HU.Res.HHnew.Thermal.SH.Gas.WH.Gas.Solar.Gas</t>
  </si>
  <si>
    <t>TES.ktoe.HU.Res.HHnew.Thermal.SH.Gas.WH.Gas.Solar.Solar</t>
  </si>
  <si>
    <t>TES.ktoe.HU.Res.HHnew.Thermal.SH.Gas.WH.Elc.NoSolar.Elec</t>
  </si>
  <si>
    <t>TES.ktoe.HU.Res.HHnew.Thermal.SH.Gas.WH.Elc.Solar</t>
  </si>
  <si>
    <t>TES.ktoe.HU.Res.HHnew.Thermal.SH.Gas.WH.Elc.Solar.Elec</t>
  </si>
  <si>
    <t>TES.ktoe.HU.Res.HHnew.Thermal.SH.Gas.WH.Elc.Solar.Solar</t>
  </si>
  <si>
    <t>TES.ktoe.HU.Res.HHnew.Thermal.SH.Gas.CO</t>
  </si>
  <si>
    <t>TES.ktoe.HU.Res.HHnew.Thermal.SH.Gas.CO.Gas.Gas</t>
  </si>
  <si>
    <t>TES.ktoe.HU.Res.HHnew.Thermal.SH.Gas.CO.Elc.Elec</t>
  </si>
  <si>
    <t>TES.ktoe.HU.Res.HHnew.Thermal.SH.Biomass</t>
  </si>
  <si>
    <t>TES.ktoe.HU.Res.HHnew.Thermal.SH.Biomass.SH</t>
  </si>
  <si>
    <t>TES.ktoe.HU.Res.HHnew.Thermal.SH.Biomass.SH.Biomass</t>
  </si>
  <si>
    <t>TES.ktoe.HU.Res.HHnew.Thermal.SH.Biomass.SH.Elec</t>
  </si>
  <si>
    <t>TES.ktoe.HU.Res.HHnew.Thermal.SH.Biomass.SC</t>
  </si>
  <si>
    <t>TES.ktoe.HU.Res.HHnew.Thermal.SH.Biomass.SC.AC.Elec</t>
  </si>
  <si>
    <t>TES.ktoe.HU.Res.HHnew.Thermal.SH.Biomass.WH</t>
  </si>
  <si>
    <t>TES.ktoe.HU.Res.HHnew.Thermal.SH.Biomass.WH.Biomass.NoSolar.Biomass</t>
  </si>
  <si>
    <t>TES.ktoe.HU.Res.HHnew.Thermal.SH.Biomass.WH.Biomass.Solar</t>
  </si>
  <si>
    <t>TES.ktoe.HU.Res.HHnew.Thermal.SH.Biomass.WH.Biomass.Solar.Biomass</t>
  </si>
  <si>
    <t>TES.ktoe.HU.Res.HHnew.Thermal.SH.Biomass.WH.Biomass.Solar.Solar</t>
  </si>
  <si>
    <t>TES.ktoe.HU.Res.HHnew.Thermal.SH.Biomass.WH.LPG.NoSolar.LPG</t>
  </si>
  <si>
    <t>TES.ktoe.HU.Res.HHnew.Thermal.SH.Biomass.WH.LPG.Solar</t>
  </si>
  <si>
    <t>TES.ktoe.HU.Res.HHnew.Thermal.SH.Biomass.WH.LPG.Solar.LPG</t>
  </si>
  <si>
    <t>TES.ktoe.HU.Res.HHnew.Thermal.SH.Biomass.WH.LPG.Solar.Solar</t>
  </si>
  <si>
    <t>TES.ktoe.HU.Res.HHnew.Thermal.SH.Biomass.WH.Elc.NoSolar.Elec</t>
  </si>
  <si>
    <t>TES.ktoe.HU.Res.HHnew.Thermal.SH.Biomass.WH.Elc.Solar</t>
  </si>
  <si>
    <t>TES.ktoe.HU.Res.HHnew.Thermal.SH.Biomass.WH.Elc.Solar.Elec</t>
  </si>
  <si>
    <t>TES.ktoe.HU.Res.HHnew.Thermal.SH.Biomass.WH.Elc.Solar.Solar</t>
  </si>
  <si>
    <t>TES.ktoe.HU.Res.HHnew.Thermal.SH.Biomass.CO</t>
  </si>
  <si>
    <t>TES.ktoe.HU.Res.HHnew.Thermal.SH.Biomass.CO.Biomass.Biomass</t>
  </si>
  <si>
    <t>TES.ktoe.HU.Res.HHnew.Thermal.SH.Biomass.CO.LPG.LPG</t>
  </si>
  <si>
    <t>TES.ktoe.HU.Res.HHnew.Thermal.SH.Biomass.CO.Elc.Elec</t>
  </si>
  <si>
    <t>TES.ktoe.HU.Res.HHnew.Thermal.SH.Geo</t>
  </si>
  <si>
    <t>TES.ktoe.HU.Res.HHnew.Thermal.SH.Geo.SH</t>
  </si>
  <si>
    <t>TES.ktoe.HU.Res.HHnew.Thermal.SH.Geo.SH.Geo</t>
  </si>
  <si>
    <t>TES.ktoe.HU.Res.HHnew.Thermal.SH.Geo.SH.Elec</t>
  </si>
  <si>
    <t>TES.ktoe.HU.Res.HHnew.Thermal.SH.Geo.SC</t>
  </si>
  <si>
    <t>TES.ktoe.HU.Res.HHnew.Thermal.SH.Geo.SC.AC.Elec</t>
  </si>
  <si>
    <t>TES.ktoe.HU.Res.HHnew.Thermal.SH.Geo.WH</t>
  </si>
  <si>
    <t>TES.ktoe.HU.Res.HHnew.Thermal.SH.Geo.WH.Geo.NoSolar.Geo</t>
  </si>
  <si>
    <t>TES.ktoe.HU.Res.HHnew.Thermal.SH.Geo.WH.Geo.Solar</t>
  </si>
  <si>
    <t>TES.ktoe.HU.Res.HHnew.Thermal.SH.Geo.WH.Geo.Solar.Geo</t>
  </si>
  <si>
    <t>TES.ktoe.HU.Res.HHnew.Thermal.SH.Geo.WH.Geo.Solar.Solar</t>
  </si>
  <si>
    <t>TES.ktoe.HU.Res.HHnew.Thermal.SH.Geo.WH.Elc.NoSolar.Elec</t>
  </si>
  <si>
    <t>TES.ktoe.HU.Res.HHnew.Thermal.SH.Geo.WH.Elc.Solar</t>
  </si>
  <si>
    <t>TES.ktoe.HU.Res.HHnew.Thermal.SH.Geo.WH.Elc.Solar.Elec</t>
  </si>
  <si>
    <t>TES.ktoe.HU.Res.HHnew.Thermal.SH.Geo.WH.Elc.Solar.Solar</t>
  </si>
  <si>
    <t>TES.ktoe.HU.Res.HHnew.Thermal.SH.Geo.CO</t>
  </si>
  <si>
    <t>TES.ktoe.HU.Res.HHnew.Thermal.SH.Geo.CO.LPG.LPG</t>
  </si>
  <si>
    <t>TES.ktoe.HU.Res.HHnew.Thermal.SH.Geo.CO.Elc.Elec</t>
  </si>
  <si>
    <t>TES.ktoe.HU.Res.HHnew.Thermal.SH.DistrHeat</t>
  </si>
  <si>
    <t>TES.ktoe.HU.Res.HHnew.Thermal.SH.DistrHeat.SH</t>
  </si>
  <si>
    <t>TES.ktoe.HU.Res.HHnew.Thermal.SH.DistrHeat.SH.Steam_Distr</t>
  </si>
  <si>
    <t>TES.ktoe.HU.Res.HHnew.Thermal.SH.DistrHeat.SH.Elec</t>
  </si>
  <si>
    <t>TES.ktoe.HU.Res.HHnew.Thermal.SH.DistrHeat.SC</t>
  </si>
  <si>
    <t>TES.ktoe.HU.Res.HHnew.Thermal.SH.DistrHeat.SC.AC.Elec</t>
  </si>
  <si>
    <t>TES.ktoe.HU.Res.HHnew.Thermal.SH.DistrHeat.WH</t>
  </si>
  <si>
    <t>TES.ktoe.HU.Res.HHnew.Thermal.SH.DistrHeat.WH.DistrHeat.NoSolar.Steam_Distr</t>
  </si>
  <si>
    <t>TES.ktoe.HU.Res.HHnew.Thermal.SH.DistrHeat.WH.DistrHeat.Solar</t>
  </si>
  <si>
    <t>TES.ktoe.HU.Res.HHnew.Thermal.SH.DistrHeat.WH.DistrHeat.Solar.Steam_Distr</t>
  </si>
  <si>
    <t>TES.ktoe.HU.Res.HHnew.Thermal.SH.DistrHeat.WH.DistrHeat.Solar.Solar</t>
  </si>
  <si>
    <t>TES.ktoe.HU.Res.HHnew.Thermal.SH.DistrHeat.WH.Elc.NoSolar.Elec</t>
  </si>
  <si>
    <t>TES.ktoe.HU.Res.HHnew.Thermal.SH.DistrHeat.WH.Elc.Solar</t>
  </si>
  <si>
    <t>TES.ktoe.HU.Res.HHnew.Thermal.SH.DistrHeat.WH.Elc.Solar.Elec</t>
  </si>
  <si>
    <t>TES.ktoe.HU.Res.HHnew.Thermal.SH.DistrHeat.WH.Elc.Solar.Solar</t>
  </si>
  <si>
    <t>TES.ktoe.HU.Res.HHnew.Thermal.SH.DistrHeat.CO</t>
  </si>
  <si>
    <t>TES.ktoe.HU.Res.HHnew.Thermal.SH.DistrHeat.CO.LPG.LPG</t>
  </si>
  <si>
    <t>TES.ktoe.HU.Res.HHnew.Thermal.SH.DistrHeat.CO.Elc.Elec</t>
  </si>
  <si>
    <t>TES.ktoe.HU.Res.HHnew.Thermal.SH.AdvElc</t>
  </si>
  <si>
    <t>TES.ktoe.HU.Res.HHnew.Thermal.SH.AdvElc.SH</t>
  </si>
  <si>
    <t>TES.ktoe.HU.Res.HHnew.Thermal.SH.AdvElc.SH.Elec</t>
  </si>
  <si>
    <t>TES.ktoe.HU.Res.HHnew.Thermal.SH.AdvElc.SC</t>
  </si>
  <si>
    <t>TES.ktoe.HU.Res.HHnew.Thermal.SH.AdvElc.SC.AC.Elec</t>
  </si>
  <si>
    <t>TES.ktoe.HU.Res.HHnew.Thermal.SH.AdvElc.WH</t>
  </si>
  <si>
    <t>TES.ktoe.HU.Res.HHnew.Thermal.SH.AdvElc.WH.LPG.NoSolar.LPG</t>
  </si>
  <si>
    <t>TES.ktoe.HU.Res.HHnew.Thermal.SH.AdvElc.WH.LPG.Solar</t>
  </si>
  <si>
    <t>TES.ktoe.HU.Res.HHnew.Thermal.SH.AdvElc.WH.LPG.Solar.LPG</t>
  </si>
  <si>
    <t>TES.ktoe.HU.Res.HHnew.Thermal.SH.AdvElc.WH.LPG.Solar.Solar</t>
  </si>
  <si>
    <t>TES.ktoe.HU.Res.HHnew.Thermal.SH.AdvElc.WH.Elc.NoSolar.Elec</t>
  </si>
  <si>
    <t>TES.ktoe.HU.Res.HHnew.Thermal.SH.AdvElc.WH.Elc.Solar</t>
  </si>
  <si>
    <t>TES.ktoe.HU.Res.HHnew.Thermal.SH.AdvElc.WH.Elc.Solar.Elec</t>
  </si>
  <si>
    <t>TES.ktoe.HU.Res.HHnew.Thermal.SH.AdvElc.WH.Elc.Solar.Solar</t>
  </si>
  <si>
    <t>TES.ktoe.HU.Res.HHnew.Thermal.SH.AdvElc.CO</t>
  </si>
  <si>
    <t>TES.ktoe.HU.Res.HHnew.Thermal.SH.AdvElc.CO.LPG.LPG</t>
  </si>
  <si>
    <t>TES.ktoe.HU.Res.HHnew.Thermal.SH.AdvElc.CO.Elc.Elec</t>
  </si>
  <si>
    <t>TES.ktoe.HU.Res.HHnew.Thermal.SH.ConvElc</t>
  </si>
  <si>
    <t>TES.ktoe.HU.Res.HHnew.Thermal.SH.ConvElc.SH</t>
  </si>
  <si>
    <t>TES.ktoe.HU.Res.HHnew.Thermal.SH.ConvElc.SH.Elec</t>
  </si>
  <si>
    <t>TES.ktoe.HU.Res.HHnew.Thermal.SH.ConvElc.SC</t>
  </si>
  <si>
    <t>TES.ktoe.HU.Res.HHnew.Thermal.SH.ConvElc.SC.AC.Elec</t>
  </si>
  <si>
    <t>TES.ktoe.HU.Res.HHnew.Thermal.SH.ConvElc.WH</t>
  </si>
  <si>
    <t>TES.ktoe.HU.Res.HHnew.Thermal.SH.ConvElc.WH.LPG.NoSolar.LPG</t>
  </si>
  <si>
    <t>TES.ktoe.HU.Res.HHnew.Thermal.SH.ConvElc.WH.LPG.Solar</t>
  </si>
  <si>
    <t>TES.ktoe.HU.Res.HHnew.Thermal.SH.ConvElc.WH.LPG.Solar.LPG</t>
  </si>
  <si>
    <t>TES.ktoe.HU.Res.HHnew.Thermal.SH.ConvElc.WH.LPG.Solar.Solar</t>
  </si>
  <si>
    <t>TES.ktoe.HU.Res.HHnew.Thermal.SH.ConvElc.WH.Elc.NoSolar.Elec</t>
  </si>
  <si>
    <t>TES.ktoe.HU.Res.HHnew.Thermal.SH.ConvElc.WH.Elc.Solar</t>
  </si>
  <si>
    <t>TES.ktoe.HU.Res.HHnew.Thermal.SH.ConvElc.WH.Elc.Solar.Elec</t>
  </si>
  <si>
    <t>TES.ktoe.HU.Res.HHnew.Thermal.SH.ConvElc.WH.Elc.Solar.Solar</t>
  </si>
  <si>
    <t>TES.ktoe.HU.Res.HHnew.Thermal.SH.ConvElc.CO</t>
  </si>
  <si>
    <t>TES.ktoe.HU.Res.HHnew.Thermal.SH.ConvElc.CO.LPG.LPG</t>
  </si>
  <si>
    <t>TES.ktoe.HU.Res.HHnew.Thermal.SH.ConvElc.CO.Elc.Elec</t>
  </si>
  <si>
    <t>HU - System efficiency indicator of new and renovated households (detailed structure)</t>
  </si>
  <si>
    <t>Eff.ratio.HU.Res.HHnew.Thermal.SH.Solids</t>
  </si>
  <si>
    <t>Eff.ratio.HU.Res.HHnew.Thermal.SH.Solids.SH</t>
  </si>
  <si>
    <t>Eff.ratio.HU.Res.HHnew.Thermal.SH.Solids.SH.Solids</t>
  </si>
  <si>
    <t>Eff.ratio.HU.Res.HHnew.Thermal.SH.Solids.SH.Elec</t>
  </si>
  <si>
    <t>Eff.ratio.HU.Res.HHnew.Thermal.SH.Solids.SC</t>
  </si>
  <si>
    <t>Eff.ratio.HU.Res.HHnew.Thermal.SH.Solids.SC.AC.Elec</t>
  </si>
  <si>
    <t>Eff.ratio.HU.Res.HHnew.Thermal.SH.Solids.WH</t>
  </si>
  <si>
    <t>Eff.ratio.HU.Res.HHnew.Thermal.SH.Solids.WH.Solids.NoSolar.Solids</t>
  </si>
  <si>
    <t>Eff.ratio.HU.Res.HHnew.Thermal.SH.Solids.WH.LPG.NoSolar.LPG</t>
  </si>
  <si>
    <t>Eff.ratio.HU.Res.HHnew.Thermal.SH.Solids.WH.LPG.Solar</t>
  </si>
  <si>
    <t>Eff.ratio.HU.Res.HHnew.Thermal.SH.Solids.WH.LPG.Solar.LPG</t>
  </si>
  <si>
    <t>Eff.ratio.HU.Res.HHnew.Thermal.SH.Solids.WH.LPG.Solar.Solar</t>
  </si>
  <si>
    <t>Eff.ratio.HU.Res.HHnew.Thermal.SH.Solids.WH.Elc.NoSolar.Elec</t>
  </si>
  <si>
    <t>Eff.ratio.HU.Res.HHnew.Thermal.SH.Solids.WH.Elc.Solar</t>
  </si>
  <si>
    <t>Eff.ratio.HU.Res.HHnew.Thermal.SH.Solids.WH.Elc.Solar.Elec</t>
  </si>
  <si>
    <t>Eff.ratio.HU.Res.HHnew.Thermal.SH.Solids.WH.Elc.Solar.Solar</t>
  </si>
  <si>
    <t>Eff.ratio.HU.Res.HHnew.Thermal.SH.Solids.CO</t>
  </si>
  <si>
    <t>Eff.ratio.HU.Res.HHnew.Thermal.SH.Solids.CO.Solids.Solids</t>
  </si>
  <si>
    <t>Eff.ratio.HU.Res.HHnew.Thermal.SH.Solids.CO.LPG.LPG</t>
  </si>
  <si>
    <t>Eff.ratio.HU.Res.HHnew.Thermal.SH.Solids.CO.Elc.Elec</t>
  </si>
  <si>
    <t>Eff.ratio.HU.Res.HHnew.Thermal.SH.LPG</t>
  </si>
  <si>
    <t>Eff.ratio.HU.Res.HHnew.Thermal.SH.LPG.SH</t>
  </si>
  <si>
    <t>Eff.ratio.HU.Res.HHnew.Thermal.SH.LPG.SH.LPG</t>
  </si>
  <si>
    <t>Eff.ratio.HU.Res.HHnew.Thermal.SH.LPG.SH.Elec</t>
  </si>
  <si>
    <t>Eff.ratio.HU.Res.HHnew.Thermal.SH.LPG.SC</t>
  </si>
  <si>
    <t>Eff.ratio.HU.Res.HHnew.Thermal.SH.LPG.SC.AC.Elec</t>
  </si>
  <si>
    <t>Eff.ratio.HU.Res.HHnew.Thermal.SH.LPG.WH</t>
  </si>
  <si>
    <t>Eff.ratio.HU.Res.HHnew.Thermal.SH.LPG.WH.LPG.NoSolar.LPG</t>
  </si>
  <si>
    <t>Eff.ratio.HU.Res.HHnew.Thermal.SH.LPG.WH.LPG.Solar</t>
  </si>
  <si>
    <t>Eff.ratio.HU.Res.HHnew.Thermal.SH.LPG.WH.LPG.Solar.LPG</t>
  </si>
  <si>
    <t>Eff.ratio.HU.Res.HHnew.Thermal.SH.LPG.WH.LPG.Solar.Solar</t>
  </si>
  <si>
    <t>Eff.ratio.HU.Res.HHnew.Thermal.SH.LPG.WH.Elc.NoSolar.Elec</t>
  </si>
  <si>
    <t>Eff.ratio.HU.Res.HHnew.Thermal.SH.LPG.WH.Elc.Solar</t>
  </si>
  <si>
    <t>Eff.ratio.HU.Res.HHnew.Thermal.SH.LPG.WH.Elc.Solar.Elec</t>
  </si>
  <si>
    <t>Eff.ratio.HU.Res.HHnew.Thermal.SH.LPG.WH.Elc.Solar.Solar</t>
  </si>
  <si>
    <t>Eff.ratio.HU.Res.HHnew.Thermal.SH.LPG.CO</t>
  </si>
  <si>
    <t>Eff.ratio.HU.Res.HHnew.Thermal.SH.LPG.CO.LPG.LPG</t>
  </si>
  <si>
    <t>Eff.ratio.HU.Res.HHnew.Thermal.SH.LPG.CO.Elc.Elec</t>
  </si>
  <si>
    <t>Eff.ratio.HU.Res.HHnew.Thermal.SH.Oil</t>
  </si>
  <si>
    <t>Eff.ratio.HU.Res.HHnew.Thermal.SH.Oil.SH</t>
  </si>
  <si>
    <t>Eff.ratio.HU.Res.HHnew.Thermal.SH.Oil.SH.Oil</t>
  </si>
  <si>
    <t>Eff.ratio.HU.Res.HHnew.Thermal.SH.Oil.SH.Elec</t>
  </si>
  <si>
    <t>Eff.ratio.HU.Res.HHnew.Thermal.SH.Oil.SC</t>
  </si>
  <si>
    <t>Eff.ratio.HU.Res.HHnew.Thermal.SH.Oil.SC.AC.Elec</t>
  </si>
  <si>
    <t>Eff.ratio.HU.Res.HHnew.Thermal.SH.Oil.WH</t>
  </si>
  <si>
    <t>Eff.ratio.HU.Res.HHnew.Thermal.SH.Oil.WH.Oil.NoSolar.Oil</t>
  </si>
  <si>
    <t>Eff.ratio.HU.Res.HHnew.Thermal.SH.Oil.WH.Oil.Solar</t>
  </si>
  <si>
    <t>Eff.ratio.HU.Res.HHnew.Thermal.SH.Oil.WH.Oil.Solar.Oil</t>
  </si>
  <si>
    <t>Eff.ratio.HU.Res.HHnew.Thermal.SH.Oil.WH.Oil.Solar.Solar</t>
  </si>
  <si>
    <t>Eff.ratio.HU.Res.HHnew.Thermal.SH.Oil.WH.Elc.NoSolar.Elec</t>
  </si>
  <si>
    <t>Eff.ratio.HU.Res.HHnew.Thermal.SH.Oil.WH.Elc.Solar</t>
  </si>
  <si>
    <t>Eff.ratio.HU.Res.HHnew.Thermal.SH.Oil.WH.Elc.Solar.Elec</t>
  </si>
  <si>
    <t>Eff.ratio.HU.Res.HHnew.Thermal.SH.Oil.WH.Elc.Solar.Solar</t>
  </si>
  <si>
    <t>Eff.ratio.HU.Res.HHnew.Thermal.SH.Oil.CO</t>
  </si>
  <si>
    <t>Eff.ratio.HU.Res.HHnew.Thermal.SH.Oil.CO.LPG.LPG</t>
  </si>
  <si>
    <t>Eff.ratio.HU.Res.HHnew.Thermal.SH.Oil.CO.Elc.Elec</t>
  </si>
  <si>
    <t>Eff.ratio.HU.Res.HHnew.Thermal.SH.Gas</t>
  </si>
  <si>
    <t>Eff.ratio.HU.Res.HHnew.Thermal.SH.Gas.SH</t>
  </si>
  <si>
    <t>Eff.ratio.HU.Res.HHnew.Thermal.SH.Gas.SH.Gas</t>
  </si>
  <si>
    <t>Eff.ratio.HU.Res.HHnew.Thermal.SH.Gas.SH.Elec</t>
  </si>
  <si>
    <t>Eff.ratio.HU.Res.HHnew.Thermal.SH.Gas.SC</t>
  </si>
  <si>
    <t>Eff.ratio.HU.Res.HHnew.Thermal.SH.Gas.SC.AC.Elec</t>
  </si>
  <si>
    <t>Eff.ratio.HU.Res.HHnew.Thermal.SH.Gas.WH</t>
  </si>
  <si>
    <t>Eff.ratio.HU.Res.HHnew.Thermal.SH.Gas.WH.Gas.NoSolar.Gas</t>
  </si>
  <si>
    <t>Eff.ratio.HU.Res.HHnew.Thermal.SH.Gas.WH.Gas.Solar</t>
  </si>
  <si>
    <t>Eff.ratio.HU.Res.HHnew.Thermal.SH.Gas.WH.Gas.Solar.Gas</t>
  </si>
  <si>
    <t>Eff.ratio.HU.Res.HHnew.Thermal.SH.Gas.WH.Gas.Solar.Solar</t>
  </si>
  <si>
    <t>Eff.ratio.HU.Res.HHnew.Thermal.SH.Gas.WH.Elc.NoSolar.Elec</t>
  </si>
  <si>
    <t>Eff.ratio.HU.Res.HHnew.Thermal.SH.Gas.WH.Elc.Solar</t>
  </si>
  <si>
    <t>Eff.ratio.HU.Res.HHnew.Thermal.SH.Gas.WH.Elc.Solar.Elec</t>
  </si>
  <si>
    <t>Eff.ratio.HU.Res.HHnew.Thermal.SH.Gas.WH.Elc.Solar.Solar</t>
  </si>
  <si>
    <t>Eff.ratio.HU.Res.HHnew.Thermal.SH.Gas.CO</t>
  </si>
  <si>
    <t>Eff.ratio.HU.Res.HHnew.Thermal.SH.Gas.CO.Gas.Gas</t>
  </si>
  <si>
    <t>Eff.ratio.HU.Res.HHnew.Thermal.SH.Gas.CO.Elc.Elec</t>
  </si>
  <si>
    <t>Eff.ratio.HU.Res.HHnew.Thermal.SH.Biomass</t>
  </si>
  <si>
    <t>Eff.ratio.HU.Res.HHnew.Thermal.SH.Biomass.SH</t>
  </si>
  <si>
    <t>Eff.ratio.HU.Res.HHnew.Thermal.SH.Biomass.SH.Biomass</t>
  </si>
  <si>
    <t>Eff.ratio.HU.Res.HHnew.Thermal.SH.Biomass.SH.Elec</t>
  </si>
  <si>
    <t>Eff.ratio.HU.Res.HHnew.Thermal.SH.Biomass.SC</t>
  </si>
  <si>
    <t>Eff.ratio.HU.Res.HHnew.Thermal.SH.Biomass.SC.AC.Elec</t>
  </si>
  <si>
    <t>Eff.ratio.HU.Res.HHnew.Thermal.SH.Biomass.WH</t>
  </si>
  <si>
    <t>Eff.ratio.HU.Res.HHnew.Thermal.SH.Biomass.WH.Biomass.NoSolar.Biomass</t>
  </si>
  <si>
    <t>Eff.ratio.HU.Res.HHnew.Thermal.SH.Biomass.WH.Biomass.Solar</t>
  </si>
  <si>
    <t>Eff.ratio.HU.Res.HHnew.Thermal.SH.Biomass.WH.Biomass.Solar.Biomass</t>
  </si>
  <si>
    <t>Eff.ratio.HU.Res.HHnew.Thermal.SH.Biomass.WH.Biomass.Solar.Solar</t>
  </si>
  <si>
    <t>Eff.ratio.HU.Res.HHnew.Thermal.SH.Biomass.WH.LPG.NoSolar.LPG</t>
  </si>
  <si>
    <t>Eff.ratio.HU.Res.HHnew.Thermal.SH.Biomass.WH.LPG.Solar</t>
  </si>
  <si>
    <t>Eff.ratio.HU.Res.HHnew.Thermal.SH.Biomass.WH.LPG.Solar.LPG</t>
  </si>
  <si>
    <t>Eff.ratio.HU.Res.HHnew.Thermal.SH.Biomass.WH.LPG.Solar.Solar</t>
  </si>
  <si>
    <t>Eff.ratio.HU.Res.HHnew.Thermal.SH.Biomass.WH.Elc.NoSolar.Elec</t>
  </si>
  <si>
    <t>Eff.ratio.HU.Res.HHnew.Thermal.SH.Biomass.WH.Elc.Solar</t>
  </si>
  <si>
    <t>Eff.ratio.HU.Res.HHnew.Thermal.SH.Biomass.WH.Elc.Solar.Elec</t>
  </si>
  <si>
    <t>Eff.ratio.HU.Res.HHnew.Thermal.SH.Biomass.WH.Elc.Solar.Solar</t>
  </si>
  <si>
    <t>Eff.ratio.HU.Res.HHnew.Thermal.SH.Biomass.CO</t>
  </si>
  <si>
    <t>Eff.ratio.HU.Res.HHnew.Thermal.SH.Biomass.CO.Biomass.Biomass</t>
  </si>
  <si>
    <t>Eff.ratio.HU.Res.HHnew.Thermal.SH.Biomass.CO.LPG.LPG</t>
  </si>
  <si>
    <t>Eff.ratio.HU.Res.HHnew.Thermal.SH.Biomass.CO.Elc.Elec</t>
  </si>
  <si>
    <t>Eff.ratio.HU.Res.HHnew.Thermal.SH.Geo</t>
  </si>
  <si>
    <t>Eff.ratio.HU.Res.HHnew.Thermal.SH.Geo.SH</t>
  </si>
  <si>
    <t>Eff.ratio.HU.Res.HHnew.Thermal.SH.Geo.SH.Geo</t>
  </si>
  <si>
    <t>Eff.ratio.HU.Res.HHnew.Thermal.SH.Geo.SH.Elec</t>
  </si>
  <si>
    <t>Eff.ratio.HU.Res.HHnew.Thermal.SH.Geo.SC</t>
  </si>
  <si>
    <t>Eff.ratio.HU.Res.HHnew.Thermal.SH.Geo.SC.AC.Elec</t>
  </si>
  <si>
    <t>Eff.ratio.HU.Res.HHnew.Thermal.SH.Geo.WH</t>
  </si>
  <si>
    <t>Eff.ratio.HU.Res.HHnew.Thermal.SH.Geo.WH.Geo.NoSolar.Geo</t>
  </si>
  <si>
    <t>Eff.ratio.HU.Res.HHnew.Thermal.SH.Geo.WH.Geo.Solar</t>
  </si>
  <si>
    <t>Eff.ratio.HU.Res.HHnew.Thermal.SH.Geo.WH.Geo.Solar.Geo</t>
  </si>
  <si>
    <t>Eff.ratio.HU.Res.HHnew.Thermal.SH.Geo.WH.Geo.Solar.Solar</t>
  </si>
  <si>
    <t>Eff.ratio.HU.Res.HHnew.Thermal.SH.Geo.WH.Elc.NoSolar.Elec</t>
  </si>
  <si>
    <t>Eff.ratio.HU.Res.HHnew.Thermal.SH.Geo.WH.Elc.Solar</t>
  </si>
  <si>
    <t>Eff.ratio.HU.Res.HHnew.Thermal.SH.Geo.WH.Elc.Solar.Elec</t>
  </si>
  <si>
    <t>Eff.ratio.HU.Res.HHnew.Thermal.SH.Geo.WH.Elc.Solar.Solar</t>
  </si>
  <si>
    <t>Eff.ratio.HU.Res.HHnew.Thermal.SH.Geo.CO</t>
  </si>
  <si>
    <t>Eff.ratio.HU.Res.HHnew.Thermal.SH.Geo.CO.LPG.LPG</t>
  </si>
  <si>
    <t>Eff.ratio.HU.Res.HHnew.Thermal.SH.Geo.CO.Elc.Elec</t>
  </si>
  <si>
    <t>Eff.ratio.HU.Res.HHnew.Thermal.SH.DistrHeat</t>
  </si>
  <si>
    <t>Eff.ratio.HU.Res.HHnew.Thermal.SH.DistrHeat.SH</t>
  </si>
  <si>
    <t>Eff.ratio.HU.Res.HHnew.Thermal.SH.DistrHeat.SH.Steam_Distr</t>
  </si>
  <si>
    <t>Eff.ratio.HU.Res.HHnew.Thermal.SH.DistrHeat.SH.Elec</t>
  </si>
  <si>
    <t>Eff.ratio.HU.Res.HHnew.Thermal.SH.DistrHeat.SC</t>
  </si>
  <si>
    <t>Eff.ratio.HU.Res.HHnew.Thermal.SH.DistrHeat.SC.AC.Elec</t>
  </si>
  <si>
    <t>Eff.ratio.HU.Res.HHnew.Thermal.SH.DistrHeat.WH</t>
  </si>
  <si>
    <t>Eff.ratio.HU.Res.HHnew.Thermal.SH.DistrHeat.WH.DistrHeat.NoSolar.Steam_Distr</t>
  </si>
  <si>
    <t>Eff.ratio.HU.Res.HHnew.Thermal.SH.DistrHeat.WH.DistrHeat.Solar</t>
  </si>
  <si>
    <t>Eff.ratio.HU.Res.HHnew.Thermal.SH.DistrHeat.WH.DistrHeat.Solar.Steam_Distr</t>
  </si>
  <si>
    <t>Eff.ratio.HU.Res.HHnew.Thermal.SH.DistrHeat.WH.DistrHeat.Solar.Solar</t>
  </si>
  <si>
    <t>Eff.ratio.HU.Res.HHnew.Thermal.SH.DistrHeat.WH.Elc.NoSolar.Elec</t>
  </si>
  <si>
    <t>Eff.ratio.HU.Res.HHnew.Thermal.SH.DistrHeat.WH.Elc.Solar</t>
  </si>
  <si>
    <t>Eff.ratio.HU.Res.HHnew.Thermal.SH.DistrHeat.WH.Elc.Solar.Elec</t>
  </si>
  <si>
    <t>Eff.ratio.HU.Res.HHnew.Thermal.SH.DistrHeat.WH.Elc.Solar.Solar</t>
  </si>
  <si>
    <t>Eff.ratio.HU.Res.HHnew.Thermal.SH.DistrHeat.CO</t>
  </si>
  <si>
    <t>Eff.ratio.HU.Res.HHnew.Thermal.SH.DistrHeat.CO.LPG.LPG</t>
  </si>
  <si>
    <t>Eff.ratio.HU.Res.HHnew.Thermal.SH.DistrHeat.CO.Elc.Elec</t>
  </si>
  <si>
    <t>Eff.ratio.HU.Res.HHnew.Thermal.SH.AdvElc</t>
  </si>
  <si>
    <t>Eff.ratio.HU.Res.HHnew.Thermal.SH.AdvElc.SH</t>
  </si>
  <si>
    <t>Eff.ratio.HU.Res.HHnew.Thermal.SH.AdvElc.SH.Elec</t>
  </si>
  <si>
    <t>Eff.ratio.HU.Res.HHnew.Thermal.SH.AdvElc.SC</t>
  </si>
  <si>
    <t>Eff.ratio.HU.Res.HHnew.Thermal.SH.AdvElc.SC.AC.Elec</t>
  </si>
  <si>
    <t>Eff.ratio.HU.Res.HHnew.Thermal.SH.AdvElc.WH</t>
  </si>
  <si>
    <t>Eff.ratio.HU.Res.HHnew.Thermal.SH.AdvElc.WH.LPG.NoSolar.LPG</t>
  </si>
  <si>
    <t>Eff.ratio.HU.Res.HHnew.Thermal.SH.AdvElc.WH.LPG.Solar</t>
  </si>
  <si>
    <t>Eff.ratio.HU.Res.HHnew.Thermal.SH.AdvElc.WH.LPG.Solar.LPG</t>
  </si>
  <si>
    <t>Eff.ratio.HU.Res.HHnew.Thermal.SH.AdvElc.WH.LPG.Solar.Solar</t>
  </si>
  <si>
    <t>Eff.ratio.HU.Res.HHnew.Thermal.SH.AdvElc.WH.Elc.NoSolar.Elec</t>
  </si>
  <si>
    <t>Eff.ratio.HU.Res.HHnew.Thermal.SH.AdvElc.WH.Elc.Solar</t>
  </si>
  <si>
    <t>Eff.ratio.HU.Res.HHnew.Thermal.SH.AdvElc.WH.Elc.Solar.Elec</t>
  </si>
  <si>
    <t>Eff.ratio.HU.Res.HHnew.Thermal.SH.AdvElc.WH.Elc.Solar.Solar</t>
  </si>
  <si>
    <t>Eff.ratio.HU.Res.HHnew.Thermal.SH.AdvElc.CO</t>
  </si>
  <si>
    <t>Eff.ratio.HU.Res.HHnew.Thermal.SH.AdvElc.CO.LPG.LPG</t>
  </si>
  <si>
    <t>Eff.ratio.HU.Res.HHnew.Thermal.SH.AdvElc.CO.Elc.Elec</t>
  </si>
  <si>
    <t>Eff.ratio.HU.Res.HHnew.Thermal.SH.ConvElc</t>
  </si>
  <si>
    <t>Eff.ratio.HU.Res.HHnew.Thermal.SH.ConvElc.SH</t>
  </si>
  <si>
    <t>Eff.ratio.HU.Res.HHnew.Thermal.SH.ConvElc.SH.Elec</t>
  </si>
  <si>
    <t>Eff.ratio.HU.Res.HHnew.Thermal.SH.ConvElc.SC</t>
  </si>
  <si>
    <t>Eff.ratio.HU.Res.HHnew.Thermal.SH.ConvElc.SC.AC.Elec</t>
  </si>
  <si>
    <t>Eff.ratio.HU.Res.HHnew.Thermal.SH.ConvElc.WH</t>
  </si>
  <si>
    <t>Eff.ratio.HU.Res.HHnew.Thermal.SH.ConvElc.WH.LPG.NoSolar.LPG</t>
  </si>
  <si>
    <t>Eff.ratio.HU.Res.HHnew.Thermal.SH.ConvElc.WH.LPG.Solar</t>
  </si>
  <si>
    <t>Eff.ratio.HU.Res.HHnew.Thermal.SH.ConvElc.WH.LPG.Solar.LPG</t>
  </si>
  <si>
    <t>Eff.ratio.HU.Res.HHnew.Thermal.SH.ConvElc.WH.LPG.Solar.Solar</t>
  </si>
  <si>
    <t>Eff.ratio.HU.Res.HHnew.Thermal.SH.ConvElc.WH.Elc.NoSolar.Elec</t>
  </si>
  <si>
    <t>Eff.ratio.HU.Res.HHnew.Thermal.SH.ConvElc.WH.Elc.Solar</t>
  </si>
  <si>
    <t>Eff.ratio.HU.Res.HHnew.Thermal.SH.ConvElc.WH.Elc.Solar.Elec</t>
  </si>
  <si>
    <t>Eff.ratio.HU.Res.HHnew.Thermal.SH.ConvElc.WH.Elc.Solar.Solar</t>
  </si>
  <si>
    <t>Eff.ratio.HU.Res.HHnew.Thermal.SH.ConvElc.CO</t>
  </si>
  <si>
    <t>Eff.ratio.HU.Res.HHnew.Thermal.SH.ConvElc.CO.LPG.LPG</t>
  </si>
  <si>
    <t>Eff.ratio.HU.Res.HHnew.Thermal.SH.ConvElc.CO.Elc.Elec</t>
  </si>
  <si>
    <t>HU - CO2 emissions in new and renovated households (detailed structure)</t>
  </si>
  <si>
    <t>EMI.ktCO2.HU.Res.HHnew.Thermal.SH.Solids</t>
  </si>
  <si>
    <t>EMI.ktCO2.HU.Res.HHnew.Thermal.SH.Solids.SH</t>
  </si>
  <si>
    <t>EMI.ktCO2.HU.Res.HHnew.Thermal.SH.Solids.SH.Solids</t>
  </si>
  <si>
    <t>EMI.ktCO2.HU.Res.HHnew.Thermal.SH.Solids.SH.Elec</t>
  </si>
  <si>
    <t>EMI.ktCO2.HU.Res.HHnew.Thermal.SH.Solids.SC</t>
  </si>
  <si>
    <t>EMI.ktCO2.HU.Res.HHnew.Thermal.SH.Solids.SC.AC.Elec</t>
  </si>
  <si>
    <t>EMI.ktCO2.HU.Res.HHnew.Thermal.SH.Solids.WH</t>
  </si>
  <si>
    <t>EMI.ktCO2.HU.Res.HHnew.Thermal.SH.Solids.WH.Solids.NoSolar.Solids</t>
  </si>
  <si>
    <t>EMI.ktCO2.HU.Res.HHnew.Thermal.SH.Solids.WH.LPG.NoSolar.LPG</t>
  </si>
  <si>
    <t>EMI.ktCO2.HU.Res.HHnew.Thermal.SH.Solids.WH.LPG.Solar</t>
  </si>
  <si>
    <t>EMI.ktCO2.HU.Res.HHnew.Thermal.SH.Solids.WH.LPG.Solar.LPG</t>
  </si>
  <si>
    <t>EMI.ktCO2.HU.Res.HHnew.Thermal.SH.Solids.WH.LPG.Solar.Solar</t>
  </si>
  <si>
    <t>EMI.ktCO2.HU.Res.HHnew.Thermal.SH.Solids.WH.Elc.NoSolar.Elec</t>
  </si>
  <si>
    <t>EMI.ktCO2.HU.Res.HHnew.Thermal.SH.Solids.WH.Elc.Solar</t>
  </si>
  <si>
    <t>EMI.ktCO2.HU.Res.HHnew.Thermal.SH.Solids.WH.Elc.Solar.Elec</t>
  </si>
  <si>
    <t>EMI.ktCO2.HU.Res.HHnew.Thermal.SH.Solids.WH.Elc.Solar.Solar</t>
  </si>
  <si>
    <t>EMI.ktCO2.HU.Res.HHnew.Thermal.SH.Solids.CO</t>
  </si>
  <si>
    <t>EMI.ktCO2.HU.Res.HHnew.Thermal.SH.Solids.CO.Solids.Solids</t>
  </si>
  <si>
    <t>EMI.ktCO2.HU.Res.HHnew.Thermal.SH.Solids.CO.LPG.LPG</t>
  </si>
  <si>
    <t>EMI.ktCO2.HU.Res.HHnew.Thermal.SH.Solids.CO.Elc.Elec</t>
  </si>
  <si>
    <t>EMI.ktCO2.HU.Res.HHnew.Thermal.SH.LPG</t>
  </si>
  <si>
    <t>EMI.ktCO2.HU.Res.HHnew.Thermal.SH.LPG.SH</t>
  </si>
  <si>
    <t>EMI.ktCO2.HU.Res.HHnew.Thermal.SH.LPG.SH.LPG</t>
  </si>
  <si>
    <t>EMI.ktCO2.HU.Res.HHnew.Thermal.SH.LPG.SH.Elec</t>
  </si>
  <si>
    <t>EMI.ktCO2.HU.Res.HHnew.Thermal.SH.LPG.SC</t>
  </si>
  <si>
    <t>EMI.ktCO2.HU.Res.HHnew.Thermal.SH.LPG.SC.AC.Elec</t>
  </si>
  <si>
    <t>EMI.ktCO2.HU.Res.HHnew.Thermal.SH.LPG.WH</t>
  </si>
  <si>
    <t>EMI.ktCO2.HU.Res.HHnew.Thermal.SH.LPG.WH.LPG.NoSolar.LPG</t>
  </si>
  <si>
    <t>EMI.ktCO2.HU.Res.HHnew.Thermal.SH.LPG.WH.LPG.Solar</t>
  </si>
  <si>
    <t>EMI.ktCO2.HU.Res.HHnew.Thermal.SH.LPG.WH.LPG.Solar.LPG</t>
  </si>
  <si>
    <t>EMI.ktCO2.HU.Res.HHnew.Thermal.SH.LPG.WH.LPG.Solar.Solar</t>
  </si>
  <si>
    <t>EMI.ktCO2.HU.Res.HHnew.Thermal.SH.LPG.WH.Elc.NoSolar.Elec</t>
  </si>
  <si>
    <t>EMI.ktCO2.HU.Res.HHnew.Thermal.SH.LPG.WH.Elc.Solar</t>
  </si>
  <si>
    <t>EMI.ktCO2.HU.Res.HHnew.Thermal.SH.LPG.WH.Elc.Solar.Elec</t>
  </si>
  <si>
    <t>EMI.ktCO2.HU.Res.HHnew.Thermal.SH.LPG.WH.Elc.Solar.Solar</t>
  </si>
  <si>
    <t>EMI.ktCO2.HU.Res.HHnew.Thermal.SH.LPG.CO</t>
  </si>
  <si>
    <t>EMI.ktCO2.HU.Res.HHnew.Thermal.SH.LPG.CO.LPG.LPG</t>
  </si>
  <si>
    <t>EMI.ktCO2.HU.Res.HHnew.Thermal.SH.LPG.CO.Elc.Elec</t>
  </si>
  <si>
    <t>EMI.ktCO2.HU.Res.HHnew.Thermal.SH.Oil</t>
  </si>
  <si>
    <t>EMI.ktCO2.HU.Res.HHnew.Thermal.SH.Oil.SH</t>
  </si>
  <si>
    <t>EMI.ktCO2.HU.Res.HHnew.Thermal.SH.Oil.SH.Oil</t>
  </si>
  <si>
    <t>EMI.ktCO2.HU.Res.HHnew.Thermal.SH.Oil.SH.Elec</t>
  </si>
  <si>
    <t>EMI.ktCO2.HU.Res.HHnew.Thermal.SH.Oil.SC</t>
  </si>
  <si>
    <t>EMI.ktCO2.HU.Res.HHnew.Thermal.SH.Oil.SC.AC.Elec</t>
  </si>
  <si>
    <t>EMI.ktCO2.HU.Res.HHnew.Thermal.SH.Oil.WH</t>
  </si>
  <si>
    <t>EMI.ktCO2.HU.Res.HHnew.Thermal.SH.Oil.WH.Oil.NoSolar.Oil</t>
  </si>
  <si>
    <t>EMI.ktCO2.HU.Res.HHnew.Thermal.SH.Oil.WH.Oil.Solar</t>
  </si>
  <si>
    <t>EMI.ktCO2.HU.Res.HHnew.Thermal.SH.Oil.WH.Oil.Solar.Oil</t>
  </si>
  <si>
    <t>EMI.ktCO2.HU.Res.HHnew.Thermal.SH.Oil.WH.Oil.Solar.Solar</t>
  </si>
  <si>
    <t>EMI.ktCO2.HU.Res.HHnew.Thermal.SH.Oil.WH.Elc.NoSolar.Elec</t>
  </si>
  <si>
    <t>EMI.ktCO2.HU.Res.HHnew.Thermal.SH.Oil.WH.Elc.Solar</t>
  </si>
  <si>
    <t>EMI.ktCO2.HU.Res.HHnew.Thermal.SH.Oil.WH.Elc.Solar.Elec</t>
  </si>
  <si>
    <t>EMI.ktCO2.HU.Res.HHnew.Thermal.SH.Oil.WH.Elc.Solar.Solar</t>
  </si>
  <si>
    <t>EMI.ktCO2.HU.Res.HHnew.Thermal.SH.Oil.CO</t>
  </si>
  <si>
    <t>EMI.ktCO2.HU.Res.HHnew.Thermal.SH.Oil.CO.LPG.LPG</t>
  </si>
  <si>
    <t>EMI.ktCO2.HU.Res.HHnew.Thermal.SH.Oil.CO.Elc.Elec</t>
  </si>
  <si>
    <t>EMI.ktCO2.HU.Res.HHnew.Thermal.SH.Gas</t>
  </si>
  <si>
    <t>EMI.ktCO2.HU.Res.HHnew.Thermal.SH.Gas.SH</t>
  </si>
  <si>
    <t>EMI.ktCO2.HU.Res.HHnew.Thermal.SH.Gas.SH.Gas</t>
  </si>
  <si>
    <t>EMI.ktCO2.HU.Res.HHnew.Thermal.SH.Gas.SH.Elec</t>
  </si>
  <si>
    <t>EMI.ktCO2.HU.Res.HHnew.Thermal.SH.Gas.SC</t>
  </si>
  <si>
    <t>EMI.ktCO2.HU.Res.HHnew.Thermal.SH.Gas.SC.AC.Elec</t>
  </si>
  <si>
    <t>EMI.ktCO2.HU.Res.HHnew.Thermal.SH.Gas.WH</t>
  </si>
  <si>
    <t>EMI.ktCO2.HU.Res.HHnew.Thermal.SH.Gas.WH.Gas.NoSolar.Gas</t>
  </si>
  <si>
    <t>EMI.ktCO2.HU.Res.HHnew.Thermal.SH.Gas.WH.Gas.Solar</t>
  </si>
  <si>
    <t>EMI.ktCO2.HU.Res.HHnew.Thermal.SH.Gas.WH.Gas.Solar.Gas</t>
  </si>
  <si>
    <t>EMI.ktCO2.HU.Res.HHnew.Thermal.SH.Gas.WH.Gas.Solar.Solar</t>
  </si>
  <si>
    <t>EMI.ktCO2.HU.Res.HHnew.Thermal.SH.Gas.WH.Elc.NoSolar.Elec</t>
  </si>
  <si>
    <t>EMI.ktCO2.HU.Res.HHnew.Thermal.SH.Gas.WH.Elc.Solar</t>
  </si>
  <si>
    <t>EMI.ktCO2.HU.Res.HHnew.Thermal.SH.Gas.WH.Elc.Solar.Elec</t>
  </si>
  <si>
    <t>EMI.ktCO2.HU.Res.HHnew.Thermal.SH.Gas.WH.Elc.Solar.Solar</t>
  </si>
  <si>
    <t>EMI.ktCO2.HU.Res.HHnew.Thermal.SH.Gas.CO</t>
  </si>
  <si>
    <t>EMI.ktCO2.HU.Res.HHnew.Thermal.SH.Gas.CO.Gas.Gas</t>
  </si>
  <si>
    <t>EMI.ktCO2.HU.Res.HHnew.Thermal.SH.Gas.CO.Elc.Elec</t>
  </si>
  <si>
    <t>EMI.ktCO2.HU.Res.HHnew.Thermal.SH.Biomass</t>
  </si>
  <si>
    <t>EMI.ktCO2.HU.Res.HHnew.Thermal.SH.Biomass.SH</t>
  </si>
  <si>
    <t>EMI.ktCO2.HU.Res.HHnew.Thermal.SH.Biomass.SH.Biomass</t>
  </si>
  <si>
    <t>EMI.ktCO2.HU.Res.HHnew.Thermal.SH.Biomass.SH.Elec</t>
  </si>
  <si>
    <t>EMI.ktCO2.HU.Res.HHnew.Thermal.SH.Biomass.SC</t>
  </si>
  <si>
    <t>EMI.ktCO2.HU.Res.HHnew.Thermal.SH.Biomass.SC.AC.Elec</t>
  </si>
  <si>
    <t>EMI.ktCO2.HU.Res.HHnew.Thermal.SH.Biomass.WH</t>
  </si>
  <si>
    <t>EMI.ktCO2.HU.Res.HHnew.Thermal.SH.Biomass.WH.Biomass.NoSolar.Biomass</t>
  </si>
  <si>
    <t>EMI.ktCO2.HU.Res.HHnew.Thermal.SH.Biomass.WH.Biomass.Solar</t>
  </si>
  <si>
    <t>EMI.ktCO2.HU.Res.HHnew.Thermal.SH.Biomass.WH.Biomass.Solar.Biomass</t>
  </si>
  <si>
    <t>EMI.ktCO2.HU.Res.HHnew.Thermal.SH.Biomass.WH.Biomass.Solar.Solar</t>
  </si>
  <si>
    <t>EMI.ktCO2.HU.Res.HHnew.Thermal.SH.Biomass.WH.LPG.NoSolar.LPG</t>
  </si>
  <si>
    <t>EMI.ktCO2.HU.Res.HHnew.Thermal.SH.Biomass.WH.LPG.Solar</t>
  </si>
  <si>
    <t>EMI.ktCO2.HU.Res.HHnew.Thermal.SH.Biomass.WH.LPG.Solar.LPG</t>
  </si>
  <si>
    <t>EMI.ktCO2.HU.Res.HHnew.Thermal.SH.Biomass.WH.LPG.Solar.Solar</t>
  </si>
  <si>
    <t>EMI.ktCO2.HU.Res.HHnew.Thermal.SH.Biomass.WH.Elc.NoSolar.Elec</t>
  </si>
  <si>
    <t>EMI.ktCO2.HU.Res.HHnew.Thermal.SH.Biomass.WH.Elc.Solar</t>
  </si>
  <si>
    <t>EMI.ktCO2.HU.Res.HHnew.Thermal.SH.Biomass.WH.Elc.Solar.Elec</t>
  </si>
  <si>
    <t>EMI.ktCO2.HU.Res.HHnew.Thermal.SH.Biomass.WH.Elc.Solar.Solar</t>
  </si>
  <si>
    <t>EMI.ktCO2.HU.Res.HHnew.Thermal.SH.Biomass.CO</t>
  </si>
  <si>
    <t>EMI.ktCO2.HU.Res.HHnew.Thermal.SH.Biomass.CO.Biomass.Biomass</t>
  </si>
  <si>
    <t>EMI.ktCO2.HU.Res.HHnew.Thermal.SH.Biomass.CO.LPG.LPG</t>
  </si>
  <si>
    <t>EMI.ktCO2.HU.Res.HHnew.Thermal.SH.Biomass.CO.Elc.Elec</t>
  </si>
  <si>
    <t>EMI.ktCO2.HU.Res.HHnew.Thermal.SH.Geo</t>
  </si>
  <si>
    <t>EMI.ktCO2.HU.Res.HHnew.Thermal.SH.Geo.SH</t>
  </si>
  <si>
    <t>EMI.ktCO2.HU.Res.HHnew.Thermal.SH.Geo.SH.Geo</t>
  </si>
  <si>
    <t>EMI.ktCO2.HU.Res.HHnew.Thermal.SH.Geo.SH.Elec</t>
  </si>
  <si>
    <t>EMI.ktCO2.HU.Res.HHnew.Thermal.SH.Geo.SC</t>
  </si>
  <si>
    <t>EMI.ktCO2.HU.Res.HHnew.Thermal.SH.Geo.SC.AC.Elec</t>
  </si>
  <si>
    <t>EMI.ktCO2.HU.Res.HHnew.Thermal.SH.Geo.WH</t>
  </si>
  <si>
    <t>EMI.ktCO2.HU.Res.HHnew.Thermal.SH.Geo.WH.Geo.NoSolar.Geo</t>
  </si>
  <si>
    <t>EMI.ktCO2.HU.Res.HHnew.Thermal.SH.Geo.WH.Geo.Solar</t>
  </si>
  <si>
    <t>EMI.ktCO2.HU.Res.HHnew.Thermal.SH.Geo.WH.Geo.Solar.Geo</t>
  </si>
  <si>
    <t>EMI.ktCO2.HU.Res.HHnew.Thermal.SH.Geo.WH.Geo.Solar.Solar</t>
  </si>
  <si>
    <t>EMI.ktCO2.HU.Res.HHnew.Thermal.SH.Geo.WH.Elc.NoSolar.Elec</t>
  </si>
  <si>
    <t>EMI.ktCO2.HU.Res.HHnew.Thermal.SH.Geo.WH.Elc.Solar</t>
  </si>
  <si>
    <t>EMI.ktCO2.HU.Res.HHnew.Thermal.SH.Geo.WH.Elc.Solar.Elec</t>
  </si>
  <si>
    <t>EMI.ktCO2.HU.Res.HHnew.Thermal.SH.Geo.WH.Elc.Solar.Solar</t>
  </si>
  <si>
    <t>EMI.ktCO2.HU.Res.HHnew.Thermal.SH.Geo.CO</t>
  </si>
  <si>
    <t>EMI.ktCO2.HU.Res.HHnew.Thermal.SH.Geo.CO.LPG.LPG</t>
  </si>
  <si>
    <t>EMI.ktCO2.HU.Res.HHnew.Thermal.SH.Geo.CO.Elc.Elec</t>
  </si>
  <si>
    <t>EMI.ktCO2.HU.Res.HHnew.Thermal.SH.DistrHeat</t>
  </si>
  <si>
    <t>EMI.ktCO2.HU.Res.HHnew.Thermal.SH.DistrHeat.SH</t>
  </si>
  <si>
    <t>EMI.ktCO2.HU.Res.HHnew.Thermal.SH.DistrHeat.SH.Steam_Distr</t>
  </si>
  <si>
    <t>EMI.ktCO2.HU.Res.HHnew.Thermal.SH.DistrHeat.SH.Elec</t>
  </si>
  <si>
    <t>EMI.ktCO2.HU.Res.HHnew.Thermal.SH.DistrHeat.SC</t>
  </si>
  <si>
    <t>EMI.ktCO2.HU.Res.HHnew.Thermal.SH.DistrHeat.SC.AC.Elec</t>
  </si>
  <si>
    <t>EMI.ktCO2.HU.Res.HHnew.Thermal.SH.DistrHeat.WH</t>
  </si>
  <si>
    <t>EMI.ktCO2.HU.Res.HHnew.Thermal.SH.DistrHeat.WH.DistrHeat.NoSolar.Steam_Distr</t>
  </si>
  <si>
    <t>EMI.ktCO2.HU.Res.HHnew.Thermal.SH.DistrHeat.WH.DistrHeat.Solar</t>
  </si>
  <si>
    <t>EMI.ktCO2.HU.Res.HHnew.Thermal.SH.DistrHeat.WH.DistrHeat.Solar.Steam_Distr</t>
  </si>
  <si>
    <t>EMI.ktCO2.HU.Res.HHnew.Thermal.SH.DistrHeat.WH.DistrHeat.Solar.Solar</t>
  </si>
  <si>
    <t>EMI.ktCO2.HU.Res.HHnew.Thermal.SH.DistrHeat.WH.Elc.NoSolar.Elec</t>
  </si>
  <si>
    <t>EMI.ktCO2.HU.Res.HHnew.Thermal.SH.DistrHeat.WH.Elc.Solar</t>
  </si>
  <si>
    <t>EMI.ktCO2.HU.Res.HHnew.Thermal.SH.DistrHeat.WH.Elc.Solar.Elec</t>
  </si>
  <si>
    <t>EMI.ktCO2.HU.Res.HHnew.Thermal.SH.DistrHeat.WH.Elc.Solar.Solar</t>
  </si>
  <si>
    <t>EMI.ktCO2.HU.Res.HHnew.Thermal.SH.DistrHeat.CO</t>
  </si>
  <si>
    <t>EMI.ktCO2.HU.Res.HHnew.Thermal.SH.DistrHeat.CO.LPG.LPG</t>
  </si>
  <si>
    <t>EMI.ktCO2.HU.Res.HHnew.Thermal.SH.DistrHeat.CO.Elc.Elec</t>
  </si>
  <si>
    <t>EMI.ktCO2.HU.Res.HHnew.Thermal.SH.AdvElc</t>
  </si>
  <si>
    <t>EMI.ktCO2.HU.Res.HHnew.Thermal.SH.AdvElc.SH</t>
  </si>
  <si>
    <t>EMI.ktCO2.HU.Res.HHnew.Thermal.SH.AdvElc.SH.Elec</t>
  </si>
  <si>
    <t>EMI.ktCO2.HU.Res.HHnew.Thermal.SH.AdvElc.SC</t>
  </si>
  <si>
    <t>EMI.ktCO2.HU.Res.HHnew.Thermal.SH.AdvElc.SC.AC.Elec</t>
  </si>
  <si>
    <t>EMI.ktCO2.HU.Res.HHnew.Thermal.SH.AdvElc.WH</t>
  </si>
  <si>
    <t>EMI.ktCO2.HU.Res.HHnew.Thermal.SH.AdvElc.WH.LPG.NoSolar.LPG</t>
  </si>
  <si>
    <t>EMI.ktCO2.HU.Res.HHnew.Thermal.SH.AdvElc.WH.LPG.Solar</t>
  </si>
  <si>
    <t>EMI.ktCO2.HU.Res.HHnew.Thermal.SH.AdvElc.WH.LPG.Solar.LPG</t>
  </si>
  <si>
    <t>EMI.ktCO2.HU.Res.HHnew.Thermal.SH.AdvElc.WH.LPG.Solar.Solar</t>
  </si>
  <si>
    <t>EMI.ktCO2.HU.Res.HHnew.Thermal.SH.AdvElc.WH.Elc.NoSolar.Elec</t>
  </si>
  <si>
    <t>EMI.ktCO2.HU.Res.HHnew.Thermal.SH.AdvElc.WH.Elc.Solar</t>
  </si>
  <si>
    <t>EMI.ktCO2.HU.Res.HHnew.Thermal.SH.AdvElc.WH.Elc.Solar.Elec</t>
  </si>
  <si>
    <t>EMI.ktCO2.HU.Res.HHnew.Thermal.SH.AdvElc.WH.Elc.Solar.Solar</t>
  </si>
  <si>
    <t>EMI.ktCO2.HU.Res.HHnew.Thermal.SH.AdvElc.CO</t>
  </si>
  <si>
    <t>EMI.ktCO2.HU.Res.HHnew.Thermal.SH.AdvElc.CO.LPG.LPG</t>
  </si>
  <si>
    <t>EMI.ktCO2.HU.Res.HHnew.Thermal.SH.AdvElc.CO.Elc.Elec</t>
  </si>
  <si>
    <t>EMI.ktCO2.HU.Res.HHnew.Thermal.SH.ConvElc</t>
  </si>
  <si>
    <t>EMI.ktCO2.HU.Res.HHnew.Thermal.SH.ConvElc.SH</t>
  </si>
  <si>
    <t>EMI.ktCO2.HU.Res.HHnew.Thermal.SH.ConvElc.SH.Elec</t>
  </si>
  <si>
    <t>EMI.ktCO2.HU.Res.HHnew.Thermal.SH.ConvElc.SC</t>
  </si>
  <si>
    <t>EMI.ktCO2.HU.Res.HHnew.Thermal.SH.ConvElc.SC.AC.Elec</t>
  </si>
  <si>
    <t>EMI.ktCO2.HU.Res.HHnew.Thermal.SH.ConvElc.WH</t>
  </si>
  <si>
    <t>EMI.ktCO2.HU.Res.HHnew.Thermal.SH.ConvElc.WH.LPG.NoSolar.LPG</t>
  </si>
  <si>
    <t>EMI.ktCO2.HU.Res.HHnew.Thermal.SH.ConvElc.WH.LPG.Solar</t>
  </si>
  <si>
    <t>EMI.ktCO2.HU.Res.HHnew.Thermal.SH.ConvElc.WH.LPG.Solar.LPG</t>
  </si>
  <si>
    <t>EMI.ktCO2.HU.Res.HHnew.Thermal.SH.ConvElc.WH.LPG.Solar.Solar</t>
  </si>
  <si>
    <t>EMI.ktCO2.HU.Res.HHnew.Thermal.SH.ConvElc.WH.Elc.NoSolar.Elec</t>
  </si>
  <si>
    <t>EMI.ktCO2.HU.Res.HHnew.Thermal.SH.ConvElc.WH.Elc.Solar</t>
  </si>
  <si>
    <t>EMI.ktCO2.HU.Res.HHnew.Thermal.SH.ConvElc.WH.Elc.Solar.Elec</t>
  </si>
  <si>
    <t>EMI.ktCO2.HU.Res.HHnew.Thermal.SH.ConvElc.WH.Elc.Solar.Solar</t>
  </si>
  <si>
    <t>EMI.ktCO2.HU.Res.HHnew.Thermal.SH.ConvElc.CO</t>
  </si>
  <si>
    <t>EMI.ktCO2.HU.Res.HHnew.Thermal.SH.ConvElc.CO.LPG.LPG</t>
  </si>
  <si>
    <t>EMI.ktCO2.HU.Res.HHnew.Thermal.SH.ConvElc.CO.Elc.Elec</t>
  </si>
  <si>
    <t>HU - Final energy consumption of new and renovated households (detailed structure)</t>
  </si>
  <si>
    <t>FEC_per_household.kWh.HU.Res.HHnew.Thermal.SH.Solids</t>
  </si>
  <si>
    <t>FEC_per_household.kWh.HU.Res.HHnew.Thermal.SH.Solids.SH</t>
  </si>
  <si>
    <t>FEC_per_household.kWh.HU.Res.HHnew.Thermal.SH.Solids.SH.Solids</t>
  </si>
  <si>
    <t>FEC_per_household.kWh.HU.Res.HHnew.Thermal.SH.Solids.SH.Elec</t>
  </si>
  <si>
    <t>FEC_per_household.kWh.HU.Res.HHnew.Thermal.SH.Solids.SC</t>
  </si>
  <si>
    <t>FEC_per_household.kWh.HU.Res.HHnew.Thermal.SH.Solids.SC.AC.Elec</t>
  </si>
  <si>
    <t>FEC_per_household.kWh.HU.Res.HHnew.Thermal.SH.Solids.WH</t>
  </si>
  <si>
    <t>FEC_per_household.kWh.HU.Res.HHnew.Thermal.SH.Solids.WH.Solids.NoSolar.Solids</t>
  </si>
  <si>
    <t>FEC_per_household.kWh.HU.Res.HHnew.Thermal.SH.Solids.WH.LPG.NoSolar.LPG</t>
  </si>
  <si>
    <t>FEC_per_household.kWh.HU.Res.HHnew.Thermal.SH.Solids.WH.LPG.Solar</t>
  </si>
  <si>
    <t>FEC_per_household.kWh.HU.Res.HHnew.Thermal.SH.Solids.WH.LPG.Solar.LPG</t>
  </si>
  <si>
    <t>FEC_per_household.kWh.HU.Res.HHnew.Thermal.SH.Solids.WH.LPG.Solar.Solar</t>
  </si>
  <si>
    <t>FEC_per_household.kWh.HU.Res.HHnew.Thermal.SH.Solids.WH.Elc.NoSolar.Elec</t>
  </si>
  <si>
    <t>FEC_per_household.kWh.HU.Res.HHnew.Thermal.SH.Solids.WH.Elc.Solar</t>
  </si>
  <si>
    <t>FEC_per_household.kWh.HU.Res.HHnew.Thermal.SH.Solids.WH.Elc.Solar.Elec</t>
  </si>
  <si>
    <t>FEC_per_household.kWh.HU.Res.HHnew.Thermal.SH.Solids.WH.Elc.Solar.Solar</t>
  </si>
  <si>
    <t>FEC_per_household.kWh.HU.Res.HHnew.Thermal.SH.Solids.CO</t>
  </si>
  <si>
    <t>FEC_per_household.kWh.HU.Res.HHnew.Thermal.SH.Solids.CO.Solids.Solids</t>
  </si>
  <si>
    <t>FEC_per_household.kWh.HU.Res.HHnew.Thermal.SH.Solids.CO.LPG.LPG</t>
  </si>
  <si>
    <t>FEC_per_household.kWh.HU.Res.HHnew.Thermal.SH.Solids.CO.Elc.Elec</t>
  </si>
  <si>
    <t>FEC_per_household.kWh.HU.Res.HHnew.Thermal.SH.LPG</t>
  </si>
  <si>
    <t>FEC_per_household.kWh.HU.Res.HHnew.Thermal.SH.LPG.SH</t>
  </si>
  <si>
    <t>FEC_per_household.kWh.HU.Res.HHnew.Thermal.SH.LPG.SH.LPG</t>
  </si>
  <si>
    <t>FEC_per_household.kWh.HU.Res.HHnew.Thermal.SH.LPG.SH.Elec</t>
  </si>
  <si>
    <t>FEC_per_household.kWh.HU.Res.HHnew.Thermal.SH.LPG.SC</t>
  </si>
  <si>
    <t>FEC_per_household.kWh.HU.Res.HHnew.Thermal.SH.LPG.SC.AC.Elec</t>
  </si>
  <si>
    <t>FEC_per_household.kWh.HU.Res.HHnew.Thermal.SH.LPG.WH</t>
  </si>
  <si>
    <t>FEC_per_household.kWh.HU.Res.HHnew.Thermal.SH.LPG.WH.LPG.NoSolar.LPG</t>
  </si>
  <si>
    <t>FEC_per_household.kWh.HU.Res.HHnew.Thermal.SH.LPG.WH.LPG.Solar</t>
  </si>
  <si>
    <t>FEC_per_household.kWh.HU.Res.HHnew.Thermal.SH.LPG.WH.LPG.Solar.LPG</t>
  </si>
  <si>
    <t>FEC_per_household.kWh.HU.Res.HHnew.Thermal.SH.LPG.WH.LPG.Solar.Solar</t>
  </si>
  <si>
    <t>FEC_per_household.kWh.HU.Res.HHnew.Thermal.SH.LPG.WH.Elc.NoSolar.Elec</t>
  </si>
  <si>
    <t>FEC_per_household.kWh.HU.Res.HHnew.Thermal.SH.LPG.WH.Elc.Solar</t>
  </si>
  <si>
    <t>FEC_per_household.kWh.HU.Res.HHnew.Thermal.SH.LPG.WH.Elc.Solar.Elec</t>
  </si>
  <si>
    <t>FEC_per_household.kWh.HU.Res.HHnew.Thermal.SH.LPG.WH.Elc.Solar.Solar</t>
  </si>
  <si>
    <t>FEC_per_household.kWh.HU.Res.HHnew.Thermal.SH.LPG.CO</t>
  </si>
  <si>
    <t>FEC_per_household.kWh.HU.Res.HHnew.Thermal.SH.LPG.CO.LPG.LPG</t>
  </si>
  <si>
    <t>FEC_per_household.kWh.HU.Res.HHnew.Thermal.SH.LPG.CO.Elc.Elec</t>
  </si>
  <si>
    <t>FEC_per_household.kWh.HU.Res.HHnew.Thermal.SH.Oil</t>
  </si>
  <si>
    <t>FEC_per_household.kWh.HU.Res.HHnew.Thermal.SH.Oil.SH</t>
  </si>
  <si>
    <t>FEC_per_household.kWh.HU.Res.HHnew.Thermal.SH.Oil.SH.Oil</t>
  </si>
  <si>
    <t>FEC_per_household.kWh.HU.Res.HHnew.Thermal.SH.Oil.SH.Elec</t>
  </si>
  <si>
    <t>FEC_per_household.kWh.HU.Res.HHnew.Thermal.SH.Oil.SC</t>
  </si>
  <si>
    <t>FEC_per_household.kWh.HU.Res.HHnew.Thermal.SH.Oil.SC.AC.Elec</t>
  </si>
  <si>
    <t>FEC_per_household.kWh.HU.Res.HHnew.Thermal.SH.Oil.WH</t>
  </si>
  <si>
    <t>FEC_per_household.kWh.HU.Res.HHnew.Thermal.SH.Oil.WH.Oil.NoSolar.Oil</t>
  </si>
  <si>
    <t>FEC_per_household.kWh.HU.Res.HHnew.Thermal.SH.Oil.WH.Oil.Solar</t>
  </si>
  <si>
    <t>FEC_per_household.kWh.HU.Res.HHnew.Thermal.SH.Oil.WH.Oil.Solar.Oil</t>
  </si>
  <si>
    <t>FEC_per_household.kWh.HU.Res.HHnew.Thermal.SH.Oil.WH.Oil.Solar.Solar</t>
  </si>
  <si>
    <t>FEC_per_household.kWh.HU.Res.HHnew.Thermal.SH.Oil.WH.Elc.NoSolar.Elec</t>
  </si>
  <si>
    <t>FEC_per_household.kWh.HU.Res.HHnew.Thermal.SH.Oil.WH.Elc.Solar</t>
  </si>
  <si>
    <t>FEC_per_household.kWh.HU.Res.HHnew.Thermal.SH.Oil.WH.Elc.Solar.Elec</t>
  </si>
  <si>
    <t>FEC_per_household.kWh.HU.Res.HHnew.Thermal.SH.Oil.WH.Elc.Solar.Solar</t>
  </si>
  <si>
    <t>FEC_per_household.kWh.HU.Res.HHnew.Thermal.SH.Oil.CO</t>
  </si>
  <si>
    <t>FEC_per_household.kWh.HU.Res.HHnew.Thermal.SH.Oil.CO.LPG.LPG</t>
  </si>
  <si>
    <t>FEC_per_household.kWh.HU.Res.HHnew.Thermal.SH.Oil.CO.Elc.Elec</t>
  </si>
  <si>
    <t>FEC_per_household.kWh.HU.Res.HHnew.Thermal.SH.Gas</t>
  </si>
  <si>
    <t>FEC_per_household.kWh.HU.Res.HHnew.Thermal.SH.Gas.SH</t>
  </si>
  <si>
    <t>FEC_per_household.kWh.HU.Res.HHnew.Thermal.SH.Gas.SH.Gas</t>
  </si>
  <si>
    <t>FEC_per_household.kWh.HU.Res.HHnew.Thermal.SH.Gas.SH.Elec</t>
  </si>
  <si>
    <t>FEC_per_household.kWh.HU.Res.HHnew.Thermal.SH.Gas.SC</t>
  </si>
  <si>
    <t>FEC_per_household.kWh.HU.Res.HHnew.Thermal.SH.Gas.SC.AC.Elec</t>
  </si>
  <si>
    <t>FEC_per_household.kWh.HU.Res.HHnew.Thermal.SH.Gas.WH</t>
  </si>
  <si>
    <t>FEC_per_household.kWh.HU.Res.HHnew.Thermal.SH.Gas.WH.Gas.NoSolar.Gas</t>
  </si>
  <si>
    <t>FEC_per_household.kWh.HU.Res.HHnew.Thermal.SH.Gas.WH.Gas.Solar</t>
  </si>
  <si>
    <t>FEC_per_household.kWh.HU.Res.HHnew.Thermal.SH.Gas.WH.Gas.Solar.Gas</t>
  </si>
  <si>
    <t>FEC_per_household.kWh.HU.Res.HHnew.Thermal.SH.Gas.WH.Gas.Solar.Solar</t>
  </si>
  <si>
    <t>FEC_per_household.kWh.HU.Res.HHnew.Thermal.SH.Gas.WH.Elc.NoSolar.Elec</t>
  </si>
  <si>
    <t>FEC_per_household.kWh.HU.Res.HHnew.Thermal.SH.Gas.WH.Elc.Solar</t>
  </si>
  <si>
    <t>FEC_per_household.kWh.HU.Res.HHnew.Thermal.SH.Gas.WH.Elc.Solar.Elec</t>
  </si>
  <si>
    <t>FEC_per_household.kWh.HU.Res.HHnew.Thermal.SH.Gas.WH.Elc.Solar.Solar</t>
  </si>
  <si>
    <t>FEC_per_household.kWh.HU.Res.HHnew.Thermal.SH.Gas.CO</t>
  </si>
  <si>
    <t>FEC_per_household.kWh.HU.Res.HHnew.Thermal.SH.Gas.CO.Gas.Gas</t>
  </si>
  <si>
    <t>FEC_per_household.kWh.HU.Res.HHnew.Thermal.SH.Gas.CO.Elc.Elec</t>
  </si>
  <si>
    <t>FEC_per_household.kWh.HU.Res.HHnew.Thermal.SH.Biomass</t>
  </si>
  <si>
    <t>FEC_per_household.kWh.HU.Res.HHnew.Thermal.SH.Biomass.SH</t>
  </si>
  <si>
    <t>FEC_per_household.kWh.HU.Res.HHnew.Thermal.SH.Biomass.SH.Biomass</t>
  </si>
  <si>
    <t>FEC_per_household.kWh.HU.Res.HHnew.Thermal.SH.Biomass.SH.Elec</t>
  </si>
  <si>
    <t>FEC_per_household.kWh.HU.Res.HHnew.Thermal.SH.Biomass.SC</t>
  </si>
  <si>
    <t>FEC_per_household.kWh.HU.Res.HHnew.Thermal.SH.Biomass.SC.AC.Elec</t>
  </si>
  <si>
    <t>FEC_per_household.kWh.HU.Res.HHnew.Thermal.SH.Biomass.WH</t>
  </si>
  <si>
    <t>FEC_per_household.kWh.HU.Res.HHnew.Thermal.SH.Biomass.WH.Biomass.NoSolar.Biomass</t>
  </si>
  <si>
    <t>FEC_per_household.kWh.HU.Res.HHnew.Thermal.SH.Biomass.WH.Biomass.Solar</t>
  </si>
  <si>
    <t>FEC_per_household.kWh.HU.Res.HHnew.Thermal.SH.Biomass.WH.Biomass.Solar.Biomass</t>
  </si>
  <si>
    <t>FEC_per_household.kWh.HU.Res.HHnew.Thermal.SH.Biomass.WH.Biomass.Solar.Solar</t>
  </si>
  <si>
    <t>FEC_per_household.kWh.HU.Res.HHnew.Thermal.SH.Biomass.WH.LPG.NoSolar.LPG</t>
  </si>
  <si>
    <t>FEC_per_household.kWh.HU.Res.HHnew.Thermal.SH.Biomass.WH.LPG.Solar</t>
  </si>
  <si>
    <t>FEC_per_household.kWh.HU.Res.HHnew.Thermal.SH.Biomass.WH.LPG.Solar.LPG</t>
  </si>
  <si>
    <t>FEC_per_household.kWh.HU.Res.HHnew.Thermal.SH.Biomass.WH.LPG.Solar.Solar</t>
  </si>
  <si>
    <t>FEC_per_household.kWh.HU.Res.HHnew.Thermal.SH.Biomass.WH.Elc.NoSolar.Elec</t>
  </si>
  <si>
    <t>FEC_per_household.kWh.HU.Res.HHnew.Thermal.SH.Biomass.WH.Elc.Solar</t>
  </si>
  <si>
    <t>FEC_per_household.kWh.HU.Res.HHnew.Thermal.SH.Biomass.WH.Elc.Solar.Elec</t>
  </si>
  <si>
    <t>FEC_per_household.kWh.HU.Res.HHnew.Thermal.SH.Biomass.WH.Elc.Solar.Solar</t>
  </si>
  <si>
    <t>FEC_per_household.kWh.HU.Res.HHnew.Thermal.SH.Biomass.CO</t>
  </si>
  <si>
    <t>FEC_per_household.kWh.HU.Res.HHnew.Thermal.SH.Biomass.CO.Biomass.Biomass</t>
  </si>
  <si>
    <t>FEC_per_household.kWh.HU.Res.HHnew.Thermal.SH.Biomass.CO.LPG.LPG</t>
  </si>
  <si>
    <t>FEC_per_household.kWh.HU.Res.HHnew.Thermal.SH.Biomass.CO.Elc.Elec</t>
  </si>
  <si>
    <t>FEC_per_household.kWh.HU.Res.HHnew.Thermal.SH.Geo</t>
  </si>
  <si>
    <t>FEC_per_household.kWh.HU.Res.HHnew.Thermal.SH.Geo.SH</t>
  </si>
  <si>
    <t>FEC_per_household.kWh.HU.Res.HHnew.Thermal.SH.Geo.SH.Geo</t>
  </si>
  <si>
    <t>FEC_per_household.kWh.HU.Res.HHnew.Thermal.SH.Geo.SH.Elec</t>
  </si>
  <si>
    <t>FEC_per_household.kWh.HU.Res.HHnew.Thermal.SH.Geo.SC</t>
  </si>
  <si>
    <t>FEC_per_household.kWh.HU.Res.HHnew.Thermal.SH.Geo.SC.AC.Elec</t>
  </si>
  <si>
    <t>FEC_per_household.kWh.HU.Res.HHnew.Thermal.SH.Geo.WH</t>
  </si>
  <si>
    <t>FEC_per_household.kWh.HU.Res.HHnew.Thermal.SH.Geo.WH.Geo.NoSolar.Geo</t>
  </si>
  <si>
    <t>FEC_per_household.kWh.HU.Res.HHnew.Thermal.SH.Geo.WH.Geo.Solar</t>
  </si>
  <si>
    <t>FEC_per_household.kWh.HU.Res.HHnew.Thermal.SH.Geo.WH.Geo.Solar.Geo</t>
  </si>
  <si>
    <t>FEC_per_household.kWh.HU.Res.HHnew.Thermal.SH.Geo.WH.Geo.Solar.Solar</t>
  </si>
  <si>
    <t>FEC_per_household.kWh.HU.Res.HHnew.Thermal.SH.Geo.WH.Elc.NoSolar.Elec</t>
  </si>
  <si>
    <t>FEC_per_household.kWh.HU.Res.HHnew.Thermal.SH.Geo.WH.Elc.Solar</t>
  </si>
  <si>
    <t>FEC_per_household.kWh.HU.Res.HHnew.Thermal.SH.Geo.WH.Elc.Solar.Elec</t>
  </si>
  <si>
    <t>FEC_per_household.kWh.HU.Res.HHnew.Thermal.SH.Geo.WH.Elc.Solar.Solar</t>
  </si>
  <si>
    <t>FEC_per_household.kWh.HU.Res.HHnew.Thermal.SH.Geo.CO</t>
  </si>
  <si>
    <t>FEC_per_household.kWh.HU.Res.HHnew.Thermal.SH.Geo.CO.LPG.LPG</t>
  </si>
  <si>
    <t>FEC_per_household.kWh.HU.Res.HHnew.Thermal.SH.Geo.CO.Elc.Elec</t>
  </si>
  <si>
    <t>FEC_per_household.kWh.HU.Res.HHnew.Thermal.SH.DistrHeat</t>
  </si>
  <si>
    <t>FEC_per_household.kWh.HU.Res.HHnew.Thermal.SH.DistrHeat.SH</t>
  </si>
  <si>
    <t>FEC_per_household.kWh.HU.Res.HHnew.Thermal.SH.DistrHeat.SH.Steam_Distr</t>
  </si>
  <si>
    <t>FEC_per_household.kWh.HU.Res.HHnew.Thermal.SH.DistrHeat.SH.Elec</t>
  </si>
  <si>
    <t>FEC_per_household.kWh.HU.Res.HHnew.Thermal.SH.DistrHeat.SC</t>
  </si>
  <si>
    <t>FEC_per_household.kWh.HU.Res.HHnew.Thermal.SH.DistrHeat.SC.AC.Elec</t>
  </si>
  <si>
    <t>FEC_per_household.kWh.HU.Res.HHnew.Thermal.SH.DistrHeat.WH</t>
  </si>
  <si>
    <t>FEC_per_household.kWh.HU.Res.HHnew.Thermal.SH.DistrHeat.WH.DistrHeat.NoSolar.Steam_Distr</t>
  </si>
  <si>
    <t>FEC_per_household.kWh.HU.Res.HHnew.Thermal.SH.DistrHeat.WH.DistrHeat.Solar</t>
  </si>
  <si>
    <t>FEC_per_household.kWh.HU.Res.HHnew.Thermal.SH.DistrHeat.WH.DistrHeat.Solar.Steam_Distr</t>
  </si>
  <si>
    <t>FEC_per_household.kWh.HU.Res.HHnew.Thermal.SH.DistrHeat.WH.DistrHeat.Solar.Solar</t>
  </si>
  <si>
    <t>FEC_per_household.kWh.HU.Res.HHnew.Thermal.SH.DistrHeat.WH.Elc.NoSolar.Elec</t>
  </si>
  <si>
    <t>FEC_per_household.kWh.HU.Res.HHnew.Thermal.SH.DistrHeat.WH.Elc.Solar</t>
  </si>
  <si>
    <t>FEC_per_household.kWh.HU.Res.HHnew.Thermal.SH.DistrHeat.WH.Elc.Solar.Elec</t>
  </si>
  <si>
    <t>FEC_per_household.kWh.HU.Res.HHnew.Thermal.SH.DistrHeat.WH.Elc.Solar.Solar</t>
  </si>
  <si>
    <t>FEC_per_household.kWh.HU.Res.HHnew.Thermal.SH.DistrHeat.CO</t>
  </si>
  <si>
    <t>FEC_per_household.kWh.HU.Res.HHnew.Thermal.SH.DistrHeat.CO.LPG.LPG</t>
  </si>
  <si>
    <t>FEC_per_household.kWh.HU.Res.HHnew.Thermal.SH.DistrHeat.CO.Elc.Elec</t>
  </si>
  <si>
    <t>FEC_per_household.kWh.HU.Res.HHnew.Thermal.SH.AdvElc</t>
  </si>
  <si>
    <t>FEC_per_household.kWh.HU.Res.HHnew.Thermal.SH.AdvElc.SH</t>
  </si>
  <si>
    <t>FEC_per_household.kWh.HU.Res.HHnew.Thermal.SH.AdvElc.SH.Elec</t>
  </si>
  <si>
    <t>FEC_per_household.kWh.HU.Res.HHnew.Thermal.SH.AdvElc.SC</t>
  </si>
  <si>
    <t>FEC_per_household.kWh.HU.Res.HHnew.Thermal.SH.AdvElc.SC.AC.Elec</t>
  </si>
  <si>
    <t>FEC_per_household.kWh.HU.Res.HHnew.Thermal.SH.AdvElc.WH</t>
  </si>
  <si>
    <t>FEC_per_household.kWh.HU.Res.HHnew.Thermal.SH.AdvElc.WH.LPG.NoSolar.LPG</t>
  </si>
  <si>
    <t>FEC_per_household.kWh.HU.Res.HHnew.Thermal.SH.AdvElc.WH.LPG.Solar</t>
  </si>
  <si>
    <t>FEC_per_household.kWh.HU.Res.HHnew.Thermal.SH.AdvElc.WH.LPG.Solar.LPG</t>
  </si>
  <si>
    <t>FEC_per_household.kWh.HU.Res.HHnew.Thermal.SH.AdvElc.WH.LPG.Solar.Solar</t>
  </si>
  <si>
    <t>FEC_per_household.kWh.HU.Res.HHnew.Thermal.SH.AdvElc.WH.Elc.NoSolar.Elec</t>
  </si>
  <si>
    <t>FEC_per_household.kWh.HU.Res.HHnew.Thermal.SH.AdvElc.WH.Elc.Solar</t>
  </si>
  <si>
    <t>FEC_per_household.kWh.HU.Res.HHnew.Thermal.SH.AdvElc.WH.Elc.Solar.Elec</t>
  </si>
  <si>
    <t>FEC_per_household.kWh.HU.Res.HHnew.Thermal.SH.AdvElc.WH.Elc.Solar.Solar</t>
  </si>
  <si>
    <t>FEC_per_household.kWh.HU.Res.HHnew.Thermal.SH.AdvElc.CO</t>
  </si>
  <si>
    <t>FEC_per_household.kWh.HU.Res.HHnew.Thermal.SH.AdvElc.CO.LPG.LPG</t>
  </si>
  <si>
    <t>FEC_per_household.kWh.HU.Res.HHnew.Thermal.SH.AdvElc.CO.Elc.Elec</t>
  </si>
  <si>
    <t>FEC_per_household.kWh.HU.Res.HHnew.Thermal.SH.ConvElc</t>
  </si>
  <si>
    <t>FEC_per_household.kWh.HU.Res.HHnew.Thermal.SH.ConvElc.SH</t>
  </si>
  <si>
    <t>FEC_per_household.kWh.HU.Res.HHnew.Thermal.SH.ConvElc.SH.Elec</t>
  </si>
  <si>
    <t>FEC_per_household.kWh.HU.Res.HHnew.Thermal.SH.ConvElc.SC</t>
  </si>
  <si>
    <t>FEC_per_household.kWh.HU.Res.HHnew.Thermal.SH.ConvElc.SC.AC.Elec</t>
  </si>
  <si>
    <t>FEC_per_household.kWh.HU.Res.HHnew.Thermal.SH.ConvElc.WH</t>
  </si>
  <si>
    <t>FEC_per_household.kWh.HU.Res.HHnew.Thermal.SH.ConvElc.WH.LPG.NoSolar.LPG</t>
  </si>
  <si>
    <t>FEC_per_household.kWh.HU.Res.HHnew.Thermal.SH.ConvElc.WH.LPG.Solar</t>
  </si>
  <si>
    <t>FEC_per_household.kWh.HU.Res.HHnew.Thermal.SH.ConvElc.WH.LPG.Solar.LPG</t>
  </si>
  <si>
    <t>FEC_per_household.kWh.HU.Res.HHnew.Thermal.SH.ConvElc.WH.LPG.Solar.Solar</t>
  </si>
  <si>
    <t>FEC_per_household.kWh.HU.Res.HHnew.Thermal.SH.ConvElc.WH.Elc.NoSolar.Elec</t>
  </si>
  <si>
    <t>FEC_per_household.kWh.HU.Res.HHnew.Thermal.SH.ConvElc.WH.Elc.Solar</t>
  </si>
  <si>
    <t>FEC_per_household.kWh.HU.Res.HHnew.Thermal.SH.ConvElc.WH.Elc.Solar.Elec</t>
  </si>
  <si>
    <t>FEC_per_household.kWh.HU.Res.HHnew.Thermal.SH.ConvElc.WH.Elc.Solar.Solar</t>
  </si>
  <si>
    <t>FEC_per_household.kWh.HU.Res.HHnew.Thermal.SH.ConvElc.CO</t>
  </si>
  <si>
    <t>FEC_per_household.kWh.HU.Res.HHnew.Thermal.SH.ConvElc.CO.LPG.LPG</t>
  </si>
  <si>
    <t>FEC_per_household.kWh.HU.Res.HHnew.Thermal.SH.ConvElc.CO.Elc.Elec</t>
  </si>
  <si>
    <t>HU - Thermal energy service of new and renovated households (detailed structure)</t>
  </si>
  <si>
    <t>TES_per_household.kWh.HU.Res.HHnew.Thermal.SH.Solids</t>
  </si>
  <si>
    <t>TES_per_household.kWh.HU.Res.HHnew.Thermal.SH.Solids.SH</t>
  </si>
  <si>
    <t>TES_per_household.kWh.HU.Res.HHnew.Thermal.SH.Solids.SH.Solids</t>
  </si>
  <si>
    <t>TES_per_household.kWh.HU.Res.HHnew.Thermal.SH.Solids.SH.Elec</t>
  </si>
  <si>
    <t>TES_per_household.kWh.HU.Res.HHnew.Thermal.SH.Solids.SC</t>
  </si>
  <si>
    <t>TES_per_household.kWh.HU.Res.HHnew.Thermal.SH.Solids.SC.AC.Elec</t>
  </si>
  <si>
    <t>TES_per_household.kWh.HU.Res.HHnew.Thermal.SH.Solids.WH</t>
  </si>
  <si>
    <t>TES_per_household.kWh.HU.Res.HHnew.Thermal.SH.Solids.WH.Solids.NoSolar.Solids</t>
  </si>
  <si>
    <t>TES_per_household.kWh.HU.Res.HHnew.Thermal.SH.Solids.WH.LPG.NoSolar.LPG</t>
  </si>
  <si>
    <t>TES_per_household.kWh.HU.Res.HHnew.Thermal.SH.Solids.WH.LPG.Solar</t>
  </si>
  <si>
    <t>TES_per_household.kWh.HU.Res.HHnew.Thermal.SH.Solids.WH.LPG.Solar.LPG</t>
  </si>
  <si>
    <t>TES_per_household.kWh.HU.Res.HHnew.Thermal.SH.Solids.WH.LPG.Solar.Solar</t>
  </si>
  <si>
    <t>TES_per_household.kWh.HU.Res.HHnew.Thermal.SH.Solids.WH.Elc.NoSolar.Elec</t>
  </si>
  <si>
    <t>TES_per_household.kWh.HU.Res.HHnew.Thermal.SH.Solids.WH.Elc.Solar</t>
  </si>
  <si>
    <t>TES_per_household.kWh.HU.Res.HHnew.Thermal.SH.Solids.WH.Elc.Solar.Elec</t>
  </si>
  <si>
    <t>TES_per_household.kWh.HU.Res.HHnew.Thermal.SH.Solids.WH.Elc.Solar.Solar</t>
  </si>
  <si>
    <t>TES_per_household.kWh.HU.Res.HHnew.Thermal.SH.Solids.CO</t>
  </si>
  <si>
    <t>TES_per_household.kWh.HU.Res.HHnew.Thermal.SH.Solids.CO.Solids.Solids</t>
  </si>
  <si>
    <t>TES_per_household.kWh.HU.Res.HHnew.Thermal.SH.Solids.CO.LPG.LPG</t>
  </si>
  <si>
    <t>TES_per_household.kWh.HU.Res.HHnew.Thermal.SH.Solids.CO.Elc.Elec</t>
  </si>
  <si>
    <t>TES_per_household.kWh.HU.Res.HHnew.Thermal.SH.LPG</t>
  </si>
  <si>
    <t>TES_per_household.kWh.HU.Res.HHnew.Thermal.SH.LPG.SH</t>
  </si>
  <si>
    <t>TES_per_household.kWh.HU.Res.HHnew.Thermal.SH.LPG.SH.LPG</t>
  </si>
  <si>
    <t>TES_per_household.kWh.HU.Res.HHnew.Thermal.SH.LPG.SH.Elec</t>
  </si>
  <si>
    <t>TES_per_household.kWh.HU.Res.HHnew.Thermal.SH.LPG.SC</t>
  </si>
  <si>
    <t>TES_per_household.kWh.HU.Res.HHnew.Thermal.SH.LPG.SC.AC.Elec</t>
  </si>
  <si>
    <t>TES_per_household.kWh.HU.Res.HHnew.Thermal.SH.LPG.WH</t>
  </si>
  <si>
    <t>TES_per_household.kWh.HU.Res.HHnew.Thermal.SH.LPG.WH.LPG.NoSolar.LPG</t>
  </si>
  <si>
    <t>TES_per_household.kWh.HU.Res.HHnew.Thermal.SH.LPG.WH.LPG.Solar</t>
  </si>
  <si>
    <t>TES_per_household.kWh.HU.Res.HHnew.Thermal.SH.LPG.WH.LPG.Solar.LPG</t>
  </si>
  <si>
    <t>TES_per_household.kWh.HU.Res.HHnew.Thermal.SH.LPG.WH.LPG.Solar.Solar</t>
  </si>
  <si>
    <t>TES_per_household.kWh.HU.Res.HHnew.Thermal.SH.LPG.WH.Elc.NoSolar.Elec</t>
  </si>
  <si>
    <t>TES_per_household.kWh.HU.Res.HHnew.Thermal.SH.LPG.WH.Elc.Solar</t>
  </si>
  <si>
    <t>TES_per_household.kWh.HU.Res.HHnew.Thermal.SH.LPG.WH.Elc.Solar.Elec</t>
  </si>
  <si>
    <t>TES_per_household.kWh.HU.Res.HHnew.Thermal.SH.LPG.WH.Elc.Solar.Solar</t>
  </si>
  <si>
    <t>TES_per_household.kWh.HU.Res.HHnew.Thermal.SH.LPG.CO</t>
  </si>
  <si>
    <t>TES_per_household.kWh.HU.Res.HHnew.Thermal.SH.LPG.CO.LPG.LPG</t>
  </si>
  <si>
    <t>TES_per_household.kWh.HU.Res.HHnew.Thermal.SH.LPG.CO.Elc.Elec</t>
  </si>
  <si>
    <t>TES_per_household.kWh.HU.Res.HHnew.Thermal.SH.Oil</t>
  </si>
  <si>
    <t>TES_per_household.kWh.HU.Res.HHnew.Thermal.SH.Oil.SH</t>
  </si>
  <si>
    <t>TES_per_household.kWh.HU.Res.HHnew.Thermal.SH.Oil.SH.Oil</t>
  </si>
  <si>
    <t>TES_per_household.kWh.HU.Res.HHnew.Thermal.SH.Oil.SH.Elec</t>
  </si>
  <si>
    <t>TES_per_household.kWh.HU.Res.HHnew.Thermal.SH.Oil.SC</t>
  </si>
  <si>
    <t>TES_per_household.kWh.HU.Res.HHnew.Thermal.SH.Oil.SC.AC.Elec</t>
  </si>
  <si>
    <t>TES_per_household.kWh.HU.Res.HHnew.Thermal.SH.Oil.WH</t>
  </si>
  <si>
    <t>TES_per_household.kWh.HU.Res.HHnew.Thermal.SH.Oil.WH.Oil.NoSolar.Oil</t>
  </si>
  <si>
    <t>TES_per_household.kWh.HU.Res.HHnew.Thermal.SH.Oil.WH.Oil.Solar</t>
  </si>
  <si>
    <t>TES_per_household.kWh.HU.Res.HHnew.Thermal.SH.Oil.WH.Oil.Solar.Oil</t>
  </si>
  <si>
    <t>TES_per_household.kWh.HU.Res.HHnew.Thermal.SH.Oil.WH.Oil.Solar.Solar</t>
  </si>
  <si>
    <t>TES_per_household.kWh.HU.Res.HHnew.Thermal.SH.Oil.WH.Elc.NoSolar.Elec</t>
  </si>
  <si>
    <t>TES_per_household.kWh.HU.Res.HHnew.Thermal.SH.Oil.WH.Elc.Solar</t>
  </si>
  <si>
    <t>TES_per_household.kWh.HU.Res.HHnew.Thermal.SH.Oil.WH.Elc.Solar.Elec</t>
  </si>
  <si>
    <t>TES_per_household.kWh.HU.Res.HHnew.Thermal.SH.Oil.WH.Elc.Solar.Solar</t>
  </si>
  <si>
    <t>TES_per_household.kWh.HU.Res.HHnew.Thermal.SH.Oil.CO</t>
  </si>
  <si>
    <t>TES_per_household.kWh.HU.Res.HHnew.Thermal.SH.Oil.CO.LPG.LPG</t>
  </si>
  <si>
    <t>TES_per_household.kWh.HU.Res.HHnew.Thermal.SH.Oil.CO.Elc.Elec</t>
  </si>
  <si>
    <t>TES_per_household.kWh.HU.Res.HHnew.Thermal.SH.Gas</t>
  </si>
  <si>
    <t>TES_per_household.kWh.HU.Res.HHnew.Thermal.SH.Gas.SH</t>
  </si>
  <si>
    <t>TES_per_household.kWh.HU.Res.HHnew.Thermal.SH.Gas.SH.Gas</t>
  </si>
  <si>
    <t>TES_per_household.kWh.HU.Res.HHnew.Thermal.SH.Gas.SH.Elec</t>
  </si>
  <si>
    <t>TES_per_household.kWh.HU.Res.HHnew.Thermal.SH.Gas.SC</t>
  </si>
  <si>
    <t>TES_per_household.kWh.HU.Res.HHnew.Thermal.SH.Gas.SC.AC.Elec</t>
  </si>
  <si>
    <t>TES_per_household.kWh.HU.Res.HHnew.Thermal.SH.Gas.WH</t>
  </si>
  <si>
    <t>TES_per_household.kWh.HU.Res.HHnew.Thermal.SH.Gas.WH.Gas.NoSolar.Gas</t>
  </si>
  <si>
    <t>TES_per_household.kWh.HU.Res.HHnew.Thermal.SH.Gas.WH.Gas.Solar</t>
  </si>
  <si>
    <t>TES_per_household.kWh.HU.Res.HHnew.Thermal.SH.Gas.WH.Gas.Solar.Gas</t>
  </si>
  <si>
    <t>TES_per_household.kWh.HU.Res.HHnew.Thermal.SH.Gas.WH.Gas.Solar.Solar</t>
  </si>
  <si>
    <t>TES_per_household.kWh.HU.Res.HHnew.Thermal.SH.Gas.WH.Elc.NoSolar.Elec</t>
  </si>
  <si>
    <t>TES_per_household.kWh.HU.Res.HHnew.Thermal.SH.Gas.WH.Elc.Solar</t>
  </si>
  <si>
    <t>TES_per_household.kWh.HU.Res.HHnew.Thermal.SH.Gas.WH.Elc.Solar.Elec</t>
  </si>
  <si>
    <t>TES_per_household.kWh.HU.Res.HHnew.Thermal.SH.Gas.WH.Elc.Solar.Solar</t>
  </si>
  <si>
    <t>TES_per_household.kWh.HU.Res.HHnew.Thermal.SH.Gas.CO</t>
  </si>
  <si>
    <t>TES_per_household.kWh.HU.Res.HHnew.Thermal.SH.Gas.CO.Gas.Gas</t>
  </si>
  <si>
    <t>TES_per_household.kWh.HU.Res.HHnew.Thermal.SH.Gas.CO.Elc.Elec</t>
  </si>
  <si>
    <t>TES_per_household.kWh.HU.Res.HHnew.Thermal.SH.Biomass</t>
  </si>
  <si>
    <t>TES_per_household.kWh.HU.Res.HHnew.Thermal.SH.Biomass.SH</t>
  </si>
  <si>
    <t>TES_per_household.kWh.HU.Res.HHnew.Thermal.SH.Biomass.SH.Biomass</t>
  </si>
  <si>
    <t>TES_per_household.kWh.HU.Res.HHnew.Thermal.SH.Biomass.SH.Elec</t>
  </si>
  <si>
    <t>TES_per_household.kWh.HU.Res.HHnew.Thermal.SH.Biomass.SC</t>
  </si>
  <si>
    <t>TES_per_household.kWh.HU.Res.HHnew.Thermal.SH.Biomass.SC.AC.Elec</t>
  </si>
  <si>
    <t>TES_per_household.kWh.HU.Res.HHnew.Thermal.SH.Biomass.WH</t>
  </si>
  <si>
    <t>TES_per_household.kWh.HU.Res.HHnew.Thermal.SH.Biomass.WH.Biomass.NoSolar.Biomass</t>
  </si>
  <si>
    <t>TES_per_household.kWh.HU.Res.HHnew.Thermal.SH.Biomass.WH.Biomass.Solar</t>
  </si>
  <si>
    <t>TES_per_household.kWh.HU.Res.HHnew.Thermal.SH.Biomass.WH.Biomass.Solar.Biomass</t>
  </si>
  <si>
    <t>TES_per_household.kWh.HU.Res.HHnew.Thermal.SH.Biomass.WH.Biomass.Solar.Solar</t>
  </si>
  <si>
    <t>TES_per_household.kWh.HU.Res.HHnew.Thermal.SH.Biomass.WH.LPG.NoSolar.LPG</t>
  </si>
  <si>
    <t>TES_per_household.kWh.HU.Res.HHnew.Thermal.SH.Biomass.WH.LPG.Solar</t>
  </si>
  <si>
    <t>TES_per_household.kWh.HU.Res.HHnew.Thermal.SH.Biomass.WH.LPG.Solar.LPG</t>
  </si>
  <si>
    <t>TES_per_household.kWh.HU.Res.HHnew.Thermal.SH.Biomass.WH.LPG.Solar.Solar</t>
  </si>
  <si>
    <t>TES_per_household.kWh.HU.Res.HHnew.Thermal.SH.Biomass.WH.Elc.NoSolar.Elec</t>
  </si>
  <si>
    <t>TES_per_household.kWh.HU.Res.HHnew.Thermal.SH.Biomass.WH.Elc.Solar</t>
  </si>
  <si>
    <t>TES_per_household.kWh.HU.Res.HHnew.Thermal.SH.Biomass.WH.Elc.Solar.Elec</t>
  </si>
  <si>
    <t>TES_per_household.kWh.HU.Res.HHnew.Thermal.SH.Biomass.WH.Elc.Solar.Solar</t>
  </si>
  <si>
    <t>TES_per_household.kWh.HU.Res.HHnew.Thermal.SH.Biomass.CO</t>
  </si>
  <si>
    <t>TES_per_household.kWh.HU.Res.HHnew.Thermal.SH.Biomass.CO.Biomass.Biomass</t>
  </si>
  <si>
    <t>TES_per_household.kWh.HU.Res.HHnew.Thermal.SH.Biomass.CO.LPG.LPG</t>
  </si>
  <si>
    <t>TES_per_household.kWh.HU.Res.HHnew.Thermal.SH.Biomass.CO.Elc.Elec</t>
  </si>
  <si>
    <t>TES_per_household.kWh.HU.Res.HHnew.Thermal.SH.Geo</t>
  </si>
  <si>
    <t>TES_per_household.kWh.HU.Res.HHnew.Thermal.SH.Geo.SH</t>
  </si>
  <si>
    <t>TES_per_household.kWh.HU.Res.HHnew.Thermal.SH.Geo.SH.Geo</t>
  </si>
  <si>
    <t>TES_per_household.kWh.HU.Res.HHnew.Thermal.SH.Geo.SH.Elec</t>
  </si>
  <si>
    <t>TES_per_household.kWh.HU.Res.HHnew.Thermal.SH.Geo.SC</t>
  </si>
  <si>
    <t>TES_per_household.kWh.HU.Res.HHnew.Thermal.SH.Geo.SC.AC.Elec</t>
  </si>
  <si>
    <t>TES_per_household.kWh.HU.Res.HHnew.Thermal.SH.Geo.WH</t>
  </si>
  <si>
    <t>TES_per_household.kWh.HU.Res.HHnew.Thermal.SH.Geo.WH.Geo.NoSolar.Geo</t>
  </si>
  <si>
    <t>TES_per_household.kWh.HU.Res.HHnew.Thermal.SH.Geo.WH.Geo.Solar</t>
  </si>
  <si>
    <t>TES_per_household.kWh.HU.Res.HHnew.Thermal.SH.Geo.WH.Geo.Solar.Geo</t>
  </si>
  <si>
    <t>TES_per_household.kWh.HU.Res.HHnew.Thermal.SH.Geo.WH.Geo.Solar.Solar</t>
  </si>
  <si>
    <t>TES_per_household.kWh.HU.Res.HHnew.Thermal.SH.Geo.WH.Elc.NoSolar.Elec</t>
  </si>
  <si>
    <t>TES_per_household.kWh.HU.Res.HHnew.Thermal.SH.Geo.WH.Elc.Solar</t>
  </si>
  <si>
    <t>TES_per_household.kWh.HU.Res.HHnew.Thermal.SH.Geo.WH.Elc.Solar.Elec</t>
  </si>
  <si>
    <t>TES_per_household.kWh.HU.Res.HHnew.Thermal.SH.Geo.WH.Elc.Solar.Solar</t>
  </si>
  <si>
    <t>TES_per_household.kWh.HU.Res.HHnew.Thermal.SH.Geo.CO</t>
  </si>
  <si>
    <t>TES_per_household.kWh.HU.Res.HHnew.Thermal.SH.Geo.CO.LPG.LPG</t>
  </si>
  <si>
    <t>TES_per_household.kWh.HU.Res.HHnew.Thermal.SH.Geo.CO.Elc.Elec</t>
  </si>
  <si>
    <t>TES_per_household.kWh.HU.Res.HHnew.Thermal.SH.DistrHeat</t>
  </si>
  <si>
    <t>TES_per_household.kWh.HU.Res.HHnew.Thermal.SH.DistrHeat.SH</t>
  </si>
  <si>
    <t>TES_per_household.kWh.HU.Res.HHnew.Thermal.SH.DistrHeat.SH.Steam_Distr</t>
  </si>
  <si>
    <t>TES_per_household.kWh.HU.Res.HHnew.Thermal.SH.DistrHeat.SH.Elec</t>
  </si>
  <si>
    <t>TES_per_household.kWh.HU.Res.HHnew.Thermal.SH.DistrHeat.SC</t>
  </si>
  <si>
    <t>TES_per_household.kWh.HU.Res.HHnew.Thermal.SH.DistrHeat.SC.AC.Elec</t>
  </si>
  <si>
    <t>TES_per_household.kWh.HU.Res.HHnew.Thermal.SH.DistrHeat.WH</t>
  </si>
  <si>
    <t>TES_per_household.kWh.HU.Res.HHnew.Thermal.SH.DistrHeat.WH.DistrHeat.NoSolar.Steam_Distr</t>
  </si>
  <si>
    <t>TES_per_household.kWh.HU.Res.HHnew.Thermal.SH.DistrHeat.WH.DistrHeat.Solar</t>
  </si>
  <si>
    <t>TES_per_household.kWh.HU.Res.HHnew.Thermal.SH.DistrHeat.WH.DistrHeat.Solar.Steam_Distr</t>
  </si>
  <si>
    <t>TES_per_household.kWh.HU.Res.HHnew.Thermal.SH.DistrHeat.WH.DistrHeat.Solar.Solar</t>
  </si>
  <si>
    <t>TES_per_household.kWh.HU.Res.HHnew.Thermal.SH.DistrHeat.WH.Elc.NoSolar.Elec</t>
  </si>
  <si>
    <t>TES_per_household.kWh.HU.Res.HHnew.Thermal.SH.DistrHeat.WH.Elc.Solar</t>
  </si>
  <si>
    <t>TES_per_household.kWh.HU.Res.HHnew.Thermal.SH.DistrHeat.WH.Elc.Solar.Elec</t>
  </si>
  <si>
    <t>TES_per_household.kWh.HU.Res.HHnew.Thermal.SH.DistrHeat.WH.Elc.Solar.Solar</t>
  </si>
  <si>
    <t>TES_per_household.kWh.HU.Res.HHnew.Thermal.SH.DistrHeat.CO</t>
  </si>
  <si>
    <t>TES_per_household.kWh.HU.Res.HHnew.Thermal.SH.DistrHeat.CO.LPG.LPG</t>
  </si>
  <si>
    <t>TES_per_household.kWh.HU.Res.HHnew.Thermal.SH.DistrHeat.CO.Elc.Elec</t>
  </si>
  <si>
    <t>TES_per_household.kWh.HU.Res.HHnew.Thermal.SH.AdvElc</t>
  </si>
  <si>
    <t>TES_per_household.kWh.HU.Res.HHnew.Thermal.SH.AdvElc.SH</t>
  </si>
  <si>
    <t>TES_per_household.kWh.HU.Res.HHnew.Thermal.SH.AdvElc.SH.Elec</t>
  </si>
  <si>
    <t>TES_per_household.kWh.HU.Res.HHnew.Thermal.SH.AdvElc.SC</t>
  </si>
  <si>
    <t>TES_per_household.kWh.HU.Res.HHnew.Thermal.SH.AdvElc.SC.AC.Elec</t>
  </si>
  <si>
    <t>TES_per_household.kWh.HU.Res.HHnew.Thermal.SH.AdvElc.WH</t>
  </si>
  <si>
    <t>TES_per_household.kWh.HU.Res.HHnew.Thermal.SH.AdvElc.WH.LPG.NoSolar.LPG</t>
  </si>
  <si>
    <t>TES_per_household.kWh.HU.Res.HHnew.Thermal.SH.AdvElc.WH.LPG.Solar</t>
  </si>
  <si>
    <t>TES_per_household.kWh.HU.Res.HHnew.Thermal.SH.AdvElc.WH.LPG.Solar.LPG</t>
  </si>
  <si>
    <t>TES_per_household.kWh.HU.Res.HHnew.Thermal.SH.AdvElc.WH.LPG.Solar.Solar</t>
  </si>
  <si>
    <t>TES_per_household.kWh.HU.Res.HHnew.Thermal.SH.AdvElc.WH.Elc.NoSolar.Elec</t>
  </si>
  <si>
    <t>TES_per_household.kWh.HU.Res.HHnew.Thermal.SH.AdvElc.WH.Elc.Solar</t>
  </si>
  <si>
    <t>TES_per_household.kWh.HU.Res.HHnew.Thermal.SH.AdvElc.WH.Elc.Solar.Elec</t>
  </si>
  <si>
    <t>TES_per_household.kWh.HU.Res.HHnew.Thermal.SH.AdvElc.WH.Elc.Solar.Solar</t>
  </si>
  <si>
    <t>TES_per_household.kWh.HU.Res.HHnew.Thermal.SH.AdvElc.CO</t>
  </si>
  <si>
    <t>TES_per_household.kWh.HU.Res.HHnew.Thermal.SH.AdvElc.CO.LPG.LPG</t>
  </si>
  <si>
    <t>TES_per_household.kWh.HU.Res.HHnew.Thermal.SH.AdvElc.CO.Elc.Elec</t>
  </si>
  <si>
    <t>TES_per_household.kWh.HU.Res.HHnew.Thermal.SH.ConvElc</t>
  </si>
  <si>
    <t>TES_per_household.kWh.HU.Res.HHnew.Thermal.SH.ConvElc.SH</t>
  </si>
  <si>
    <t>TES_per_household.kWh.HU.Res.HHnew.Thermal.SH.ConvElc.SH.Elec</t>
  </si>
  <si>
    <t>TES_per_household.kWh.HU.Res.HHnew.Thermal.SH.ConvElc.SC</t>
  </si>
  <si>
    <t>TES_per_household.kWh.HU.Res.HHnew.Thermal.SH.ConvElc.SC.AC.Elec</t>
  </si>
  <si>
    <t>TES_per_household.kWh.HU.Res.HHnew.Thermal.SH.ConvElc.WH</t>
  </si>
  <si>
    <t>TES_per_household.kWh.HU.Res.HHnew.Thermal.SH.ConvElc.WH.LPG.NoSolar.LPG</t>
  </si>
  <si>
    <t>TES_per_household.kWh.HU.Res.HHnew.Thermal.SH.ConvElc.WH.LPG.Solar</t>
  </si>
  <si>
    <t>TES_per_household.kWh.HU.Res.HHnew.Thermal.SH.ConvElc.WH.LPG.Solar.LPG</t>
  </si>
  <si>
    <t>TES_per_household.kWh.HU.Res.HHnew.Thermal.SH.ConvElc.WH.LPG.Solar.Solar</t>
  </si>
  <si>
    <t>TES_per_household.kWh.HU.Res.HHnew.Thermal.SH.ConvElc.WH.Elc.NoSolar.Elec</t>
  </si>
  <si>
    <t>TES_per_household.kWh.HU.Res.HHnew.Thermal.SH.ConvElc.WH.Elc.Solar</t>
  </si>
  <si>
    <t>TES_per_household.kWh.HU.Res.HHnew.Thermal.SH.ConvElc.WH.Elc.Solar.Elec</t>
  </si>
  <si>
    <t>TES_per_household.kWh.HU.Res.HHnew.Thermal.SH.ConvElc.WH.Elc.Solar.Solar</t>
  </si>
  <si>
    <t>TES_per_household.kWh.HU.Res.HHnew.Thermal.SH.ConvElc.CO</t>
  </si>
  <si>
    <t>TES_per_household.kWh.HU.Res.HHnew.Thermal.SH.ConvElc.CO.LPG.LPG</t>
  </si>
  <si>
    <t>TES_per_household.kWh.HU.Res.HHnew.Thermal.SH.ConvElc.CO.Elc.Elec</t>
  </si>
  <si>
    <t>EMI_per_household.kgCO2.HU.Res.HHnew.Thermal.SH.Solids</t>
  </si>
  <si>
    <t>EMI_per_household.kgCO2.HU.Res.HHnew.Thermal.SH.Solids.SH</t>
  </si>
  <si>
    <t>EMI_per_household.kgCO2.HU.Res.HHnew.Thermal.SH.Solids.SH.Solids</t>
  </si>
  <si>
    <t>EMI_per_household.kgCO2.HU.Res.HHnew.Thermal.SH.Solids.SH.Elec</t>
  </si>
  <si>
    <t>EMI_per_household.kgCO2.HU.Res.HHnew.Thermal.SH.Solids.SC</t>
  </si>
  <si>
    <t>EMI_per_household.kgCO2.HU.Res.HHnew.Thermal.SH.Solids.SC.AC.Elec</t>
  </si>
  <si>
    <t>EMI_per_household.kgCO2.HU.Res.HHnew.Thermal.SH.Solids.WH</t>
  </si>
  <si>
    <t>EMI_per_household.kgCO2.HU.Res.HHnew.Thermal.SH.Solids.WH.Solids.NoSolar.Solids</t>
  </si>
  <si>
    <t>EMI_per_household.kgCO2.HU.Res.HHnew.Thermal.SH.Solids.WH.LPG.NoSolar.LPG</t>
  </si>
  <si>
    <t>EMI_per_household.kgCO2.HU.Res.HHnew.Thermal.SH.Solids.WH.LPG.Solar</t>
  </si>
  <si>
    <t>EMI_per_household.kgCO2.HU.Res.HHnew.Thermal.SH.Solids.WH.LPG.Solar.LPG</t>
  </si>
  <si>
    <t>EMI_per_household.kgCO2.HU.Res.HHnew.Thermal.SH.Solids.WH.LPG.Solar.Solar</t>
  </si>
  <si>
    <t>EMI_per_household.kgCO2.HU.Res.HHnew.Thermal.SH.Solids.WH.Elc.NoSolar.Elec</t>
  </si>
  <si>
    <t>EMI_per_household.kgCO2.HU.Res.HHnew.Thermal.SH.Solids.WH.Elc.Solar</t>
  </si>
  <si>
    <t>EMI_per_household.kgCO2.HU.Res.HHnew.Thermal.SH.Solids.WH.Elc.Solar.Elec</t>
  </si>
  <si>
    <t>EMI_per_household.kgCO2.HU.Res.HHnew.Thermal.SH.Solids.WH.Elc.Solar.Solar</t>
  </si>
  <si>
    <t>EMI_per_household.kgCO2.HU.Res.HHnew.Thermal.SH.Solids.CO</t>
  </si>
  <si>
    <t>EMI_per_household.kgCO2.HU.Res.HHnew.Thermal.SH.Solids.CO.Solids.Solids</t>
  </si>
  <si>
    <t>EMI_per_household.kgCO2.HU.Res.HHnew.Thermal.SH.Solids.CO.LPG.LPG</t>
  </si>
  <si>
    <t>EMI_per_household.kgCO2.HU.Res.HHnew.Thermal.SH.Solids.CO.Elc.Elec</t>
  </si>
  <si>
    <t>EMI_per_household.kgCO2.HU.Res.HHnew.Thermal.SH.LPG</t>
  </si>
  <si>
    <t>EMI_per_household.kgCO2.HU.Res.HHnew.Thermal.SH.LPG.SH</t>
  </si>
  <si>
    <t>EMI_per_household.kgCO2.HU.Res.HHnew.Thermal.SH.LPG.SH.LPG</t>
  </si>
  <si>
    <t>EMI_per_household.kgCO2.HU.Res.HHnew.Thermal.SH.LPG.SH.Elec</t>
  </si>
  <si>
    <t>EMI_per_household.kgCO2.HU.Res.HHnew.Thermal.SH.LPG.SC</t>
  </si>
  <si>
    <t>EMI_per_household.kgCO2.HU.Res.HHnew.Thermal.SH.LPG.SC.AC.Elec</t>
  </si>
  <si>
    <t>EMI_per_household.kgCO2.HU.Res.HHnew.Thermal.SH.LPG.WH</t>
  </si>
  <si>
    <t>EMI_per_household.kgCO2.HU.Res.HHnew.Thermal.SH.LPG.WH.LPG.NoSolar.LPG</t>
  </si>
  <si>
    <t>EMI_per_household.kgCO2.HU.Res.HHnew.Thermal.SH.LPG.WH.LPG.Solar</t>
  </si>
  <si>
    <t>EMI_per_household.kgCO2.HU.Res.HHnew.Thermal.SH.LPG.WH.LPG.Solar.LPG</t>
  </si>
  <si>
    <t>EMI_per_household.kgCO2.HU.Res.HHnew.Thermal.SH.LPG.WH.LPG.Solar.Solar</t>
  </si>
  <si>
    <t>EMI_per_household.kgCO2.HU.Res.HHnew.Thermal.SH.LPG.WH.Elc.NoSolar.Elec</t>
  </si>
  <si>
    <t>EMI_per_household.kgCO2.HU.Res.HHnew.Thermal.SH.LPG.WH.Elc.Solar</t>
  </si>
  <si>
    <t>EMI_per_household.kgCO2.HU.Res.HHnew.Thermal.SH.LPG.WH.Elc.Solar.Elec</t>
  </si>
  <si>
    <t>EMI_per_household.kgCO2.HU.Res.HHnew.Thermal.SH.LPG.WH.Elc.Solar.Solar</t>
  </si>
  <si>
    <t>EMI_per_household.kgCO2.HU.Res.HHnew.Thermal.SH.LPG.CO</t>
  </si>
  <si>
    <t>EMI_per_household.kgCO2.HU.Res.HHnew.Thermal.SH.LPG.CO.LPG.LPG</t>
  </si>
  <si>
    <t>EMI_per_household.kgCO2.HU.Res.HHnew.Thermal.SH.LPG.CO.Elc.Elec</t>
  </si>
  <si>
    <t>EMI_per_household.kgCO2.HU.Res.HHnew.Thermal.SH.Oil</t>
  </si>
  <si>
    <t>EMI_per_household.kgCO2.HU.Res.HHnew.Thermal.SH.Oil.SH</t>
  </si>
  <si>
    <t>EMI_per_household.kgCO2.HU.Res.HHnew.Thermal.SH.Oil.SH.Oil</t>
  </si>
  <si>
    <t>EMI_per_household.kgCO2.HU.Res.HHnew.Thermal.SH.Oil.SH.Elec</t>
  </si>
  <si>
    <t>EMI_per_household.kgCO2.HU.Res.HHnew.Thermal.SH.Oil.SC</t>
  </si>
  <si>
    <t>EMI_per_household.kgCO2.HU.Res.HHnew.Thermal.SH.Oil.SC.AC.Elec</t>
  </si>
  <si>
    <t>EMI_per_household.kgCO2.HU.Res.HHnew.Thermal.SH.Oil.WH</t>
  </si>
  <si>
    <t>EMI_per_household.kgCO2.HU.Res.HHnew.Thermal.SH.Oil.WH.Oil.NoSolar.Oil</t>
  </si>
  <si>
    <t>EMI_per_household.kgCO2.HU.Res.HHnew.Thermal.SH.Oil.WH.Oil.Solar</t>
  </si>
  <si>
    <t>EMI_per_household.kgCO2.HU.Res.HHnew.Thermal.SH.Oil.WH.Oil.Solar.Oil</t>
  </si>
  <si>
    <t>EMI_per_household.kgCO2.HU.Res.HHnew.Thermal.SH.Oil.WH.Oil.Solar.Solar</t>
  </si>
  <si>
    <t>EMI_per_household.kgCO2.HU.Res.HHnew.Thermal.SH.Oil.WH.Elc.NoSolar.Elec</t>
  </si>
  <si>
    <t>EMI_per_household.kgCO2.HU.Res.HHnew.Thermal.SH.Oil.WH.Elc.Solar</t>
  </si>
  <si>
    <t>EMI_per_household.kgCO2.HU.Res.HHnew.Thermal.SH.Oil.WH.Elc.Solar.Elec</t>
  </si>
  <si>
    <t>EMI_per_household.kgCO2.HU.Res.HHnew.Thermal.SH.Oil.WH.Elc.Solar.Solar</t>
  </si>
  <si>
    <t>EMI_per_household.kgCO2.HU.Res.HHnew.Thermal.SH.Oil.CO</t>
  </si>
  <si>
    <t>EMI_per_household.kgCO2.HU.Res.HHnew.Thermal.SH.Oil.CO.LPG.LPG</t>
  </si>
  <si>
    <t>EMI_per_household.kgCO2.HU.Res.HHnew.Thermal.SH.Oil.CO.Elc.Elec</t>
  </si>
  <si>
    <t>EMI_per_household.kgCO2.HU.Res.HHnew.Thermal.SH.Gas</t>
  </si>
  <si>
    <t>EMI_per_household.kgCO2.HU.Res.HHnew.Thermal.SH.Gas.SH</t>
  </si>
  <si>
    <t>EMI_per_household.kgCO2.HU.Res.HHnew.Thermal.SH.Gas.SH.Gas</t>
  </si>
  <si>
    <t>EMI_per_household.kgCO2.HU.Res.HHnew.Thermal.SH.Gas.SH.Elec</t>
  </si>
  <si>
    <t>EMI_per_household.kgCO2.HU.Res.HHnew.Thermal.SH.Gas.SC</t>
  </si>
  <si>
    <t>EMI_per_household.kgCO2.HU.Res.HHnew.Thermal.SH.Gas.SC.AC.Elec</t>
  </si>
  <si>
    <t>EMI_per_household.kgCO2.HU.Res.HHnew.Thermal.SH.Gas.WH</t>
  </si>
  <si>
    <t>EMI_per_household.kgCO2.HU.Res.HHnew.Thermal.SH.Gas.WH.Gas.NoSolar.Gas</t>
  </si>
  <si>
    <t>EMI_per_household.kgCO2.HU.Res.HHnew.Thermal.SH.Gas.WH.Gas.Solar</t>
  </si>
  <si>
    <t>EMI_per_household.kgCO2.HU.Res.HHnew.Thermal.SH.Gas.WH.Gas.Solar.Gas</t>
  </si>
  <si>
    <t>EMI_per_household.kgCO2.HU.Res.HHnew.Thermal.SH.Gas.WH.Gas.Solar.Solar</t>
  </si>
  <si>
    <t>EMI_per_household.kgCO2.HU.Res.HHnew.Thermal.SH.Gas.WH.Elc.NoSolar.Elec</t>
  </si>
  <si>
    <t>EMI_per_household.kgCO2.HU.Res.HHnew.Thermal.SH.Gas.WH.Elc.Solar</t>
  </si>
  <si>
    <t>EMI_per_household.kgCO2.HU.Res.HHnew.Thermal.SH.Gas.WH.Elc.Solar.Elec</t>
  </si>
  <si>
    <t>EMI_per_household.kgCO2.HU.Res.HHnew.Thermal.SH.Gas.WH.Elc.Solar.Solar</t>
  </si>
  <si>
    <t>EMI_per_household.kgCO2.HU.Res.HHnew.Thermal.SH.Gas.CO</t>
  </si>
  <si>
    <t>EMI_per_household.kgCO2.HU.Res.HHnew.Thermal.SH.Gas.CO.Gas.Gas</t>
  </si>
  <si>
    <t>EMI_per_household.kgCO2.HU.Res.HHnew.Thermal.SH.Gas.CO.Elc.Elec</t>
  </si>
  <si>
    <t>EMI_per_household.kgCO2.HU.Res.HHnew.Thermal.SH.Biomass</t>
  </si>
  <si>
    <t>EMI_per_household.kgCO2.HU.Res.HHnew.Thermal.SH.Biomass.SH</t>
  </si>
  <si>
    <t>EMI_per_household.kgCO2.HU.Res.HHnew.Thermal.SH.Biomass.SH.Biomass</t>
  </si>
  <si>
    <t>EMI_per_household.kgCO2.HU.Res.HHnew.Thermal.SH.Biomass.SH.Elec</t>
  </si>
  <si>
    <t>EMI_per_household.kgCO2.HU.Res.HHnew.Thermal.SH.Biomass.SC</t>
  </si>
  <si>
    <t>EMI_per_household.kgCO2.HU.Res.HHnew.Thermal.SH.Biomass.SC.AC.Elec</t>
  </si>
  <si>
    <t>EMI_per_household.kgCO2.HU.Res.HHnew.Thermal.SH.Biomass.WH</t>
  </si>
  <si>
    <t>EMI_per_household.kgCO2.HU.Res.HHnew.Thermal.SH.Biomass.WH.Biomass.NoSolar.Biomass</t>
  </si>
  <si>
    <t>EMI_per_household.kgCO2.HU.Res.HHnew.Thermal.SH.Biomass.WH.Biomass.Solar</t>
  </si>
  <si>
    <t>EMI_per_household.kgCO2.HU.Res.HHnew.Thermal.SH.Biomass.WH.Biomass.Solar.Biomass</t>
  </si>
  <si>
    <t>EMI_per_household.kgCO2.HU.Res.HHnew.Thermal.SH.Biomass.WH.Biomass.Solar.Solar</t>
  </si>
  <si>
    <t>EMI_per_household.kgCO2.HU.Res.HHnew.Thermal.SH.Biomass.WH.LPG.NoSolar.LPG</t>
  </si>
  <si>
    <t>EMI_per_household.kgCO2.HU.Res.HHnew.Thermal.SH.Biomass.WH.LPG.Solar</t>
  </si>
  <si>
    <t>EMI_per_household.kgCO2.HU.Res.HHnew.Thermal.SH.Biomass.WH.LPG.Solar.LPG</t>
  </si>
  <si>
    <t>EMI_per_household.kgCO2.HU.Res.HHnew.Thermal.SH.Biomass.WH.LPG.Solar.Solar</t>
  </si>
  <si>
    <t>EMI_per_household.kgCO2.HU.Res.HHnew.Thermal.SH.Biomass.WH.Elc.NoSolar.Elec</t>
  </si>
  <si>
    <t>EMI_per_household.kgCO2.HU.Res.HHnew.Thermal.SH.Biomass.WH.Elc.Solar</t>
  </si>
  <si>
    <t>EMI_per_household.kgCO2.HU.Res.HHnew.Thermal.SH.Biomass.WH.Elc.Solar.Elec</t>
  </si>
  <si>
    <t>EMI_per_household.kgCO2.HU.Res.HHnew.Thermal.SH.Biomass.WH.Elc.Solar.Solar</t>
  </si>
  <si>
    <t>EMI_per_household.kgCO2.HU.Res.HHnew.Thermal.SH.Biomass.CO</t>
  </si>
  <si>
    <t>EMI_per_household.kgCO2.HU.Res.HHnew.Thermal.SH.Biomass.CO.Biomass.Biomass</t>
  </si>
  <si>
    <t>EMI_per_household.kgCO2.HU.Res.HHnew.Thermal.SH.Biomass.CO.LPG.LPG</t>
  </si>
  <si>
    <t>EMI_per_household.kgCO2.HU.Res.HHnew.Thermal.SH.Biomass.CO.Elc.Elec</t>
  </si>
  <si>
    <t>EMI_per_household.kgCO2.HU.Res.HHnew.Thermal.SH.Geo</t>
  </si>
  <si>
    <t>EMI_per_household.kgCO2.HU.Res.HHnew.Thermal.SH.Geo.SH</t>
  </si>
  <si>
    <t>EMI_per_household.kgCO2.HU.Res.HHnew.Thermal.SH.Geo.SH.Geo</t>
  </si>
  <si>
    <t>EMI_per_household.kgCO2.HU.Res.HHnew.Thermal.SH.Geo.SH.Elec</t>
  </si>
  <si>
    <t>EMI_per_household.kgCO2.HU.Res.HHnew.Thermal.SH.Geo.SC</t>
  </si>
  <si>
    <t>EMI_per_household.kgCO2.HU.Res.HHnew.Thermal.SH.Geo.SC.AC.Elec</t>
  </si>
  <si>
    <t>EMI_per_household.kgCO2.HU.Res.HHnew.Thermal.SH.Geo.WH</t>
  </si>
  <si>
    <t>EMI_per_household.kgCO2.HU.Res.HHnew.Thermal.SH.Geo.WH.Geo.NoSolar.Geo</t>
  </si>
  <si>
    <t>EMI_per_household.kgCO2.HU.Res.HHnew.Thermal.SH.Geo.WH.Geo.Solar</t>
  </si>
  <si>
    <t>EMI_per_household.kgCO2.HU.Res.HHnew.Thermal.SH.Geo.WH.Geo.Solar.Geo</t>
  </si>
  <si>
    <t>EMI_per_household.kgCO2.HU.Res.HHnew.Thermal.SH.Geo.WH.Geo.Solar.Solar</t>
  </si>
  <si>
    <t>EMI_per_household.kgCO2.HU.Res.HHnew.Thermal.SH.Geo.WH.Elc.NoSolar.Elec</t>
  </si>
  <si>
    <t>EMI_per_household.kgCO2.HU.Res.HHnew.Thermal.SH.Geo.WH.Elc.Solar</t>
  </si>
  <si>
    <t>EMI_per_household.kgCO2.HU.Res.HHnew.Thermal.SH.Geo.WH.Elc.Solar.Elec</t>
  </si>
  <si>
    <t>EMI_per_household.kgCO2.HU.Res.HHnew.Thermal.SH.Geo.WH.Elc.Solar.Solar</t>
  </si>
  <si>
    <t>EMI_per_household.kgCO2.HU.Res.HHnew.Thermal.SH.Geo.CO</t>
  </si>
  <si>
    <t>EMI_per_household.kgCO2.HU.Res.HHnew.Thermal.SH.Geo.CO.LPG.LPG</t>
  </si>
  <si>
    <t>EMI_per_household.kgCO2.HU.Res.HHnew.Thermal.SH.Geo.CO.Elc.Elec</t>
  </si>
  <si>
    <t>EMI_per_household.kgCO2.HU.Res.HHnew.Thermal.SH.DistrHeat</t>
  </si>
  <si>
    <t>EMI_per_household.kgCO2.HU.Res.HHnew.Thermal.SH.DistrHeat.SH</t>
  </si>
  <si>
    <t>EMI_per_household.kgCO2.HU.Res.HHnew.Thermal.SH.DistrHeat.SH.Steam_Distr</t>
  </si>
  <si>
    <t>EMI_per_household.kgCO2.HU.Res.HHnew.Thermal.SH.DistrHeat.SH.Elec</t>
  </si>
  <si>
    <t>EMI_per_household.kgCO2.HU.Res.HHnew.Thermal.SH.DistrHeat.SC</t>
  </si>
  <si>
    <t>EMI_per_household.kgCO2.HU.Res.HHnew.Thermal.SH.DistrHeat.SC.AC.Elec</t>
  </si>
  <si>
    <t>EMI_per_household.kgCO2.HU.Res.HHnew.Thermal.SH.DistrHeat.WH</t>
  </si>
  <si>
    <t>EMI_per_household.kgCO2.HU.Res.HHnew.Thermal.SH.DistrHeat.WH.DistrHeat.NoSolar.Steam_Distr</t>
  </si>
  <si>
    <t>EMI_per_household.kgCO2.HU.Res.HHnew.Thermal.SH.DistrHeat.WH.DistrHeat.Solar</t>
  </si>
  <si>
    <t>EMI_per_household.kgCO2.HU.Res.HHnew.Thermal.SH.DistrHeat.WH.DistrHeat.Solar.Steam_Distr</t>
  </si>
  <si>
    <t>EMI_per_household.kgCO2.HU.Res.HHnew.Thermal.SH.DistrHeat.WH.DistrHeat.Solar.Solar</t>
  </si>
  <si>
    <t>EMI_per_household.kgCO2.HU.Res.HHnew.Thermal.SH.DistrHeat.WH.Elc.NoSolar.Elec</t>
  </si>
  <si>
    <t>EMI_per_household.kgCO2.HU.Res.HHnew.Thermal.SH.DistrHeat.WH.Elc.Solar</t>
  </si>
  <si>
    <t>EMI_per_household.kgCO2.HU.Res.HHnew.Thermal.SH.DistrHeat.WH.Elc.Solar.Elec</t>
  </si>
  <si>
    <t>EMI_per_household.kgCO2.HU.Res.HHnew.Thermal.SH.DistrHeat.WH.Elc.Solar.Solar</t>
  </si>
  <si>
    <t>EMI_per_household.kgCO2.HU.Res.HHnew.Thermal.SH.DistrHeat.CO</t>
  </si>
  <si>
    <t>EMI_per_household.kgCO2.HU.Res.HHnew.Thermal.SH.DistrHeat.CO.LPG.LPG</t>
  </si>
  <si>
    <t>EMI_per_household.kgCO2.HU.Res.HHnew.Thermal.SH.DistrHeat.CO.Elc.Elec</t>
  </si>
  <si>
    <t>EMI_per_household.kgCO2.HU.Res.HHnew.Thermal.SH.AdvElc</t>
  </si>
  <si>
    <t>EMI_per_household.kgCO2.HU.Res.HHnew.Thermal.SH.AdvElc.SH</t>
  </si>
  <si>
    <t>EMI_per_household.kgCO2.HU.Res.HHnew.Thermal.SH.AdvElc.SH.Elec</t>
  </si>
  <si>
    <t>EMI_per_household.kgCO2.HU.Res.HHnew.Thermal.SH.AdvElc.SC</t>
  </si>
  <si>
    <t>EMI_per_household.kgCO2.HU.Res.HHnew.Thermal.SH.AdvElc.SC.AC.Elec</t>
  </si>
  <si>
    <t>EMI_per_household.kgCO2.HU.Res.HHnew.Thermal.SH.AdvElc.WH</t>
  </si>
  <si>
    <t>EMI_per_household.kgCO2.HU.Res.HHnew.Thermal.SH.AdvElc.WH.LPG.NoSolar.LPG</t>
  </si>
  <si>
    <t>EMI_per_household.kgCO2.HU.Res.HHnew.Thermal.SH.AdvElc.WH.LPG.Solar</t>
  </si>
  <si>
    <t>EMI_per_household.kgCO2.HU.Res.HHnew.Thermal.SH.AdvElc.WH.LPG.Solar.LPG</t>
  </si>
  <si>
    <t>EMI_per_household.kgCO2.HU.Res.HHnew.Thermal.SH.AdvElc.WH.LPG.Solar.Solar</t>
  </si>
  <si>
    <t>EMI_per_household.kgCO2.HU.Res.HHnew.Thermal.SH.AdvElc.WH.Elc.NoSolar.Elec</t>
  </si>
  <si>
    <t>EMI_per_household.kgCO2.HU.Res.HHnew.Thermal.SH.AdvElc.WH.Elc.Solar</t>
  </si>
  <si>
    <t>EMI_per_household.kgCO2.HU.Res.HHnew.Thermal.SH.AdvElc.WH.Elc.Solar.Elec</t>
  </si>
  <si>
    <t>EMI_per_household.kgCO2.HU.Res.HHnew.Thermal.SH.AdvElc.WH.Elc.Solar.Solar</t>
  </si>
  <si>
    <t>EMI_per_household.kgCO2.HU.Res.HHnew.Thermal.SH.AdvElc.CO</t>
  </si>
  <si>
    <t>EMI_per_household.kgCO2.HU.Res.HHnew.Thermal.SH.AdvElc.CO.LPG.LPG</t>
  </si>
  <si>
    <t>EMI_per_household.kgCO2.HU.Res.HHnew.Thermal.SH.AdvElc.CO.Elc.Elec</t>
  </si>
  <si>
    <t>EMI_per_household.kgCO2.HU.Res.HHnew.Thermal.SH.ConvElc</t>
  </si>
  <si>
    <t>EMI_per_household.kgCO2.HU.Res.HHnew.Thermal.SH.ConvElc.SH</t>
  </si>
  <si>
    <t>EMI_per_household.kgCO2.HU.Res.HHnew.Thermal.SH.ConvElc.SH.Elec</t>
  </si>
  <si>
    <t>EMI_per_household.kgCO2.HU.Res.HHnew.Thermal.SH.ConvElc.SC</t>
  </si>
  <si>
    <t>EMI_per_household.kgCO2.HU.Res.HHnew.Thermal.SH.ConvElc.SC.AC.Elec</t>
  </si>
  <si>
    <t>EMI_per_household.kgCO2.HU.Res.HHnew.Thermal.SH.ConvElc.WH</t>
  </si>
  <si>
    <t>EMI_per_household.kgCO2.HU.Res.HHnew.Thermal.SH.ConvElc.WH.LPG.NoSolar.LPG</t>
  </si>
  <si>
    <t>EMI_per_household.kgCO2.HU.Res.HHnew.Thermal.SH.ConvElc.WH.LPG.Solar</t>
  </si>
  <si>
    <t>EMI_per_household.kgCO2.HU.Res.HHnew.Thermal.SH.ConvElc.WH.LPG.Solar.LPG</t>
  </si>
  <si>
    <t>EMI_per_household.kgCO2.HU.Res.HHnew.Thermal.SH.ConvElc.WH.LPG.Solar.Solar</t>
  </si>
  <si>
    <t>EMI_per_household.kgCO2.HU.Res.HHnew.Thermal.SH.ConvElc.WH.Elc.NoSolar.Elec</t>
  </si>
  <si>
    <t>EMI_per_household.kgCO2.HU.Res.HHnew.Thermal.SH.ConvElc.WH.Elc.Solar</t>
  </si>
  <si>
    <t>EMI_per_household.kgCO2.HU.Res.HHnew.Thermal.SH.ConvElc.WH.Elc.Solar.Elec</t>
  </si>
  <si>
    <t>EMI_per_household.kgCO2.HU.Res.HHnew.Thermal.SH.ConvElc.WH.Elc.Solar.Solar</t>
  </si>
  <si>
    <t>EMI_per_household.kgCO2.HU.Res.HHnew.Thermal.SH.ConvElc.CO</t>
  </si>
  <si>
    <t>EMI_per_household.kgCO2.HU.Res.HHnew.Thermal.SH.ConvElc.CO.LPG.LPG</t>
  </si>
  <si>
    <t>EMI_per_household.kgCO2.HU.Res.HHnew.Thermal.SH.ConvElc.CO.Elc.Elec</t>
  </si>
  <si>
    <t>HU - Final energy consumption of new and renovated households per surface area (detailed structure)</t>
  </si>
  <si>
    <t>FEC_per_sqm.kWh.HU.Res.HHnew.Thermal.SH.Solids</t>
  </si>
  <si>
    <t>FEC_per_sqm.kWh.HU.Res.HHnew.Thermal.SH.Solids.SH</t>
  </si>
  <si>
    <t>FEC_per_sqm.kWh.HU.Res.HHnew.Thermal.SH.Solids.SH.Solids</t>
  </si>
  <si>
    <t>FEC_per_sqm.kWh.HU.Res.HHnew.Thermal.SH.Solids.SH.Elec</t>
  </si>
  <si>
    <t>FEC_per_sqm.kWh.HU.Res.HHnew.Thermal.SH.Solids.SC</t>
  </si>
  <si>
    <t>FEC_per_sqm.kWh.HU.Res.HHnew.Thermal.SH.Solids.SC.AC.Elec</t>
  </si>
  <si>
    <t>FEC_per_sqm.kWh.HU.Res.HHnew.Thermal.SH.Solids.WH</t>
  </si>
  <si>
    <t>FEC_per_sqm.kWh.HU.Res.HHnew.Thermal.SH.Solids.WH.Solids.NoSolar.Solids</t>
  </si>
  <si>
    <t>FEC_per_sqm.kWh.HU.Res.HHnew.Thermal.SH.Solids.WH.LPG.NoSolar.LPG</t>
  </si>
  <si>
    <t>FEC_per_sqm.kWh.HU.Res.HHnew.Thermal.SH.Solids.WH.LPG.Solar</t>
  </si>
  <si>
    <t>FEC_per_sqm.kWh.HU.Res.HHnew.Thermal.SH.Solids.WH.LPG.Solar.LPG</t>
  </si>
  <si>
    <t>FEC_per_sqm.kWh.HU.Res.HHnew.Thermal.SH.Solids.WH.LPG.Solar.Solar</t>
  </si>
  <si>
    <t>FEC_per_sqm.kWh.HU.Res.HHnew.Thermal.SH.Solids.WH.Elc.NoSolar.Elec</t>
  </si>
  <si>
    <t>FEC_per_sqm.kWh.HU.Res.HHnew.Thermal.SH.Solids.WH.Elc.Solar</t>
  </si>
  <si>
    <t>FEC_per_sqm.kWh.HU.Res.HHnew.Thermal.SH.Solids.WH.Elc.Solar.Elec</t>
  </si>
  <si>
    <t>FEC_per_sqm.kWh.HU.Res.HHnew.Thermal.SH.Solids.WH.Elc.Solar.Solar</t>
  </si>
  <si>
    <t>FEC_per_sqm.kWh.HU.Res.HHnew.Thermal.SH.Solids.CO</t>
  </si>
  <si>
    <t>FEC_per_sqm.kWh.HU.Res.HHnew.Thermal.SH.Solids.CO.Solids.Solids</t>
  </si>
  <si>
    <t>FEC_per_sqm.kWh.HU.Res.HHnew.Thermal.SH.Solids.CO.LPG.LPG</t>
  </si>
  <si>
    <t>FEC_per_sqm.kWh.HU.Res.HHnew.Thermal.SH.Solids.CO.Elc.Elec</t>
  </si>
  <si>
    <t>FEC_per_sqm.kWh.HU.Res.HHnew.Thermal.SH.LPG</t>
  </si>
  <si>
    <t>FEC_per_sqm.kWh.HU.Res.HHnew.Thermal.SH.LPG.SH</t>
  </si>
  <si>
    <t>FEC_per_sqm.kWh.HU.Res.HHnew.Thermal.SH.LPG.SH.LPG</t>
  </si>
  <si>
    <t>FEC_per_sqm.kWh.HU.Res.HHnew.Thermal.SH.LPG.SH.Elec</t>
  </si>
  <si>
    <t>FEC_per_sqm.kWh.HU.Res.HHnew.Thermal.SH.LPG.SC</t>
  </si>
  <si>
    <t>FEC_per_sqm.kWh.HU.Res.HHnew.Thermal.SH.LPG.SC.AC.Elec</t>
  </si>
  <si>
    <t>FEC_per_sqm.kWh.HU.Res.HHnew.Thermal.SH.LPG.WH</t>
  </si>
  <si>
    <t>FEC_per_sqm.kWh.HU.Res.HHnew.Thermal.SH.LPG.WH.LPG.NoSolar.LPG</t>
  </si>
  <si>
    <t>FEC_per_sqm.kWh.HU.Res.HHnew.Thermal.SH.LPG.WH.LPG.Solar</t>
  </si>
  <si>
    <t>FEC_per_sqm.kWh.HU.Res.HHnew.Thermal.SH.LPG.WH.LPG.Solar.LPG</t>
  </si>
  <si>
    <t>FEC_per_sqm.kWh.HU.Res.HHnew.Thermal.SH.LPG.WH.LPG.Solar.Solar</t>
  </si>
  <si>
    <t>FEC_per_sqm.kWh.HU.Res.HHnew.Thermal.SH.LPG.WH.Elc.NoSolar.Elec</t>
  </si>
  <si>
    <t>FEC_per_sqm.kWh.HU.Res.HHnew.Thermal.SH.LPG.WH.Elc.Solar</t>
  </si>
  <si>
    <t>FEC_per_sqm.kWh.HU.Res.HHnew.Thermal.SH.LPG.WH.Elc.Solar.Elec</t>
  </si>
  <si>
    <t>FEC_per_sqm.kWh.HU.Res.HHnew.Thermal.SH.LPG.WH.Elc.Solar.Solar</t>
  </si>
  <si>
    <t>FEC_per_sqm.kWh.HU.Res.HHnew.Thermal.SH.LPG.CO</t>
  </si>
  <si>
    <t>FEC_per_sqm.kWh.HU.Res.HHnew.Thermal.SH.LPG.CO.LPG.LPG</t>
  </si>
  <si>
    <t>FEC_per_sqm.kWh.HU.Res.HHnew.Thermal.SH.LPG.CO.Elc.Elec</t>
  </si>
  <si>
    <t>FEC_per_sqm.kWh.HU.Res.HHnew.Thermal.SH.Oil</t>
  </si>
  <si>
    <t>FEC_per_sqm.kWh.HU.Res.HHnew.Thermal.SH.Oil.SH</t>
  </si>
  <si>
    <t>FEC_per_sqm.kWh.HU.Res.HHnew.Thermal.SH.Oil.SH.Oil</t>
  </si>
  <si>
    <t>FEC_per_sqm.kWh.HU.Res.HHnew.Thermal.SH.Oil.SH.Elec</t>
  </si>
  <si>
    <t>FEC_per_sqm.kWh.HU.Res.HHnew.Thermal.SH.Oil.SC</t>
  </si>
  <si>
    <t>FEC_per_sqm.kWh.HU.Res.HHnew.Thermal.SH.Oil.SC.AC.Elec</t>
  </si>
  <si>
    <t>FEC_per_sqm.kWh.HU.Res.HHnew.Thermal.SH.Oil.WH</t>
  </si>
  <si>
    <t>FEC_per_sqm.kWh.HU.Res.HHnew.Thermal.SH.Oil.WH.Oil.NoSolar.Oil</t>
  </si>
  <si>
    <t>FEC_per_sqm.kWh.HU.Res.HHnew.Thermal.SH.Oil.WH.Oil.Solar</t>
  </si>
  <si>
    <t>FEC_per_sqm.kWh.HU.Res.HHnew.Thermal.SH.Oil.WH.Oil.Solar.Oil</t>
  </si>
  <si>
    <t>FEC_per_sqm.kWh.HU.Res.HHnew.Thermal.SH.Oil.WH.Oil.Solar.Solar</t>
  </si>
  <si>
    <t>FEC_per_sqm.kWh.HU.Res.HHnew.Thermal.SH.Oil.WH.Elc.NoSolar.Elec</t>
  </si>
  <si>
    <t>FEC_per_sqm.kWh.HU.Res.HHnew.Thermal.SH.Oil.WH.Elc.Solar</t>
  </si>
  <si>
    <t>FEC_per_sqm.kWh.HU.Res.HHnew.Thermal.SH.Oil.WH.Elc.Solar.Elec</t>
  </si>
  <si>
    <t>FEC_per_sqm.kWh.HU.Res.HHnew.Thermal.SH.Oil.WH.Elc.Solar.Solar</t>
  </si>
  <si>
    <t>FEC_per_sqm.kWh.HU.Res.HHnew.Thermal.SH.Oil.CO</t>
  </si>
  <si>
    <t>FEC_per_sqm.kWh.HU.Res.HHnew.Thermal.SH.Oil.CO.LPG.LPG</t>
  </si>
  <si>
    <t>FEC_per_sqm.kWh.HU.Res.HHnew.Thermal.SH.Oil.CO.Elc.Elec</t>
  </si>
  <si>
    <t>FEC_per_sqm.kWh.HU.Res.HHnew.Thermal.SH.Gas</t>
  </si>
  <si>
    <t>FEC_per_sqm.kWh.HU.Res.HHnew.Thermal.SH.Gas.SH</t>
  </si>
  <si>
    <t>FEC_per_sqm.kWh.HU.Res.HHnew.Thermal.SH.Gas.SH.Gas</t>
  </si>
  <si>
    <t>FEC_per_sqm.kWh.HU.Res.HHnew.Thermal.SH.Gas.SH.Elec</t>
  </si>
  <si>
    <t>FEC_per_sqm.kWh.HU.Res.HHnew.Thermal.SH.Gas.SC</t>
  </si>
  <si>
    <t>FEC_per_sqm.kWh.HU.Res.HHnew.Thermal.SH.Gas.SC.AC.Elec</t>
  </si>
  <si>
    <t>FEC_per_sqm.kWh.HU.Res.HHnew.Thermal.SH.Gas.WH</t>
  </si>
  <si>
    <t>FEC_per_sqm.kWh.HU.Res.HHnew.Thermal.SH.Gas.WH.Gas.NoSolar.Gas</t>
  </si>
  <si>
    <t>FEC_per_sqm.kWh.HU.Res.HHnew.Thermal.SH.Gas.WH.Gas.Solar</t>
  </si>
  <si>
    <t>FEC_per_sqm.kWh.HU.Res.HHnew.Thermal.SH.Gas.WH.Gas.Solar.Gas</t>
  </si>
  <si>
    <t>FEC_per_sqm.kWh.HU.Res.HHnew.Thermal.SH.Gas.WH.Gas.Solar.Solar</t>
  </si>
  <si>
    <t>FEC_per_sqm.kWh.HU.Res.HHnew.Thermal.SH.Gas.WH.Elc.NoSolar.Elec</t>
  </si>
  <si>
    <t>FEC_per_sqm.kWh.HU.Res.HHnew.Thermal.SH.Gas.WH.Elc.Solar</t>
  </si>
  <si>
    <t>FEC_per_sqm.kWh.HU.Res.HHnew.Thermal.SH.Gas.WH.Elc.Solar.Elec</t>
  </si>
  <si>
    <t>FEC_per_sqm.kWh.HU.Res.HHnew.Thermal.SH.Gas.WH.Elc.Solar.Solar</t>
  </si>
  <si>
    <t>FEC_per_sqm.kWh.HU.Res.HHnew.Thermal.SH.Gas.CO</t>
  </si>
  <si>
    <t>FEC_per_sqm.kWh.HU.Res.HHnew.Thermal.SH.Gas.CO.Gas.Gas</t>
  </si>
  <si>
    <t>FEC_per_sqm.kWh.HU.Res.HHnew.Thermal.SH.Gas.CO.Elc.Elec</t>
  </si>
  <si>
    <t>FEC_per_sqm.kWh.HU.Res.HHnew.Thermal.SH.Biomass</t>
  </si>
  <si>
    <t>FEC_per_sqm.kWh.HU.Res.HHnew.Thermal.SH.Biomass.SH</t>
  </si>
  <si>
    <t>FEC_per_sqm.kWh.HU.Res.HHnew.Thermal.SH.Biomass.SH.Biomass</t>
  </si>
  <si>
    <t>FEC_per_sqm.kWh.HU.Res.HHnew.Thermal.SH.Biomass.SH.Elec</t>
  </si>
  <si>
    <t>FEC_per_sqm.kWh.HU.Res.HHnew.Thermal.SH.Biomass.SC</t>
  </si>
  <si>
    <t>FEC_per_sqm.kWh.HU.Res.HHnew.Thermal.SH.Biomass.SC.AC.Elec</t>
  </si>
  <si>
    <t>FEC_per_sqm.kWh.HU.Res.HHnew.Thermal.SH.Biomass.WH</t>
  </si>
  <si>
    <t>FEC_per_sqm.kWh.HU.Res.HHnew.Thermal.SH.Biomass.WH.Biomass.NoSolar.Biomass</t>
  </si>
  <si>
    <t>FEC_per_sqm.kWh.HU.Res.HHnew.Thermal.SH.Biomass.WH.Biomass.Solar</t>
  </si>
  <si>
    <t>FEC_per_sqm.kWh.HU.Res.HHnew.Thermal.SH.Biomass.WH.Biomass.Solar.Biomass</t>
  </si>
  <si>
    <t>FEC_per_sqm.kWh.HU.Res.HHnew.Thermal.SH.Biomass.WH.Biomass.Solar.Solar</t>
  </si>
  <si>
    <t>FEC_per_sqm.kWh.HU.Res.HHnew.Thermal.SH.Biomass.WH.LPG.NoSolar.LPG</t>
  </si>
  <si>
    <t>FEC_per_sqm.kWh.HU.Res.HHnew.Thermal.SH.Biomass.WH.LPG.Solar</t>
  </si>
  <si>
    <t>FEC_per_sqm.kWh.HU.Res.HHnew.Thermal.SH.Biomass.WH.LPG.Solar.LPG</t>
  </si>
  <si>
    <t>FEC_per_sqm.kWh.HU.Res.HHnew.Thermal.SH.Biomass.WH.LPG.Solar.Solar</t>
  </si>
  <si>
    <t>FEC_per_sqm.kWh.HU.Res.HHnew.Thermal.SH.Biomass.WH.Elc.NoSolar.Elec</t>
  </si>
  <si>
    <t>FEC_per_sqm.kWh.HU.Res.HHnew.Thermal.SH.Biomass.WH.Elc.Solar</t>
  </si>
  <si>
    <t>FEC_per_sqm.kWh.HU.Res.HHnew.Thermal.SH.Biomass.WH.Elc.Solar.Elec</t>
  </si>
  <si>
    <t>FEC_per_sqm.kWh.HU.Res.HHnew.Thermal.SH.Biomass.WH.Elc.Solar.Solar</t>
  </si>
  <si>
    <t>FEC_per_sqm.kWh.HU.Res.HHnew.Thermal.SH.Biomass.CO</t>
  </si>
  <si>
    <t>FEC_per_sqm.kWh.HU.Res.HHnew.Thermal.SH.Biomass.CO.Biomass.Biomass</t>
  </si>
  <si>
    <t>FEC_per_sqm.kWh.HU.Res.HHnew.Thermal.SH.Biomass.CO.LPG.LPG</t>
  </si>
  <si>
    <t>FEC_per_sqm.kWh.HU.Res.HHnew.Thermal.SH.Biomass.CO.Elc.Elec</t>
  </si>
  <si>
    <t>FEC_per_sqm.kWh.HU.Res.HHnew.Thermal.SH.Geo</t>
  </si>
  <si>
    <t>FEC_per_sqm.kWh.HU.Res.HHnew.Thermal.SH.Geo.SH</t>
  </si>
  <si>
    <t>FEC_per_sqm.kWh.HU.Res.HHnew.Thermal.SH.Geo.SH.Geo</t>
  </si>
  <si>
    <t>FEC_per_sqm.kWh.HU.Res.HHnew.Thermal.SH.Geo.SH.Elec</t>
  </si>
  <si>
    <t>FEC_per_sqm.kWh.HU.Res.HHnew.Thermal.SH.Geo.SC</t>
  </si>
  <si>
    <t>FEC_per_sqm.kWh.HU.Res.HHnew.Thermal.SH.Geo.SC.AC.Elec</t>
  </si>
  <si>
    <t>FEC_per_sqm.kWh.HU.Res.HHnew.Thermal.SH.Geo.WH</t>
  </si>
  <si>
    <t>FEC_per_sqm.kWh.HU.Res.HHnew.Thermal.SH.Geo.WH.Geo.NoSolar.Geo</t>
  </si>
  <si>
    <t>FEC_per_sqm.kWh.HU.Res.HHnew.Thermal.SH.Geo.WH.Geo.Solar</t>
  </si>
  <si>
    <t>FEC_per_sqm.kWh.HU.Res.HHnew.Thermal.SH.Geo.WH.Geo.Solar.Geo</t>
  </si>
  <si>
    <t>FEC_per_sqm.kWh.HU.Res.HHnew.Thermal.SH.Geo.WH.Geo.Solar.Solar</t>
  </si>
  <si>
    <t>FEC_per_sqm.kWh.HU.Res.HHnew.Thermal.SH.Geo.WH.Elc.NoSolar.Elec</t>
  </si>
  <si>
    <t>FEC_per_sqm.kWh.HU.Res.HHnew.Thermal.SH.Geo.WH.Elc.Solar</t>
  </si>
  <si>
    <t>FEC_per_sqm.kWh.HU.Res.HHnew.Thermal.SH.Geo.WH.Elc.Solar.Elec</t>
  </si>
  <si>
    <t>FEC_per_sqm.kWh.HU.Res.HHnew.Thermal.SH.Geo.WH.Elc.Solar.Solar</t>
  </si>
  <si>
    <t>FEC_per_sqm.kWh.HU.Res.HHnew.Thermal.SH.Geo.CO</t>
  </si>
  <si>
    <t>FEC_per_sqm.kWh.HU.Res.HHnew.Thermal.SH.Geo.CO.LPG.LPG</t>
  </si>
  <si>
    <t>FEC_per_sqm.kWh.HU.Res.HHnew.Thermal.SH.Geo.CO.Elc.Elec</t>
  </si>
  <si>
    <t>FEC_per_sqm.kWh.HU.Res.HHnew.Thermal.SH.DistrHeat</t>
  </si>
  <si>
    <t>FEC_per_sqm.kWh.HU.Res.HHnew.Thermal.SH.DistrHeat.SH</t>
  </si>
  <si>
    <t>FEC_per_sqm.kWh.HU.Res.HHnew.Thermal.SH.DistrHeat.SH.Steam_Distr</t>
  </si>
  <si>
    <t>FEC_per_sqm.kWh.HU.Res.HHnew.Thermal.SH.DistrHeat.SH.Elec</t>
  </si>
  <si>
    <t>FEC_per_sqm.kWh.HU.Res.HHnew.Thermal.SH.DistrHeat.SC</t>
  </si>
  <si>
    <t>FEC_per_sqm.kWh.HU.Res.HHnew.Thermal.SH.DistrHeat.SC.AC.Elec</t>
  </si>
  <si>
    <t>FEC_per_sqm.kWh.HU.Res.HHnew.Thermal.SH.DistrHeat.WH</t>
  </si>
  <si>
    <t>FEC_per_sqm.kWh.HU.Res.HHnew.Thermal.SH.DistrHeat.WH.DistrHeat.NoSolar.Steam_Distr</t>
  </si>
  <si>
    <t>FEC_per_sqm.kWh.HU.Res.HHnew.Thermal.SH.DistrHeat.WH.DistrHeat.Solar</t>
  </si>
  <si>
    <t>FEC_per_sqm.kWh.HU.Res.HHnew.Thermal.SH.DistrHeat.WH.DistrHeat.Solar.Steam_Distr</t>
  </si>
  <si>
    <t>FEC_per_sqm.kWh.HU.Res.HHnew.Thermal.SH.DistrHeat.WH.DistrHeat.Solar.Solar</t>
  </si>
  <si>
    <t>FEC_per_sqm.kWh.HU.Res.HHnew.Thermal.SH.DistrHeat.WH.Elc.NoSolar.Elec</t>
  </si>
  <si>
    <t>FEC_per_sqm.kWh.HU.Res.HHnew.Thermal.SH.DistrHeat.WH.Elc.Solar</t>
  </si>
  <si>
    <t>FEC_per_sqm.kWh.HU.Res.HHnew.Thermal.SH.DistrHeat.WH.Elc.Solar.Elec</t>
  </si>
  <si>
    <t>FEC_per_sqm.kWh.HU.Res.HHnew.Thermal.SH.DistrHeat.WH.Elc.Solar.Solar</t>
  </si>
  <si>
    <t>FEC_per_sqm.kWh.HU.Res.HHnew.Thermal.SH.DistrHeat.CO</t>
  </si>
  <si>
    <t>FEC_per_sqm.kWh.HU.Res.HHnew.Thermal.SH.DistrHeat.CO.LPG.LPG</t>
  </si>
  <si>
    <t>FEC_per_sqm.kWh.HU.Res.HHnew.Thermal.SH.DistrHeat.CO.Elc.Elec</t>
  </si>
  <si>
    <t>FEC_per_sqm.kWh.HU.Res.HHnew.Thermal.SH.AdvElc</t>
  </si>
  <si>
    <t>FEC_per_sqm.kWh.HU.Res.HHnew.Thermal.SH.AdvElc.SH</t>
  </si>
  <si>
    <t>FEC_per_sqm.kWh.HU.Res.HHnew.Thermal.SH.AdvElc.SH.Elec</t>
  </si>
  <si>
    <t>FEC_per_sqm.kWh.HU.Res.HHnew.Thermal.SH.AdvElc.SC</t>
  </si>
  <si>
    <t>FEC_per_sqm.kWh.HU.Res.HHnew.Thermal.SH.AdvElc.SC.AC.Elec</t>
  </si>
  <si>
    <t>FEC_per_sqm.kWh.HU.Res.HHnew.Thermal.SH.AdvElc.WH</t>
  </si>
  <si>
    <t>FEC_per_sqm.kWh.HU.Res.HHnew.Thermal.SH.AdvElc.WH.LPG.NoSolar.LPG</t>
  </si>
  <si>
    <t>FEC_per_sqm.kWh.HU.Res.HHnew.Thermal.SH.AdvElc.WH.LPG.Solar</t>
  </si>
  <si>
    <t>FEC_per_sqm.kWh.HU.Res.HHnew.Thermal.SH.AdvElc.WH.LPG.Solar.LPG</t>
  </si>
  <si>
    <t>FEC_per_sqm.kWh.HU.Res.HHnew.Thermal.SH.AdvElc.WH.LPG.Solar.Solar</t>
  </si>
  <si>
    <t>FEC_per_sqm.kWh.HU.Res.HHnew.Thermal.SH.AdvElc.WH.Elc.NoSolar.Elec</t>
  </si>
  <si>
    <t>FEC_per_sqm.kWh.HU.Res.HHnew.Thermal.SH.AdvElc.WH.Elc.Solar</t>
  </si>
  <si>
    <t>FEC_per_sqm.kWh.HU.Res.HHnew.Thermal.SH.AdvElc.WH.Elc.Solar.Elec</t>
  </si>
  <si>
    <t>FEC_per_sqm.kWh.HU.Res.HHnew.Thermal.SH.AdvElc.WH.Elc.Solar.Solar</t>
  </si>
  <si>
    <t>FEC_per_sqm.kWh.HU.Res.HHnew.Thermal.SH.AdvElc.CO</t>
  </si>
  <si>
    <t>FEC_per_sqm.kWh.HU.Res.HHnew.Thermal.SH.AdvElc.CO.LPG.LPG</t>
  </si>
  <si>
    <t>FEC_per_sqm.kWh.HU.Res.HHnew.Thermal.SH.AdvElc.CO.Elc.Elec</t>
  </si>
  <si>
    <t>FEC_per_sqm.kWh.HU.Res.HHnew.Thermal.SH.ConvElc</t>
  </si>
  <si>
    <t>FEC_per_sqm.kWh.HU.Res.HHnew.Thermal.SH.ConvElc.SH</t>
  </si>
  <si>
    <t>FEC_per_sqm.kWh.HU.Res.HHnew.Thermal.SH.ConvElc.SH.Elec</t>
  </si>
  <si>
    <t>FEC_per_sqm.kWh.HU.Res.HHnew.Thermal.SH.ConvElc.SC</t>
  </si>
  <si>
    <t>FEC_per_sqm.kWh.HU.Res.HHnew.Thermal.SH.ConvElc.SC.AC.Elec</t>
  </si>
  <si>
    <t>FEC_per_sqm.kWh.HU.Res.HHnew.Thermal.SH.ConvElc.WH</t>
  </si>
  <si>
    <t>FEC_per_sqm.kWh.HU.Res.HHnew.Thermal.SH.ConvElc.WH.LPG.NoSolar.LPG</t>
  </si>
  <si>
    <t>FEC_per_sqm.kWh.HU.Res.HHnew.Thermal.SH.ConvElc.WH.LPG.Solar</t>
  </si>
  <si>
    <t>FEC_per_sqm.kWh.HU.Res.HHnew.Thermal.SH.ConvElc.WH.LPG.Solar.LPG</t>
  </si>
  <si>
    <t>FEC_per_sqm.kWh.HU.Res.HHnew.Thermal.SH.ConvElc.WH.LPG.Solar.Solar</t>
  </si>
  <si>
    <t>FEC_per_sqm.kWh.HU.Res.HHnew.Thermal.SH.ConvElc.WH.Elc.NoSolar.Elec</t>
  </si>
  <si>
    <t>FEC_per_sqm.kWh.HU.Res.HHnew.Thermal.SH.ConvElc.WH.Elc.Solar</t>
  </si>
  <si>
    <t>FEC_per_sqm.kWh.HU.Res.HHnew.Thermal.SH.ConvElc.WH.Elc.Solar.Elec</t>
  </si>
  <si>
    <t>FEC_per_sqm.kWh.HU.Res.HHnew.Thermal.SH.ConvElc.WH.Elc.Solar.Solar</t>
  </si>
  <si>
    <t>FEC_per_sqm.kWh.HU.Res.HHnew.Thermal.SH.ConvElc.CO</t>
  </si>
  <si>
    <t>FEC_per_sqm.kWh.HU.Res.HHnew.Thermal.SH.ConvElc.CO.LPG.LPG</t>
  </si>
  <si>
    <t>FEC_per_sqm.kWh.HU.Res.HHnew.Thermal.SH.ConvElc.CO.Elc.Elec</t>
  </si>
  <si>
    <t>HU - Thermal energy service of new and renovated households per surface area (detailed structure)</t>
  </si>
  <si>
    <t>TES_per_sqm.kWh.HU.Res.HHnew.Thermal.SH.Solids</t>
  </si>
  <si>
    <t>TES_per_sqm.kWh.HU.Res.HHnew.Thermal.SH.Solids.SH</t>
  </si>
  <si>
    <t>TES_per_sqm.kWh.HU.Res.HHnew.Thermal.SH.Solids.SH.Solids</t>
  </si>
  <si>
    <t>TES_per_sqm.kWh.HU.Res.HHnew.Thermal.SH.Solids.SH.Elec</t>
  </si>
  <si>
    <t>TES_per_sqm.kWh.HU.Res.HHnew.Thermal.SH.Solids.SC</t>
  </si>
  <si>
    <t>TES_per_sqm.kWh.HU.Res.HHnew.Thermal.SH.Solids.SC.AC.Elec</t>
  </si>
  <si>
    <t>TES_per_sqm.kWh.HU.Res.HHnew.Thermal.SH.Solids.WH</t>
  </si>
  <si>
    <t>TES_per_sqm.kWh.HU.Res.HHnew.Thermal.SH.Solids.WH.Solids.NoSolar.Solids</t>
  </si>
  <si>
    <t>TES_per_sqm.kWh.HU.Res.HHnew.Thermal.SH.Solids.WH.LPG.NoSolar.LPG</t>
  </si>
  <si>
    <t>TES_per_sqm.kWh.HU.Res.HHnew.Thermal.SH.Solids.WH.LPG.Solar</t>
  </si>
  <si>
    <t>TES_per_sqm.kWh.HU.Res.HHnew.Thermal.SH.Solids.WH.LPG.Solar.LPG</t>
  </si>
  <si>
    <t>TES_per_sqm.kWh.HU.Res.HHnew.Thermal.SH.Solids.WH.LPG.Solar.Solar</t>
  </si>
  <si>
    <t>TES_per_sqm.kWh.HU.Res.HHnew.Thermal.SH.Solids.WH.Elc.NoSolar.Elec</t>
  </si>
  <si>
    <t>TES_per_sqm.kWh.HU.Res.HHnew.Thermal.SH.Solids.WH.Elc.Solar</t>
  </si>
  <si>
    <t>TES_per_sqm.kWh.HU.Res.HHnew.Thermal.SH.Solids.WH.Elc.Solar.Elec</t>
  </si>
  <si>
    <t>TES_per_sqm.kWh.HU.Res.HHnew.Thermal.SH.Solids.WH.Elc.Solar.Solar</t>
  </si>
  <si>
    <t>TES_per_sqm.kWh.HU.Res.HHnew.Thermal.SH.Solids.CO</t>
  </si>
  <si>
    <t>TES_per_sqm.kWh.HU.Res.HHnew.Thermal.SH.Solids.CO.Solids.Solids</t>
  </si>
  <si>
    <t>TES_per_sqm.kWh.HU.Res.HHnew.Thermal.SH.Solids.CO.LPG.LPG</t>
  </si>
  <si>
    <t>TES_per_sqm.kWh.HU.Res.HHnew.Thermal.SH.Solids.CO.Elc.Elec</t>
  </si>
  <si>
    <t>TES_per_sqm.kWh.HU.Res.HHnew.Thermal.SH.LPG</t>
  </si>
  <si>
    <t>TES_per_sqm.kWh.HU.Res.HHnew.Thermal.SH.LPG.SH</t>
  </si>
  <si>
    <t>TES_per_sqm.kWh.HU.Res.HHnew.Thermal.SH.LPG.SH.LPG</t>
  </si>
  <si>
    <t>TES_per_sqm.kWh.HU.Res.HHnew.Thermal.SH.LPG.SH.Elec</t>
  </si>
  <si>
    <t>TES_per_sqm.kWh.HU.Res.HHnew.Thermal.SH.LPG.SC</t>
  </si>
  <si>
    <t>TES_per_sqm.kWh.HU.Res.HHnew.Thermal.SH.LPG.SC.AC.Elec</t>
  </si>
  <si>
    <t>TES_per_sqm.kWh.HU.Res.HHnew.Thermal.SH.LPG.WH</t>
  </si>
  <si>
    <t>TES_per_sqm.kWh.HU.Res.HHnew.Thermal.SH.LPG.WH.LPG.NoSolar.LPG</t>
  </si>
  <si>
    <t>TES_per_sqm.kWh.HU.Res.HHnew.Thermal.SH.LPG.WH.LPG.Solar</t>
  </si>
  <si>
    <t>TES_per_sqm.kWh.HU.Res.HHnew.Thermal.SH.LPG.WH.LPG.Solar.LPG</t>
  </si>
  <si>
    <t>TES_per_sqm.kWh.HU.Res.HHnew.Thermal.SH.LPG.WH.LPG.Solar.Solar</t>
  </si>
  <si>
    <t>TES_per_sqm.kWh.HU.Res.HHnew.Thermal.SH.LPG.WH.Elc.NoSolar.Elec</t>
  </si>
  <si>
    <t>TES_per_sqm.kWh.HU.Res.HHnew.Thermal.SH.LPG.WH.Elc.Solar</t>
  </si>
  <si>
    <t>TES_per_sqm.kWh.HU.Res.HHnew.Thermal.SH.LPG.WH.Elc.Solar.Elec</t>
  </si>
  <si>
    <t>TES_per_sqm.kWh.HU.Res.HHnew.Thermal.SH.LPG.WH.Elc.Solar.Solar</t>
  </si>
  <si>
    <t>TES_per_sqm.kWh.HU.Res.HHnew.Thermal.SH.LPG.CO</t>
  </si>
  <si>
    <t>TES_per_sqm.kWh.HU.Res.HHnew.Thermal.SH.LPG.CO.LPG.LPG</t>
  </si>
  <si>
    <t>TES_per_sqm.kWh.HU.Res.HHnew.Thermal.SH.LPG.CO.Elc.Elec</t>
  </si>
  <si>
    <t>TES_per_sqm.kWh.HU.Res.HHnew.Thermal.SH.Oil</t>
  </si>
  <si>
    <t>TES_per_sqm.kWh.HU.Res.HHnew.Thermal.SH.Oil.SH</t>
  </si>
  <si>
    <t>TES_per_sqm.kWh.HU.Res.HHnew.Thermal.SH.Oil.SH.Oil</t>
  </si>
  <si>
    <t>TES_per_sqm.kWh.HU.Res.HHnew.Thermal.SH.Oil.SH.Elec</t>
  </si>
  <si>
    <t>TES_per_sqm.kWh.HU.Res.HHnew.Thermal.SH.Oil.SC</t>
  </si>
  <si>
    <t>TES_per_sqm.kWh.HU.Res.HHnew.Thermal.SH.Oil.SC.AC.Elec</t>
  </si>
  <si>
    <t>TES_per_sqm.kWh.HU.Res.HHnew.Thermal.SH.Oil.WH</t>
  </si>
  <si>
    <t>TES_per_sqm.kWh.HU.Res.HHnew.Thermal.SH.Oil.WH.Oil.NoSolar.Oil</t>
  </si>
  <si>
    <t>TES_per_sqm.kWh.HU.Res.HHnew.Thermal.SH.Oil.WH.Oil.Solar</t>
  </si>
  <si>
    <t>TES_per_sqm.kWh.HU.Res.HHnew.Thermal.SH.Oil.WH.Oil.Solar.Oil</t>
  </si>
  <si>
    <t>TES_per_sqm.kWh.HU.Res.HHnew.Thermal.SH.Oil.WH.Oil.Solar.Solar</t>
  </si>
  <si>
    <t>TES_per_sqm.kWh.HU.Res.HHnew.Thermal.SH.Oil.WH.Elc.NoSolar.Elec</t>
  </si>
  <si>
    <t>TES_per_sqm.kWh.HU.Res.HHnew.Thermal.SH.Oil.WH.Elc.Solar</t>
  </si>
  <si>
    <t>TES_per_sqm.kWh.HU.Res.HHnew.Thermal.SH.Oil.WH.Elc.Solar.Elec</t>
  </si>
  <si>
    <t>TES_per_sqm.kWh.HU.Res.HHnew.Thermal.SH.Oil.WH.Elc.Solar.Solar</t>
  </si>
  <si>
    <t>TES_per_sqm.kWh.HU.Res.HHnew.Thermal.SH.Oil.CO</t>
  </si>
  <si>
    <t>TES_per_sqm.kWh.HU.Res.HHnew.Thermal.SH.Oil.CO.LPG.LPG</t>
  </si>
  <si>
    <t>TES_per_sqm.kWh.HU.Res.HHnew.Thermal.SH.Oil.CO.Elc.Elec</t>
  </si>
  <si>
    <t>TES_per_sqm.kWh.HU.Res.HHnew.Thermal.SH.Gas</t>
  </si>
  <si>
    <t>TES_per_sqm.kWh.HU.Res.HHnew.Thermal.SH.Gas.SH</t>
  </si>
  <si>
    <t>TES_per_sqm.kWh.HU.Res.HHnew.Thermal.SH.Gas.SH.Gas</t>
  </si>
  <si>
    <t>TES_per_sqm.kWh.HU.Res.HHnew.Thermal.SH.Gas.SH.Elec</t>
  </si>
  <si>
    <t>TES_per_sqm.kWh.HU.Res.HHnew.Thermal.SH.Gas.SC</t>
  </si>
  <si>
    <t>TES_per_sqm.kWh.HU.Res.HHnew.Thermal.SH.Gas.SC.AC.Elec</t>
  </si>
  <si>
    <t>TES_per_sqm.kWh.HU.Res.HHnew.Thermal.SH.Gas.WH</t>
  </si>
  <si>
    <t>TES_per_sqm.kWh.HU.Res.HHnew.Thermal.SH.Gas.WH.Gas.NoSolar.Gas</t>
  </si>
  <si>
    <t>TES_per_sqm.kWh.HU.Res.HHnew.Thermal.SH.Gas.WH.Gas.Solar</t>
  </si>
  <si>
    <t>TES_per_sqm.kWh.HU.Res.HHnew.Thermal.SH.Gas.WH.Gas.Solar.Gas</t>
  </si>
  <si>
    <t>TES_per_sqm.kWh.HU.Res.HHnew.Thermal.SH.Gas.WH.Gas.Solar.Solar</t>
  </si>
  <si>
    <t>TES_per_sqm.kWh.HU.Res.HHnew.Thermal.SH.Gas.WH.Elc.NoSolar.Elec</t>
  </si>
  <si>
    <t>TES_per_sqm.kWh.HU.Res.HHnew.Thermal.SH.Gas.WH.Elc.Solar</t>
  </si>
  <si>
    <t>TES_per_sqm.kWh.HU.Res.HHnew.Thermal.SH.Gas.WH.Elc.Solar.Elec</t>
  </si>
  <si>
    <t>TES_per_sqm.kWh.HU.Res.HHnew.Thermal.SH.Gas.WH.Elc.Solar.Solar</t>
  </si>
  <si>
    <t>TES_per_sqm.kWh.HU.Res.HHnew.Thermal.SH.Gas.CO</t>
  </si>
  <si>
    <t>TES_per_sqm.kWh.HU.Res.HHnew.Thermal.SH.Gas.CO.Gas.Gas</t>
  </si>
  <si>
    <t>TES_per_sqm.kWh.HU.Res.HHnew.Thermal.SH.Gas.CO.Elc.Elec</t>
  </si>
  <si>
    <t>TES_per_sqm.kWh.HU.Res.HHnew.Thermal.SH.Biomass</t>
  </si>
  <si>
    <t>TES_per_sqm.kWh.HU.Res.HHnew.Thermal.SH.Biomass.SH</t>
  </si>
  <si>
    <t>TES_per_sqm.kWh.HU.Res.HHnew.Thermal.SH.Biomass.SH.Biomass</t>
  </si>
  <si>
    <t>TES_per_sqm.kWh.HU.Res.HHnew.Thermal.SH.Biomass.SH.Elec</t>
  </si>
  <si>
    <t>TES_per_sqm.kWh.HU.Res.HHnew.Thermal.SH.Biomass.SC</t>
  </si>
  <si>
    <t>TES_per_sqm.kWh.HU.Res.HHnew.Thermal.SH.Biomass.SC.AC.Elec</t>
  </si>
  <si>
    <t>TES_per_sqm.kWh.HU.Res.HHnew.Thermal.SH.Biomass.WH</t>
  </si>
  <si>
    <t>TES_per_sqm.kWh.HU.Res.HHnew.Thermal.SH.Biomass.WH.Biomass.NoSolar.Biomass</t>
  </si>
  <si>
    <t>TES_per_sqm.kWh.HU.Res.HHnew.Thermal.SH.Biomass.WH.Biomass.Solar</t>
  </si>
  <si>
    <t>TES_per_sqm.kWh.HU.Res.HHnew.Thermal.SH.Biomass.WH.Biomass.Solar.Biomass</t>
  </si>
  <si>
    <t>TES_per_sqm.kWh.HU.Res.HHnew.Thermal.SH.Biomass.WH.Biomass.Solar.Solar</t>
  </si>
  <si>
    <t>TES_per_sqm.kWh.HU.Res.HHnew.Thermal.SH.Biomass.WH.LPG.NoSolar.LPG</t>
  </si>
  <si>
    <t>TES_per_sqm.kWh.HU.Res.HHnew.Thermal.SH.Biomass.WH.LPG.Solar</t>
  </si>
  <si>
    <t>TES_per_sqm.kWh.HU.Res.HHnew.Thermal.SH.Biomass.WH.LPG.Solar.LPG</t>
  </si>
  <si>
    <t>TES_per_sqm.kWh.HU.Res.HHnew.Thermal.SH.Biomass.WH.LPG.Solar.Solar</t>
  </si>
  <si>
    <t>TES_per_sqm.kWh.HU.Res.HHnew.Thermal.SH.Biomass.WH.Elc.NoSolar.Elec</t>
  </si>
  <si>
    <t>TES_per_sqm.kWh.HU.Res.HHnew.Thermal.SH.Biomass.WH.Elc.Solar</t>
  </si>
  <si>
    <t>TES_per_sqm.kWh.HU.Res.HHnew.Thermal.SH.Biomass.WH.Elc.Solar.Elec</t>
  </si>
  <si>
    <t>TES_per_sqm.kWh.HU.Res.HHnew.Thermal.SH.Biomass.WH.Elc.Solar.Solar</t>
  </si>
  <si>
    <t>TES_per_sqm.kWh.HU.Res.HHnew.Thermal.SH.Biomass.CO</t>
  </si>
  <si>
    <t>TES_per_sqm.kWh.HU.Res.HHnew.Thermal.SH.Biomass.CO.Biomass.Biomass</t>
  </si>
  <si>
    <t>TES_per_sqm.kWh.HU.Res.HHnew.Thermal.SH.Biomass.CO.LPG.LPG</t>
  </si>
  <si>
    <t>TES_per_sqm.kWh.HU.Res.HHnew.Thermal.SH.Biomass.CO.Elc.Elec</t>
  </si>
  <si>
    <t>TES_per_sqm.kWh.HU.Res.HHnew.Thermal.SH.Geo</t>
  </si>
  <si>
    <t>TES_per_sqm.kWh.HU.Res.HHnew.Thermal.SH.Geo.SH</t>
  </si>
  <si>
    <t>TES_per_sqm.kWh.HU.Res.HHnew.Thermal.SH.Geo.SH.Geo</t>
  </si>
  <si>
    <t>TES_per_sqm.kWh.HU.Res.HHnew.Thermal.SH.Geo.SH.Elec</t>
  </si>
  <si>
    <t>TES_per_sqm.kWh.HU.Res.HHnew.Thermal.SH.Geo.SC</t>
  </si>
  <si>
    <t>TES_per_sqm.kWh.HU.Res.HHnew.Thermal.SH.Geo.SC.AC.Elec</t>
  </si>
  <si>
    <t>TES_per_sqm.kWh.HU.Res.HHnew.Thermal.SH.Geo.WH</t>
  </si>
  <si>
    <t>TES_per_sqm.kWh.HU.Res.HHnew.Thermal.SH.Geo.WH.Geo.NoSolar.Geo</t>
  </si>
  <si>
    <t>TES_per_sqm.kWh.HU.Res.HHnew.Thermal.SH.Geo.WH.Geo.Solar</t>
  </si>
  <si>
    <t>TES_per_sqm.kWh.HU.Res.HHnew.Thermal.SH.Geo.WH.Geo.Solar.Geo</t>
  </si>
  <si>
    <t>TES_per_sqm.kWh.HU.Res.HHnew.Thermal.SH.Geo.WH.Geo.Solar.Solar</t>
  </si>
  <si>
    <t>TES_per_sqm.kWh.HU.Res.HHnew.Thermal.SH.Geo.WH.Elc.NoSolar.Elec</t>
  </si>
  <si>
    <t>TES_per_sqm.kWh.HU.Res.HHnew.Thermal.SH.Geo.WH.Elc.Solar</t>
  </si>
  <si>
    <t>TES_per_sqm.kWh.HU.Res.HHnew.Thermal.SH.Geo.WH.Elc.Solar.Elec</t>
  </si>
  <si>
    <t>TES_per_sqm.kWh.HU.Res.HHnew.Thermal.SH.Geo.WH.Elc.Solar.Solar</t>
  </si>
  <si>
    <t>TES_per_sqm.kWh.HU.Res.HHnew.Thermal.SH.Geo.CO</t>
  </si>
  <si>
    <t>TES_per_sqm.kWh.HU.Res.HHnew.Thermal.SH.Geo.CO.LPG.LPG</t>
  </si>
  <si>
    <t>TES_per_sqm.kWh.HU.Res.HHnew.Thermal.SH.Geo.CO.Elc.Elec</t>
  </si>
  <si>
    <t>TES_per_sqm.kWh.HU.Res.HHnew.Thermal.SH.DistrHeat</t>
  </si>
  <si>
    <t>TES_per_sqm.kWh.HU.Res.HHnew.Thermal.SH.DistrHeat.SH</t>
  </si>
  <si>
    <t>TES_per_sqm.kWh.HU.Res.HHnew.Thermal.SH.DistrHeat.SH.Steam_Distr</t>
  </si>
  <si>
    <t>TES_per_sqm.kWh.HU.Res.HHnew.Thermal.SH.DistrHeat.SH.Elec</t>
  </si>
  <si>
    <t>TES_per_sqm.kWh.HU.Res.HHnew.Thermal.SH.DistrHeat.SC</t>
  </si>
  <si>
    <t>TES_per_sqm.kWh.HU.Res.HHnew.Thermal.SH.DistrHeat.SC.AC.Elec</t>
  </si>
  <si>
    <t>TES_per_sqm.kWh.HU.Res.HHnew.Thermal.SH.DistrHeat.WH</t>
  </si>
  <si>
    <t>TES_per_sqm.kWh.HU.Res.HHnew.Thermal.SH.DistrHeat.WH.DistrHeat.NoSolar.Steam_Distr</t>
  </si>
  <si>
    <t>TES_per_sqm.kWh.HU.Res.HHnew.Thermal.SH.DistrHeat.WH.DistrHeat.Solar</t>
  </si>
  <si>
    <t>TES_per_sqm.kWh.HU.Res.HHnew.Thermal.SH.DistrHeat.WH.DistrHeat.Solar.Steam_Distr</t>
  </si>
  <si>
    <t>TES_per_sqm.kWh.HU.Res.HHnew.Thermal.SH.DistrHeat.WH.DistrHeat.Solar.Solar</t>
  </si>
  <si>
    <t>TES_per_sqm.kWh.HU.Res.HHnew.Thermal.SH.DistrHeat.WH.Elc.NoSolar.Elec</t>
  </si>
  <si>
    <t>TES_per_sqm.kWh.HU.Res.HHnew.Thermal.SH.DistrHeat.WH.Elc.Solar</t>
  </si>
  <si>
    <t>TES_per_sqm.kWh.HU.Res.HHnew.Thermal.SH.DistrHeat.WH.Elc.Solar.Elec</t>
  </si>
  <si>
    <t>TES_per_sqm.kWh.HU.Res.HHnew.Thermal.SH.DistrHeat.WH.Elc.Solar.Solar</t>
  </si>
  <si>
    <t>TES_per_sqm.kWh.HU.Res.HHnew.Thermal.SH.DistrHeat.CO</t>
  </si>
  <si>
    <t>TES_per_sqm.kWh.HU.Res.HHnew.Thermal.SH.DistrHeat.CO.LPG.LPG</t>
  </si>
  <si>
    <t>TES_per_sqm.kWh.HU.Res.HHnew.Thermal.SH.DistrHeat.CO.Elc.Elec</t>
  </si>
  <si>
    <t>TES_per_sqm.kWh.HU.Res.HHnew.Thermal.SH.AdvElc</t>
  </si>
  <si>
    <t>TES_per_sqm.kWh.HU.Res.HHnew.Thermal.SH.AdvElc.SH</t>
  </si>
  <si>
    <t>TES_per_sqm.kWh.HU.Res.HHnew.Thermal.SH.AdvElc.SH.Elec</t>
  </si>
  <si>
    <t>TES_per_sqm.kWh.HU.Res.HHnew.Thermal.SH.AdvElc.SC</t>
  </si>
  <si>
    <t>TES_per_sqm.kWh.HU.Res.HHnew.Thermal.SH.AdvElc.SC.AC.Elec</t>
  </si>
  <si>
    <t>TES_per_sqm.kWh.HU.Res.HHnew.Thermal.SH.AdvElc.WH</t>
  </si>
  <si>
    <t>TES_per_sqm.kWh.HU.Res.HHnew.Thermal.SH.AdvElc.WH.LPG.NoSolar.LPG</t>
  </si>
  <si>
    <t>TES_per_sqm.kWh.HU.Res.HHnew.Thermal.SH.AdvElc.WH.LPG.Solar</t>
  </si>
  <si>
    <t>TES_per_sqm.kWh.HU.Res.HHnew.Thermal.SH.AdvElc.WH.LPG.Solar.LPG</t>
  </si>
  <si>
    <t>TES_per_sqm.kWh.HU.Res.HHnew.Thermal.SH.AdvElc.WH.LPG.Solar.Solar</t>
  </si>
  <si>
    <t>TES_per_sqm.kWh.HU.Res.HHnew.Thermal.SH.AdvElc.WH.Elc.NoSolar.Elec</t>
  </si>
  <si>
    <t>TES_per_sqm.kWh.HU.Res.HHnew.Thermal.SH.AdvElc.WH.Elc.Solar</t>
  </si>
  <si>
    <t>TES_per_sqm.kWh.HU.Res.HHnew.Thermal.SH.AdvElc.WH.Elc.Solar.Elec</t>
  </si>
  <si>
    <t>TES_per_sqm.kWh.HU.Res.HHnew.Thermal.SH.AdvElc.WH.Elc.Solar.Solar</t>
  </si>
  <si>
    <t>TES_per_sqm.kWh.HU.Res.HHnew.Thermal.SH.AdvElc.CO</t>
  </si>
  <si>
    <t>TES_per_sqm.kWh.HU.Res.HHnew.Thermal.SH.AdvElc.CO.LPG.LPG</t>
  </si>
  <si>
    <t>TES_per_sqm.kWh.HU.Res.HHnew.Thermal.SH.AdvElc.CO.Elc.Elec</t>
  </si>
  <si>
    <t>TES_per_sqm.kWh.HU.Res.HHnew.Thermal.SH.ConvElc</t>
  </si>
  <si>
    <t>TES_per_sqm.kWh.HU.Res.HHnew.Thermal.SH.ConvElc.SH</t>
  </si>
  <si>
    <t>TES_per_sqm.kWh.HU.Res.HHnew.Thermal.SH.ConvElc.SH.Elec</t>
  </si>
  <si>
    <t>TES_per_sqm.kWh.HU.Res.HHnew.Thermal.SH.ConvElc.SC</t>
  </si>
  <si>
    <t>TES_per_sqm.kWh.HU.Res.HHnew.Thermal.SH.ConvElc.SC.AC.Elec</t>
  </si>
  <si>
    <t>TES_per_sqm.kWh.HU.Res.HHnew.Thermal.SH.ConvElc.WH</t>
  </si>
  <si>
    <t>TES_per_sqm.kWh.HU.Res.HHnew.Thermal.SH.ConvElc.WH.LPG.NoSolar.LPG</t>
  </si>
  <si>
    <t>TES_per_sqm.kWh.HU.Res.HHnew.Thermal.SH.ConvElc.WH.LPG.Solar</t>
  </si>
  <si>
    <t>TES_per_sqm.kWh.HU.Res.HHnew.Thermal.SH.ConvElc.WH.LPG.Solar.LPG</t>
  </si>
  <si>
    <t>TES_per_sqm.kWh.HU.Res.HHnew.Thermal.SH.ConvElc.WH.LPG.Solar.Solar</t>
  </si>
  <si>
    <t>TES_per_sqm.kWh.HU.Res.HHnew.Thermal.SH.ConvElc.WH.Elc.NoSolar.Elec</t>
  </si>
  <si>
    <t>TES_per_sqm.kWh.HU.Res.HHnew.Thermal.SH.ConvElc.WH.Elc.Solar</t>
  </si>
  <si>
    <t>TES_per_sqm.kWh.HU.Res.HHnew.Thermal.SH.ConvElc.WH.Elc.Solar.Elec</t>
  </si>
  <si>
    <t>TES_per_sqm.kWh.HU.Res.HHnew.Thermal.SH.ConvElc.WH.Elc.Solar.Solar</t>
  </si>
  <si>
    <t>TES_per_sqm.kWh.HU.Res.HHnew.Thermal.SH.ConvElc.CO</t>
  </si>
  <si>
    <t>TES_per_sqm.kWh.HU.Res.HHnew.Thermal.SH.ConvElc.CO.LPG.LPG</t>
  </si>
  <si>
    <t>TES_per_sqm.kWh.HU.Res.HHnew.Thermal.SH.ConvElc.CO.Elc.Elec</t>
  </si>
  <si>
    <t>HU - CO2 emissions in new and renovated households per surface area (detailed structure)</t>
  </si>
  <si>
    <t>EMI_per_sqm.kgCO2.HU.Res.HHnew.Thermal.SH.Solids</t>
  </si>
  <si>
    <t>EMI_per_sqm.kgCO2.HU.Res.HHnew.Thermal.SH.Solids.SH</t>
  </si>
  <si>
    <t>EMI_per_sqm.kgCO2.HU.Res.HHnew.Thermal.SH.Solids.SH.Solids</t>
  </si>
  <si>
    <t>EMI_per_sqm.kgCO2.HU.Res.HHnew.Thermal.SH.Solids.SH.Elec</t>
  </si>
  <si>
    <t>EMI_per_sqm.kgCO2.HU.Res.HHnew.Thermal.SH.Solids.SC</t>
  </si>
  <si>
    <t>EMI_per_sqm.kgCO2.HU.Res.HHnew.Thermal.SH.Solids.SC.AC.Elec</t>
  </si>
  <si>
    <t>EMI_per_sqm.kgCO2.HU.Res.HHnew.Thermal.SH.Solids.WH</t>
  </si>
  <si>
    <t>EMI_per_sqm.kgCO2.HU.Res.HHnew.Thermal.SH.Solids.WH.Solids.NoSolar.Solids</t>
  </si>
  <si>
    <t>EMI_per_sqm.kgCO2.HU.Res.HHnew.Thermal.SH.Solids.WH.LPG.NoSolar.LPG</t>
  </si>
  <si>
    <t>EMI_per_sqm.kgCO2.HU.Res.HHnew.Thermal.SH.Solids.WH.LPG.Solar</t>
  </si>
  <si>
    <t>EMI_per_sqm.kgCO2.HU.Res.HHnew.Thermal.SH.Solids.WH.LPG.Solar.LPG</t>
  </si>
  <si>
    <t>EMI_per_sqm.kgCO2.HU.Res.HHnew.Thermal.SH.Solids.WH.LPG.Solar.Solar</t>
  </si>
  <si>
    <t>EMI_per_sqm.kgCO2.HU.Res.HHnew.Thermal.SH.Solids.WH.Elc.NoSolar.Elec</t>
  </si>
  <si>
    <t>EMI_per_sqm.kgCO2.HU.Res.HHnew.Thermal.SH.Solids.WH.Elc.Solar</t>
  </si>
  <si>
    <t>EMI_per_sqm.kgCO2.HU.Res.HHnew.Thermal.SH.Solids.WH.Elc.Solar.Elec</t>
  </si>
  <si>
    <t>EMI_per_sqm.kgCO2.HU.Res.HHnew.Thermal.SH.Solids.WH.Elc.Solar.Solar</t>
  </si>
  <si>
    <t>EMI_per_sqm.kgCO2.HU.Res.HHnew.Thermal.SH.Solids.CO</t>
  </si>
  <si>
    <t>EMI_per_sqm.kgCO2.HU.Res.HHnew.Thermal.SH.Solids.CO.Solids.Solids</t>
  </si>
  <si>
    <t>EMI_per_sqm.kgCO2.HU.Res.HHnew.Thermal.SH.Solids.CO.LPG.LPG</t>
  </si>
  <si>
    <t>EMI_per_sqm.kgCO2.HU.Res.HHnew.Thermal.SH.Solids.CO.Elc.Elec</t>
  </si>
  <si>
    <t>EMI_per_sqm.kgCO2.HU.Res.HHnew.Thermal.SH.LPG</t>
  </si>
  <si>
    <t>EMI_per_sqm.kgCO2.HU.Res.HHnew.Thermal.SH.LPG.SH</t>
  </si>
  <si>
    <t>EMI_per_sqm.kgCO2.HU.Res.HHnew.Thermal.SH.LPG.SH.LPG</t>
  </si>
  <si>
    <t>EMI_per_sqm.kgCO2.HU.Res.HHnew.Thermal.SH.LPG.SH.Elec</t>
  </si>
  <si>
    <t>EMI_per_sqm.kgCO2.HU.Res.HHnew.Thermal.SH.LPG.SC</t>
  </si>
  <si>
    <t>EMI_per_sqm.kgCO2.HU.Res.HHnew.Thermal.SH.LPG.SC.AC.Elec</t>
  </si>
  <si>
    <t>EMI_per_sqm.kgCO2.HU.Res.HHnew.Thermal.SH.LPG.WH</t>
  </si>
  <si>
    <t>EMI_per_sqm.kgCO2.HU.Res.HHnew.Thermal.SH.LPG.WH.LPG.NoSolar.LPG</t>
  </si>
  <si>
    <t>EMI_per_sqm.kgCO2.HU.Res.HHnew.Thermal.SH.LPG.WH.LPG.Solar</t>
  </si>
  <si>
    <t>EMI_per_sqm.kgCO2.HU.Res.HHnew.Thermal.SH.LPG.WH.LPG.Solar.LPG</t>
  </si>
  <si>
    <t>EMI_per_sqm.kgCO2.HU.Res.HHnew.Thermal.SH.LPG.WH.LPG.Solar.Solar</t>
  </si>
  <si>
    <t>EMI_per_sqm.kgCO2.HU.Res.HHnew.Thermal.SH.LPG.WH.Elc.NoSolar.Elec</t>
  </si>
  <si>
    <t>EMI_per_sqm.kgCO2.HU.Res.HHnew.Thermal.SH.LPG.WH.Elc.Solar</t>
  </si>
  <si>
    <t>EMI_per_sqm.kgCO2.HU.Res.HHnew.Thermal.SH.LPG.WH.Elc.Solar.Elec</t>
  </si>
  <si>
    <t>EMI_per_sqm.kgCO2.HU.Res.HHnew.Thermal.SH.LPG.WH.Elc.Solar.Solar</t>
  </si>
  <si>
    <t>EMI_per_sqm.kgCO2.HU.Res.HHnew.Thermal.SH.LPG.CO</t>
  </si>
  <si>
    <t>EMI_per_sqm.kgCO2.HU.Res.HHnew.Thermal.SH.LPG.CO.LPG.LPG</t>
  </si>
  <si>
    <t>EMI_per_sqm.kgCO2.HU.Res.HHnew.Thermal.SH.LPG.CO.Elc.Elec</t>
  </si>
  <si>
    <t>EMI_per_sqm.kgCO2.HU.Res.HHnew.Thermal.SH.Oil</t>
  </si>
  <si>
    <t>EMI_per_sqm.kgCO2.HU.Res.HHnew.Thermal.SH.Oil.SH</t>
  </si>
  <si>
    <t>EMI_per_sqm.kgCO2.HU.Res.HHnew.Thermal.SH.Oil.SH.Oil</t>
  </si>
  <si>
    <t>EMI_per_sqm.kgCO2.HU.Res.HHnew.Thermal.SH.Oil.SH.Elec</t>
  </si>
  <si>
    <t>EMI_per_sqm.kgCO2.HU.Res.HHnew.Thermal.SH.Oil.SC</t>
  </si>
  <si>
    <t>EMI_per_sqm.kgCO2.HU.Res.HHnew.Thermal.SH.Oil.SC.AC.Elec</t>
  </si>
  <si>
    <t>EMI_per_sqm.kgCO2.HU.Res.HHnew.Thermal.SH.Oil.WH</t>
  </si>
  <si>
    <t>EMI_per_sqm.kgCO2.HU.Res.HHnew.Thermal.SH.Oil.WH.Oil.NoSolar.Oil</t>
  </si>
  <si>
    <t>EMI_per_sqm.kgCO2.HU.Res.HHnew.Thermal.SH.Oil.WH.Oil.Solar</t>
  </si>
  <si>
    <t>EMI_per_sqm.kgCO2.HU.Res.HHnew.Thermal.SH.Oil.WH.Oil.Solar.Oil</t>
  </si>
  <si>
    <t>EMI_per_sqm.kgCO2.HU.Res.HHnew.Thermal.SH.Oil.WH.Oil.Solar.Solar</t>
  </si>
  <si>
    <t>EMI_per_sqm.kgCO2.HU.Res.HHnew.Thermal.SH.Oil.WH.Elc.NoSolar.Elec</t>
  </si>
  <si>
    <t>EMI_per_sqm.kgCO2.HU.Res.HHnew.Thermal.SH.Oil.WH.Elc.Solar</t>
  </si>
  <si>
    <t>EMI_per_sqm.kgCO2.HU.Res.HHnew.Thermal.SH.Oil.WH.Elc.Solar.Elec</t>
  </si>
  <si>
    <t>EMI_per_sqm.kgCO2.HU.Res.HHnew.Thermal.SH.Oil.WH.Elc.Solar.Solar</t>
  </si>
  <si>
    <t>EMI_per_sqm.kgCO2.HU.Res.HHnew.Thermal.SH.Oil.CO</t>
  </si>
  <si>
    <t>EMI_per_sqm.kgCO2.HU.Res.HHnew.Thermal.SH.Oil.CO.LPG.LPG</t>
  </si>
  <si>
    <t>EMI_per_sqm.kgCO2.HU.Res.HHnew.Thermal.SH.Oil.CO.Elc.Elec</t>
  </si>
  <si>
    <t>EMI_per_sqm.kgCO2.HU.Res.HHnew.Thermal.SH.Gas</t>
  </si>
  <si>
    <t>EMI_per_sqm.kgCO2.HU.Res.HHnew.Thermal.SH.Gas.SH</t>
  </si>
  <si>
    <t>EMI_per_sqm.kgCO2.HU.Res.HHnew.Thermal.SH.Gas.SH.Gas</t>
  </si>
  <si>
    <t>EMI_per_sqm.kgCO2.HU.Res.HHnew.Thermal.SH.Gas.SH.Elec</t>
  </si>
  <si>
    <t>EMI_per_sqm.kgCO2.HU.Res.HHnew.Thermal.SH.Gas.SC</t>
  </si>
  <si>
    <t>EMI_per_sqm.kgCO2.HU.Res.HHnew.Thermal.SH.Gas.SC.AC.Elec</t>
  </si>
  <si>
    <t>EMI_per_sqm.kgCO2.HU.Res.HHnew.Thermal.SH.Gas.WH</t>
  </si>
  <si>
    <t>EMI_per_sqm.kgCO2.HU.Res.HHnew.Thermal.SH.Gas.WH.Gas.NoSolar.Gas</t>
  </si>
  <si>
    <t>EMI_per_sqm.kgCO2.HU.Res.HHnew.Thermal.SH.Gas.WH.Gas.Solar</t>
  </si>
  <si>
    <t>EMI_per_sqm.kgCO2.HU.Res.HHnew.Thermal.SH.Gas.WH.Gas.Solar.Gas</t>
  </si>
  <si>
    <t>EMI_per_sqm.kgCO2.HU.Res.HHnew.Thermal.SH.Gas.WH.Gas.Solar.Solar</t>
  </si>
  <si>
    <t>EMI_per_sqm.kgCO2.HU.Res.HHnew.Thermal.SH.Gas.WH.Elc.NoSolar.Elec</t>
  </si>
  <si>
    <t>EMI_per_sqm.kgCO2.HU.Res.HHnew.Thermal.SH.Gas.WH.Elc.Solar</t>
  </si>
  <si>
    <t>EMI_per_sqm.kgCO2.HU.Res.HHnew.Thermal.SH.Gas.WH.Elc.Solar.Elec</t>
  </si>
  <si>
    <t>EMI_per_sqm.kgCO2.HU.Res.HHnew.Thermal.SH.Gas.WH.Elc.Solar.Solar</t>
  </si>
  <si>
    <t>EMI_per_sqm.kgCO2.HU.Res.HHnew.Thermal.SH.Gas.CO</t>
  </si>
  <si>
    <t>EMI_per_sqm.kgCO2.HU.Res.HHnew.Thermal.SH.Gas.CO.Gas.Gas</t>
  </si>
  <si>
    <t>EMI_per_sqm.kgCO2.HU.Res.HHnew.Thermal.SH.Gas.CO.Elc.Elec</t>
  </si>
  <si>
    <t>EMI_per_sqm.kgCO2.HU.Res.HHnew.Thermal.SH.Biomass</t>
  </si>
  <si>
    <t>EMI_per_sqm.kgCO2.HU.Res.HHnew.Thermal.SH.Biomass.SH</t>
  </si>
  <si>
    <t>EMI_per_sqm.kgCO2.HU.Res.HHnew.Thermal.SH.Biomass.SH.Biomass</t>
  </si>
  <si>
    <t>EMI_per_sqm.kgCO2.HU.Res.HHnew.Thermal.SH.Biomass.SH.Elec</t>
  </si>
  <si>
    <t>EMI_per_sqm.kgCO2.HU.Res.HHnew.Thermal.SH.Biomass.SC</t>
  </si>
  <si>
    <t>EMI_per_sqm.kgCO2.HU.Res.HHnew.Thermal.SH.Biomass.SC.AC.Elec</t>
  </si>
  <si>
    <t>EMI_per_sqm.kgCO2.HU.Res.HHnew.Thermal.SH.Biomass.WH</t>
  </si>
  <si>
    <t>EMI_per_sqm.kgCO2.HU.Res.HHnew.Thermal.SH.Biomass.WH.Biomass.NoSolar.Biomass</t>
  </si>
  <si>
    <t>EMI_per_sqm.kgCO2.HU.Res.HHnew.Thermal.SH.Biomass.WH.Biomass.Solar</t>
  </si>
  <si>
    <t>EMI_per_sqm.kgCO2.HU.Res.HHnew.Thermal.SH.Biomass.WH.Biomass.Solar.Biomass</t>
  </si>
  <si>
    <t>EMI_per_sqm.kgCO2.HU.Res.HHnew.Thermal.SH.Biomass.WH.Biomass.Solar.Solar</t>
  </si>
  <si>
    <t>EMI_per_sqm.kgCO2.HU.Res.HHnew.Thermal.SH.Biomass.WH.LPG.NoSolar.LPG</t>
  </si>
  <si>
    <t>EMI_per_sqm.kgCO2.HU.Res.HHnew.Thermal.SH.Biomass.WH.LPG.Solar</t>
  </si>
  <si>
    <t>EMI_per_sqm.kgCO2.HU.Res.HHnew.Thermal.SH.Biomass.WH.LPG.Solar.LPG</t>
  </si>
  <si>
    <t>EMI_per_sqm.kgCO2.HU.Res.HHnew.Thermal.SH.Biomass.WH.LPG.Solar.Solar</t>
  </si>
  <si>
    <t>EMI_per_sqm.kgCO2.HU.Res.HHnew.Thermal.SH.Biomass.WH.Elc.NoSolar.Elec</t>
  </si>
  <si>
    <t>EMI_per_sqm.kgCO2.HU.Res.HHnew.Thermal.SH.Biomass.WH.Elc.Solar</t>
  </si>
  <si>
    <t>EMI_per_sqm.kgCO2.HU.Res.HHnew.Thermal.SH.Biomass.WH.Elc.Solar.Elec</t>
  </si>
  <si>
    <t>EMI_per_sqm.kgCO2.HU.Res.HHnew.Thermal.SH.Biomass.WH.Elc.Solar.Solar</t>
  </si>
  <si>
    <t>EMI_per_sqm.kgCO2.HU.Res.HHnew.Thermal.SH.Biomass.CO</t>
  </si>
  <si>
    <t>EMI_per_sqm.kgCO2.HU.Res.HHnew.Thermal.SH.Biomass.CO.Biomass.Biomass</t>
  </si>
  <si>
    <t>EMI_per_sqm.kgCO2.HU.Res.HHnew.Thermal.SH.Biomass.CO.LPG.LPG</t>
  </si>
  <si>
    <t>EMI_per_sqm.kgCO2.HU.Res.HHnew.Thermal.SH.Biomass.CO.Elc.Elec</t>
  </si>
  <si>
    <t>EMI_per_sqm.kgCO2.HU.Res.HHnew.Thermal.SH.Geo</t>
  </si>
  <si>
    <t>EMI_per_sqm.kgCO2.HU.Res.HHnew.Thermal.SH.Geo.SH</t>
  </si>
  <si>
    <t>EMI_per_sqm.kgCO2.HU.Res.HHnew.Thermal.SH.Geo.SH.Geo</t>
  </si>
  <si>
    <t>EMI_per_sqm.kgCO2.HU.Res.HHnew.Thermal.SH.Geo.SH.Elec</t>
  </si>
  <si>
    <t>EMI_per_sqm.kgCO2.HU.Res.HHnew.Thermal.SH.Geo.SC</t>
  </si>
  <si>
    <t>EMI_per_sqm.kgCO2.HU.Res.HHnew.Thermal.SH.Geo.SC.AC.Elec</t>
  </si>
  <si>
    <t>EMI_per_sqm.kgCO2.HU.Res.HHnew.Thermal.SH.Geo.WH</t>
  </si>
  <si>
    <t>EMI_per_sqm.kgCO2.HU.Res.HHnew.Thermal.SH.Geo.WH.Geo.NoSolar.Geo</t>
  </si>
  <si>
    <t>EMI_per_sqm.kgCO2.HU.Res.HHnew.Thermal.SH.Geo.WH.Geo.Solar</t>
  </si>
  <si>
    <t>EMI_per_sqm.kgCO2.HU.Res.HHnew.Thermal.SH.Geo.WH.Geo.Solar.Geo</t>
  </si>
  <si>
    <t>EMI_per_sqm.kgCO2.HU.Res.HHnew.Thermal.SH.Geo.WH.Geo.Solar.Solar</t>
  </si>
  <si>
    <t>EMI_per_sqm.kgCO2.HU.Res.HHnew.Thermal.SH.Geo.WH.Elc.NoSolar.Elec</t>
  </si>
  <si>
    <t>EMI_per_sqm.kgCO2.HU.Res.HHnew.Thermal.SH.Geo.WH.Elc.Solar</t>
  </si>
  <si>
    <t>EMI_per_sqm.kgCO2.HU.Res.HHnew.Thermal.SH.Geo.WH.Elc.Solar.Elec</t>
  </si>
  <si>
    <t>EMI_per_sqm.kgCO2.HU.Res.HHnew.Thermal.SH.Geo.WH.Elc.Solar.Solar</t>
  </si>
  <si>
    <t>EMI_per_sqm.kgCO2.HU.Res.HHnew.Thermal.SH.Geo.CO</t>
  </si>
  <si>
    <t>EMI_per_sqm.kgCO2.HU.Res.HHnew.Thermal.SH.Geo.CO.LPG.LPG</t>
  </si>
  <si>
    <t>EMI_per_sqm.kgCO2.HU.Res.HHnew.Thermal.SH.Geo.CO.Elc.Elec</t>
  </si>
  <si>
    <t>EMI_per_sqm.kgCO2.HU.Res.HHnew.Thermal.SH.DistrHeat</t>
  </si>
  <si>
    <t>EMI_per_sqm.kgCO2.HU.Res.HHnew.Thermal.SH.DistrHeat.SH</t>
  </si>
  <si>
    <t>EMI_per_sqm.kgCO2.HU.Res.HHnew.Thermal.SH.DistrHeat.SH.Steam_Distr</t>
  </si>
  <si>
    <t>EMI_per_sqm.kgCO2.HU.Res.HHnew.Thermal.SH.DistrHeat.SH.Elec</t>
  </si>
  <si>
    <t>EMI_per_sqm.kgCO2.HU.Res.HHnew.Thermal.SH.DistrHeat.SC</t>
  </si>
  <si>
    <t>EMI_per_sqm.kgCO2.HU.Res.HHnew.Thermal.SH.DistrHeat.SC.AC.Elec</t>
  </si>
  <si>
    <t>EMI_per_sqm.kgCO2.HU.Res.HHnew.Thermal.SH.DistrHeat.WH</t>
  </si>
  <si>
    <t>EMI_per_sqm.kgCO2.HU.Res.HHnew.Thermal.SH.DistrHeat.WH.DistrHeat.NoSolar.Steam_Distr</t>
  </si>
  <si>
    <t>EMI_per_sqm.kgCO2.HU.Res.HHnew.Thermal.SH.DistrHeat.WH.DistrHeat.Solar</t>
  </si>
  <si>
    <t>EMI_per_sqm.kgCO2.HU.Res.HHnew.Thermal.SH.DistrHeat.WH.DistrHeat.Solar.Steam_Distr</t>
  </si>
  <si>
    <t>EMI_per_sqm.kgCO2.HU.Res.HHnew.Thermal.SH.DistrHeat.WH.DistrHeat.Solar.Solar</t>
  </si>
  <si>
    <t>EMI_per_sqm.kgCO2.HU.Res.HHnew.Thermal.SH.DistrHeat.WH.Elc.NoSolar.Elec</t>
  </si>
  <si>
    <t>EMI_per_sqm.kgCO2.HU.Res.HHnew.Thermal.SH.DistrHeat.WH.Elc.Solar</t>
  </si>
  <si>
    <t>EMI_per_sqm.kgCO2.HU.Res.HHnew.Thermal.SH.DistrHeat.WH.Elc.Solar.Elec</t>
  </si>
  <si>
    <t>EMI_per_sqm.kgCO2.HU.Res.HHnew.Thermal.SH.DistrHeat.WH.Elc.Solar.Solar</t>
  </si>
  <si>
    <t>EMI_per_sqm.kgCO2.HU.Res.HHnew.Thermal.SH.DistrHeat.CO</t>
  </si>
  <si>
    <t>EMI_per_sqm.kgCO2.HU.Res.HHnew.Thermal.SH.DistrHeat.CO.LPG.LPG</t>
  </si>
  <si>
    <t>EMI_per_sqm.kgCO2.HU.Res.HHnew.Thermal.SH.DistrHeat.CO.Elc.Elec</t>
  </si>
  <si>
    <t>EMI_per_sqm.kgCO2.HU.Res.HHnew.Thermal.SH.AdvElc</t>
  </si>
  <si>
    <t>EMI_per_sqm.kgCO2.HU.Res.HHnew.Thermal.SH.AdvElc.SH</t>
  </si>
  <si>
    <t>EMI_per_sqm.kgCO2.HU.Res.HHnew.Thermal.SH.AdvElc.SH.Elec</t>
  </si>
  <si>
    <t>EMI_per_sqm.kgCO2.HU.Res.HHnew.Thermal.SH.AdvElc.SC</t>
  </si>
  <si>
    <t>EMI_per_sqm.kgCO2.HU.Res.HHnew.Thermal.SH.AdvElc.SC.AC.Elec</t>
  </si>
  <si>
    <t>EMI_per_sqm.kgCO2.HU.Res.HHnew.Thermal.SH.AdvElc.WH</t>
  </si>
  <si>
    <t>EMI_per_sqm.kgCO2.HU.Res.HHnew.Thermal.SH.AdvElc.WH.LPG.NoSolar.LPG</t>
  </si>
  <si>
    <t>EMI_per_sqm.kgCO2.HU.Res.HHnew.Thermal.SH.AdvElc.WH.LPG.Solar</t>
  </si>
  <si>
    <t>EMI_per_sqm.kgCO2.HU.Res.HHnew.Thermal.SH.AdvElc.WH.LPG.Solar.LPG</t>
  </si>
  <si>
    <t>EMI_per_sqm.kgCO2.HU.Res.HHnew.Thermal.SH.AdvElc.WH.LPG.Solar.Solar</t>
  </si>
  <si>
    <t>EMI_per_sqm.kgCO2.HU.Res.HHnew.Thermal.SH.AdvElc.WH.Elc.NoSolar.Elec</t>
  </si>
  <si>
    <t>EMI_per_sqm.kgCO2.HU.Res.HHnew.Thermal.SH.AdvElc.WH.Elc.Solar</t>
  </si>
  <si>
    <t>EMI_per_sqm.kgCO2.HU.Res.HHnew.Thermal.SH.AdvElc.WH.Elc.Solar.Elec</t>
  </si>
  <si>
    <t>EMI_per_sqm.kgCO2.HU.Res.HHnew.Thermal.SH.AdvElc.WH.Elc.Solar.Solar</t>
  </si>
  <si>
    <t>EMI_per_sqm.kgCO2.HU.Res.HHnew.Thermal.SH.AdvElc.CO</t>
  </si>
  <si>
    <t>EMI_per_sqm.kgCO2.HU.Res.HHnew.Thermal.SH.AdvElc.CO.LPG.LPG</t>
  </si>
  <si>
    <t>EMI_per_sqm.kgCO2.HU.Res.HHnew.Thermal.SH.AdvElc.CO.Elc.Elec</t>
  </si>
  <si>
    <t>EMI_per_sqm.kgCO2.HU.Res.HHnew.Thermal.SH.ConvElc</t>
  </si>
  <si>
    <t>EMI_per_sqm.kgCO2.HU.Res.HHnew.Thermal.SH.ConvElc.SH</t>
  </si>
  <si>
    <t>EMI_per_sqm.kgCO2.HU.Res.HHnew.Thermal.SH.ConvElc.SH.Elec</t>
  </si>
  <si>
    <t>EMI_per_sqm.kgCO2.HU.Res.HHnew.Thermal.SH.ConvElc.SC</t>
  </si>
  <si>
    <t>EMI_per_sqm.kgCO2.HU.Res.HHnew.Thermal.SH.ConvElc.SC.AC.Elec</t>
  </si>
  <si>
    <t>EMI_per_sqm.kgCO2.HU.Res.HHnew.Thermal.SH.ConvElc.WH</t>
  </si>
  <si>
    <t>EMI_per_sqm.kgCO2.HU.Res.HHnew.Thermal.SH.ConvElc.WH.LPG.NoSolar.LPG</t>
  </si>
  <si>
    <t>EMI_per_sqm.kgCO2.HU.Res.HHnew.Thermal.SH.ConvElc.WH.LPG.Solar</t>
  </si>
  <si>
    <t>EMI_per_sqm.kgCO2.HU.Res.HHnew.Thermal.SH.ConvElc.WH.LPG.Solar.LPG</t>
  </si>
  <si>
    <t>EMI_per_sqm.kgCO2.HU.Res.HHnew.Thermal.SH.ConvElc.WH.LPG.Solar.Solar</t>
  </si>
  <si>
    <t>EMI_per_sqm.kgCO2.HU.Res.HHnew.Thermal.SH.ConvElc.WH.Elc.NoSolar.Elec</t>
  </si>
  <si>
    <t>EMI_per_sqm.kgCO2.HU.Res.HHnew.Thermal.SH.ConvElc.WH.Elc.Solar</t>
  </si>
  <si>
    <t>EMI_per_sqm.kgCO2.HU.Res.HHnew.Thermal.SH.ConvElc.WH.Elc.Solar.Elec</t>
  </si>
  <si>
    <t>EMI_per_sqm.kgCO2.HU.Res.HHnew.Thermal.SH.ConvElc.WH.Elc.Solar.Solar</t>
  </si>
  <si>
    <t>EMI_per_sqm.kgCO2.HU.Res.HHnew.Thermal.SH.ConvElc.CO</t>
  </si>
  <si>
    <t>EMI_per_sqm.kgCO2.HU.Res.HHnew.Thermal.SH.ConvElc.CO.LPG.LPG</t>
  </si>
  <si>
    <t>EMI_per_sqm.kgCO2.HU.Res.HHnew.Thermal.SH.ConvElc.CO.Elc.Elec</t>
  </si>
  <si>
    <t>HU - Household type: Solids</t>
  </si>
  <si>
    <t>HU - Household type: LPG</t>
  </si>
  <si>
    <t>HU - Household type: Diesel oil</t>
  </si>
  <si>
    <t>HU - Household type: Gas</t>
  </si>
  <si>
    <t>HU - Household type: Biomass</t>
  </si>
  <si>
    <t>HU - Household type: Geothermal</t>
  </si>
  <si>
    <t>HU - Household type: Distributed heat</t>
  </si>
  <si>
    <t>HU - Household type: Advanced electric heating</t>
  </si>
  <si>
    <t>HU - Household type: Conventional electric heating</t>
  </si>
  <si>
    <t>HU - Residential / specific electric uses</t>
  </si>
  <si>
    <t>HU - Refrigerators and freezers</t>
  </si>
  <si>
    <t>HU - Washing machines</t>
  </si>
  <si>
    <t>HU - Clothes dryers</t>
  </si>
  <si>
    <t>HU - Dishwashers</t>
  </si>
  <si>
    <t>HU - TV and multimedia</t>
  </si>
  <si>
    <t>HU - ICT equipment</t>
  </si>
  <si>
    <t>HU - Lighting</t>
  </si>
  <si>
    <t>HU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</si>
</sst>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45967.475949074076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57178.95926715689</v>
      </c>
      <c r="C3" s="182">
        <v>59845.158012969943</v>
      </c>
      <c r="D3" s="182">
        <v>64315.944176147052</v>
      </c>
      <c r="E3" s="182">
        <v>69550.375247264441</v>
      </c>
      <c r="F3" s="182">
        <v>70909.319068190642</v>
      </c>
      <c r="G3" s="182">
        <v>73007.816246690287</v>
      </c>
      <c r="H3" s="182">
        <v>74606.655467804958</v>
      </c>
      <c r="I3" s="182">
        <v>75329.468516772191</v>
      </c>
      <c r="J3" s="182">
        <v>74358.665644737353</v>
      </c>
      <c r="K3" s="182">
        <v>69452.004072075099</v>
      </c>
      <c r="L3" s="182">
        <v>68375.893237051787</v>
      </c>
      <c r="M3" s="182">
        <v>68771.357161296619</v>
      </c>
      <c r="N3" s="182">
        <v>67561.448551728114</v>
      </c>
      <c r="O3" s="182">
        <v>67764.093921759428</v>
      </c>
      <c r="P3" s="182">
        <v>69453.279460086836</v>
      </c>
      <c r="Q3" s="182">
        <v>72159.391128000003</v>
      </c>
      <c r="R3" s="182">
        <v>75654.808119028661</v>
      </c>
      <c r="S3" s="182">
        <v>79816.057451164204</v>
      </c>
      <c r="T3" s="182">
        <v>83832.846532312629</v>
      </c>
      <c r="U3" s="182">
        <v>88177.016159058738</v>
      </c>
      <c r="V3" s="182">
        <v>87544.776180936911</v>
      </c>
      <c r="W3" s="182">
        <v>91977.509136883731</v>
      </c>
      <c r="X3" s="182">
        <v>98300.210742269701</v>
      </c>
      <c r="Y3" s="182">
        <v>97298</v>
      </c>
      <c r="DA3" s="210" t="s">
        <v>222</v>
      </c>
    </row>
    <row r="4" spans="1:105" ht="12" customHeight="1" x14ac:dyDescent="0.25">
      <c r="A4" s="183" t="s">
        <v>90</v>
      </c>
      <c r="B4" s="36">
        <v>10221644</v>
      </c>
      <c r="C4" s="36">
        <v>10200298</v>
      </c>
      <c r="D4" s="36">
        <v>10174853</v>
      </c>
      <c r="E4" s="36">
        <v>10142362</v>
      </c>
      <c r="F4" s="36">
        <v>10116742</v>
      </c>
      <c r="G4" s="36">
        <v>10097549</v>
      </c>
      <c r="H4" s="36">
        <v>10076581</v>
      </c>
      <c r="I4" s="36">
        <v>10066158</v>
      </c>
      <c r="J4" s="36">
        <v>10045401</v>
      </c>
      <c r="K4" s="36">
        <v>10030975</v>
      </c>
      <c r="L4" s="36">
        <v>10014324</v>
      </c>
      <c r="M4" s="36">
        <v>9985722</v>
      </c>
      <c r="N4" s="36">
        <v>9931925</v>
      </c>
      <c r="O4" s="36">
        <v>9895250</v>
      </c>
      <c r="P4" s="36">
        <v>9850217</v>
      </c>
      <c r="Q4" s="36">
        <v>9815858</v>
      </c>
      <c r="R4" s="36">
        <v>9779652</v>
      </c>
      <c r="S4" s="36">
        <v>9739857</v>
      </c>
      <c r="T4" s="36">
        <v>9713655</v>
      </c>
      <c r="U4" s="36">
        <v>9700272</v>
      </c>
      <c r="V4" s="36">
        <v>9689376</v>
      </c>
      <c r="W4" s="36">
        <v>9651461</v>
      </c>
      <c r="X4" s="36">
        <v>9610403</v>
      </c>
      <c r="Y4" s="36">
        <v>9599744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4009997</v>
      </c>
      <c r="C6" s="35">
        <v>4032644</v>
      </c>
      <c r="D6" s="35">
        <v>4054011</v>
      </c>
      <c r="E6" s="35">
        <v>4072884</v>
      </c>
      <c r="F6" s="35">
        <v>4094839</v>
      </c>
      <c r="G6" s="35">
        <v>4119767</v>
      </c>
      <c r="H6" s="35">
        <v>4124279</v>
      </c>
      <c r="I6" s="35">
        <v>4125632</v>
      </c>
      <c r="J6" s="35">
        <v>4125162</v>
      </c>
      <c r="K6" s="35">
        <v>4130758</v>
      </c>
      <c r="L6" s="35">
        <v>4140443</v>
      </c>
      <c r="M6" s="35">
        <v>4152413</v>
      </c>
      <c r="N6" s="35">
        <v>4164329</v>
      </c>
      <c r="O6" s="35">
        <v>4182270</v>
      </c>
      <c r="P6" s="35">
        <v>4191582</v>
      </c>
      <c r="Q6" s="35">
        <v>4211007</v>
      </c>
      <c r="R6" s="35">
        <v>4226297</v>
      </c>
      <c r="S6" s="35">
        <v>4221871</v>
      </c>
      <c r="T6" s="35">
        <v>4217771</v>
      </c>
      <c r="U6" s="35">
        <v>4215677</v>
      </c>
      <c r="V6" s="35">
        <v>4198170</v>
      </c>
      <c r="W6" s="35">
        <v>4185369</v>
      </c>
      <c r="X6" s="35">
        <v>4174806</v>
      </c>
      <c r="Y6" s="35">
        <v>4161137</v>
      </c>
      <c r="DA6" s="59" t="s">
        <v>224</v>
      </c>
    </row>
    <row r="7" spans="1:105" ht="12" customHeight="1" x14ac:dyDescent="0.25">
      <c r="A7" s="185" t="s">
        <v>186</v>
      </c>
      <c r="B7" s="114">
        <v>304506.45007512602</v>
      </c>
      <c r="C7" s="114">
        <v>308264.11442697578</v>
      </c>
      <c r="D7" s="114">
        <v>312310.4794591071</v>
      </c>
      <c r="E7" s="114">
        <v>316128.92587816773</v>
      </c>
      <c r="F7" s="114">
        <v>319840.57893456082</v>
      </c>
      <c r="G7" s="114">
        <v>323251.79161689489</v>
      </c>
      <c r="H7" s="114">
        <v>324376.01518711081</v>
      </c>
      <c r="I7" s="114">
        <v>324867.76258793601</v>
      </c>
      <c r="J7" s="114">
        <v>325075.93659429089</v>
      </c>
      <c r="K7" s="114">
        <v>325775.84655948001</v>
      </c>
      <c r="L7" s="114">
        <v>326967.70228733908</v>
      </c>
      <c r="M7" s="114">
        <v>328698.03477688576</v>
      </c>
      <c r="N7" s="114">
        <v>331102.84314962372</v>
      </c>
      <c r="O7" s="114">
        <v>334567.11132208066</v>
      </c>
      <c r="P7" s="114">
        <v>337577.58453595615</v>
      </c>
      <c r="Q7" s="114">
        <v>341171.42132563412</v>
      </c>
      <c r="R7" s="114">
        <v>343852.97851690924</v>
      </c>
      <c r="S7" s="114">
        <v>344304.06613683962</v>
      </c>
      <c r="T7" s="114">
        <v>344499.52927181608</v>
      </c>
      <c r="U7" s="114">
        <v>344679.66160171945</v>
      </c>
      <c r="V7" s="114">
        <v>343502.08158765</v>
      </c>
      <c r="W7" s="114">
        <v>342657.03175524436</v>
      </c>
      <c r="X7" s="114">
        <v>342042.07873742352</v>
      </c>
      <c r="Y7" s="114">
        <v>341154.7311656439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118123</v>
      </c>
      <c r="D8" s="138">
        <v>117382</v>
      </c>
      <c r="E8" s="138">
        <v>115397</v>
      </c>
      <c r="F8" s="138">
        <v>118928</v>
      </c>
      <c r="G8" s="138">
        <v>122424</v>
      </c>
      <c r="H8" s="138">
        <v>102602</v>
      </c>
      <c r="I8" s="138">
        <v>99550</v>
      </c>
      <c r="J8" s="138">
        <v>98229</v>
      </c>
      <c r="K8" s="138">
        <v>103814</v>
      </c>
      <c r="L8" s="138">
        <v>108036</v>
      </c>
      <c r="M8" s="138">
        <v>110552</v>
      </c>
      <c r="N8" s="138">
        <v>110783</v>
      </c>
      <c r="O8" s="138">
        <v>117092</v>
      </c>
      <c r="P8" s="138">
        <v>108890</v>
      </c>
      <c r="Q8" s="138">
        <v>119225</v>
      </c>
      <c r="R8" s="138">
        <v>115552</v>
      </c>
      <c r="S8" s="138">
        <v>100626</v>
      </c>
      <c r="T8" s="138">
        <v>100521</v>
      </c>
      <c r="U8" s="138">
        <v>100423</v>
      </c>
      <c r="V8" s="138">
        <v>100373</v>
      </c>
      <c r="W8" s="138">
        <v>99956</v>
      </c>
      <c r="X8" s="138">
        <v>99652</v>
      </c>
      <c r="Y8" s="138">
        <v>99400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11007.808884968515</v>
      </c>
      <c r="D9" s="39">
        <v>11337.439515220292</v>
      </c>
      <c r="E9" s="39">
        <v>11148.172747297678</v>
      </c>
      <c r="F9" s="39">
        <v>11075.475020134005</v>
      </c>
      <c r="G9" s="39">
        <v>10814.74960680667</v>
      </c>
      <c r="H9" s="39">
        <v>8572.8669701658655</v>
      </c>
      <c r="I9" s="39">
        <v>7948.5160413072444</v>
      </c>
      <c r="J9" s="39">
        <v>7703.0629341931781</v>
      </c>
      <c r="K9" s="39">
        <v>8158.2732790466407</v>
      </c>
      <c r="L9" s="39">
        <v>8660.318639761188</v>
      </c>
      <c r="M9" s="39">
        <v>9216.3368085788679</v>
      </c>
      <c r="N9" s="39">
        <v>9912.4546875799424</v>
      </c>
      <c r="O9" s="39">
        <v>10993.480546281382</v>
      </c>
      <c r="P9" s="39">
        <v>10572.11061300093</v>
      </c>
      <c r="Q9" s="39">
        <v>11172.33216448687</v>
      </c>
      <c r="R9" s="39">
        <v>10295.135380344174</v>
      </c>
      <c r="S9" s="39">
        <v>8428.4032122592907</v>
      </c>
      <c r="T9" s="39">
        <v>8140.0499546946958</v>
      </c>
      <c r="U9" s="39">
        <v>7964.9480647659502</v>
      </c>
      <c r="V9" s="39">
        <v>7773.853200183773</v>
      </c>
      <c r="W9" s="39">
        <v>7717.3590150625678</v>
      </c>
      <c r="X9" s="39">
        <v>7754.4244143891847</v>
      </c>
      <c r="Y9" s="39">
        <v>7698.7535658382703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2502.9499999999998</v>
      </c>
      <c r="C11" s="41">
        <v>2856.12</v>
      </c>
      <c r="D11" s="41">
        <v>2650.18</v>
      </c>
      <c r="E11" s="41">
        <v>3110.57</v>
      </c>
      <c r="F11" s="41">
        <v>2892.42</v>
      </c>
      <c r="G11" s="41">
        <v>3042.39</v>
      </c>
      <c r="H11" s="41">
        <v>2825.8</v>
      </c>
      <c r="I11" s="41">
        <v>2572.6</v>
      </c>
      <c r="J11" s="41">
        <v>2553.4299999999998</v>
      </c>
      <c r="K11" s="41">
        <v>2618.66</v>
      </c>
      <c r="L11" s="41">
        <v>2950.73</v>
      </c>
      <c r="M11" s="41">
        <v>2815.26</v>
      </c>
      <c r="N11" s="41">
        <v>2768.77</v>
      </c>
      <c r="O11" s="41">
        <v>2688.69</v>
      </c>
      <c r="P11" s="41">
        <v>2277.6799999999998</v>
      </c>
      <c r="Q11" s="41">
        <v>2598.04</v>
      </c>
      <c r="R11" s="41">
        <v>2707.02</v>
      </c>
      <c r="S11" s="41">
        <v>2742.93</v>
      </c>
      <c r="T11" s="41">
        <v>2468.6999999999998</v>
      </c>
      <c r="U11" s="41">
        <v>2381.2199999999998</v>
      </c>
      <c r="V11" s="41">
        <v>2546.9899999999998</v>
      </c>
      <c r="W11" s="41">
        <v>2803.43</v>
      </c>
      <c r="X11" s="41">
        <v>2549.8000000000002</v>
      </c>
      <c r="Y11" s="41">
        <v>2324.16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2693.8642857142854</v>
      </c>
      <c r="C12" s="187">
        <f t="shared" ref="C12:W12" si="0">AVERAGE($B11:$V11)</f>
        <v>2693.8642857142854</v>
      </c>
      <c r="D12" s="187">
        <f t="shared" si="0"/>
        <v>2693.8642857142854</v>
      </c>
      <c r="E12" s="187">
        <f t="shared" si="0"/>
        <v>2693.8642857142854</v>
      </c>
      <c r="F12" s="187">
        <f t="shared" si="0"/>
        <v>2693.8642857142854</v>
      </c>
      <c r="G12" s="187">
        <f t="shared" si="0"/>
        <v>2693.8642857142854</v>
      </c>
      <c r="H12" s="187">
        <f t="shared" si="0"/>
        <v>2693.8642857142854</v>
      </c>
      <c r="I12" s="187">
        <f t="shared" si="0"/>
        <v>2693.8642857142854</v>
      </c>
      <c r="J12" s="187">
        <f t="shared" si="0"/>
        <v>2693.8642857142854</v>
      </c>
      <c r="K12" s="187">
        <f t="shared" si="0"/>
        <v>2693.8642857142854</v>
      </c>
      <c r="L12" s="187">
        <f t="shared" si="0"/>
        <v>2693.8642857142854</v>
      </c>
      <c r="M12" s="187">
        <f t="shared" si="0"/>
        <v>2693.8642857142854</v>
      </c>
      <c r="N12" s="187">
        <f t="shared" si="0"/>
        <v>2693.8642857142854</v>
      </c>
      <c r="O12" s="187">
        <f t="shared" si="0"/>
        <v>2693.8642857142854</v>
      </c>
      <c r="P12" s="187">
        <f t="shared" si="0"/>
        <v>2693.8642857142854</v>
      </c>
      <c r="Q12" s="187">
        <f t="shared" si="0"/>
        <v>2693.8642857142854</v>
      </c>
      <c r="R12" s="187">
        <f t="shared" si="0"/>
        <v>2693.8642857142854</v>
      </c>
      <c r="S12" s="187">
        <f t="shared" si="0"/>
        <v>2693.8642857142854</v>
      </c>
      <c r="T12" s="187">
        <f t="shared" si="0"/>
        <v>2693.8642857142854</v>
      </c>
      <c r="U12" s="187">
        <f t="shared" si="0"/>
        <v>2693.8642857142854</v>
      </c>
      <c r="V12" s="187">
        <f t="shared" si="0"/>
        <v>2693.8642857142854</v>
      </c>
      <c r="W12" s="187">
        <f t="shared" si="0"/>
        <v>2693.8642857142854</v>
      </c>
      <c r="X12" s="187">
        <f t="shared" ref="X12:Y12" si="1">AVERAGE($B11:$V11)</f>
        <v>2693.8642857142854</v>
      </c>
      <c r="Y12" s="187">
        <f t="shared" si="1"/>
        <v>2693.8642857142854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0.92912995404901622</v>
      </c>
      <c r="C13" s="189">
        <f t="shared" si="2"/>
        <v>1.0602315844737116</v>
      </c>
      <c r="D13" s="189">
        <f t="shared" si="2"/>
        <v>0.98378378378378384</v>
      </c>
      <c r="E13" s="189">
        <f t="shared" si="2"/>
        <v>1.1546869738373713</v>
      </c>
      <c r="F13" s="189">
        <f t="shared" si="2"/>
        <v>1.0737066508282049</v>
      </c>
      <c r="G13" s="189">
        <f t="shared" si="2"/>
        <v>1.1293776067836698</v>
      </c>
      <c r="H13" s="189">
        <f t="shared" si="2"/>
        <v>1.0489763775351926</v>
      </c>
      <c r="I13" s="189">
        <f t="shared" si="2"/>
        <v>0.95498500560798227</v>
      </c>
      <c r="J13" s="189">
        <f t="shared" si="2"/>
        <v>0.94786883420259271</v>
      </c>
      <c r="K13" s="189">
        <f t="shared" si="2"/>
        <v>0.97208312010627329</v>
      </c>
      <c r="L13" s="189">
        <f t="shared" si="2"/>
        <v>1.0953521362037011</v>
      </c>
      <c r="M13" s="189">
        <f t="shared" si="2"/>
        <v>1.0450637825110505</v>
      </c>
      <c r="N13" s="189">
        <f t="shared" si="2"/>
        <v>1.0278060460146206</v>
      </c>
      <c r="O13" s="189">
        <f t="shared" si="2"/>
        <v>0.99807923296592005</v>
      </c>
      <c r="P13" s="189">
        <f t="shared" si="2"/>
        <v>0.84550658772183351</v>
      </c>
      <c r="Q13" s="189">
        <f t="shared" si="2"/>
        <v>0.96442868847460239</v>
      </c>
      <c r="R13" s="189">
        <f t="shared" ref="R13:V13" si="3">R11/R12</f>
        <v>1.0048835846540154</v>
      </c>
      <c r="S13" s="189">
        <f t="shared" si="3"/>
        <v>1.0182138775683365</v>
      </c>
      <c r="T13" s="189">
        <f t="shared" si="3"/>
        <v>0.91641587629029997</v>
      </c>
      <c r="U13" s="189">
        <f t="shared" si="3"/>
        <v>0.88394208001781827</v>
      </c>
      <c r="V13" s="189">
        <f t="shared" si="3"/>
        <v>0.94547821637000484</v>
      </c>
      <c r="W13" s="189">
        <f t="shared" ref="W13:Y13" si="4">W11/W12</f>
        <v>1.0406723214924922</v>
      </c>
      <c r="X13" s="189">
        <f t="shared" si="4"/>
        <v>0.94652132756714347</v>
      </c>
      <c r="Y13" s="189">
        <f t="shared" si="4"/>
        <v>0.86276061207877164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2.5490403110027264</v>
      </c>
      <c r="C17" s="14">
        <f t="shared" si="5"/>
        <v>2.5294318070228861</v>
      </c>
      <c r="D17" s="14">
        <f t="shared" si="5"/>
        <v>2.5098237276613209</v>
      </c>
      <c r="E17" s="14">
        <f t="shared" si="5"/>
        <v>2.490216269356063</v>
      </c>
      <c r="F17" s="14">
        <f t="shared" si="5"/>
        <v>2.4706080019263275</v>
      </c>
      <c r="G17" s="14">
        <f t="shared" si="5"/>
        <v>2.4510000201467705</v>
      </c>
      <c r="H17" s="14">
        <f t="shared" si="5"/>
        <v>2.4432345629381524</v>
      </c>
      <c r="I17" s="14">
        <f t="shared" si="5"/>
        <v>2.4399069039604115</v>
      </c>
      <c r="J17" s="14">
        <f t="shared" si="5"/>
        <v>2.4351530921694713</v>
      </c>
      <c r="K17" s="14">
        <f t="shared" si="5"/>
        <v>2.4283618164027039</v>
      </c>
      <c r="L17" s="14">
        <f t="shared" si="5"/>
        <v>2.4186600322719092</v>
      </c>
      <c r="M17" s="14">
        <f t="shared" si="5"/>
        <v>2.4047998115794358</v>
      </c>
      <c r="N17" s="14">
        <f t="shared" si="5"/>
        <v>2.385000080445133</v>
      </c>
      <c r="O17" s="14">
        <f t="shared" si="5"/>
        <v>2.3659998039342272</v>
      </c>
      <c r="P17" s="14">
        <f t="shared" si="5"/>
        <v>2.3499998329986149</v>
      </c>
      <c r="Q17" s="14">
        <f t="shared" si="5"/>
        <v>2.3310001621939835</v>
      </c>
      <c r="R17" s="14">
        <f t="shared" ref="R17:V17" si="6">R4/R6</f>
        <v>2.3140001755674056</v>
      </c>
      <c r="S17" s="14">
        <f t="shared" si="6"/>
        <v>2.3070001428276705</v>
      </c>
      <c r="T17" s="14">
        <f t="shared" si="6"/>
        <v>2.3030304395378507</v>
      </c>
      <c r="U17" s="14">
        <f t="shared" si="6"/>
        <v>2.3009998156879665</v>
      </c>
      <c r="V17" s="14">
        <f t="shared" si="6"/>
        <v>2.3079999142483509</v>
      </c>
      <c r="W17" s="14">
        <f t="shared" ref="W17:Y17" si="7">W4/W6</f>
        <v>2.3060000205477702</v>
      </c>
      <c r="X17" s="14">
        <f t="shared" si="7"/>
        <v>2.3019999013127794</v>
      </c>
      <c r="Y17" s="14">
        <f t="shared" si="7"/>
        <v>2.307000226140115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29.790359562035814</v>
      </c>
      <c r="C18" s="94">
        <f t="shared" si="8"/>
        <v>30.221089072787461</v>
      </c>
      <c r="D18" s="94">
        <f t="shared" si="8"/>
        <v>30.694348061746652</v>
      </c>
      <c r="E18" s="94">
        <f t="shared" si="8"/>
        <v>31.169162161453887</v>
      </c>
      <c r="F18" s="94">
        <f t="shared" si="8"/>
        <v>31.614978313627137</v>
      </c>
      <c r="G18" s="94">
        <f t="shared" si="8"/>
        <v>32.012896557064977</v>
      </c>
      <c r="H18" s="94">
        <f t="shared" si="8"/>
        <v>32.191079016494861</v>
      </c>
      <c r="I18" s="94">
        <f t="shared" si="8"/>
        <v>32.273262806716922</v>
      </c>
      <c r="J18" s="94">
        <f t="shared" si="8"/>
        <v>32.360672968086682</v>
      </c>
      <c r="K18" s="94">
        <f t="shared" si="8"/>
        <v>32.47698718813276</v>
      </c>
      <c r="L18" s="94">
        <f t="shared" si="8"/>
        <v>32.650002365345784</v>
      </c>
      <c r="M18" s="94">
        <f t="shared" si="8"/>
        <v>32.916802087709407</v>
      </c>
      <c r="N18" s="94">
        <f t="shared" si="8"/>
        <v>33.337227491108088</v>
      </c>
      <c r="O18" s="94">
        <f t="shared" si="8"/>
        <v>33.810880101268857</v>
      </c>
      <c r="P18" s="94">
        <f t="shared" si="8"/>
        <v>34.271080985927128</v>
      </c>
      <c r="Q18" s="94">
        <f t="shared" si="8"/>
        <v>34.757167567586464</v>
      </c>
      <c r="R18" s="94">
        <f t="shared" ref="R18:V18" si="9">R7*1000/R4</f>
        <v>35.160042352929253</v>
      </c>
      <c r="S18" s="94">
        <f t="shared" si="9"/>
        <v>35.350012442363337</v>
      </c>
      <c r="T18" s="94">
        <f t="shared" si="9"/>
        <v>35.465489485864595</v>
      </c>
      <c r="U18" s="94">
        <f t="shared" si="9"/>
        <v>35.532989343156508</v>
      </c>
      <c r="V18" s="94">
        <f t="shared" si="9"/>
        <v>35.451414166159928</v>
      </c>
      <c r="W18" s="94">
        <f t="shared" ref="W18:Y18" si="10">W7*1000/W4</f>
        <v>35.503125563605799</v>
      </c>
      <c r="X18" s="94">
        <f t="shared" si="10"/>
        <v>35.590815363041855</v>
      </c>
      <c r="Y18" s="94">
        <f t="shared" si="10"/>
        <v>35.537898840390312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75.936827402894806</v>
      </c>
      <c r="C19" s="15">
        <f t="shared" si="11"/>
        <v>76.442183943580389</v>
      </c>
      <c r="D19" s="15">
        <f t="shared" si="11"/>
        <v>77.037403070467022</v>
      </c>
      <c r="E19" s="15">
        <f t="shared" si="11"/>
        <v>77.617954716649862</v>
      </c>
      <c r="F19" s="15">
        <f t="shared" si="11"/>
        <v>78.108218402374504</v>
      </c>
      <c r="G19" s="15">
        <f t="shared" si="11"/>
        <v>78.463610106322733</v>
      </c>
      <c r="H19" s="15">
        <f t="shared" si="11"/>
        <v>78.650356871373347</v>
      </c>
      <c r="I19" s="15">
        <f t="shared" si="11"/>
        <v>78.743756735437373</v>
      </c>
      <c r="J19" s="15">
        <f t="shared" si="11"/>
        <v>78.803192842921305</v>
      </c>
      <c r="K19" s="15">
        <f t="shared" si="11"/>
        <v>78.865875599461404</v>
      </c>
      <c r="L19" s="15">
        <f t="shared" si="11"/>
        <v>78.969255774645148</v>
      </c>
      <c r="M19" s="15">
        <f t="shared" si="11"/>
        <v>79.158319458321159</v>
      </c>
      <c r="N19" s="15">
        <f t="shared" si="11"/>
        <v>79.509290248110489</v>
      </c>
      <c r="O19" s="15">
        <f t="shared" si="11"/>
        <v>79.996535690445782</v>
      </c>
      <c r="P19" s="15">
        <f t="shared" si="11"/>
        <v>80.537034593610755</v>
      </c>
      <c r="Q19" s="15">
        <f t="shared" si="11"/>
        <v>81.018963237447508</v>
      </c>
      <c r="R19" s="15">
        <f t="shared" ref="R19:V19" si="12">R7*1000/R6</f>
        <v>81.36034417763571</v>
      </c>
      <c r="S19" s="15">
        <f t="shared" si="12"/>
        <v>81.55248375349214</v>
      </c>
      <c r="T19" s="15">
        <f t="shared" si="12"/>
        <v>81.67810183905577</v>
      </c>
      <c r="U19" s="15">
        <f t="shared" si="12"/>
        <v>81.761401929445597</v>
      </c>
      <c r="V19" s="15">
        <f t="shared" si="12"/>
        <v>81.821860855479883</v>
      </c>
      <c r="W19" s="15">
        <f t="shared" ref="W19:Y19" si="13">W7*1000/W6</f>
        <v>81.870208279185036</v>
      </c>
      <c r="X19" s="15">
        <f t="shared" si="13"/>
        <v>81.930053453363712</v>
      </c>
      <c r="Y19" s="15">
        <f t="shared" si="13"/>
        <v>81.985940661324989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36.842020265272637</v>
      </c>
      <c r="D20" s="4">
        <f t="shared" si="14"/>
        <v>38.483118444107106</v>
      </c>
      <c r="E20" s="4">
        <f t="shared" si="14"/>
        <v>38.794673847006152</v>
      </c>
      <c r="F20" s="4">
        <f t="shared" si="14"/>
        <v>37.694188909600904</v>
      </c>
      <c r="G20" s="4">
        <f t="shared" si="14"/>
        <v>36.041809647191904</v>
      </c>
      <c r="H20" s="4">
        <f t="shared" si="14"/>
        <v>34.198345426767567</v>
      </c>
      <c r="I20" s="4">
        <f t="shared" si="14"/>
        <v>32.724388113191551</v>
      </c>
      <c r="J20" s="4">
        <f t="shared" si="14"/>
        <v>32.203083179315222</v>
      </c>
      <c r="K20" s="4">
        <f t="shared" si="14"/>
        <v>32.361521235239287</v>
      </c>
      <c r="L20" s="4">
        <f t="shared" si="14"/>
        <v>33.142903100090827</v>
      </c>
      <c r="M20" s="4">
        <f t="shared" si="14"/>
        <v>34.66672413359511</v>
      </c>
      <c r="N20" s="4">
        <f t="shared" si="14"/>
        <v>37.516273681603167</v>
      </c>
      <c r="O20" s="4">
        <f t="shared" si="14"/>
        <v>39.681975429459783</v>
      </c>
      <c r="P20" s="4">
        <f t="shared" si="14"/>
        <v>41.314820399668932</v>
      </c>
      <c r="Q20" s="4">
        <f t="shared" si="14"/>
        <v>40.200754522973945</v>
      </c>
      <c r="R20" s="4">
        <f t="shared" ref="R20:V20" si="15">IF(SUM(R21)=0,"",R21/R17)</f>
        <v>38.50270196511898</v>
      </c>
      <c r="S20" s="4">
        <f t="shared" si="15"/>
        <v>36.306758230331738</v>
      </c>
      <c r="T20" s="4">
        <f t="shared" si="15"/>
        <v>35.161758891819822</v>
      </c>
      <c r="U20" s="4">
        <f t="shared" si="15"/>
        <v>34.469356303691683</v>
      </c>
      <c r="V20" s="4">
        <f t="shared" si="15"/>
        <v>33.557039733191452</v>
      </c>
      <c r="W20" s="4">
        <f t="shared" ref="W20:Y20" si="16">IF(SUM(W21)=0,"",W21/W17)</f>
        <v>33.481162528062711</v>
      </c>
      <c r="X20" s="4">
        <f t="shared" si="16"/>
        <v>33.803233631940074</v>
      </c>
      <c r="Y20" s="4">
        <f t="shared" si="16"/>
        <v>33.572709822785463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93.189377893962359</v>
      </c>
      <c r="D21" s="3">
        <f t="shared" si="17"/>
        <v>96.585843785421034</v>
      </c>
      <c r="E21" s="3">
        <f t="shared" si="17"/>
        <v>96.607127978176891</v>
      </c>
      <c r="F21" s="3">
        <f t="shared" si="17"/>
        <v>93.127564746182614</v>
      </c>
      <c r="G21" s="3">
        <f t="shared" si="17"/>
        <v>88.338476171393424</v>
      </c>
      <c r="H21" s="3">
        <f t="shared" si="17"/>
        <v>83.554579541976423</v>
      </c>
      <c r="I21" s="3">
        <f t="shared" si="17"/>
        <v>79.844460485256093</v>
      </c>
      <c r="J21" s="3">
        <f t="shared" si="17"/>
        <v>78.419437581500148</v>
      </c>
      <c r="K21" s="3">
        <f t="shared" si="17"/>
        <v>78.585482488360341</v>
      </c>
      <c r="L21" s="3">
        <f t="shared" si="17"/>
        <v>80.161415081650446</v>
      </c>
      <c r="M21" s="3">
        <f t="shared" si="17"/>
        <v>83.366531664545803</v>
      </c>
      <c r="N21" s="3">
        <f t="shared" si="17"/>
        <v>89.476315748625183</v>
      </c>
      <c r="O21" s="3">
        <f t="shared" si="17"/>
        <v>93.887546085824667</v>
      </c>
      <c r="P21" s="3">
        <f t="shared" si="17"/>
        <v>97.089821039589765</v>
      </c>
      <c r="Q21" s="3">
        <f t="shared" si="17"/>
        <v>93.707965313372782</v>
      </c>
      <c r="R21" s="3">
        <f t="shared" ref="R21:V21" si="18">IF(SUM(R9)=0,"",R9*1000/R8)</f>
        <v>89.095259107104809</v>
      </c>
      <c r="S21" s="3">
        <f t="shared" si="18"/>
        <v>83.759696422985016</v>
      </c>
      <c r="T21" s="3">
        <f t="shared" si="18"/>
        <v>80.978601035551733</v>
      </c>
      <c r="U21" s="3">
        <f t="shared" si="18"/>
        <v>79.313982501677415</v>
      </c>
      <c r="V21" s="3">
        <f t="shared" si="18"/>
        <v>77.449644826634383</v>
      </c>
      <c r="W21" s="3">
        <f t="shared" ref="W21:Y21" si="19">IF(SUM(W9)=0,"",W9*1000/W8)</f>
        <v>77.207561477675853</v>
      </c>
      <c r="X21" s="3">
        <f t="shared" si="19"/>
        <v>77.815040484778876</v>
      </c>
      <c r="Y21" s="3">
        <f t="shared" si="19"/>
        <v>77.452249153302517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5593.9102621023476</v>
      </c>
      <c r="C22" s="13">
        <f t="shared" si="20"/>
        <v>5867.0009457537362</v>
      </c>
      <c r="D22" s="13">
        <f t="shared" si="20"/>
        <v>6321.0686361903263</v>
      </c>
      <c r="E22" s="13">
        <f t="shared" si="20"/>
        <v>6857.4140074338138</v>
      </c>
      <c r="F22" s="13">
        <f t="shared" si="20"/>
        <v>7009.1061992280365</v>
      </c>
      <c r="G22" s="13">
        <f t="shared" si="20"/>
        <v>7230.2512467817978</v>
      </c>
      <c r="H22" s="13">
        <f t="shared" si="20"/>
        <v>7403.9652405716743</v>
      </c>
      <c r="I22" s="13">
        <f t="shared" si="20"/>
        <v>7483.4379230657996</v>
      </c>
      <c r="J22" s="13">
        <f t="shared" si="20"/>
        <v>7402.2595658189603</v>
      </c>
      <c r="K22" s="13">
        <f t="shared" si="20"/>
        <v>6923.754078947969</v>
      </c>
      <c r="L22" s="13">
        <f t="shared" si="20"/>
        <v>6827.8091698502849</v>
      </c>
      <c r="M22" s="13">
        <f t="shared" si="20"/>
        <v>6886.9689303684418</v>
      </c>
      <c r="N22" s="13">
        <f t="shared" si="20"/>
        <v>6802.4525509131527</v>
      </c>
      <c r="O22" s="13">
        <f t="shared" si="20"/>
        <v>6848.1436974062735</v>
      </c>
      <c r="P22" s="13">
        <f t="shared" si="20"/>
        <v>7050.9390260221517</v>
      </c>
      <c r="Q22" s="13">
        <f t="shared" si="20"/>
        <v>7351.3075604801943</v>
      </c>
      <c r="R22" s="13">
        <f t="shared" ref="R22:V22" si="21">R3*1000000/R4</f>
        <v>7735.9407184456722</v>
      </c>
      <c r="S22" s="13">
        <f t="shared" si="21"/>
        <v>8194.7874030557323</v>
      </c>
      <c r="T22" s="13">
        <f t="shared" si="21"/>
        <v>8630.4121911178263</v>
      </c>
      <c r="U22" s="13">
        <f t="shared" si="21"/>
        <v>9090.1591377085842</v>
      </c>
      <c r="V22" s="13">
        <f t="shared" si="21"/>
        <v>9035.130454317894</v>
      </c>
      <c r="W22" s="13">
        <f t="shared" ref="W22:Y22" si="22">W3*1000000/W4</f>
        <v>9529.9052793026603</v>
      </c>
      <c r="X22" s="13">
        <f t="shared" si="22"/>
        <v>10228.521191282998</v>
      </c>
      <c r="Y22" s="13">
        <f t="shared" si="22"/>
        <v>10135.478612763007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14259.102754230711</v>
      </c>
      <c r="C23" s="46">
        <f t="shared" si="23"/>
        <v>14840.178804022855</v>
      </c>
      <c r="D23" s="46">
        <f t="shared" si="23"/>
        <v>15864.768047286268</v>
      </c>
      <c r="E23" s="46">
        <f t="shared" si="23"/>
        <v>17076.443927021843</v>
      </c>
      <c r="F23" s="46">
        <f t="shared" si="23"/>
        <v>17316.753862164212</v>
      </c>
      <c r="G23" s="46">
        <f t="shared" si="23"/>
        <v>17721.345951528398</v>
      </c>
      <c r="H23" s="46">
        <f t="shared" si="23"/>
        <v>18089.623778557405</v>
      </c>
      <c r="I23" s="46">
        <f t="shared" si="23"/>
        <v>18258.891853847406</v>
      </c>
      <c r="J23" s="46">
        <f t="shared" si="23"/>
        <v>18025.63527074509</v>
      </c>
      <c r="K23" s="46">
        <f t="shared" si="23"/>
        <v>16813.380031479719</v>
      </c>
      <c r="L23" s="46">
        <f t="shared" si="23"/>
        <v>16514.149147096527</v>
      </c>
      <c r="M23" s="46">
        <f t="shared" si="23"/>
        <v>16561.781586103458</v>
      </c>
      <c r="N23" s="46">
        <f t="shared" si="23"/>
        <v>16223.849881152068</v>
      </c>
      <c r="O23" s="46">
        <f t="shared" si="23"/>
        <v>16202.706645376657</v>
      </c>
      <c r="P23" s="46">
        <f t="shared" si="23"/>
        <v>16569.705533635472</v>
      </c>
      <c r="Q23" s="46">
        <f t="shared" si="23"/>
        <v>17135.899115817192</v>
      </c>
      <c r="R23" s="46">
        <f t="shared" ref="R23:V23" si="24">R3*1000000/R6</f>
        <v>17900.968180662327</v>
      </c>
      <c r="S23" s="46">
        <f t="shared" si="24"/>
        <v>18905.37570929197</v>
      </c>
      <c r="T23" s="46">
        <f t="shared" si="24"/>
        <v>19876.10198190291</v>
      </c>
      <c r="U23" s="46">
        <f t="shared" si="24"/>
        <v>20916.454500441738</v>
      </c>
      <c r="V23" s="46">
        <f t="shared" si="24"/>
        <v>20853.080313788367</v>
      </c>
      <c r="W23" s="46">
        <f t="shared" ref="W23:Y23" si="25">W3*1000000/W6</f>
        <v>21975.961769890237</v>
      </c>
      <c r="X23" s="46">
        <f t="shared" si="25"/>
        <v>23546.054772909138</v>
      </c>
      <c r="Y23" s="46">
        <f t="shared" si="25"/>
        <v>23382.551451682557</v>
      </c>
      <c r="DA23" s="11"/>
    </row>
    <row r="24" spans="1:105" ht="12" customHeight="1" x14ac:dyDescent="0.25">
      <c r="A24" s="180" t="s">
        <v>188</v>
      </c>
      <c r="B24" s="15">
        <v>0.35405011294360939</v>
      </c>
      <c r="C24" s="15">
        <v>0.36387186474163785</v>
      </c>
      <c r="D24" s="15">
        <v>0.38635772971459847</v>
      </c>
      <c r="E24" s="15">
        <v>0.41314607861092784</v>
      </c>
      <c r="F24" s="15">
        <v>0.41392578922920276</v>
      </c>
      <c r="G24" s="15">
        <v>0.41693656490689723</v>
      </c>
      <c r="H24" s="15">
        <v>0.41918346877486223</v>
      </c>
      <c r="I24" s="15">
        <v>0.41723566478317869</v>
      </c>
      <c r="J24" s="15">
        <v>0.41448661849239166</v>
      </c>
      <c r="K24" s="15">
        <v>0.39361475128747253</v>
      </c>
      <c r="L24" s="15">
        <v>0.38558431287507455</v>
      </c>
      <c r="M24" s="15">
        <v>0.38635281507602981</v>
      </c>
      <c r="N24" s="15">
        <v>0.38471453338018008</v>
      </c>
      <c r="O24" s="15">
        <v>0.38828520559623431</v>
      </c>
      <c r="P24" s="15">
        <v>0.39542412650649655</v>
      </c>
      <c r="Q24" s="15">
        <v>0.40238581439071258</v>
      </c>
      <c r="R24" s="15">
        <v>0.41344971344219633</v>
      </c>
      <c r="S24" s="15">
        <v>0.42889054566458984</v>
      </c>
      <c r="T24" s="15">
        <v>0.44455640169115912</v>
      </c>
      <c r="U24" s="15">
        <v>0.46316188508706124</v>
      </c>
      <c r="V24" s="15">
        <v>0.49842048610805573</v>
      </c>
      <c r="W24" s="15">
        <v>0.50183746292337972</v>
      </c>
      <c r="X24" s="15">
        <v>0.51578785595458809</v>
      </c>
      <c r="Y24" s="15">
        <v>0.51481062007530232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5602.0040609198822</v>
      </c>
      <c r="C28" s="22">
        <f t="shared" ref="C28:W28" si="26">SUM(C29:C30,C33:C34,C41:C42)</f>
        <v>6009.7925329214668</v>
      </c>
      <c r="D28" s="22">
        <f t="shared" si="26"/>
        <v>6016.9137613202238</v>
      </c>
      <c r="E28" s="22">
        <f t="shared" si="26"/>
        <v>6604.3128114803831</v>
      </c>
      <c r="F28" s="22">
        <f t="shared" si="26"/>
        <v>6091.9428289713214</v>
      </c>
      <c r="G28" s="22">
        <f t="shared" si="26"/>
        <v>6969.8130078302629</v>
      </c>
      <c r="H28" s="22">
        <f t="shared" si="26"/>
        <v>6714.1042233740627</v>
      </c>
      <c r="I28" s="22">
        <f t="shared" si="26"/>
        <v>6118.2381718658944</v>
      </c>
      <c r="J28" s="22">
        <f t="shared" si="26"/>
        <v>6018.5184781326107</v>
      </c>
      <c r="K28" s="22">
        <f t="shared" si="26"/>
        <v>6312.2446633116824</v>
      </c>
      <c r="L28" s="22">
        <f t="shared" si="26"/>
        <v>6649.7805947067391</v>
      </c>
      <c r="M28" s="22">
        <f t="shared" si="26"/>
        <v>6570.6171944895714</v>
      </c>
      <c r="N28" s="22">
        <f t="shared" si="26"/>
        <v>6376.984852681695</v>
      </c>
      <c r="O28" s="22">
        <f t="shared" si="26"/>
        <v>6210.1950445490584</v>
      </c>
      <c r="P28" s="22">
        <f t="shared" si="26"/>
        <v>5488.301405474509</v>
      </c>
      <c r="Q28" s="22">
        <f t="shared" si="26"/>
        <v>5973.0971719388044</v>
      </c>
      <c r="R28" s="22">
        <f t="shared" si="26"/>
        <v>6161.1691647261096</v>
      </c>
      <c r="S28" s="22">
        <f t="shared" si="26"/>
        <v>6294.1376612209797</v>
      </c>
      <c r="T28" s="22">
        <f t="shared" si="26"/>
        <v>5818.1149613069647</v>
      </c>
      <c r="U28" s="22">
        <f t="shared" si="26"/>
        <v>5677.1711092003425</v>
      </c>
      <c r="V28" s="22">
        <f t="shared" si="26"/>
        <v>5981.073602751504</v>
      </c>
      <c r="W28" s="22">
        <f t="shared" si="26"/>
        <v>6374.9879621668097</v>
      </c>
      <c r="X28" s="22">
        <f t="shared" ref="X28:Y28" si="27">SUM(X29:X30,X33:X34,X41:X42)</f>
        <v>5821.1918314703344</v>
      </c>
      <c r="Y28" s="22">
        <f t="shared" si="27"/>
        <v>5367.1169389509887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196.44995700773862</v>
      </c>
      <c r="C29" s="31">
        <v>194.45709372312982</v>
      </c>
      <c r="D29" s="31">
        <v>232.31496130696476</v>
      </c>
      <c r="E29" s="31">
        <v>247.48847807394671</v>
      </c>
      <c r="F29" s="31">
        <v>234.60352536543422</v>
      </c>
      <c r="G29" s="31">
        <v>242.42416165090282</v>
      </c>
      <c r="H29" s="31">
        <v>231.86448839208944</v>
      </c>
      <c r="I29" s="31">
        <v>135.09097162510747</v>
      </c>
      <c r="J29" s="31">
        <v>162.57317282889079</v>
      </c>
      <c r="K29" s="31">
        <v>141.46268271711091</v>
      </c>
      <c r="L29" s="31">
        <v>148.79552880481512</v>
      </c>
      <c r="M29" s="31">
        <v>171.97996560619086</v>
      </c>
      <c r="N29" s="31">
        <v>152.09905417024933</v>
      </c>
      <c r="O29" s="31">
        <v>133.49733447979361</v>
      </c>
      <c r="P29" s="31">
        <v>102.4279449699054</v>
      </c>
      <c r="Q29" s="31">
        <v>95.124591573516767</v>
      </c>
      <c r="R29" s="31">
        <v>120.99441100601891</v>
      </c>
      <c r="S29" s="31">
        <v>141.64600171969045</v>
      </c>
      <c r="T29" s="31">
        <v>95.179535683576944</v>
      </c>
      <c r="U29" s="31">
        <v>70.870765262252789</v>
      </c>
      <c r="V29" s="31">
        <v>56.929234737747194</v>
      </c>
      <c r="W29" s="31">
        <v>45.662940670679269</v>
      </c>
      <c r="X29" s="31">
        <v>49.898710232158201</v>
      </c>
      <c r="Y29" s="31">
        <v>32.250558899398108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317.0464316423043</v>
      </c>
      <c r="C30" s="98">
        <f t="shared" ref="C30:W30" si="28">SUM(C31:C32)</f>
        <v>290.75425623387792</v>
      </c>
      <c r="D30" s="98">
        <f t="shared" si="28"/>
        <v>283.05150472914875</v>
      </c>
      <c r="E30" s="98">
        <f t="shared" si="28"/>
        <v>236.21857265692174</v>
      </c>
      <c r="F30" s="98">
        <f t="shared" si="28"/>
        <v>179.8748065348237</v>
      </c>
      <c r="G30" s="98">
        <f t="shared" si="28"/>
        <v>188.40163370593294</v>
      </c>
      <c r="H30" s="98">
        <f t="shared" si="28"/>
        <v>165.01865864144449</v>
      </c>
      <c r="I30" s="98">
        <f t="shared" si="28"/>
        <v>117.8704213241617</v>
      </c>
      <c r="J30" s="98">
        <f t="shared" si="28"/>
        <v>105.522098022356</v>
      </c>
      <c r="K30" s="98">
        <f t="shared" si="28"/>
        <v>106.64471195184871</v>
      </c>
      <c r="L30" s="98">
        <f t="shared" si="28"/>
        <v>134.70911435941531</v>
      </c>
      <c r="M30" s="98">
        <f t="shared" si="28"/>
        <v>104.3995700773861</v>
      </c>
      <c r="N30" s="98">
        <f t="shared" si="28"/>
        <v>78.580309544282031</v>
      </c>
      <c r="O30" s="98">
        <f t="shared" si="28"/>
        <v>84.193207222699911</v>
      </c>
      <c r="P30" s="98">
        <f t="shared" si="28"/>
        <v>72.967411865864136</v>
      </c>
      <c r="Q30" s="98">
        <f t="shared" si="28"/>
        <v>72.967411865864136</v>
      </c>
      <c r="R30" s="98">
        <f t="shared" si="28"/>
        <v>59.535683576956139</v>
      </c>
      <c r="S30" s="98">
        <f t="shared" si="28"/>
        <v>74.938349097162501</v>
      </c>
      <c r="T30" s="98">
        <f t="shared" si="28"/>
        <v>76.040412725709373</v>
      </c>
      <c r="U30" s="98">
        <f t="shared" si="28"/>
        <v>73.836371453138426</v>
      </c>
      <c r="V30" s="98">
        <f t="shared" si="28"/>
        <v>79.346517626827165</v>
      </c>
      <c r="W30" s="98">
        <f t="shared" si="28"/>
        <v>73.836371453138426</v>
      </c>
      <c r="X30" s="98">
        <f t="shared" ref="X30:Y30" si="29">SUM(X31:X32)</f>
        <v>66.122098022355971</v>
      </c>
      <c r="Y30" s="98">
        <f t="shared" si="29"/>
        <v>63.826569217540843</v>
      </c>
      <c r="DA30" s="63"/>
    </row>
    <row r="31" spans="1:105" ht="12" customHeight="1" x14ac:dyDescent="0.25">
      <c r="A31" s="97" t="s">
        <v>74</v>
      </c>
      <c r="B31" s="98">
        <v>290.34342218400678</v>
      </c>
      <c r="C31" s="98">
        <v>249.67274290627691</v>
      </c>
      <c r="D31" s="98">
        <v>255.32149613069649</v>
      </c>
      <c r="E31" s="98">
        <v>225.94823731728289</v>
      </c>
      <c r="F31" s="98">
        <v>170.6314703353396</v>
      </c>
      <c r="G31" s="98">
        <v>186.3475494411006</v>
      </c>
      <c r="H31" s="98">
        <v>165.01865864144449</v>
      </c>
      <c r="I31" s="98">
        <v>117.8704213241617</v>
      </c>
      <c r="J31" s="98">
        <v>105.522098022356</v>
      </c>
      <c r="K31" s="98">
        <v>106.64471195184871</v>
      </c>
      <c r="L31" s="98">
        <v>134.70911435941531</v>
      </c>
      <c r="M31" s="98">
        <v>104.3995700773861</v>
      </c>
      <c r="N31" s="98">
        <v>78.580309544282031</v>
      </c>
      <c r="O31" s="98">
        <v>84.193207222699911</v>
      </c>
      <c r="P31" s="98">
        <v>72.967411865864136</v>
      </c>
      <c r="Q31" s="98">
        <v>72.967411865864136</v>
      </c>
      <c r="R31" s="98">
        <v>59.535683576956139</v>
      </c>
      <c r="S31" s="98">
        <v>74.938349097162501</v>
      </c>
      <c r="T31" s="98">
        <v>76.040412725709373</v>
      </c>
      <c r="U31" s="98">
        <v>73.836371453138426</v>
      </c>
      <c r="V31" s="98">
        <v>79.346517626827165</v>
      </c>
      <c r="W31" s="98">
        <v>73.836371453138426</v>
      </c>
      <c r="X31" s="98">
        <v>66.122098022355971</v>
      </c>
      <c r="Y31" s="98">
        <v>63.826569217540843</v>
      </c>
      <c r="DA31" s="63" t="s">
        <v>233</v>
      </c>
    </row>
    <row r="32" spans="1:105" ht="12" customHeight="1" x14ac:dyDescent="0.25">
      <c r="A32" s="97" t="s">
        <v>196</v>
      </c>
      <c r="B32" s="98">
        <v>26.703009458297515</v>
      </c>
      <c r="C32" s="98">
        <v>41.081513327601016</v>
      </c>
      <c r="D32" s="98">
        <v>27.730008598452258</v>
      </c>
      <c r="E32" s="98">
        <v>10.270335339638848</v>
      </c>
      <c r="F32" s="98">
        <v>9.243336199484105</v>
      </c>
      <c r="G32" s="98">
        <v>2.0540842648323405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234</v>
      </c>
    </row>
    <row r="33" spans="1:105" ht="12" customHeight="1" x14ac:dyDescent="0.25">
      <c r="A33" s="73" t="s">
        <v>189</v>
      </c>
      <c r="B33" s="98">
        <v>3025.3439380911432</v>
      </c>
      <c r="C33" s="98">
        <v>3303.5468615649179</v>
      </c>
      <c r="D33" s="98">
        <v>3413.3276010318141</v>
      </c>
      <c r="E33" s="98">
        <v>3946.8615649183139</v>
      </c>
      <c r="F33" s="98">
        <v>3568.379191745486</v>
      </c>
      <c r="G33" s="98">
        <v>3928.2459157351668</v>
      </c>
      <c r="H33" s="98">
        <v>3643.9810834049872</v>
      </c>
      <c r="I33" s="98">
        <v>3174.3551160791062</v>
      </c>
      <c r="J33" s="98">
        <v>3294.3680137575229</v>
      </c>
      <c r="K33" s="98">
        <v>3181.642304385211</v>
      </c>
      <c r="L33" s="98">
        <v>3259.7592433361988</v>
      </c>
      <c r="M33" s="98">
        <v>2966.3800515907128</v>
      </c>
      <c r="N33" s="98">
        <v>2704.019776440241</v>
      </c>
      <c r="O33" s="98">
        <v>2513.069647463456</v>
      </c>
      <c r="P33" s="98">
        <v>2320.6792777300079</v>
      </c>
      <c r="Q33" s="98">
        <v>2625.8383490971619</v>
      </c>
      <c r="R33" s="98">
        <v>2813.4350816852971</v>
      </c>
      <c r="S33" s="98">
        <v>2970.0760536700191</v>
      </c>
      <c r="T33" s="98">
        <v>2828.9671445858112</v>
      </c>
      <c r="U33" s="98">
        <v>2791.2005457416112</v>
      </c>
      <c r="V33" s="98">
        <v>3024.8916669621913</v>
      </c>
      <c r="W33" s="98">
        <v>3327.647726701583</v>
      </c>
      <c r="X33" s="98">
        <v>2860.0125868124833</v>
      </c>
      <c r="Y33" s="98">
        <v>2488.9830873916376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553.36631371437977</v>
      </c>
      <c r="C34" s="98">
        <f>SUM(C35:C40)</f>
        <v>602.49511245715053</v>
      </c>
      <c r="D34" s="98">
        <f>SUM(D35:D40)</f>
        <v>583.41892039159075</v>
      </c>
      <c r="E34" s="98">
        <f t="shared" ref="E34:G34" si="30">SUM(E35:E40)</f>
        <v>584.68331878906849</v>
      </c>
      <c r="F34" s="98">
        <f t="shared" si="30"/>
        <v>487.2452365379595</v>
      </c>
      <c r="G34" s="98">
        <f t="shared" si="30"/>
        <v>951.86098719397921</v>
      </c>
      <c r="H34" s="98">
        <f t="shared" ref="H34" si="31">SUM(H35:H40)</f>
        <v>1024.9501391092308</v>
      </c>
      <c r="I34" s="98">
        <f t="shared" ref="I34" si="32">SUM(I35:I40)</f>
        <v>1102.7159018744928</v>
      </c>
      <c r="J34" s="98">
        <f t="shared" ref="J34" si="33">SUM(J35:J40)</f>
        <v>916.38288054017846</v>
      </c>
      <c r="K34" s="98">
        <f t="shared" ref="K34" si="34">SUM(K35:K40)</f>
        <v>1377.1209315833928</v>
      </c>
      <c r="L34" s="98">
        <f t="shared" ref="L34" si="35">SUM(L35:L40)</f>
        <v>1573.6467168047632</v>
      </c>
      <c r="M34" s="98">
        <f t="shared" ref="M34" si="36">SUM(M35:M40)</f>
        <v>1826.4197740252555</v>
      </c>
      <c r="N34" s="98">
        <f t="shared" ref="N34" si="37">SUM(N35:N40)</f>
        <v>1991.7984382362952</v>
      </c>
      <c r="O34" s="98">
        <f t="shared" ref="O34" si="38">SUM(O35:O40)</f>
        <v>2046.4788794587748</v>
      </c>
      <c r="P34" s="98">
        <f t="shared" ref="P34" si="39">SUM(P35:P40)</f>
        <v>1662.6241913730482</v>
      </c>
      <c r="Q34" s="98">
        <f t="shared" ref="Q34" si="40">SUM(Q35:Q40)</f>
        <v>1779.0187540540251</v>
      </c>
      <c r="R34" s="98">
        <f t="shared" ref="R34" si="41">SUM(R35:R40)</f>
        <v>1734.3100933589556</v>
      </c>
      <c r="S34" s="98">
        <f t="shared" ref="S34" si="42">SUM(S35:S40)</f>
        <v>1641.5749351519923</v>
      </c>
      <c r="T34" s="98">
        <f t="shared" ref="T34" si="43">SUM(T35:T40)</f>
        <v>1372.9340591975083</v>
      </c>
      <c r="U34" s="98">
        <f t="shared" ref="U34" si="44">SUM(U35:U40)</f>
        <v>1287.2937792798841</v>
      </c>
      <c r="V34" s="98">
        <f t="shared" ref="V34" si="45">SUM(V35:V40)</f>
        <v>1294.3496915932681</v>
      </c>
      <c r="W34" s="98">
        <f t="shared" ref="W34:Y34" si="46">SUM(W35:W40)</f>
        <v>1354.4674925589504</v>
      </c>
      <c r="X34" s="98">
        <f t="shared" si="46"/>
        <v>1325.2911965065189</v>
      </c>
      <c r="Y34" s="98">
        <f t="shared" si="46"/>
        <v>1272.8802832016556</v>
      </c>
      <c r="DA34" s="63"/>
    </row>
    <row r="35" spans="1:105" ht="12" customHeight="1" x14ac:dyDescent="0.25">
      <c r="A35" s="97" t="s">
        <v>199</v>
      </c>
      <c r="B35" s="98">
        <v>553.21487532244191</v>
      </c>
      <c r="C35" s="98">
        <v>600.86466036113495</v>
      </c>
      <c r="D35" s="98">
        <v>581.47033533963884</v>
      </c>
      <c r="E35" s="98">
        <v>582.4735167669819</v>
      </c>
      <c r="F35" s="98">
        <v>485.00051590713667</v>
      </c>
      <c r="G35" s="98">
        <v>949.43628546861555</v>
      </c>
      <c r="H35" s="98">
        <v>1022.379879621668</v>
      </c>
      <c r="I35" s="98">
        <v>1099.670421324161</v>
      </c>
      <c r="J35" s="98">
        <v>911.9852966466035</v>
      </c>
      <c r="K35" s="98">
        <v>1371.978589853826</v>
      </c>
      <c r="L35" s="98">
        <v>1567.521754084265</v>
      </c>
      <c r="M35" s="98">
        <v>1819.074204643164</v>
      </c>
      <c r="N35" s="98">
        <v>1982.4447979363711</v>
      </c>
      <c r="O35" s="98">
        <v>2036.4717970765259</v>
      </c>
      <c r="P35" s="98">
        <v>1651.332760103181</v>
      </c>
      <c r="Q35" s="98">
        <v>1764.7368013757521</v>
      </c>
      <c r="R35" s="98">
        <v>1719.117196904557</v>
      </c>
      <c r="S35" s="98">
        <v>1623.5788478073951</v>
      </c>
      <c r="T35" s="98">
        <v>1352.226053310404</v>
      </c>
      <c r="U35" s="98">
        <v>1263.18426483233</v>
      </c>
      <c r="V35" s="98">
        <v>1266.098194325021</v>
      </c>
      <c r="W35" s="98">
        <v>1317.521754084265</v>
      </c>
      <c r="X35" s="98">
        <v>1278.565950128977</v>
      </c>
      <c r="Y35" s="98">
        <v>1217.4930352536539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1.6351243179418662</v>
      </c>
      <c r="T36" s="98">
        <v>1.600353264576136</v>
      </c>
      <c r="U36" s="98">
        <v>1.7057311285517258</v>
      </c>
      <c r="V36" s="98">
        <v>1.7635351014370519</v>
      </c>
      <c r="W36" s="98">
        <v>1.7159878298013296</v>
      </c>
      <c r="X36" s="98">
        <v>1.7028044170946552</v>
      </c>
      <c r="Y36" s="98">
        <v>3.127832642756541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1.4331040412725711</v>
      </c>
      <c r="D38" s="98">
        <v>1.671883061049011</v>
      </c>
      <c r="E38" s="98">
        <v>1.8152192605331039</v>
      </c>
      <c r="F38" s="98">
        <v>1.791315563198624</v>
      </c>
      <c r="G38" s="98">
        <v>1.886844368013757</v>
      </c>
      <c r="H38" s="98">
        <v>1.9107480653482369</v>
      </c>
      <c r="I38" s="98">
        <v>2.412381771281169</v>
      </c>
      <c r="J38" s="98">
        <v>3.6782459157351668</v>
      </c>
      <c r="K38" s="98">
        <v>4.3708512467755796</v>
      </c>
      <c r="L38" s="98">
        <v>5.0874462596732588</v>
      </c>
      <c r="M38" s="98">
        <v>6.3055030094582971</v>
      </c>
      <c r="N38" s="98">
        <v>8.2163370593293195</v>
      </c>
      <c r="O38" s="98">
        <v>8.5984522785898534</v>
      </c>
      <c r="P38" s="98">
        <v>9.482201203783319</v>
      </c>
      <c r="Q38" s="98">
        <v>10.48529664660361</v>
      </c>
      <c r="R38" s="98">
        <v>10.963026655202061</v>
      </c>
      <c r="S38" s="98">
        <v>11.536285468615651</v>
      </c>
      <c r="T38" s="98">
        <v>12.348323301805671</v>
      </c>
      <c r="U38" s="98">
        <v>13.112639724849529</v>
      </c>
      <c r="V38" s="98">
        <v>14.71289767841788</v>
      </c>
      <c r="W38" s="98">
        <v>15.262252794496989</v>
      </c>
      <c r="X38" s="98">
        <v>15.692175408426481</v>
      </c>
      <c r="Y38" s="98">
        <v>17.26852966466036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0.15143839193780784</v>
      </c>
      <c r="C40" s="98">
        <v>0.19734805474295619</v>
      </c>
      <c r="D40" s="98">
        <v>0.27670199090285341</v>
      </c>
      <c r="E40" s="98">
        <v>0.3945827615535088</v>
      </c>
      <c r="F40" s="98">
        <v>0.45340506762422317</v>
      </c>
      <c r="G40" s="98">
        <v>0.53785735734994711</v>
      </c>
      <c r="H40" s="98">
        <v>0.65951142221446701</v>
      </c>
      <c r="I40" s="98">
        <v>0.63309877905070577</v>
      </c>
      <c r="J40" s="98">
        <v>0.71933797783977615</v>
      </c>
      <c r="K40" s="98">
        <v>0.77149048279128085</v>
      </c>
      <c r="L40" s="98">
        <v>1.0375164608250012</v>
      </c>
      <c r="M40" s="98">
        <v>1.0400663726332104</v>
      </c>
      <c r="N40" s="98">
        <v>1.137303240594721</v>
      </c>
      <c r="O40" s="98">
        <v>1.4086301036590871</v>
      </c>
      <c r="P40" s="98">
        <v>1.809230066083904</v>
      </c>
      <c r="Q40" s="98">
        <v>3.7966560316694729</v>
      </c>
      <c r="R40" s="98">
        <v>4.2298697991963401</v>
      </c>
      <c r="S40" s="98">
        <v>4.8246775580395544</v>
      </c>
      <c r="T40" s="98">
        <v>6.7593293207222747</v>
      </c>
      <c r="U40" s="98">
        <v>9.2911435941530574</v>
      </c>
      <c r="V40" s="98">
        <v>11.775064488392097</v>
      </c>
      <c r="W40" s="98">
        <v>19.967497850386934</v>
      </c>
      <c r="X40" s="98">
        <v>29.330266552020625</v>
      </c>
      <c r="Y40" s="98">
        <v>34.990885640584693</v>
      </c>
      <c r="DA40" s="63" t="s">
        <v>241</v>
      </c>
    </row>
    <row r="41" spans="1:105" ht="12" customHeight="1" x14ac:dyDescent="0.25">
      <c r="A41" s="73" t="s">
        <v>198</v>
      </c>
      <c r="B41" s="98">
        <v>667.83697334479791</v>
      </c>
      <c r="C41" s="98">
        <v>747.51599312123824</v>
      </c>
      <c r="D41" s="98">
        <v>607.12235597592428</v>
      </c>
      <c r="E41" s="98">
        <v>637.81410146173687</v>
      </c>
      <c r="F41" s="98">
        <v>673.25881341358547</v>
      </c>
      <c r="G41" s="98">
        <v>703.16233877901971</v>
      </c>
      <c r="H41" s="98">
        <v>663.68108340498702</v>
      </c>
      <c r="I41" s="98">
        <v>620.87987962166801</v>
      </c>
      <c r="J41" s="98">
        <v>554.28968185726569</v>
      </c>
      <c r="K41" s="98">
        <v>539.33791917454857</v>
      </c>
      <c r="L41" s="98">
        <v>569.67136715391223</v>
      </c>
      <c r="M41" s="98">
        <v>528.78091143594145</v>
      </c>
      <c r="N41" s="98">
        <v>537.33164230438524</v>
      </c>
      <c r="O41" s="98">
        <v>523.23972484952708</v>
      </c>
      <c r="P41" s="98">
        <v>433.38589853826312</v>
      </c>
      <c r="Q41" s="98">
        <v>468.16182287188298</v>
      </c>
      <c r="R41" s="98">
        <v>491.01943250214953</v>
      </c>
      <c r="S41" s="98">
        <v>498.66242476354262</v>
      </c>
      <c r="T41" s="98">
        <v>467.34978503869303</v>
      </c>
      <c r="U41" s="98">
        <v>455.00146173688728</v>
      </c>
      <c r="V41" s="98">
        <v>470.09647463456571</v>
      </c>
      <c r="W41" s="98">
        <v>500.71650902837479</v>
      </c>
      <c r="X41" s="98">
        <v>458.13035253654328</v>
      </c>
      <c r="Y41" s="98">
        <v>431.61840068787609</v>
      </c>
      <c r="DA41" s="63" t="s">
        <v>242</v>
      </c>
    </row>
    <row r="42" spans="1:105" ht="12" customHeight="1" x14ac:dyDescent="0.25">
      <c r="A42" s="32" t="s">
        <v>53</v>
      </c>
      <c r="B42" s="33">
        <v>841.96044711951845</v>
      </c>
      <c r="C42" s="33">
        <v>871.02321582115212</v>
      </c>
      <c r="D42" s="33">
        <v>897.67841788478063</v>
      </c>
      <c r="E42" s="33">
        <v>951.24677558039548</v>
      </c>
      <c r="F42" s="33">
        <v>948.58125537403259</v>
      </c>
      <c r="G42" s="33">
        <v>955.71797076526218</v>
      </c>
      <c r="H42" s="33">
        <v>984.60877042132415</v>
      </c>
      <c r="I42" s="33">
        <v>967.32588134135847</v>
      </c>
      <c r="J42" s="33">
        <v>985.3826311263972</v>
      </c>
      <c r="K42" s="33">
        <v>966.03611349956998</v>
      </c>
      <c r="L42" s="33">
        <v>963.19862424763539</v>
      </c>
      <c r="M42" s="33">
        <v>972.65692175408424</v>
      </c>
      <c r="N42" s="33">
        <v>913.15563198624238</v>
      </c>
      <c r="O42" s="33">
        <v>909.71625107480645</v>
      </c>
      <c r="P42" s="33">
        <v>896.21668099742044</v>
      </c>
      <c r="Q42" s="33">
        <v>931.98624247635416</v>
      </c>
      <c r="R42" s="33">
        <v>941.87446259673254</v>
      </c>
      <c r="S42" s="33">
        <v>967.23989681857256</v>
      </c>
      <c r="T42" s="33">
        <v>977.64402407566627</v>
      </c>
      <c r="U42" s="33">
        <v>998.96818572656912</v>
      </c>
      <c r="V42" s="33">
        <v>1055.460017196905</v>
      </c>
      <c r="W42" s="33">
        <v>1072.6569217540839</v>
      </c>
      <c r="X42" s="33">
        <v>1061.736887360275</v>
      </c>
      <c r="Y42" s="33">
        <v>1077.55803955288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5601.8526225279447</v>
      </c>
      <c r="C44" s="205">
        <f t="shared" si="47"/>
        <v>6009.5951848667228</v>
      </c>
      <c r="D44" s="205">
        <f t="shared" si="47"/>
        <v>6016.6370593293204</v>
      </c>
      <c r="E44" s="205">
        <f t="shared" si="47"/>
        <v>6603.9182287188287</v>
      </c>
      <c r="F44" s="205">
        <f t="shared" si="47"/>
        <v>6091.4894239036976</v>
      </c>
      <c r="G44" s="205">
        <f t="shared" si="47"/>
        <v>6969.275150472914</v>
      </c>
      <c r="H44" s="205">
        <f t="shared" si="47"/>
        <v>6713.44471195185</v>
      </c>
      <c r="I44" s="205">
        <f t="shared" si="47"/>
        <v>6117.6050730868437</v>
      </c>
      <c r="J44" s="205">
        <f t="shared" si="47"/>
        <v>6017.7991401547715</v>
      </c>
      <c r="K44" s="205">
        <f t="shared" si="47"/>
        <v>6311.4731728288889</v>
      </c>
      <c r="L44" s="205">
        <f t="shared" si="47"/>
        <v>6648.7430782459114</v>
      </c>
      <c r="M44" s="205">
        <f t="shared" si="47"/>
        <v>6569.5771281169373</v>
      </c>
      <c r="N44" s="205">
        <f t="shared" si="47"/>
        <v>6375.8475494411023</v>
      </c>
      <c r="O44" s="205">
        <f t="shared" si="47"/>
        <v>6208.7864144453997</v>
      </c>
      <c r="P44" s="205">
        <f t="shared" si="47"/>
        <v>5486.4921754084262</v>
      </c>
      <c r="Q44" s="205">
        <f t="shared" si="47"/>
        <v>5969.3005159071363</v>
      </c>
      <c r="R44" s="205">
        <f t="shared" ref="R44:V44" si="48">SUM(R45,R50)</f>
        <v>6156.939294926914</v>
      </c>
      <c r="S44" s="205">
        <f t="shared" si="48"/>
        <v>6289.3129836629369</v>
      </c>
      <c r="T44" s="205">
        <f t="shared" si="48"/>
        <v>5811.3556319862428</v>
      </c>
      <c r="U44" s="205">
        <f t="shared" si="48"/>
        <v>5667.8799656061892</v>
      </c>
      <c r="V44" s="205">
        <f t="shared" si="48"/>
        <v>5969.2985382631086</v>
      </c>
      <c r="W44" s="205">
        <f t="shared" ref="W44:Y44" si="49">SUM(W45,W50)</f>
        <v>6355.0204643164216</v>
      </c>
      <c r="X44" s="205">
        <f t="shared" si="49"/>
        <v>5791.8615649183121</v>
      </c>
      <c r="Y44" s="205">
        <f t="shared" si="49"/>
        <v>5332.1260533104032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5024.9756334612812</v>
      </c>
      <c r="C45" s="192">
        <f t="shared" si="50"/>
        <v>5424.4758098602206</v>
      </c>
      <c r="D45" s="192">
        <f t="shared" si="50"/>
        <v>5424.7794843957736</v>
      </c>
      <c r="E45" s="192">
        <f t="shared" si="50"/>
        <v>6007.5361464022826</v>
      </c>
      <c r="F45" s="192">
        <f t="shared" si="50"/>
        <v>5489.7547929595985</v>
      </c>
      <c r="G45" s="192">
        <f t="shared" si="50"/>
        <v>6361.055763629709</v>
      </c>
      <c r="H45" s="192">
        <f t="shared" si="50"/>
        <v>6117.555975133303</v>
      </c>
      <c r="I45" s="192">
        <f t="shared" si="50"/>
        <v>5521.7907124943404</v>
      </c>
      <c r="J45" s="192">
        <f t="shared" si="50"/>
        <v>5425.5908682681484</v>
      </c>
      <c r="K45" s="192">
        <f t="shared" si="50"/>
        <v>5720.2454935386922</v>
      </c>
      <c r="L45" s="192">
        <f t="shared" si="50"/>
        <v>6060.2798837003047</v>
      </c>
      <c r="M45" s="192">
        <f t="shared" si="50"/>
        <v>5970.7228793320164</v>
      </c>
      <c r="N45" s="192">
        <f t="shared" si="50"/>
        <v>5776.9785228693299</v>
      </c>
      <c r="O45" s="192">
        <f t="shared" si="50"/>
        <v>5611.3335096963556</v>
      </c>
      <c r="P45" s="192">
        <f t="shared" si="50"/>
        <v>4903.7406281968888</v>
      </c>
      <c r="Q45" s="192">
        <f t="shared" si="50"/>
        <v>5411.0102226043755</v>
      </c>
      <c r="R45" s="192">
        <f t="shared" ref="R45:V45" si="51">SUM(R46:R49)</f>
        <v>5589.4260628642405</v>
      </c>
      <c r="S45" s="192">
        <f t="shared" si="51"/>
        <v>5696.7570937231258</v>
      </c>
      <c r="T45" s="192">
        <f t="shared" si="51"/>
        <v>5208.2590665902362</v>
      </c>
      <c r="U45" s="192">
        <f t="shared" si="51"/>
        <v>5046.2717922996062</v>
      </c>
      <c r="V45" s="192">
        <f t="shared" si="51"/>
        <v>5338.2036209037888</v>
      </c>
      <c r="W45" s="192">
        <f t="shared" ref="W45:Y45" si="52">SUM(W46:W49)</f>
        <v>5701.7588998957372</v>
      </c>
      <c r="X45" s="192">
        <f t="shared" si="52"/>
        <v>5149.5720857093074</v>
      </c>
      <c r="Y45" s="192">
        <f t="shared" si="52"/>
        <v>4697.5661380247038</v>
      </c>
      <c r="DA45" s="213" t="s">
        <v>245</v>
      </c>
    </row>
    <row r="46" spans="1:105" ht="12" customHeight="1" x14ac:dyDescent="0.25">
      <c r="A46" s="97" t="s">
        <v>215</v>
      </c>
      <c r="B46" s="74">
        <v>4152.3669031653581</v>
      </c>
      <c r="C46" s="74">
        <v>4531.3410340100372</v>
      </c>
      <c r="D46" s="74">
        <v>4493.9228163449779</v>
      </c>
      <c r="E46" s="74">
        <v>5051.3762797325835</v>
      </c>
      <c r="F46" s="74">
        <v>4530.0455083290944</v>
      </c>
      <c r="G46" s="74">
        <v>5402.5860888819916</v>
      </c>
      <c r="H46" s="74">
        <v>5162.8869923117209</v>
      </c>
      <c r="I46" s="74">
        <v>4581.5792769383397</v>
      </c>
      <c r="J46" s="74">
        <v>4473.921315660652</v>
      </c>
      <c r="K46" s="74">
        <v>4808.8824208051274</v>
      </c>
      <c r="L46" s="74">
        <v>5131.1713358179568</v>
      </c>
      <c r="M46" s="74">
        <v>5089.5325233841177</v>
      </c>
      <c r="N46" s="74">
        <v>5001.4435010871139</v>
      </c>
      <c r="O46" s="74">
        <v>4851.0136528139192</v>
      </c>
      <c r="P46" s="74">
        <v>4110.2202454101061</v>
      </c>
      <c r="Q46" s="74">
        <v>4538.9571001041977</v>
      </c>
      <c r="R46" s="74">
        <v>4722.9838952402424</v>
      </c>
      <c r="S46" s="74">
        <v>4799.9383555925006</v>
      </c>
      <c r="T46" s="74">
        <v>4301.5593828153078</v>
      </c>
      <c r="U46" s="74">
        <v>4132.0158770452863</v>
      </c>
      <c r="V46" s="74">
        <v>4296.7583108807103</v>
      </c>
      <c r="W46" s="74">
        <v>4697.9332192358916</v>
      </c>
      <c r="X46" s="74">
        <v>4204.2716468027775</v>
      </c>
      <c r="Y46" s="74">
        <v>3763.6705578268711</v>
      </c>
      <c r="DA46" s="90" t="s">
        <v>246</v>
      </c>
    </row>
    <row r="47" spans="1:105" ht="12" customHeight="1" x14ac:dyDescent="0.25">
      <c r="A47" s="97" t="s">
        <v>56</v>
      </c>
      <c r="B47" s="74">
        <v>0.33303724694900044</v>
      </c>
      <c r="C47" s="74">
        <v>0.4304803758824331</v>
      </c>
      <c r="D47" s="74">
        <v>0.76832415626550998</v>
      </c>
      <c r="E47" s="74">
        <v>1.4927751136245444</v>
      </c>
      <c r="F47" s="74">
        <v>0.93750644686588369</v>
      </c>
      <c r="G47" s="74">
        <v>1.1665671575446208</v>
      </c>
      <c r="H47" s="74">
        <v>2.1116904458320391</v>
      </c>
      <c r="I47" s="74">
        <v>3.3327146592799162</v>
      </c>
      <c r="J47" s="74">
        <v>2.3958063712822941</v>
      </c>
      <c r="K47" s="74">
        <v>2.8081044632107295</v>
      </c>
      <c r="L47" s="74">
        <v>3.7272606314031265</v>
      </c>
      <c r="M47" s="74">
        <v>3.9605426921134792</v>
      </c>
      <c r="N47" s="74">
        <v>8.0893034362826963</v>
      </c>
      <c r="O47" s="74">
        <v>5.4787489398787539</v>
      </c>
      <c r="P47" s="74">
        <v>3.992519672805706</v>
      </c>
      <c r="Q47" s="74">
        <v>6.4718878379669391</v>
      </c>
      <c r="R47" s="74">
        <v>6.536638960542656</v>
      </c>
      <c r="S47" s="74">
        <v>7.4796980987866579</v>
      </c>
      <c r="T47" s="74">
        <v>10.009291105378807</v>
      </c>
      <c r="U47" s="74">
        <v>13.59990923855927</v>
      </c>
      <c r="V47" s="74">
        <v>7.5551256329416265</v>
      </c>
      <c r="W47" s="74">
        <v>27.452971242954025</v>
      </c>
      <c r="X47" s="74">
        <v>27.19836151714912</v>
      </c>
      <c r="Y47" s="74">
        <v>22.174023120282776</v>
      </c>
      <c r="DA47" s="90" t="s">
        <v>247</v>
      </c>
    </row>
    <row r="48" spans="1:105" ht="12" customHeight="1" x14ac:dyDescent="0.25">
      <c r="A48" s="97" t="s">
        <v>55</v>
      </c>
      <c r="B48" s="74">
        <v>623.86751587148842</v>
      </c>
      <c r="C48" s="74">
        <v>637.20447908011943</v>
      </c>
      <c r="D48" s="74">
        <v>659.7215145865207</v>
      </c>
      <c r="E48" s="74">
        <v>678.73016152659022</v>
      </c>
      <c r="F48" s="74">
        <v>681.72151523793286</v>
      </c>
      <c r="G48" s="74">
        <v>691.37006004981799</v>
      </c>
      <c r="H48" s="74">
        <v>694.75778797977966</v>
      </c>
      <c r="I48" s="74">
        <v>703.07282174164447</v>
      </c>
      <c r="J48" s="74">
        <v>711.82845712611891</v>
      </c>
      <c r="K48" s="74">
        <v>701.94330625574821</v>
      </c>
      <c r="L48" s="74">
        <v>706.17415151113596</v>
      </c>
      <c r="M48" s="74">
        <v>691.11341713953811</v>
      </c>
      <c r="N48" s="74">
        <v>609.89903514334731</v>
      </c>
      <c r="O48" s="74">
        <v>595.08514327115836</v>
      </c>
      <c r="P48" s="74">
        <v>631.86595284284601</v>
      </c>
      <c r="Q48" s="74">
        <v>696.06907848494518</v>
      </c>
      <c r="R48" s="74">
        <v>700.78976930752162</v>
      </c>
      <c r="S48" s="74">
        <v>692.35935215339941</v>
      </c>
      <c r="T48" s="74">
        <v>682.31291829614122</v>
      </c>
      <c r="U48" s="74">
        <v>681.06712874675213</v>
      </c>
      <c r="V48" s="74">
        <v>714.6492945575867</v>
      </c>
      <c r="W48" s="74">
        <v>670.11471584480751</v>
      </c>
      <c r="X48" s="74">
        <v>654.80893794087058</v>
      </c>
      <c r="Y48" s="74">
        <v>666.28288182210451</v>
      </c>
      <c r="DA48" s="90" t="s">
        <v>248</v>
      </c>
    </row>
    <row r="49" spans="1:105" ht="12" customHeight="1" x14ac:dyDescent="0.25">
      <c r="A49" s="107" t="s">
        <v>54</v>
      </c>
      <c r="B49" s="193">
        <v>248.40817717748527</v>
      </c>
      <c r="C49" s="193">
        <v>255.49981639418192</v>
      </c>
      <c r="D49" s="193">
        <v>270.36682930800907</v>
      </c>
      <c r="E49" s="193">
        <v>275.93693002948362</v>
      </c>
      <c r="F49" s="193">
        <v>277.05026294570536</v>
      </c>
      <c r="G49" s="193">
        <v>265.93304754035483</v>
      </c>
      <c r="H49" s="193">
        <v>257.79950439597013</v>
      </c>
      <c r="I49" s="193">
        <v>233.80589915507645</v>
      </c>
      <c r="J49" s="193">
        <v>237.44528911009499</v>
      </c>
      <c r="K49" s="193">
        <v>206.61166201460557</v>
      </c>
      <c r="L49" s="193">
        <v>219.20713573980862</v>
      </c>
      <c r="M49" s="193">
        <v>186.11639611624722</v>
      </c>
      <c r="N49" s="193">
        <v>157.54668320258557</v>
      </c>
      <c r="O49" s="193">
        <v>159.7559646713988</v>
      </c>
      <c r="P49" s="193">
        <v>157.66191027113095</v>
      </c>
      <c r="Q49" s="193">
        <v>169.51215617726604</v>
      </c>
      <c r="R49" s="193">
        <v>159.11575935593359</v>
      </c>
      <c r="S49" s="193">
        <v>196.97968787843894</v>
      </c>
      <c r="T49" s="193">
        <v>214.37747437340829</v>
      </c>
      <c r="U49" s="193">
        <v>219.58887726900849</v>
      </c>
      <c r="V49" s="193">
        <v>319.24088983255024</v>
      </c>
      <c r="W49" s="193">
        <v>306.25799357208444</v>
      </c>
      <c r="X49" s="193">
        <v>263.29313944851037</v>
      </c>
      <c r="Y49" s="193">
        <v>245.43867525544547</v>
      </c>
      <c r="DA49" s="214" t="s">
        <v>249</v>
      </c>
    </row>
    <row r="50" spans="1:105" ht="12" customHeight="1" x14ac:dyDescent="0.25">
      <c r="A50" s="209" t="s">
        <v>58</v>
      </c>
      <c r="B50" s="77">
        <v>576.87698906666333</v>
      </c>
      <c r="C50" s="77">
        <v>585.11937500650242</v>
      </c>
      <c r="D50" s="77">
        <v>591.85757493354708</v>
      </c>
      <c r="E50" s="77">
        <v>596.38208231654608</v>
      </c>
      <c r="F50" s="77">
        <v>601.73463094409942</v>
      </c>
      <c r="G50" s="77">
        <v>608.21938684320526</v>
      </c>
      <c r="H50" s="77">
        <v>595.88873681854693</v>
      </c>
      <c r="I50" s="77">
        <v>595.81436059250348</v>
      </c>
      <c r="J50" s="77">
        <v>592.20827188662315</v>
      </c>
      <c r="K50" s="77">
        <v>591.22767929019687</v>
      </c>
      <c r="L50" s="77">
        <v>588.46319454560694</v>
      </c>
      <c r="M50" s="77">
        <v>598.85424878492086</v>
      </c>
      <c r="N50" s="77">
        <v>598.869026571772</v>
      </c>
      <c r="O50" s="77">
        <v>597.45290474904368</v>
      </c>
      <c r="P50" s="77">
        <v>582.7515472115374</v>
      </c>
      <c r="Q50" s="77">
        <v>558.29029330276103</v>
      </c>
      <c r="R50" s="77">
        <v>567.51323206267318</v>
      </c>
      <c r="S50" s="77">
        <v>592.55588993981087</v>
      </c>
      <c r="T50" s="77">
        <v>603.09656539600655</v>
      </c>
      <c r="U50" s="77">
        <v>621.60817330658267</v>
      </c>
      <c r="V50" s="77">
        <v>631.09491735931965</v>
      </c>
      <c r="W50" s="77">
        <v>653.26156442068464</v>
      </c>
      <c r="X50" s="77">
        <v>642.28947920900498</v>
      </c>
      <c r="Y50" s="77">
        <v>634.55991528569984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0.89702032025142131</v>
      </c>
      <c r="C53" s="195">
        <f t="shared" si="56"/>
        <v>0.9026358087346813</v>
      </c>
      <c r="D53" s="195">
        <f t="shared" si="56"/>
        <v>0.90162983588717216</v>
      </c>
      <c r="E53" s="195">
        <f t="shared" si="56"/>
        <v>0.9096926912687946</v>
      </c>
      <c r="F53" s="195">
        <f t="shared" si="56"/>
        <v>0.90121715904441635</v>
      </c>
      <c r="G53" s="195">
        <f t="shared" si="56"/>
        <v>0.91272845831005356</v>
      </c>
      <c r="H53" s="195">
        <f t="shared" si="56"/>
        <v>0.91123949590920217</v>
      </c>
      <c r="I53" s="195">
        <f t="shared" si="56"/>
        <v>0.90260659956399159</v>
      </c>
      <c r="J53" s="195">
        <f t="shared" si="56"/>
        <v>0.90159055526878351</v>
      </c>
      <c r="K53" s="195">
        <f t="shared" si="56"/>
        <v>0.90632493189776164</v>
      </c>
      <c r="L53" s="195">
        <f t="shared" si="56"/>
        <v>0.91149256519311062</v>
      </c>
      <c r="M53" s="195">
        <f t="shared" si="56"/>
        <v>0.90884432329412768</v>
      </c>
      <c r="N53" s="195">
        <f t="shared" si="56"/>
        <v>0.90607224813205134</v>
      </c>
      <c r="O53" s="195">
        <f t="shared" si="56"/>
        <v>0.90377299767326402</v>
      </c>
      <c r="P53" s="195">
        <f t="shared" si="56"/>
        <v>0.89378431088928767</v>
      </c>
      <c r="Q53" s="195">
        <f t="shared" si="56"/>
        <v>0.9064730797494589</v>
      </c>
      <c r="R53" s="195">
        <f t="shared" ref="R53:V53" si="57">IF(R45=0,0,R45/R$44)</f>
        <v>0.90782542999404214</v>
      </c>
      <c r="S53" s="195">
        <f t="shared" si="57"/>
        <v>0.90578368551874755</v>
      </c>
      <c r="T53" s="195">
        <f t="shared" si="57"/>
        <v>0.89622101905508811</v>
      </c>
      <c r="U53" s="195">
        <f t="shared" si="57"/>
        <v>0.89032792206634159</v>
      </c>
      <c r="V53" s="195">
        <f t="shared" si="57"/>
        <v>0.8942765362941707</v>
      </c>
      <c r="W53" s="195">
        <f t="shared" ref="W53:Y53" si="58">IF(W45=0,0,W45/W$44)</f>
        <v>0.89720543496456662</v>
      </c>
      <c r="X53" s="195">
        <f t="shared" si="58"/>
        <v>0.88910482890347475</v>
      </c>
      <c r="Y53" s="195">
        <f t="shared" si="58"/>
        <v>0.88099307688126793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0.74124886586029493</v>
      </c>
      <c r="C54" s="196">
        <f t="shared" si="59"/>
        <v>0.75401768249229095</v>
      </c>
      <c r="D54" s="196">
        <f t="shared" si="59"/>
        <v>0.74691605493749347</v>
      </c>
      <c r="E54" s="196">
        <f t="shared" si="59"/>
        <v>0.76490593989570932</v>
      </c>
      <c r="F54" s="196">
        <f t="shared" si="59"/>
        <v>0.74366795919445916</v>
      </c>
      <c r="G54" s="196">
        <f t="shared" si="59"/>
        <v>0.77520057283365951</v>
      </c>
      <c r="H54" s="196">
        <f t="shared" si="59"/>
        <v>0.76903694211115003</v>
      </c>
      <c r="I54" s="196">
        <f t="shared" si="59"/>
        <v>0.74891713704993212</v>
      </c>
      <c r="J54" s="196">
        <f t="shared" si="59"/>
        <v>0.74344809646564369</v>
      </c>
      <c r="K54" s="196">
        <f t="shared" si="59"/>
        <v>0.76192709516813495</v>
      </c>
      <c r="L54" s="196">
        <f t="shared" si="59"/>
        <v>0.77175058134020658</v>
      </c>
      <c r="M54" s="196">
        <f t="shared" si="59"/>
        <v>0.7747123481664564</v>
      </c>
      <c r="N54" s="196">
        <f t="shared" si="59"/>
        <v>0.7844358671225653</v>
      </c>
      <c r="O54" s="196">
        <f t="shared" si="59"/>
        <v>0.7813143066940621</v>
      </c>
      <c r="P54" s="196">
        <f t="shared" si="59"/>
        <v>0.74915266695046956</v>
      </c>
      <c r="Q54" s="196">
        <f t="shared" si="59"/>
        <v>0.76038341309985569</v>
      </c>
      <c r="R54" s="196">
        <f t="shared" ref="R54:V54" si="60">IF(R46=0,0,R46/R$44)</f>
        <v>0.76709931168751377</v>
      </c>
      <c r="S54" s="196">
        <f t="shared" si="60"/>
        <v>0.76318961515522876</v>
      </c>
      <c r="T54" s="196">
        <f t="shared" si="60"/>
        <v>0.74019895790564327</v>
      </c>
      <c r="U54" s="196">
        <f t="shared" si="60"/>
        <v>0.72902318011658174</v>
      </c>
      <c r="V54" s="196">
        <f t="shared" si="60"/>
        <v>0.71980958622500746</v>
      </c>
      <c r="W54" s="196">
        <f t="shared" ref="W54:Y54" si="61">IF(W46=0,0,W46/W$44)</f>
        <v>0.73924753596229764</v>
      </c>
      <c r="X54" s="196">
        <f t="shared" si="61"/>
        <v>0.72589297925701957</v>
      </c>
      <c r="Y54" s="196">
        <f t="shared" si="61"/>
        <v>0.70584800888010324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5.9451268962286786E-5</v>
      </c>
      <c r="C55" s="197">
        <f t="shared" si="62"/>
        <v>7.163217531963928E-5</v>
      </c>
      <c r="D55" s="197">
        <f t="shared" si="62"/>
        <v>1.2769993414745806E-4</v>
      </c>
      <c r="E55" s="197">
        <f t="shared" si="62"/>
        <v>2.2604385183523773E-4</v>
      </c>
      <c r="F55" s="197">
        <f t="shared" si="62"/>
        <v>1.5390430510919082E-4</v>
      </c>
      <c r="G55" s="197">
        <f t="shared" si="62"/>
        <v>1.6738715753896746E-4</v>
      </c>
      <c r="H55" s="197">
        <f t="shared" si="62"/>
        <v>3.1454648640698963E-4</v>
      </c>
      <c r="I55" s="197">
        <f t="shared" si="62"/>
        <v>5.4477440427488769E-4</v>
      </c>
      <c r="J55" s="197">
        <f t="shared" si="62"/>
        <v>3.9812002951309478E-4</v>
      </c>
      <c r="K55" s="197">
        <f t="shared" si="62"/>
        <v>4.4492060511319557E-4</v>
      </c>
      <c r="L55" s="197">
        <f t="shared" si="62"/>
        <v>5.6059627925741148E-4</v>
      </c>
      <c r="M55" s="197">
        <f t="shared" si="62"/>
        <v>6.0286113015750598E-4</v>
      </c>
      <c r="N55" s="197">
        <f t="shared" si="62"/>
        <v>1.2687416650970259E-3</v>
      </c>
      <c r="O55" s="197">
        <f t="shared" si="62"/>
        <v>8.8241865223964927E-4</v>
      </c>
      <c r="P55" s="197">
        <f t="shared" si="62"/>
        <v>7.276998754688818E-4</v>
      </c>
      <c r="Q55" s="197">
        <f t="shared" si="62"/>
        <v>1.0841953459572852E-3</v>
      </c>
      <c r="R55" s="197">
        <f t="shared" ref="R55:V55" si="63">IF(R47=0,0,R47/R$44)</f>
        <v>1.0616701980363198E-3</v>
      </c>
      <c r="S55" s="197">
        <f t="shared" si="63"/>
        <v>1.1892710886253959E-3</v>
      </c>
      <c r="T55" s="197">
        <f t="shared" si="63"/>
        <v>1.7223676779109399E-3</v>
      </c>
      <c r="U55" s="197">
        <f t="shared" si="63"/>
        <v>2.3994702289191366E-3</v>
      </c>
      <c r="V55" s="197">
        <f t="shared" si="63"/>
        <v>1.2656638940929813E-3</v>
      </c>
      <c r="W55" s="197">
        <f t="shared" ref="W55:Y55" si="64">IF(W47=0,0,W47/W$44)</f>
        <v>4.3198871501835528E-3</v>
      </c>
      <c r="X55" s="197">
        <f t="shared" si="64"/>
        <v>4.6959619480360839E-3</v>
      </c>
      <c r="Y55" s="197">
        <f t="shared" si="64"/>
        <v>4.1585706899251243E-3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0.11136807015639695</v>
      </c>
      <c r="C56" s="197">
        <f t="shared" si="65"/>
        <v>0.10603118171498783</v>
      </c>
      <c r="D56" s="197">
        <f t="shared" si="65"/>
        <v>0.10964954476746523</v>
      </c>
      <c r="E56" s="197">
        <f t="shared" si="65"/>
        <v>0.10277688760211451</v>
      </c>
      <c r="F56" s="197">
        <f t="shared" si="65"/>
        <v>0.11191376489348895</v>
      </c>
      <c r="G56" s="197">
        <f t="shared" si="65"/>
        <v>9.9202577760601651E-2</v>
      </c>
      <c r="H56" s="197">
        <f t="shared" si="65"/>
        <v>0.10348752656634116</v>
      </c>
      <c r="I56" s="197">
        <f t="shared" si="65"/>
        <v>0.11492615383668194</v>
      </c>
      <c r="J56" s="197">
        <f t="shared" si="65"/>
        <v>0.11828717452138349</v>
      </c>
      <c r="K56" s="197">
        <f t="shared" si="65"/>
        <v>0.11121703079997844</v>
      </c>
      <c r="L56" s="197">
        <f t="shared" si="65"/>
        <v>0.10621167688396235</v>
      </c>
      <c r="M56" s="197">
        <f t="shared" si="65"/>
        <v>0.10519907197400308</v>
      </c>
      <c r="N56" s="197">
        <f t="shared" si="65"/>
        <v>9.565771929361927E-2</v>
      </c>
      <c r="O56" s="197">
        <f t="shared" si="65"/>
        <v>9.5845645758828119E-2</v>
      </c>
      <c r="P56" s="197">
        <f t="shared" si="65"/>
        <v>0.11516756656921844</v>
      </c>
      <c r="Q56" s="197">
        <f t="shared" si="65"/>
        <v>0.11660814807866407</v>
      </c>
      <c r="R56" s="197">
        <f t="shared" ref="R56:V56" si="66">IF(R48=0,0,R48/R$44)</f>
        <v>0.11382112698186678</v>
      </c>
      <c r="S56" s="197">
        <f t="shared" si="66"/>
        <v>0.11008505284311114</v>
      </c>
      <c r="T56" s="197">
        <f t="shared" si="66"/>
        <v>0.11741028453681743</v>
      </c>
      <c r="U56" s="197">
        <f t="shared" si="66"/>
        <v>0.12016258863624521</v>
      </c>
      <c r="V56" s="197">
        <f t="shared" si="66"/>
        <v>0.1197208164370899</v>
      </c>
      <c r="W56" s="197">
        <f t="shared" ref="W56:Y56" si="67">IF(W48=0,0,W48/W$44)</f>
        <v>0.10544650793927671</v>
      </c>
      <c r="X56" s="197">
        <f t="shared" si="67"/>
        <v>0.11305673151911841</v>
      </c>
      <c r="Y56" s="197">
        <f t="shared" si="67"/>
        <v>0.12495632608093514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4.4343932965767004E-2</v>
      </c>
      <c r="C57" s="198">
        <f t="shared" si="68"/>
        <v>4.2515312352082869E-2</v>
      </c>
      <c r="D57" s="198">
        <f t="shared" si="68"/>
        <v>4.4936536248065977E-2</v>
      </c>
      <c r="E57" s="198">
        <f t="shared" si="68"/>
        <v>4.1783819919135469E-2</v>
      </c>
      <c r="F57" s="198">
        <f t="shared" si="68"/>
        <v>4.5481530651359028E-2</v>
      </c>
      <c r="G57" s="198">
        <f t="shared" si="68"/>
        <v>3.8157920558253379E-2</v>
      </c>
      <c r="H57" s="198">
        <f t="shared" si="68"/>
        <v>3.8400480745304021E-2</v>
      </c>
      <c r="I57" s="198">
        <f t="shared" si="68"/>
        <v>3.8218534273102692E-2</v>
      </c>
      <c r="J57" s="198">
        <f t="shared" si="68"/>
        <v>3.9457164252243243E-2</v>
      </c>
      <c r="K57" s="198">
        <f t="shared" si="68"/>
        <v>3.2735885324535002E-2</v>
      </c>
      <c r="L57" s="198">
        <f t="shared" si="68"/>
        <v>3.2969710689684281E-2</v>
      </c>
      <c r="M57" s="198">
        <f t="shared" si="68"/>
        <v>2.8330042023510645E-2</v>
      </c>
      <c r="N57" s="198">
        <f t="shared" si="68"/>
        <v>2.4709920050769704E-2</v>
      </c>
      <c r="O57" s="198">
        <f t="shared" si="68"/>
        <v>2.5730626568134091E-2</v>
      </c>
      <c r="P57" s="198">
        <f t="shared" si="68"/>
        <v>2.8736377494130712E-2</v>
      </c>
      <c r="Q57" s="198">
        <f t="shared" si="68"/>
        <v>2.8397323224981879E-2</v>
      </c>
      <c r="R57" s="198">
        <f t="shared" ref="R57:V57" si="69">IF(R49=0,0,R49/R$44)</f>
        <v>2.5843321126625202E-2</v>
      </c>
      <c r="S57" s="198">
        <f t="shared" si="69"/>
        <v>3.1319746431782231E-2</v>
      </c>
      <c r="T57" s="198">
        <f t="shared" si="69"/>
        <v>3.688940893471649E-2</v>
      </c>
      <c r="U57" s="198">
        <f t="shared" si="69"/>
        <v>3.8742683084595476E-2</v>
      </c>
      <c r="V57" s="198">
        <f t="shared" si="69"/>
        <v>5.3480469737980305E-2</v>
      </c>
      <c r="W57" s="198">
        <f t="shared" ref="W57:Y57" si="70">IF(W49=0,0,W49/W$44)</f>
        <v>4.8191503912808742E-2</v>
      </c>
      <c r="X57" s="198">
        <f t="shared" si="70"/>
        <v>4.5459156179300679E-2</v>
      </c>
      <c r="Y57" s="198">
        <f t="shared" si="70"/>
        <v>4.6030171230304479E-2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0.10297967974857868</v>
      </c>
      <c r="C58" s="195">
        <f t="shared" si="71"/>
        <v>9.7364191265318784E-2</v>
      </c>
      <c r="D58" s="195">
        <f t="shared" si="71"/>
        <v>9.8370164112827826E-2</v>
      </c>
      <c r="E58" s="195">
        <f t="shared" si="71"/>
        <v>9.0307308731205349E-2</v>
      </c>
      <c r="F58" s="195">
        <f t="shared" si="71"/>
        <v>9.8782840955583748E-2</v>
      </c>
      <c r="G58" s="195">
        <f t="shared" si="71"/>
        <v>8.7271541689946525E-2</v>
      </c>
      <c r="H58" s="195">
        <f t="shared" si="71"/>
        <v>8.876050409079779E-2</v>
      </c>
      <c r="I58" s="195">
        <f t="shared" si="71"/>
        <v>9.7393400436008415E-2</v>
      </c>
      <c r="J58" s="195">
        <f t="shared" si="71"/>
        <v>9.8409444731216503E-2</v>
      </c>
      <c r="K58" s="195">
        <f t="shared" si="71"/>
        <v>9.3675068102238412E-2</v>
      </c>
      <c r="L58" s="195">
        <f t="shared" si="71"/>
        <v>8.8507434806889371E-2</v>
      </c>
      <c r="M58" s="195">
        <f t="shared" si="71"/>
        <v>9.1155676705872352E-2</v>
      </c>
      <c r="N58" s="195">
        <f t="shared" si="71"/>
        <v>9.3927751867948606E-2</v>
      </c>
      <c r="O58" s="195">
        <f t="shared" si="71"/>
        <v>9.6227002326735894E-2</v>
      </c>
      <c r="P58" s="195">
        <f t="shared" si="71"/>
        <v>0.10621568911071237</v>
      </c>
      <c r="Q58" s="195">
        <f t="shared" si="71"/>
        <v>9.3526920250541171E-2</v>
      </c>
      <c r="R58" s="195">
        <f t="shared" ref="R58:V58" si="72">IF(R50=0,0,R50/R$44)</f>
        <v>9.2174570005957787E-2</v>
      </c>
      <c r="S58" s="195">
        <f t="shared" si="72"/>
        <v>9.4216314481252367E-2</v>
      </c>
      <c r="T58" s="195">
        <f t="shared" si="72"/>
        <v>0.10377898094491186</v>
      </c>
      <c r="U58" s="195">
        <f t="shared" si="72"/>
        <v>0.10967207793365832</v>
      </c>
      <c r="V58" s="195">
        <f t="shared" si="72"/>
        <v>0.1057234637058293</v>
      </c>
      <c r="W58" s="195">
        <f t="shared" ref="W58:Y58" si="73">IF(W50=0,0,W50/W$44)</f>
        <v>0.10279456503543341</v>
      </c>
      <c r="X58" s="195">
        <f t="shared" si="73"/>
        <v>0.1108951710965253</v>
      </c>
      <c r="Y58" s="195">
        <f t="shared" si="73"/>
        <v>0.11900692311873215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8766.2489296356234</v>
      </c>
      <c r="C62" s="22">
        <v>9351.8363151461581</v>
      </c>
      <c r="D62" s="22">
        <v>9716.4906975992981</v>
      </c>
      <c r="E62" s="22">
        <v>10898.070182652651</v>
      </c>
      <c r="F62" s="22">
        <v>9813.8059041044398</v>
      </c>
      <c r="G62" s="22">
        <v>10708.833698040758</v>
      </c>
      <c r="H62" s="22">
        <v>9939.3275521467731</v>
      </c>
      <c r="I62" s="22">
        <v>8317.1384599391895</v>
      </c>
      <c r="J62" s="22">
        <v>8682.8696619323291</v>
      </c>
      <c r="K62" s="22">
        <v>8338.0134433327967</v>
      </c>
      <c r="L62" s="22">
        <v>8631.4897775732243</v>
      </c>
      <c r="M62" s="22">
        <v>7963.1189893316196</v>
      </c>
      <c r="N62" s="22">
        <v>7209.0895292342466</v>
      </c>
      <c r="O62" s="22">
        <v>6701.4389972779172</v>
      </c>
      <c r="P62" s="22">
        <v>6088.3958443728598</v>
      </c>
      <c r="Q62" s="22">
        <v>6773.1454385674642</v>
      </c>
      <c r="R62" s="22">
        <v>7281.7790298576638</v>
      </c>
      <c r="S62" s="22">
        <v>7799.1719958969516</v>
      </c>
      <c r="T62" s="22">
        <v>7263.5192957253112</v>
      </c>
      <c r="U62" s="22">
        <v>7061.1682860307828</v>
      </c>
      <c r="V62" s="22">
        <v>7560.8347569288962</v>
      </c>
      <c r="W62" s="22">
        <v>8208.2044429803118</v>
      </c>
      <c r="X62" s="22">
        <v>7110.6970945309367</v>
      </c>
      <c r="Y62" s="22">
        <v>6156.0663066397783</v>
      </c>
      <c r="DA62" s="57" t="s">
        <v>251</v>
      </c>
    </row>
    <row r="63" spans="1:105" ht="12" customHeight="1" x14ac:dyDescent="0.25">
      <c r="A63" s="30" t="s">
        <v>51</v>
      </c>
      <c r="B63" s="31">
        <v>810.44309203562352</v>
      </c>
      <c r="C63" s="31">
        <v>805.42743682615765</v>
      </c>
      <c r="D63" s="31">
        <v>938.72807235929713</v>
      </c>
      <c r="E63" s="31">
        <v>998.91333073265173</v>
      </c>
      <c r="F63" s="31">
        <v>952.95241506443767</v>
      </c>
      <c r="G63" s="31">
        <v>983.51133888075776</v>
      </c>
      <c r="H63" s="31">
        <v>944.40575642677322</v>
      </c>
      <c r="I63" s="31">
        <v>549.83124565918695</v>
      </c>
      <c r="J63" s="31">
        <v>666.29945241232986</v>
      </c>
      <c r="K63" s="31">
        <v>583.24699285279451</v>
      </c>
      <c r="L63" s="31">
        <v>619.10014185322461</v>
      </c>
      <c r="M63" s="31">
        <v>719.89077361162083</v>
      </c>
      <c r="N63" s="31">
        <v>650.30291399424482</v>
      </c>
      <c r="O63" s="31">
        <v>576.32650155791703</v>
      </c>
      <c r="P63" s="31">
        <v>444.82594961286048</v>
      </c>
      <c r="Q63" s="31">
        <v>412.81950380746474</v>
      </c>
      <c r="R63" s="31">
        <v>516.3117558576613</v>
      </c>
      <c r="S63" s="31">
        <v>625.09536915228875</v>
      </c>
      <c r="T63" s="31">
        <v>417.96703115130879</v>
      </c>
      <c r="U63" s="31">
        <v>310.14480471572335</v>
      </c>
      <c r="V63" s="31">
        <v>246.3616910047686</v>
      </c>
      <c r="W63" s="31">
        <v>197.1766125518115</v>
      </c>
      <c r="X63" s="31">
        <v>218.42836269122682</v>
      </c>
      <c r="Y63" s="31">
        <v>141.33422420635347</v>
      </c>
      <c r="DA63" s="59" t="s">
        <v>252</v>
      </c>
    </row>
    <row r="64" spans="1:105" ht="12" customHeight="1" x14ac:dyDescent="0.25">
      <c r="A64" s="73" t="s">
        <v>75</v>
      </c>
      <c r="B64" s="98">
        <v>849.89372759999992</v>
      </c>
      <c r="C64" s="98">
        <v>787.05518832000018</v>
      </c>
      <c r="D64" s="98">
        <v>760.55650524000021</v>
      </c>
      <c r="E64" s="98">
        <v>628.7889319200001</v>
      </c>
      <c r="F64" s="98">
        <v>479.46299903999994</v>
      </c>
      <c r="G64" s="98">
        <v>498.67877916000009</v>
      </c>
      <c r="H64" s="98">
        <v>435.95797571999992</v>
      </c>
      <c r="I64" s="98">
        <v>311.39842428000014</v>
      </c>
      <c r="J64" s="98">
        <v>278.77574952000015</v>
      </c>
      <c r="K64" s="98">
        <v>281.74155048000017</v>
      </c>
      <c r="L64" s="98">
        <v>355.88407572000006</v>
      </c>
      <c r="M64" s="98">
        <v>275.81017572000013</v>
      </c>
      <c r="N64" s="98">
        <v>207.59902524000003</v>
      </c>
      <c r="O64" s="98">
        <v>222.42757572000002</v>
      </c>
      <c r="P64" s="98">
        <v>192.77047476000001</v>
      </c>
      <c r="Q64" s="98">
        <v>192.77047476000001</v>
      </c>
      <c r="R64" s="98">
        <v>157.285584</v>
      </c>
      <c r="S64" s="98">
        <v>197.97743628000001</v>
      </c>
      <c r="T64" s="98">
        <v>200.88894600000003</v>
      </c>
      <c r="U64" s="98">
        <v>195.06615372000002</v>
      </c>
      <c r="V64" s="98">
        <v>209.62324800000002</v>
      </c>
      <c r="W64" s="98">
        <v>195.06615372000002</v>
      </c>
      <c r="X64" s="98">
        <v>174.68604000000002</v>
      </c>
      <c r="Y64" s="98">
        <v>168.62154948000003</v>
      </c>
      <c r="DA64" s="63"/>
    </row>
    <row r="65" spans="1:105" ht="12" customHeight="1" x14ac:dyDescent="0.25">
      <c r="A65" s="97" t="s">
        <v>74</v>
      </c>
      <c r="B65" s="98">
        <v>767.0498090399999</v>
      </c>
      <c r="C65" s="98">
        <v>659.60312904000023</v>
      </c>
      <c r="D65" s="98">
        <v>674.52640524000014</v>
      </c>
      <c r="E65" s="98">
        <v>596.92605048000007</v>
      </c>
      <c r="F65" s="98">
        <v>450.78629903999996</v>
      </c>
      <c r="G65" s="98">
        <v>492.30614952000008</v>
      </c>
      <c r="H65" s="98">
        <v>435.95797571999992</v>
      </c>
      <c r="I65" s="98">
        <v>311.39842428000014</v>
      </c>
      <c r="J65" s="98">
        <v>278.77574952000015</v>
      </c>
      <c r="K65" s="98">
        <v>281.74155048000017</v>
      </c>
      <c r="L65" s="98">
        <v>355.88407572000006</v>
      </c>
      <c r="M65" s="98">
        <v>275.81017572000013</v>
      </c>
      <c r="N65" s="98">
        <v>207.59902524000003</v>
      </c>
      <c r="O65" s="98">
        <v>222.42757572000002</v>
      </c>
      <c r="P65" s="98">
        <v>192.77047476000001</v>
      </c>
      <c r="Q65" s="98">
        <v>192.77047476000001</v>
      </c>
      <c r="R65" s="98">
        <v>157.285584</v>
      </c>
      <c r="S65" s="98">
        <v>197.97743628000001</v>
      </c>
      <c r="T65" s="98">
        <v>200.88894600000003</v>
      </c>
      <c r="U65" s="98">
        <v>195.06615372000002</v>
      </c>
      <c r="V65" s="98">
        <v>209.62324800000002</v>
      </c>
      <c r="W65" s="98">
        <v>195.06615372000002</v>
      </c>
      <c r="X65" s="98">
        <v>174.68604000000002</v>
      </c>
      <c r="Y65" s="98">
        <v>168.62154948000003</v>
      </c>
      <c r="DA65" s="63" t="s">
        <v>253</v>
      </c>
    </row>
    <row r="66" spans="1:105" ht="12" customHeight="1" x14ac:dyDescent="0.25">
      <c r="A66" s="97" t="s">
        <v>196</v>
      </c>
      <c r="B66" s="98">
        <v>82.84391856000002</v>
      </c>
      <c r="C66" s="98">
        <v>127.45205927999996</v>
      </c>
      <c r="D66" s="98">
        <v>86.030100000000061</v>
      </c>
      <c r="E66" s="98">
        <v>31.862881440000024</v>
      </c>
      <c r="F66" s="98">
        <v>28.676699999999983</v>
      </c>
      <c r="G66" s="98">
        <v>6.3726296400000138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8">
        <v>0</v>
      </c>
      <c r="DA66" s="63" t="s">
        <v>254</v>
      </c>
    </row>
    <row r="67" spans="1:105" ht="12" customHeight="1" x14ac:dyDescent="0.25">
      <c r="A67" s="73" t="s">
        <v>189</v>
      </c>
      <c r="B67" s="98">
        <v>7105.9121100000002</v>
      </c>
      <c r="C67" s="98">
        <v>7759.3536899999999</v>
      </c>
      <c r="D67" s="98">
        <v>8017.2061200000007</v>
      </c>
      <c r="E67" s="98">
        <v>9270.3679199999988</v>
      </c>
      <c r="F67" s="98">
        <v>8381.3904900000016</v>
      </c>
      <c r="G67" s="98">
        <v>9226.6435799999999</v>
      </c>
      <c r="H67" s="98">
        <v>8558.9638200000009</v>
      </c>
      <c r="I67" s="98">
        <v>7455.9087900000022</v>
      </c>
      <c r="J67" s="98">
        <v>7737.7944599999992</v>
      </c>
      <c r="K67" s="98">
        <v>7473.0249000000013</v>
      </c>
      <c r="L67" s="98">
        <v>7656.5055599999996</v>
      </c>
      <c r="M67" s="98">
        <v>6967.4180399999987</v>
      </c>
      <c r="N67" s="98">
        <v>6351.1875900000014</v>
      </c>
      <c r="O67" s="98">
        <v>5902.6849199999997</v>
      </c>
      <c r="P67" s="98">
        <v>5450.7994199999994</v>
      </c>
      <c r="Q67" s="98">
        <v>6167.5554599999996</v>
      </c>
      <c r="R67" s="98">
        <v>6608.1816900000022</v>
      </c>
      <c r="S67" s="98">
        <v>6976.0991904646626</v>
      </c>
      <c r="T67" s="98">
        <v>6644.663318574002</v>
      </c>
      <c r="U67" s="98">
        <v>6555.9573275950597</v>
      </c>
      <c r="V67" s="98">
        <v>7104.8498179241278</v>
      </c>
      <c r="W67" s="98">
        <v>7815.9616767084999</v>
      </c>
      <c r="X67" s="98">
        <v>6717.5826918397097</v>
      </c>
      <c r="Y67" s="98">
        <v>5846.1105329534248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8766.2489296356234</v>
      </c>
      <c r="C78" s="203">
        <f t="shared" si="74"/>
        <v>9351.8363151461563</v>
      </c>
      <c r="D78" s="203">
        <f t="shared" si="74"/>
        <v>9716.4906975992963</v>
      </c>
      <c r="E78" s="203">
        <f t="shared" si="74"/>
        <v>10898.070182652649</v>
      </c>
      <c r="F78" s="203">
        <f t="shared" si="74"/>
        <v>9813.8059041044398</v>
      </c>
      <c r="G78" s="203">
        <f t="shared" si="74"/>
        <v>10708.833698040755</v>
      </c>
      <c r="H78" s="203">
        <f t="shared" si="74"/>
        <v>9939.3275521467785</v>
      </c>
      <c r="I78" s="203">
        <f t="shared" si="74"/>
        <v>8317.1384599391859</v>
      </c>
      <c r="J78" s="203">
        <f t="shared" si="74"/>
        <v>8682.8696619323327</v>
      </c>
      <c r="K78" s="203">
        <f t="shared" si="74"/>
        <v>8338.0134433327912</v>
      </c>
      <c r="L78" s="203">
        <f t="shared" si="74"/>
        <v>8631.4897775732188</v>
      </c>
      <c r="M78" s="203">
        <f t="shared" si="74"/>
        <v>7963.1189893316186</v>
      </c>
      <c r="N78" s="203">
        <f t="shared" si="74"/>
        <v>7209.0895292342493</v>
      </c>
      <c r="O78" s="203">
        <f t="shared" si="74"/>
        <v>6701.4389972779163</v>
      </c>
      <c r="P78" s="203">
        <f t="shared" si="74"/>
        <v>6088.3958443728598</v>
      </c>
      <c r="Q78" s="203">
        <f t="shared" si="74"/>
        <v>6773.145438567467</v>
      </c>
      <c r="R78" s="203">
        <f t="shared" ref="R78:V78" si="75">R79+R84</f>
        <v>7281.7790298576629</v>
      </c>
      <c r="S78" s="203">
        <f t="shared" si="75"/>
        <v>7799.1719958969443</v>
      </c>
      <c r="T78" s="203">
        <f t="shared" si="75"/>
        <v>7263.5192957253121</v>
      </c>
      <c r="U78" s="203">
        <f t="shared" si="75"/>
        <v>7061.1682860307801</v>
      </c>
      <c r="V78" s="203">
        <f t="shared" si="75"/>
        <v>7560.834756928889</v>
      </c>
      <c r="W78" s="203">
        <f t="shared" ref="W78:Y78" si="76">W79+W84</f>
        <v>8208.2044429803063</v>
      </c>
      <c r="X78" s="203">
        <f t="shared" si="76"/>
        <v>7110.6970945309358</v>
      </c>
      <c r="Y78" s="203">
        <f t="shared" si="76"/>
        <v>6156.0663066397728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8766.2489296356234</v>
      </c>
      <c r="C79" s="192">
        <f t="shared" si="77"/>
        <v>9351.8363151461563</v>
      </c>
      <c r="D79" s="192">
        <f t="shared" si="77"/>
        <v>9716.4906975992963</v>
      </c>
      <c r="E79" s="192">
        <f t="shared" si="77"/>
        <v>10898.070182652649</v>
      </c>
      <c r="F79" s="192">
        <f t="shared" si="77"/>
        <v>9813.8059041044398</v>
      </c>
      <c r="G79" s="192">
        <f t="shared" si="77"/>
        <v>10708.833698040755</v>
      </c>
      <c r="H79" s="192">
        <f t="shared" si="77"/>
        <v>9939.3275521467785</v>
      </c>
      <c r="I79" s="192">
        <f t="shared" si="77"/>
        <v>8317.1384599391859</v>
      </c>
      <c r="J79" s="192">
        <f t="shared" si="77"/>
        <v>8682.8696619323327</v>
      </c>
      <c r="K79" s="192">
        <f t="shared" si="77"/>
        <v>8338.0134433327912</v>
      </c>
      <c r="L79" s="192">
        <f t="shared" si="77"/>
        <v>8631.4897775732188</v>
      </c>
      <c r="M79" s="192">
        <f t="shared" si="77"/>
        <v>7963.1189893316186</v>
      </c>
      <c r="N79" s="192">
        <f t="shared" si="77"/>
        <v>7209.0895292342493</v>
      </c>
      <c r="O79" s="192">
        <f t="shared" si="77"/>
        <v>6701.4389972779163</v>
      </c>
      <c r="P79" s="192">
        <f t="shared" si="77"/>
        <v>6088.3958443728598</v>
      </c>
      <c r="Q79" s="192">
        <f t="shared" si="77"/>
        <v>6773.145438567467</v>
      </c>
      <c r="R79" s="192">
        <f t="shared" ref="R79:V79" si="78">SUM(R80:R83)</f>
        <v>7281.7790298576629</v>
      </c>
      <c r="S79" s="192">
        <f t="shared" si="78"/>
        <v>7799.1719958969443</v>
      </c>
      <c r="T79" s="192">
        <f t="shared" si="78"/>
        <v>7263.5192957253121</v>
      </c>
      <c r="U79" s="192">
        <f t="shared" si="78"/>
        <v>7061.1682860307801</v>
      </c>
      <c r="V79" s="192">
        <f t="shared" si="78"/>
        <v>7560.834756928889</v>
      </c>
      <c r="W79" s="192">
        <f t="shared" ref="W79:Y79" si="79">SUM(W80:W83)</f>
        <v>8208.2044429803063</v>
      </c>
      <c r="X79" s="192">
        <f t="shared" si="79"/>
        <v>7110.6970945309358</v>
      </c>
      <c r="Y79" s="192">
        <f t="shared" si="79"/>
        <v>6156.0663066397728</v>
      </c>
      <c r="DA79" s="213" t="s">
        <v>265</v>
      </c>
    </row>
    <row r="80" spans="1:105" ht="12" customHeight="1" x14ac:dyDescent="0.25">
      <c r="A80" s="97" t="s">
        <v>57</v>
      </c>
      <c r="B80" s="74">
        <v>7425.2346271973502</v>
      </c>
      <c r="C80" s="74">
        <v>8020.3407203207662</v>
      </c>
      <c r="D80" s="74">
        <v>8306.2416417732384</v>
      </c>
      <c r="E80" s="74">
        <v>9524.47378700017</v>
      </c>
      <c r="F80" s="74">
        <v>8452.5552526345728</v>
      </c>
      <c r="G80" s="74">
        <v>9327.6889179956452</v>
      </c>
      <c r="H80" s="74">
        <v>8670.7757070442494</v>
      </c>
      <c r="I80" s="74">
        <v>7073.720677473224</v>
      </c>
      <c r="J80" s="74">
        <v>7448.0775933971408</v>
      </c>
      <c r="K80" s="74">
        <v>7147.8832276987314</v>
      </c>
      <c r="L80" s="74">
        <v>7398.186728015</v>
      </c>
      <c r="M80" s="74">
        <v>6849.2349085520855</v>
      </c>
      <c r="N80" s="74">
        <v>6219.8977405758769</v>
      </c>
      <c r="O80" s="74">
        <v>5744.8622004835788</v>
      </c>
      <c r="P80" s="74">
        <v>5065.9542155046465</v>
      </c>
      <c r="Q80" s="74">
        <v>5699.8840741295162</v>
      </c>
      <c r="R80" s="74">
        <v>6223.294610310847</v>
      </c>
      <c r="S80" s="74">
        <v>6658.1023225859562</v>
      </c>
      <c r="T80" s="74">
        <v>6105.9734765347584</v>
      </c>
      <c r="U80" s="74">
        <v>5894.4161738329794</v>
      </c>
      <c r="V80" s="74">
        <v>6169.8817354489793</v>
      </c>
      <c r="W80" s="74">
        <v>6836.0143664478974</v>
      </c>
      <c r="X80" s="74">
        <v>5831.0821887591119</v>
      </c>
      <c r="Y80" s="74">
        <v>4924.0438474869488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753.10940611071749</v>
      </c>
      <c r="C82" s="74">
        <v>734.33877990374685</v>
      </c>
      <c r="D82" s="74">
        <v>772.9716402641659</v>
      </c>
      <c r="E82" s="74">
        <v>724.07733144319468</v>
      </c>
      <c r="F82" s="74">
        <v>718.26074469510718</v>
      </c>
      <c r="G82" s="74">
        <v>763.91412161280982</v>
      </c>
      <c r="H82" s="74">
        <v>672.70866913340365</v>
      </c>
      <c r="I82" s="74">
        <v>713.33419925055989</v>
      </c>
      <c r="J82" s="74">
        <v>700.34546203073535</v>
      </c>
      <c r="K82" s="74">
        <v>727.71551964957587</v>
      </c>
      <c r="L82" s="74">
        <v>752.09222986709005</v>
      </c>
      <c r="M82" s="74">
        <v>727.45281713015606</v>
      </c>
      <c r="N82" s="74">
        <v>675.88648160393848</v>
      </c>
      <c r="O82" s="74">
        <v>635.3964172839311</v>
      </c>
      <c r="P82" s="74">
        <v>710.1043042249421</v>
      </c>
      <c r="Q82" s="74">
        <v>737.68394994237201</v>
      </c>
      <c r="R82" s="74">
        <v>749.49676596565905</v>
      </c>
      <c r="S82" s="74">
        <v>744.3849806455778</v>
      </c>
      <c r="T82" s="74">
        <v>719.54972523598644</v>
      </c>
      <c r="U82" s="74">
        <v>716.72356733847937</v>
      </c>
      <c r="V82" s="74">
        <v>758.24078070261078</v>
      </c>
      <c r="W82" s="74">
        <v>754.00601169141135</v>
      </c>
      <c r="X82" s="74">
        <v>757.83668530624789</v>
      </c>
      <c r="Y82" s="74">
        <v>756.24521859339904</v>
      </c>
      <c r="DA82" s="90" t="s">
        <v>268</v>
      </c>
    </row>
    <row r="83" spans="1:105" ht="12" customHeight="1" x14ac:dyDescent="0.25">
      <c r="A83" s="107" t="s">
        <v>54</v>
      </c>
      <c r="B83" s="193">
        <v>587.90489632755475</v>
      </c>
      <c r="C83" s="193">
        <v>597.15681492164379</v>
      </c>
      <c r="D83" s="193">
        <v>637.27741556189267</v>
      </c>
      <c r="E83" s="193">
        <v>649.51906420928469</v>
      </c>
      <c r="F83" s="193">
        <v>642.98990677476002</v>
      </c>
      <c r="G83" s="193">
        <v>617.2306584323004</v>
      </c>
      <c r="H83" s="193">
        <v>595.8431759691241</v>
      </c>
      <c r="I83" s="193">
        <v>530.0835832154022</v>
      </c>
      <c r="J83" s="193">
        <v>534.44660650445576</v>
      </c>
      <c r="K83" s="193">
        <v>462.41469598448356</v>
      </c>
      <c r="L83" s="193">
        <v>481.21081969112822</v>
      </c>
      <c r="M83" s="193">
        <v>386.43126364937712</v>
      </c>
      <c r="N83" s="193">
        <v>313.30530705443374</v>
      </c>
      <c r="O83" s="193">
        <v>321.180379510406</v>
      </c>
      <c r="P83" s="193">
        <v>312.33732464327073</v>
      </c>
      <c r="Q83" s="193">
        <v>335.57741449557818</v>
      </c>
      <c r="R83" s="193">
        <v>308.98765358115685</v>
      </c>
      <c r="S83" s="193">
        <v>396.68469266541047</v>
      </c>
      <c r="T83" s="193">
        <v>437.99609395456747</v>
      </c>
      <c r="U83" s="193">
        <v>450.02854485932102</v>
      </c>
      <c r="V83" s="193">
        <v>632.71224077729835</v>
      </c>
      <c r="W83" s="193">
        <v>618.18406484099808</v>
      </c>
      <c r="X83" s="193">
        <v>521.77822046557571</v>
      </c>
      <c r="Y83" s="193">
        <v>475.77724055942468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0.84702529973740848</v>
      </c>
      <c r="C88" s="196">
        <f t="shared" si="86"/>
        <v>0.85762201668682858</v>
      </c>
      <c r="D88" s="196">
        <f t="shared" si="86"/>
        <v>0.85486024741684818</v>
      </c>
      <c r="E88" s="196">
        <f t="shared" si="86"/>
        <v>0.87395966692901783</v>
      </c>
      <c r="F88" s="196">
        <f t="shared" si="86"/>
        <v>0.861292278982148</v>
      </c>
      <c r="G88" s="196">
        <f t="shared" si="86"/>
        <v>0.8710275255933988</v>
      </c>
      <c r="H88" s="196">
        <f t="shared" si="86"/>
        <v>0.87237045580326644</v>
      </c>
      <c r="I88" s="196">
        <f t="shared" si="86"/>
        <v>0.85049932877093726</v>
      </c>
      <c r="J88" s="196">
        <f t="shared" si="86"/>
        <v>0.85778986480140318</v>
      </c>
      <c r="K88" s="196">
        <f t="shared" si="86"/>
        <v>0.85726453624445675</v>
      </c>
      <c r="L88" s="196">
        <f t="shared" si="86"/>
        <v>0.85711585353867292</v>
      </c>
      <c r="M88" s="196">
        <f t="shared" si="86"/>
        <v>0.86011962369621375</v>
      </c>
      <c r="N88" s="196">
        <f t="shared" si="86"/>
        <v>0.86278547594019894</v>
      </c>
      <c r="O88" s="196">
        <f t="shared" si="86"/>
        <v>0.85725800127660745</v>
      </c>
      <c r="P88" s="196">
        <f t="shared" si="86"/>
        <v>0.83206715611088344</v>
      </c>
      <c r="Q88" s="196">
        <f t="shared" si="86"/>
        <v>0.84154166270716502</v>
      </c>
      <c r="R88" s="196">
        <f t="shared" ref="R88:V88" si="87">IF(R80=0,0,R80/R$78)</f>
        <v>0.85463931064006671</v>
      </c>
      <c r="S88" s="196">
        <f t="shared" si="87"/>
        <v>0.853693485165952</v>
      </c>
      <c r="T88" s="196">
        <f t="shared" si="87"/>
        <v>0.84063567919867899</v>
      </c>
      <c r="U88" s="196">
        <f t="shared" si="87"/>
        <v>0.83476500418408028</v>
      </c>
      <c r="V88" s="196">
        <f t="shared" si="87"/>
        <v>0.81603181841724359</v>
      </c>
      <c r="W88" s="196">
        <f t="shared" ref="W88:Y88" si="88">IF(W80=0,0,W80/W$78)</f>
        <v>0.83282701033282469</v>
      </c>
      <c r="X88" s="196">
        <f t="shared" si="88"/>
        <v>0.82004367662405186</v>
      </c>
      <c r="Y88" s="196">
        <f t="shared" si="88"/>
        <v>0.79986855277630831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8.5910109575455681E-2</v>
      </c>
      <c r="C90" s="197">
        <f t="shared" si="92"/>
        <v>7.852348513782452E-2</v>
      </c>
      <c r="D90" s="197">
        <f t="shared" si="92"/>
        <v>7.955255290422375E-2</v>
      </c>
      <c r="E90" s="197">
        <f t="shared" si="92"/>
        <v>6.6440876165008364E-2</v>
      </c>
      <c r="F90" s="197">
        <f t="shared" si="92"/>
        <v>7.3188806841462811E-2</v>
      </c>
      <c r="G90" s="197">
        <f t="shared" si="92"/>
        <v>7.1334950486024687E-2</v>
      </c>
      <c r="H90" s="197">
        <f t="shared" si="92"/>
        <v>6.768150718487051E-2</v>
      </c>
      <c r="I90" s="197">
        <f t="shared" si="92"/>
        <v>8.5766781770731243E-2</v>
      </c>
      <c r="J90" s="197">
        <f t="shared" si="92"/>
        <v>8.0658294929982471E-2</v>
      </c>
      <c r="K90" s="197">
        <f t="shared" si="92"/>
        <v>8.7276846528889784E-2</v>
      </c>
      <c r="L90" s="197">
        <f t="shared" si="92"/>
        <v>8.7133536532849151E-2</v>
      </c>
      <c r="M90" s="197">
        <f t="shared" si="92"/>
        <v>9.1352749859036644E-2</v>
      </c>
      <c r="N90" s="197">
        <f t="shared" si="92"/>
        <v>9.3754763186542259E-2</v>
      </c>
      <c r="O90" s="197">
        <f t="shared" si="92"/>
        <v>9.4814922219246534E-2</v>
      </c>
      <c r="P90" s="197">
        <f t="shared" si="92"/>
        <v>0.11663241391921798</v>
      </c>
      <c r="Q90" s="197">
        <f t="shared" si="92"/>
        <v>0.1089130532679649</v>
      </c>
      <c r="R90" s="197">
        <f t="shared" ref="R90:V90" si="93">IF(R82=0,0,R82/R$78)</f>
        <v>0.1029276997959535</v>
      </c>
      <c r="S90" s="197">
        <f t="shared" si="93"/>
        <v>9.5444103686543935E-2</v>
      </c>
      <c r="T90" s="197">
        <f t="shared" si="93"/>
        <v>9.9063511218239905E-2</v>
      </c>
      <c r="U90" s="197">
        <f t="shared" si="93"/>
        <v>0.10150212235507612</v>
      </c>
      <c r="V90" s="197">
        <f t="shared" si="93"/>
        <v>0.10028532630047825</v>
      </c>
      <c r="W90" s="197">
        <f t="shared" ref="W90:Y90" si="94">IF(W82=0,0,W82/W$78)</f>
        <v>9.186004283022467E-2</v>
      </c>
      <c r="X90" s="197">
        <f t="shared" si="94"/>
        <v>0.10657698889875709</v>
      </c>
      <c r="Y90" s="197">
        <f t="shared" si="94"/>
        <v>0.12284552844691303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6.7064590687135731E-2</v>
      </c>
      <c r="C91" s="198">
        <f t="shared" si="95"/>
        <v>6.3854498175346969E-2</v>
      </c>
      <c r="D91" s="198">
        <f t="shared" si="95"/>
        <v>6.5587199678928121E-2</v>
      </c>
      <c r="E91" s="198">
        <f t="shared" si="95"/>
        <v>5.9599456905973812E-2</v>
      </c>
      <c r="F91" s="198">
        <f t="shared" si="95"/>
        <v>6.5518914176389165E-2</v>
      </c>
      <c r="G91" s="198">
        <f t="shared" si="95"/>
        <v>5.7637523920576562E-2</v>
      </c>
      <c r="H91" s="198">
        <f t="shared" si="95"/>
        <v>5.9948037011862937E-2</v>
      </c>
      <c r="I91" s="198">
        <f t="shared" si="95"/>
        <v>6.3733889458331583E-2</v>
      </c>
      <c r="J91" s="198">
        <f t="shared" si="95"/>
        <v>6.1551840268614273E-2</v>
      </c>
      <c r="K91" s="198">
        <f t="shared" si="95"/>
        <v>5.5458617226653399E-2</v>
      </c>
      <c r="L91" s="198">
        <f t="shared" si="95"/>
        <v>5.5750609928477808E-2</v>
      </c>
      <c r="M91" s="198">
        <f t="shared" si="95"/>
        <v>4.8527626444749644E-2</v>
      </c>
      <c r="N91" s="198">
        <f t="shared" si="95"/>
        <v>4.3459760873258715E-2</v>
      </c>
      <c r="O91" s="198">
        <f t="shared" si="95"/>
        <v>4.7927076504145974E-2</v>
      </c>
      <c r="P91" s="198">
        <f t="shared" si="95"/>
        <v>5.1300429969898469E-2</v>
      </c>
      <c r="Q91" s="198">
        <f t="shared" si="95"/>
        <v>4.9545284024870052E-2</v>
      </c>
      <c r="R91" s="198">
        <f t="shared" ref="R91:V91" si="96">IF(R83=0,0,R83/R$78)</f>
        <v>4.2432989563979756E-2</v>
      </c>
      <c r="S91" s="198">
        <f t="shared" si="96"/>
        <v>5.0862411147504089E-2</v>
      </c>
      <c r="T91" s="198">
        <f t="shared" si="96"/>
        <v>6.0300809583081115E-2</v>
      </c>
      <c r="U91" s="198">
        <f t="shared" si="96"/>
        <v>6.3732873460843512E-2</v>
      </c>
      <c r="V91" s="198">
        <f t="shared" si="96"/>
        <v>8.3682855282278076E-2</v>
      </c>
      <c r="W91" s="198">
        <f t="shared" ref="W91:Y91" si="97">IF(W83=0,0,W83/W$78)</f>
        <v>7.5312946836950667E-2</v>
      </c>
      <c r="X91" s="198">
        <f t="shared" si="97"/>
        <v>7.3379334477190986E-2</v>
      </c>
      <c r="Y91" s="198">
        <f t="shared" si="97"/>
        <v>7.7285918776778567E-2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16246.7817307594</v>
      </c>
      <c r="C96" s="203">
        <f t="shared" si="101"/>
        <v>17331.455987684501</v>
      </c>
      <c r="D96" s="203">
        <f t="shared" si="101"/>
        <v>17260.310591165144</v>
      </c>
      <c r="E96" s="203">
        <f t="shared" si="101"/>
        <v>18857.293505044574</v>
      </c>
      <c r="F96" s="203">
        <f t="shared" si="101"/>
        <v>17300.807675222397</v>
      </c>
      <c r="G96" s="203">
        <f t="shared" si="101"/>
        <v>19674.090792027797</v>
      </c>
      <c r="H96" s="203">
        <f t="shared" si="101"/>
        <v>18931.154269631134</v>
      </c>
      <c r="I96" s="203">
        <f t="shared" si="101"/>
        <v>17245.296478212309</v>
      </c>
      <c r="J96" s="203">
        <f t="shared" si="101"/>
        <v>16965.880127859222</v>
      </c>
      <c r="K96" s="203">
        <f t="shared" si="101"/>
        <v>17769.724830164338</v>
      </c>
      <c r="L96" s="203">
        <f t="shared" si="101"/>
        <v>18675.509359747244</v>
      </c>
      <c r="M96" s="203">
        <f t="shared" si="101"/>
        <v>18399.947693064245</v>
      </c>
      <c r="N96" s="203">
        <f t="shared" si="101"/>
        <v>17806.255701698883</v>
      </c>
      <c r="O96" s="203">
        <f t="shared" si="101"/>
        <v>17265.309508950882</v>
      </c>
      <c r="P96" s="203">
        <f t="shared" si="101"/>
        <v>15222.869074254064</v>
      </c>
      <c r="Q96" s="203">
        <f t="shared" si="101"/>
        <v>16486.072096294305</v>
      </c>
      <c r="R96" s="203">
        <f t="shared" si="101"/>
        <v>16942.776146588851</v>
      </c>
      <c r="S96" s="203">
        <f t="shared" si="101"/>
        <v>17325.188287373054</v>
      </c>
      <c r="T96" s="203">
        <f t="shared" si="101"/>
        <v>16024.119374902051</v>
      </c>
      <c r="U96" s="203">
        <f t="shared" si="101"/>
        <v>15636.265302109241</v>
      </c>
      <c r="V96" s="203">
        <f t="shared" si="101"/>
        <v>16536.477084062808</v>
      </c>
      <c r="W96" s="203">
        <f t="shared" si="101"/>
        <v>17658.870221478675</v>
      </c>
      <c r="X96" s="203">
        <f t="shared" ref="X96:Y96" si="102">X44*11630*1000/X$6</f>
        <v>16134.725781269828</v>
      </c>
      <c r="Y96" s="203">
        <f t="shared" si="102"/>
        <v>14902.808054625453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14573.693351180736</v>
      </c>
      <c r="C97" s="192">
        <f t="shared" si="103"/>
        <v>15643.992791993134</v>
      </c>
      <c r="D97" s="192">
        <f t="shared" si="103"/>
        <v>15562.41100567385</v>
      </c>
      <c r="E97" s="192">
        <f t="shared" si="103"/>
        <v>17154.342078649563</v>
      </c>
      <c r="F97" s="192">
        <f t="shared" si="103"/>
        <v>15591.784742237762</v>
      </c>
      <c r="G97" s="192">
        <f t="shared" si="103"/>
        <v>17957.102557259554</v>
      </c>
      <c r="H97" s="192">
        <f t="shared" si="103"/>
        <v>17250.815473638017</v>
      </c>
      <c r="I97" s="192">
        <f t="shared" si="103"/>
        <v>15565.718412672089</v>
      </c>
      <c r="J97" s="192">
        <f t="shared" si="103"/>
        <v>15296.277285100214</v>
      </c>
      <c r="K97" s="192">
        <f t="shared" si="103"/>
        <v>16105.144646540659</v>
      </c>
      <c r="L97" s="192">
        <f t="shared" si="103"/>
        <v>17022.587932603961</v>
      </c>
      <c r="M97" s="192">
        <f t="shared" si="103"/>
        <v>16722.688009750324</v>
      </c>
      <c r="N97" s="192">
        <f t="shared" si="103"/>
        <v>16133.754134452467</v>
      </c>
      <c r="O97" s="192">
        <f t="shared" si="103"/>
        <v>15603.920530661248</v>
      </c>
      <c r="P97" s="192">
        <f t="shared" si="103"/>
        <v>13605.961545290016</v>
      </c>
      <c r="Q97" s="192">
        <f t="shared" si="103"/>
        <v>14944.180546099517</v>
      </c>
      <c r="R97" s="192">
        <f t="shared" si="103"/>
        <v>15381.083040569823</v>
      </c>
      <c r="S97" s="192">
        <f t="shared" si="103"/>
        <v>15692.872899243002</v>
      </c>
      <c r="T97" s="192">
        <f t="shared" si="103"/>
        <v>14361.1525956351</v>
      </c>
      <c r="U97" s="192">
        <f t="shared" si="103"/>
        <v>13921.403595304959</v>
      </c>
      <c r="V97" s="192">
        <f t="shared" si="103"/>
        <v>14788.183449243614</v>
      </c>
      <c r="W97" s="192">
        <f t="shared" si="103"/>
        <v>15843.634338044607</v>
      </c>
      <c r="X97" s="192">
        <f t="shared" ref="X97:Y97" si="104">X45*11630*1000/X$6</f>
        <v>14345.462605160395</v>
      </c>
      <c r="Y97" s="192">
        <f t="shared" si="104"/>
        <v>13129.270722215419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12042.908531805166</v>
      </c>
      <c r="C98" s="74">
        <f t="shared" si="105"/>
        <v>13068.22427805101</v>
      </c>
      <c r="D98" s="74">
        <f t="shared" si="105"/>
        <v>12892.003093748906</v>
      </c>
      <c r="E98" s="74">
        <f t="shared" si="105"/>
        <v>14424.055812365377</v>
      </c>
      <c r="F98" s="74">
        <f t="shared" si="105"/>
        <v>12866.056336248474</v>
      </c>
      <c r="G98" s="74">
        <f t="shared" si="105"/>
        <v>15251.366451961376</v>
      </c>
      <c r="H98" s="74">
        <f t="shared" si="105"/>
        <v>14558.756990151569</v>
      </c>
      <c r="I98" s="74">
        <f t="shared" si="105"/>
        <v>12915.298066040037</v>
      </c>
      <c r="J98" s="74">
        <f t="shared" si="105"/>
        <v>12613.251285921226</v>
      </c>
      <c r="K98" s="74">
        <f t="shared" si="105"/>
        <v>13539.234821784194</v>
      </c>
      <c r="L98" s="74">
        <f t="shared" si="105"/>
        <v>14412.835205209403</v>
      </c>
      <c r="M98" s="74">
        <f t="shared" si="105"/>
        <v>14254.666683433774</v>
      </c>
      <c r="N98" s="74">
        <f t="shared" si="105"/>
        <v>13967.865631568287</v>
      </c>
      <c r="O98" s="74">
        <f t="shared" si="105"/>
        <v>13489.633328844355</v>
      </c>
      <c r="P98" s="74">
        <f t="shared" si="105"/>
        <v>11404.252965615256</v>
      </c>
      <c r="Q98" s="74">
        <f t="shared" si="105"/>
        <v>12535.735769190558</v>
      </c>
      <c r="R98" s="74">
        <f t="shared" si="105"/>
        <v>12996.791920123933</v>
      </c>
      <c r="S98" s="74">
        <f t="shared" si="105"/>
        <v>13222.403781532117</v>
      </c>
      <c r="T98" s="74">
        <f t="shared" si="105"/>
        <v>11861.036462658127</v>
      </c>
      <c r="U98" s="74">
        <f t="shared" si="105"/>
        <v>11399.199855690242</v>
      </c>
      <c r="V98" s="74">
        <f t="shared" si="105"/>
        <v>11903.114727498567</v>
      </c>
      <c r="W98" s="74">
        <f t="shared" si="105"/>
        <v>13054.276299106104</v>
      </c>
      <c r="X98" s="74">
        <f t="shared" ref="X98:Y98" si="106">X46*11630*1000/X$6</f>
        <v>11712.084166861001</v>
      </c>
      <c r="Y98" s="74">
        <f t="shared" si="106"/>
        <v>10519.117392079737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0.96589179044694429</v>
      </c>
      <c r="C99" s="74">
        <f t="shared" si="107"/>
        <v>1.2414898938544281</v>
      </c>
      <c r="D99" s="74">
        <f t="shared" si="107"/>
        <v>2.2041405258564617</v>
      </c>
      <c r="E99" s="74">
        <f t="shared" si="107"/>
        <v>4.2625752590678871</v>
      </c>
      <c r="F99" s="74">
        <f t="shared" si="107"/>
        <v>2.6626687830828581</v>
      </c>
      <c r="G99" s="74">
        <f t="shared" si="107"/>
        <v>3.2931901348411063</v>
      </c>
      <c r="H99" s="74">
        <f t="shared" si="107"/>
        <v>5.9547280591411527</v>
      </c>
      <c r="I99" s="74">
        <f t="shared" si="107"/>
        <v>9.3947961154619275</v>
      </c>
      <c r="J99" s="74">
        <f t="shared" si="107"/>
        <v>6.7544566972189406</v>
      </c>
      <c r="K99" s="74">
        <f t="shared" si="107"/>
        <v>7.9061167241316932</v>
      </c>
      <c r="L99" s="74">
        <f t="shared" si="107"/>
        <v>10.469421060311266</v>
      </c>
      <c r="M99" s="74">
        <f t="shared" si="107"/>
        <v>11.092613261079705</v>
      </c>
      <c r="N99" s="74">
        <f t="shared" si="107"/>
        <v>22.591538508116855</v>
      </c>
      <c r="O99" s="74">
        <f t="shared" si="107"/>
        <v>15.235231147388836</v>
      </c>
      <c r="P99" s="74">
        <f t="shared" si="107"/>
        <v>11.077679929613772</v>
      </c>
      <c r="Q99" s="74">
        <f t="shared" si="107"/>
        <v>17.874122639918554</v>
      </c>
      <c r="R99" s="74">
        <f t="shared" si="107"/>
        <v>17.987640506834019</v>
      </c>
      <c r="S99" s="74">
        <f t="shared" si="107"/>
        <v>20.604345535164111</v>
      </c>
      <c r="T99" s="74">
        <f t="shared" si="107"/>
        <v>27.599425278317749</v>
      </c>
      <c r="U99" s="74">
        <f t="shared" si="107"/>
        <v>37.518753083892413</v>
      </c>
      <c r="V99" s="74">
        <f t="shared" si="107"/>
        <v>20.929621980794277</v>
      </c>
      <c r="W99" s="74">
        <f t="shared" si="107"/>
        <v>76.284326556524732</v>
      </c>
      <c r="X99" s="74">
        <f t="shared" ref="X99:Y99" si="108">X47*11630*1000/X$6</f>
        <v>75.768058310839891</v>
      </c>
      <c r="Y99" s="74">
        <f t="shared" si="108"/>
        <v>61.974380773545469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1809.372727606881</v>
      </c>
      <c r="C100" s="74">
        <f t="shared" si="109"/>
        <v>1837.6747592154895</v>
      </c>
      <c r="D100" s="74">
        <f t="shared" si="109"/>
        <v>1892.5851988663167</v>
      </c>
      <c r="E100" s="74">
        <f t="shared" si="109"/>
        <v>1938.0939350480505</v>
      </c>
      <c r="F100" s="74">
        <f t="shared" si="109"/>
        <v>1936.1985226323084</v>
      </c>
      <c r="G100" s="74">
        <f t="shared" si="109"/>
        <v>1951.7205216652746</v>
      </c>
      <c r="H100" s="74">
        <f t="shared" si="109"/>
        <v>1959.1383304099547</v>
      </c>
      <c r="I100" s="74">
        <f t="shared" si="109"/>
        <v>1981.9355960142166</v>
      </c>
      <c r="J100" s="74">
        <f t="shared" si="109"/>
        <v>2006.8460235929554</v>
      </c>
      <c r="K100" s="74">
        <f t="shared" si="109"/>
        <v>1976.2960337435288</v>
      </c>
      <c r="L100" s="74">
        <f t="shared" si="109"/>
        <v>1983.5571657608887</v>
      </c>
      <c r="M100" s="74">
        <f t="shared" si="109"/>
        <v>1935.6574216805573</v>
      </c>
      <c r="N100" s="74">
        <f t="shared" si="109"/>
        <v>1703.3058095835199</v>
      </c>
      <c r="O100" s="74">
        <f t="shared" si="109"/>
        <v>1654.8047391114326</v>
      </c>
      <c r="P100" s="74">
        <f t="shared" si="109"/>
        <v>1753.1807874836518</v>
      </c>
      <c r="Q100" s="74">
        <f t="shared" si="109"/>
        <v>1922.4103362402182</v>
      </c>
      <c r="R100" s="74">
        <f t="shared" si="109"/>
        <v>1928.4458752062328</v>
      </c>
      <c r="S100" s="74">
        <f t="shared" si="109"/>
        <v>1907.244268132313</v>
      </c>
      <c r="T100" s="74">
        <f t="shared" si="109"/>
        <v>1881.3964152591789</v>
      </c>
      <c r="U100" s="74">
        <f t="shared" si="109"/>
        <v>1878.8941153045471</v>
      </c>
      <c r="V100" s="74">
        <f t="shared" si="109"/>
        <v>1979.760537497227</v>
      </c>
      <c r="W100" s="74">
        <f t="shared" si="109"/>
        <v>1862.0661990078081</v>
      </c>
      <c r="X100" s="74">
        <f t="shared" ref="X100:Y100" si="110">X48*11630*1000/X$6</f>
        <v>1824.1393607876209</v>
      </c>
      <c r="Y100" s="74">
        <f t="shared" si="110"/>
        <v>1862.2001427953646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720.4461999782427</v>
      </c>
      <c r="C101" s="193">
        <f t="shared" si="111"/>
        <v>736.85226483278359</v>
      </c>
      <c r="D101" s="193">
        <f t="shared" si="111"/>
        <v>775.61857253276958</v>
      </c>
      <c r="E101" s="193">
        <f t="shared" si="111"/>
        <v>787.92975597706538</v>
      </c>
      <c r="F101" s="193">
        <f t="shared" si="111"/>
        <v>786.8672145738949</v>
      </c>
      <c r="G101" s="193">
        <f t="shared" si="111"/>
        <v>750.72239349806114</v>
      </c>
      <c r="H101" s="193">
        <f t="shared" si="111"/>
        <v>726.9654250173503</v>
      </c>
      <c r="I101" s="193">
        <f t="shared" si="111"/>
        <v>659.08995450237421</v>
      </c>
      <c r="J101" s="193">
        <f t="shared" si="111"/>
        <v>669.42551888881087</v>
      </c>
      <c r="K101" s="193">
        <f t="shared" si="111"/>
        <v>581.70767428880185</v>
      </c>
      <c r="L101" s="193">
        <f t="shared" si="111"/>
        <v>615.7261405733575</v>
      </c>
      <c r="M101" s="193">
        <f t="shared" si="111"/>
        <v>521.27129137490795</v>
      </c>
      <c r="N101" s="193">
        <f t="shared" si="111"/>
        <v>439.99115479254169</v>
      </c>
      <c r="O101" s="193">
        <f t="shared" si="111"/>
        <v>444.2472315580697</v>
      </c>
      <c r="P101" s="193">
        <f t="shared" si="111"/>
        <v>437.45011226149285</v>
      </c>
      <c r="Q101" s="193">
        <f t="shared" si="111"/>
        <v>468.16031802882401</v>
      </c>
      <c r="R101" s="193">
        <f t="shared" si="111"/>
        <v>437.85760473282107</v>
      </c>
      <c r="S101" s="193">
        <f t="shared" si="111"/>
        <v>542.62050404340744</v>
      </c>
      <c r="T101" s="193">
        <f t="shared" si="111"/>
        <v>591.12029243947541</v>
      </c>
      <c r="U101" s="193">
        <f t="shared" si="111"/>
        <v>605.79087122627493</v>
      </c>
      <c r="V101" s="193">
        <f t="shared" si="111"/>
        <v>884.3785622670257</v>
      </c>
      <c r="W101" s="193">
        <f t="shared" si="111"/>
        <v>851.00751337417125</v>
      </c>
      <c r="X101" s="193">
        <f t="shared" ref="X101:Y101" si="112">X49*11630*1000/X$6</f>
        <v>733.47101920093428</v>
      </c>
      <c r="Y101" s="193">
        <f t="shared" si="112"/>
        <v>685.97880656677034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1673.0883795786617</v>
      </c>
      <c r="C102" s="77">
        <f t="shared" si="113"/>
        <v>1687.4631956913686</v>
      </c>
      <c r="D102" s="77">
        <f t="shared" si="113"/>
        <v>1697.8995854912955</v>
      </c>
      <c r="E102" s="77">
        <f t="shared" si="113"/>
        <v>1702.9514263950141</v>
      </c>
      <c r="F102" s="77">
        <f t="shared" si="113"/>
        <v>1709.0229329846366</v>
      </c>
      <c r="G102" s="77">
        <f t="shared" si="113"/>
        <v>1716.9882347682471</v>
      </c>
      <c r="H102" s="77">
        <f t="shared" si="113"/>
        <v>1680.3387959931181</v>
      </c>
      <c r="I102" s="77">
        <f t="shared" si="113"/>
        <v>1679.5780655402166</v>
      </c>
      <c r="J102" s="77">
        <f t="shared" si="113"/>
        <v>1669.6028427590063</v>
      </c>
      <c r="K102" s="77">
        <f t="shared" si="113"/>
        <v>1664.580183623681</v>
      </c>
      <c r="L102" s="77">
        <f t="shared" si="113"/>
        <v>1652.9214271432811</v>
      </c>
      <c r="M102" s="77">
        <f t="shared" si="113"/>
        <v>1677.259683313926</v>
      </c>
      <c r="N102" s="77">
        <f t="shared" si="113"/>
        <v>1672.5015672464178</v>
      </c>
      <c r="O102" s="77">
        <f t="shared" si="113"/>
        <v>1661.388978289632</v>
      </c>
      <c r="P102" s="77">
        <f t="shared" si="113"/>
        <v>1616.9075289640475</v>
      </c>
      <c r="Q102" s="77">
        <f t="shared" si="113"/>
        <v>1541.8915501947897</v>
      </c>
      <c r="R102" s="77">
        <f t="shared" si="113"/>
        <v>1561.6931060190254</v>
      </c>
      <c r="S102" s="77">
        <f t="shared" si="113"/>
        <v>1632.3153881300495</v>
      </c>
      <c r="T102" s="77">
        <f t="shared" si="113"/>
        <v>1662.9667792669532</v>
      </c>
      <c r="U102" s="77">
        <f t="shared" si="113"/>
        <v>1714.8617068042824</v>
      </c>
      <c r="V102" s="77">
        <f t="shared" si="113"/>
        <v>1748.293634819192</v>
      </c>
      <c r="W102" s="77">
        <f t="shared" si="113"/>
        <v>1815.2358834340682</v>
      </c>
      <c r="X102" s="77">
        <f t="shared" ref="X102:Y102" si="114">X50*11630*1000/X$6</f>
        <v>1789.2631761094356</v>
      </c>
      <c r="Y102" s="77">
        <f t="shared" si="114"/>
        <v>1773.5373324100333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7179.4124371889229</v>
      </c>
      <c r="C104" s="153">
        <f t="shared" si="115"/>
        <v>7775.0572833026299</v>
      </c>
      <c r="D104" s="153">
        <f t="shared" si="115"/>
        <v>7732.7231637182867</v>
      </c>
      <c r="E104" s="153">
        <f t="shared" si="115"/>
        <v>8584.6880184523015</v>
      </c>
      <c r="F104" s="153">
        <f t="shared" si="115"/>
        <v>7965.8472556718543</v>
      </c>
      <c r="G104" s="153">
        <f t="shared" si="115"/>
        <v>9177.0854127560215</v>
      </c>
      <c r="H104" s="153">
        <f t="shared" si="115"/>
        <v>8938.4758706829052</v>
      </c>
      <c r="I104" s="153">
        <f t="shared" si="115"/>
        <v>8195.1393934473781</v>
      </c>
      <c r="J104" s="153">
        <f t="shared" si="115"/>
        <v>8113.3779298124782</v>
      </c>
      <c r="K104" s="153">
        <f t="shared" si="115"/>
        <v>8650.0451407328419</v>
      </c>
      <c r="L104" s="153">
        <f t="shared" si="115"/>
        <v>9286.1633637658579</v>
      </c>
      <c r="M104" s="153">
        <f t="shared" si="115"/>
        <v>9302.8892965638115</v>
      </c>
      <c r="N104" s="153">
        <f t="shared" si="115"/>
        <v>9211.787726439512</v>
      </c>
      <c r="O104" s="153">
        <f t="shared" si="115"/>
        <v>9098.9117795583261</v>
      </c>
      <c r="P104" s="153">
        <f t="shared" si="115"/>
        <v>7997.5156314848318</v>
      </c>
      <c r="Q104" s="153">
        <f t="shared" si="115"/>
        <v>8912.3723145789409</v>
      </c>
      <c r="R104" s="153">
        <f t="shared" ref="R104:V104" si="116">SUM(R105:R108)</f>
        <v>9340.8439080459848</v>
      </c>
      <c r="S104" s="153">
        <f t="shared" si="116"/>
        <v>9746.0913957419907</v>
      </c>
      <c r="T104" s="153">
        <f t="shared" si="116"/>
        <v>9153.2865702975432</v>
      </c>
      <c r="U104" s="153">
        <f t="shared" si="116"/>
        <v>9086.9308259813024</v>
      </c>
      <c r="V104" s="153">
        <f t="shared" si="116"/>
        <v>9777.5083197212971</v>
      </c>
      <c r="W104" s="153">
        <f t="shared" ref="W104:Y104" si="117">SUM(W105:W108)</f>
        <v>10830.74109476125</v>
      </c>
      <c r="X104" s="153">
        <f t="shared" si="117"/>
        <v>10026.589917725414</v>
      </c>
      <c r="Y104" s="153">
        <f t="shared" si="117"/>
        <v>9342.9122645254374</v>
      </c>
      <c r="DA104" s="217" t="s">
        <v>278</v>
      </c>
    </row>
    <row r="105" spans="1:105" ht="12" customHeight="1" x14ac:dyDescent="0.25">
      <c r="A105" s="97" t="s">
        <v>57</v>
      </c>
      <c r="B105" s="74">
        <v>5775.5411387257773</v>
      </c>
      <c r="C105" s="74">
        <v>6331.3482018555151</v>
      </c>
      <c r="D105" s="74">
        <v>6238.297122265486</v>
      </c>
      <c r="E105" s="74">
        <v>7039.7647967104231</v>
      </c>
      <c r="F105" s="74">
        <v>6410.1893640139333</v>
      </c>
      <c r="G105" s="74">
        <v>7631.1448078776048</v>
      </c>
      <c r="H105" s="74">
        <v>7375.1636811670596</v>
      </c>
      <c r="I105" s="74">
        <v>6640.574287126632</v>
      </c>
      <c r="J105" s="74">
        <v>6532.1189499100146</v>
      </c>
      <c r="K105" s="74">
        <v>7125.5713445327256</v>
      </c>
      <c r="L105" s="74">
        <v>7712.9452906102988</v>
      </c>
      <c r="M105" s="74">
        <v>7790.5396220837483</v>
      </c>
      <c r="N105" s="74">
        <v>7828.3095228767679</v>
      </c>
      <c r="O105" s="74">
        <v>7744.0988256092041</v>
      </c>
      <c r="P105" s="74">
        <v>6587.801437612552</v>
      </c>
      <c r="Q105" s="74">
        <v>7337.656901651736</v>
      </c>
      <c r="R105" s="74">
        <v>7755.5376333855493</v>
      </c>
      <c r="S105" s="74">
        <v>8073.2662288234396</v>
      </c>
      <c r="T105" s="74">
        <v>7412.657960462584</v>
      </c>
      <c r="U105" s="74">
        <v>7272.8230487039391</v>
      </c>
      <c r="V105" s="74">
        <v>7743.9667991920869</v>
      </c>
      <c r="W105" s="74">
        <v>8672.4243482214515</v>
      </c>
      <c r="X105" s="74">
        <v>7942.3921015299602</v>
      </c>
      <c r="Y105" s="74">
        <v>7283.1689307105653</v>
      </c>
      <c r="DA105" s="90" t="s">
        <v>279</v>
      </c>
    </row>
    <row r="106" spans="1:105" ht="12" customHeight="1" x14ac:dyDescent="0.25">
      <c r="A106" s="97" t="s">
        <v>56</v>
      </c>
      <c r="B106" s="74">
        <v>1.6212044866680817</v>
      </c>
      <c r="C106" s="74">
        <v>2.4226558180569722</v>
      </c>
      <c r="D106" s="74">
        <v>4.5879425520051926</v>
      </c>
      <c r="E106" s="74">
        <v>9.2996760339066835</v>
      </c>
      <c r="F106" s="74">
        <v>6.0346075574900127</v>
      </c>
      <c r="G106" s="74">
        <v>7.7309758252517105</v>
      </c>
      <c r="H106" s="74">
        <v>14.474863345863575</v>
      </c>
      <c r="I106" s="74">
        <v>23.540889336659678</v>
      </c>
      <c r="J106" s="74">
        <v>17.443951158992625</v>
      </c>
      <c r="K106" s="74">
        <v>21.14222755305887</v>
      </c>
      <c r="L106" s="74">
        <v>28.911983961055942</v>
      </c>
      <c r="M106" s="74">
        <v>31.64723249757817</v>
      </c>
      <c r="N106" s="74">
        <v>66.72289940382295</v>
      </c>
      <c r="O106" s="74">
        <v>46.726605165950652</v>
      </c>
      <c r="P106" s="74">
        <v>35.340422284872403</v>
      </c>
      <c r="Q106" s="74">
        <v>59.238927405188029</v>
      </c>
      <c r="R106" s="74">
        <v>61.555219061470332</v>
      </c>
      <c r="S106" s="74">
        <v>72.38729601665392</v>
      </c>
      <c r="T106" s="74">
        <v>99.092273276638124</v>
      </c>
      <c r="U106" s="74">
        <v>136.62787598581011</v>
      </c>
      <c r="V106" s="74">
        <v>76.965428653075605</v>
      </c>
      <c r="W106" s="74">
        <v>282.62583246483916</v>
      </c>
      <c r="X106" s="74">
        <v>282.61846883729493</v>
      </c>
      <c r="Y106" s="74">
        <v>232.75109426980976</v>
      </c>
      <c r="DA106" s="90" t="s">
        <v>280</v>
      </c>
    </row>
    <row r="107" spans="1:105" ht="12" customHeight="1" x14ac:dyDescent="0.25">
      <c r="A107" s="97" t="s">
        <v>55</v>
      </c>
      <c r="B107" s="74">
        <v>984.95473747108394</v>
      </c>
      <c r="C107" s="74">
        <v>1012.5039205000312</v>
      </c>
      <c r="D107" s="74">
        <v>1038.9753319777692</v>
      </c>
      <c r="E107" s="74">
        <v>1076.5901660882294</v>
      </c>
      <c r="F107" s="74">
        <v>1088.5916134477125</v>
      </c>
      <c r="G107" s="74">
        <v>1096.976942970849</v>
      </c>
      <c r="H107" s="74">
        <v>1119.8012153165205</v>
      </c>
      <c r="I107" s="74">
        <v>1139.4153248773146</v>
      </c>
      <c r="J107" s="74">
        <v>1165.5736958861744</v>
      </c>
      <c r="K107" s="74">
        <v>1155.8470100129782</v>
      </c>
      <c r="L107" s="74">
        <v>1174.1862210223167</v>
      </c>
      <c r="M107" s="74">
        <v>1162.5688290636774</v>
      </c>
      <c r="N107" s="74">
        <v>1045.0839520039597</v>
      </c>
      <c r="O107" s="74">
        <v>1033.9740127136449</v>
      </c>
      <c r="P107" s="74">
        <v>1103.4964627360455</v>
      </c>
      <c r="Q107" s="74">
        <v>1225.2574827944593</v>
      </c>
      <c r="R107" s="74">
        <v>1250.6322098853564</v>
      </c>
      <c r="S107" s="74">
        <v>1263.531108128667</v>
      </c>
      <c r="T107" s="74">
        <v>1273.8671376731634</v>
      </c>
      <c r="U107" s="74">
        <v>1298.1900609750071</v>
      </c>
      <c r="V107" s="74">
        <v>1392.7003027649273</v>
      </c>
      <c r="W107" s="74">
        <v>1331.6232856272659</v>
      </c>
      <c r="X107" s="74">
        <v>1326.2688116259026</v>
      </c>
      <c r="Y107" s="74">
        <v>1376.3161849830435</v>
      </c>
      <c r="DA107" s="90" t="s">
        <v>281</v>
      </c>
    </row>
    <row r="108" spans="1:105" ht="12" customHeight="1" x14ac:dyDescent="0.25">
      <c r="A108" s="109" t="s">
        <v>54</v>
      </c>
      <c r="B108" s="77">
        <v>417.29535650539373</v>
      </c>
      <c r="C108" s="77">
        <v>428.78250512902667</v>
      </c>
      <c r="D108" s="77">
        <v>450.86276692302624</v>
      </c>
      <c r="E108" s="77">
        <v>459.03337961974228</v>
      </c>
      <c r="F108" s="77">
        <v>461.03167065271805</v>
      </c>
      <c r="G108" s="77">
        <v>441.23268608231592</v>
      </c>
      <c r="H108" s="77">
        <v>429.03611085346148</v>
      </c>
      <c r="I108" s="77">
        <v>391.60889210677232</v>
      </c>
      <c r="J108" s="77">
        <v>398.24133285729664</v>
      </c>
      <c r="K108" s="77">
        <v>347.48455863408049</v>
      </c>
      <c r="L108" s="77">
        <v>370.11986817218661</v>
      </c>
      <c r="M108" s="77">
        <v>318.13361291880756</v>
      </c>
      <c r="N108" s="77">
        <v>271.67135215496057</v>
      </c>
      <c r="O108" s="77">
        <v>274.11233606952629</v>
      </c>
      <c r="P108" s="77">
        <v>270.87730885136273</v>
      </c>
      <c r="Q108" s="77">
        <v>290.21900272755698</v>
      </c>
      <c r="R108" s="77">
        <v>273.11884571360923</v>
      </c>
      <c r="S108" s="77">
        <v>336.90676277323081</v>
      </c>
      <c r="T108" s="77">
        <v>367.66919888515736</v>
      </c>
      <c r="U108" s="77">
        <v>379.28984031654562</v>
      </c>
      <c r="V108" s="77">
        <v>563.87578911120727</v>
      </c>
      <c r="W108" s="77">
        <v>544.06762844769355</v>
      </c>
      <c r="X108" s="77">
        <v>475.31053573225614</v>
      </c>
      <c r="Y108" s="77">
        <v>450.67605456201846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2186.0986254193267</v>
      </c>
      <c r="C110" s="203">
        <f t="shared" si="118"/>
        <v>2319.0334468269839</v>
      </c>
      <c r="D110" s="203">
        <f t="shared" si="118"/>
        <v>2396.7598256638416</v>
      </c>
      <c r="E110" s="203">
        <f t="shared" si="118"/>
        <v>2675.7624775595496</v>
      </c>
      <c r="F110" s="203">
        <f t="shared" si="118"/>
        <v>2396.6280247170744</v>
      </c>
      <c r="G110" s="203">
        <f t="shared" si="118"/>
        <v>2599.3784837930771</v>
      </c>
      <c r="H110" s="203">
        <f t="shared" si="118"/>
        <v>2409.955182989991</v>
      </c>
      <c r="I110" s="203">
        <f t="shared" si="118"/>
        <v>2015.9671196895861</v>
      </c>
      <c r="J110" s="203">
        <f t="shared" si="118"/>
        <v>2104.8554364488796</v>
      </c>
      <c r="K110" s="203">
        <f t="shared" si="118"/>
        <v>2018.5189844897211</v>
      </c>
      <c r="L110" s="203">
        <f t="shared" si="118"/>
        <v>2084.6778418573131</v>
      </c>
      <c r="M110" s="203">
        <f t="shared" si="118"/>
        <v>1917.7088091506357</v>
      </c>
      <c r="N110" s="203">
        <f t="shared" si="118"/>
        <v>1731.1527329455116</v>
      </c>
      <c r="O110" s="203">
        <f t="shared" si="118"/>
        <v>1602.3448981720253</v>
      </c>
      <c r="P110" s="203">
        <f t="shared" si="118"/>
        <v>1452.5293419937532</v>
      </c>
      <c r="Q110" s="203">
        <f t="shared" si="118"/>
        <v>1608.4384183088432</v>
      </c>
      <c r="R110" s="203">
        <f t="shared" ref="R110:V110" si="119">R78*1000000/R$6</f>
        <v>1722.9690743120191</v>
      </c>
      <c r="S110" s="203">
        <f t="shared" si="119"/>
        <v>1847.3259831711921</v>
      </c>
      <c r="T110" s="203">
        <f t="shared" si="119"/>
        <v>1722.122726844419</v>
      </c>
      <c r="U110" s="203">
        <f t="shared" si="119"/>
        <v>1674.9784876855556</v>
      </c>
      <c r="V110" s="203">
        <f t="shared" si="119"/>
        <v>1800.9834658741522</v>
      </c>
      <c r="W110" s="203">
        <f t="shared" ref="W110:Y110" si="120">W78*1000000/W$6</f>
        <v>1961.1662539146027</v>
      </c>
      <c r="X110" s="203">
        <f t="shared" si="120"/>
        <v>1703.2401252970644</v>
      </c>
      <c r="Y110" s="203">
        <f t="shared" si="120"/>
        <v>1479.4192805090945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2186.0986254193267</v>
      </c>
      <c r="C111" s="192">
        <f t="shared" si="121"/>
        <v>2319.0334468269839</v>
      </c>
      <c r="D111" s="192">
        <f t="shared" si="121"/>
        <v>2396.7598256638416</v>
      </c>
      <c r="E111" s="192">
        <f t="shared" si="121"/>
        <v>2675.7624775595496</v>
      </c>
      <c r="F111" s="192">
        <f t="shared" si="121"/>
        <v>2396.6280247170744</v>
      </c>
      <c r="G111" s="192">
        <f t="shared" si="121"/>
        <v>2599.3784837930771</v>
      </c>
      <c r="H111" s="192">
        <f t="shared" si="121"/>
        <v>2409.955182989991</v>
      </c>
      <c r="I111" s="192">
        <f t="shared" si="121"/>
        <v>2015.9671196895861</v>
      </c>
      <c r="J111" s="192">
        <f t="shared" si="121"/>
        <v>2104.8554364488796</v>
      </c>
      <c r="K111" s="192">
        <f t="shared" si="121"/>
        <v>2018.5189844897211</v>
      </c>
      <c r="L111" s="192">
        <f t="shared" si="121"/>
        <v>2084.6778418573131</v>
      </c>
      <c r="M111" s="192">
        <f t="shared" si="121"/>
        <v>1917.7088091506357</v>
      </c>
      <c r="N111" s="192">
        <f t="shared" si="121"/>
        <v>1731.1527329455116</v>
      </c>
      <c r="O111" s="192">
        <f t="shared" si="121"/>
        <v>1602.3448981720253</v>
      </c>
      <c r="P111" s="192">
        <f t="shared" si="121"/>
        <v>1452.5293419937532</v>
      </c>
      <c r="Q111" s="192">
        <f t="shared" si="121"/>
        <v>1608.4384183088432</v>
      </c>
      <c r="R111" s="192">
        <f t="shared" ref="R111:V111" si="122">R79*1000000/R$6</f>
        <v>1722.9690743120191</v>
      </c>
      <c r="S111" s="192">
        <f t="shared" si="122"/>
        <v>1847.3259831711921</v>
      </c>
      <c r="T111" s="192">
        <f t="shared" si="122"/>
        <v>1722.122726844419</v>
      </c>
      <c r="U111" s="192">
        <f t="shared" si="122"/>
        <v>1674.9784876855556</v>
      </c>
      <c r="V111" s="192">
        <f t="shared" si="122"/>
        <v>1800.9834658741522</v>
      </c>
      <c r="W111" s="192">
        <f t="shared" ref="W111:Y111" si="123">W79*1000000/W$6</f>
        <v>1961.1662539146027</v>
      </c>
      <c r="X111" s="192">
        <f t="shared" si="123"/>
        <v>1703.2401252970644</v>
      </c>
      <c r="Y111" s="192">
        <f t="shared" si="123"/>
        <v>1479.4192805090945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1851.6808434513418</v>
      </c>
      <c r="C112" s="74">
        <f t="shared" si="124"/>
        <v>1988.8541414319654</v>
      </c>
      <c r="D112" s="74">
        <f t="shared" si="124"/>
        <v>2048.8946975657536</v>
      </c>
      <c r="E112" s="74">
        <f t="shared" si="124"/>
        <v>2338.5084836691076</v>
      </c>
      <c r="F112" s="74">
        <f t="shared" si="124"/>
        <v>2064.1972132810529</v>
      </c>
      <c r="G112" s="74">
        <f t="shared" si="124"/>
        <v>2264.130208819005</v>
      </c>
      <c r="H112" s="74">
        <f t="shared" si="124"/>
        <v>2102.3737014504227</v>
      </c>
      <c r="I112" s="74">
        <f t="shared" si="124"/>
        <v>1714.5786821202723</v>
      </c>
      <c r="J112" s="74">
        <f t="shared" si="124"/>
        <v>1805.5236602579828</v>
      </c>
      <c r="K112" s="74">
        <f t="shared" si="124"/>
        <v>1730.4047411392125</v>
      </c>
      <c r="L112" s="74">
        <f t="shared" si="124"/>
        <v>1786.8104277766897</v>
      </c>
      <c r="M112" s="74">
        <f t="shared" si="124"/>
        <v>1649.4589792855591</v>
      </c>
      <c r="N112" s="74">
        <f t="shared" si="124"/>
        <v>1493.6134346195695</v>
      </c>
      <c r="O112" s="74">
        <f t="shared" si="124"/>
        <v>1373.6229847627194</v>
      </c>
      <c r="P112" s="74">
        <f t="shared" si="124"/>
        <v>1208.601958760355</v>
      </c>
      <c r="Q112" s="74">
        <f t="shared" si="124"/>
        <v>1353.5679409057066</v>
      </c>
      <c r="R112" s="74">
        <f t="shared" ref="R112:V112" si="125">R80*1000000/R$6</f>
        <v>1472.517101924178</v>
      </c>
      <c r="S112" s="74">
        <f t="shared" si="125"/>
        <v>1577.050156811034</v>
      </c>
      <c r="T112" s="74">
        <f t="shared" si="125"/>
        <v>1447.6778081443395</v>
      </c>
      <c r="U112" s="74">
        <f t="shared" si="125"/>
        <v>1398.2134242810773</v>
      </c>
      <c r="V112" s="74">
        <f t="shared" si="125"/>
        <v>1469.6598125966741</v>
      </c>
      <c r="W112" s="74">
        <f t="shared" ref="W112:Y112" si="126">W80*1000000/W$6</f>
        <v>1633.3122280133239</v>
      </c>
      <c r="X112" s="74">
        <f t="shared" si="126"/>
        <v>1396.7312945222154</v>
      </c>
      <c r="Y112" s="74">
        <f t="shared" si="126"/>
        <v>1183.340958850177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187.80797245252739</v>
      </c>
      <c r="C114" s="74">
        <f t="shared" si="130"/>
        <v>182.09858839603666</v>
      </c>
      <c r="D114" s="74">
        <f t="shared" si="130"/>
        <v>190.66836282984085</v>
      </c>
      <c r="E114" s="74">
        <f t="shared" si="130"/>
        <v>177.78000341850998</v>
      </c>
      <c r="F114" s="74">
        <f t="shared" si="130"/>
        <v>175.40634557185453</v>
      </c>
      <c r="G114" s="74">
        <f t="shared" si="130"/>
        <v>185.42653543581707</v>
      </c>
      <c r="H114" s="74">
        <f t="shared" si="130"/>
        <v>163.10939903275303</v>
      </c>
      <c r="I114" s="74">
        <f t="shared" si="130"/>
        <v>172.90301201138635</v>
      </c>
      <c r="J114" s="74">
        <f t="shared" si="130"/>
        <v>169.77405057807073</v>
      </c>
      <c r="K114" s="74">
        <f t="shared" si="130"/>
        <v>176.16997162495983</v>
      </c>
      <c r="L114" s="74">
        <f t="shared" si="130"/>
        <v>181.64535289269531</v>
      </c>
      <c r="M114" s="74">
        <f t="shared" si="130"/>
        <v>175.18797314480906</v>
      </c>
      <c r="N114" s="74">
        <f t="shared" si="130"/>
        <v>162.30381451704187</v>
      </c>
      <c r="O114" s="74">
        <f t="shared" si="130"/>
        <v>151.9262068885871</v>
      </c>
      <c r="P114" s="74">
        <f t="shared" si="130"/>
        <v>169.41200344522477</v>
      </c>
      <c r="Q114" s="74">
        <f t="shared" si="130"/>
        <v>175.17993913151224</v>
      </c>
      <c r="R114" s="74">
        <f t="shared" ref="R114:V114" si="131">R82*1000000/R$6</f>
        <v>177.34124363849938</v>
      </c>
      <c r="S114" s="74">
        <f t="shared" si="131"/>
        <v>176.31637268063798</v>
      </c>
      <c r="T114" s="74">
        <f t="shared" si="131"/>
        <v>170.59952406993801</v>
      </c>
      <c r="U114" s="74">
        <f t="shared" si="131"/>
        <v>170.01387139917964</v>
      </c>
      <c r="V114" s="74">
        <f t="shared" si="131"/>
        <v>180.61221453695555</v>
      </c>
      <c r="W114" s="74">
        <f t="shared" ref="W114:Y114" si="132">W82*1000000/W$6</f>
        <v>180.15281608178665</v>
      </c>
      <c r="X114" s="74">
        <f t="shared" si="132"/>
        <v>181.52620392570284</v>
      </c>
      <c r="Y114" s="74">
        <f t="shared" si="132"/>
        <v>181.74004330869161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146.60980951545716</v>
      </c>
      <c r="C115" s="193">
        <f t="shared" si="133"/>
        <v>148.08071699898224</v>
      </c>
      <c r="D115" s="193">
        <f t="shared" si="133"/>
        <v>157.19676526824733</v>
      </c>
      <c r="E115" s="193">
        <f t="shared" si="133"/>
        <v>159.4739904719321</v>
      </c>
      <c r="F115" s="193">
        <f t="shared" si="133"/>
        <v>157.02446586416707</v>
      </c>
      <c r="G115" s="193">
        <f t="shared" si="133"/>
        <v>149.82173953825554</v>
      </c>
      <c r="H115" s="193">
        <f t="shared" si="133"/>
        <v>144.4720825068149</v>
      </c>
      <c r="I115" s="193">
        <f t="shared" si="133"/>
        <v>128.48542555792716</v>
      </c>
      <c r="J115" s="193">
        <f t="shared" si="133"/>
        <v>129.55772561282581</v>
      </c>
      <c r="K115" s="193">
        <f t="shared" si="133"/>
        <v>111.94427172554856</v>
      </c>
      <c r="L115" s="193">
        <f t="shared" si="133"/>
        <v>116.22206118792801</v>
      </c>
      <c r="M115" s="193">
        <f t="shared" si="133"/>
        <v>93.061856720267741</v>
      </c>
      <c r="N115" s="193">
        <f t="shared" si="133"/>
        <v>75.235483808900256</v>
      </c>
      <c r="O115" s="193">
        <f t="shared" si="133"/>
        <v>76.795706520718653</v>
      </c>
      <c r="P115" s="193">
        <f t="shared" si="133"/>
        <v>74.515379788173234</v>
      </c>
      <c r="Q115" s="193">
        <f t="shared" si="133"/>
        <v>79.690538271624376</v>
      </c>
      <c r="R115" s="193">
        <f t="shared" ref="R115:V115" si="134">R83*1000000/R$6</f>
        <v>73.11072874934176</v>
      </c>
      <c r="S115" s="193">
        <f t="shared" si="134"/>
        <v>93.959453679520394</v>
      </c>
      <c r="T115" s="193">
        <f t="shared" si="134"/>
        <v>103.84539463014173</v>
      </c>
      <c r="U115" s="193">
        <f t="shared" si="134"/>
        <v>106.75119200529855</v>
      </c>
      <c r="V115" s="193">
        <f t="shared" si="134"/>
        <v>150.71143874052225</v>
      </c>
      <c r="W115" s="193">
        <f t="shared" ref="W115:Y115" si="135">W83*1000000/W$6</f>
        <v>147.70120981949216</v>
      </c>
      <c r="X115" s="193">
        <f t="shared" si="135"/>
        <v>124.98262684914597</v>
      </c>
      <c r="Y115" s="193">
        <f t="shared" si="135"/>
        <v>114.33827835022608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0.49262820783911027</v>
      </c>
      <c r="C118" s="206">
        <f t="shared" si="139"/>
        <v>0.4969995439579874</v>
      </c>
      <c r="D118" s="206">
        <f t="shared" si="139"/>
        <v>0.49688465115713998</v>
      </c>
      <c r="E118" s="206">
        <f t="shared" si="139"/>
        <v>0.50043819687709712</v>
      </c>
      <c r="F118" s="206">
        <f t="shared" si="139"/>
        <v>0.51090028417930688</v>
      </c>
      <c r="G118" s="206">
        <f t="shared" si="139"/>
        <v>0.51105602273491402</v>
      </c>
      <c r="H118" s="206">
        <f t="shared" si="139"/>
        <v>0.51814801939898525</v>
      </c>
      <c r="I118" s="206">
        <f t="shared" si="139"/>
        <v>0.52648642203213025</v>
      </c>
      <c r="J118" s="206">
        <f t="shared" si="139"/>
        <v>0.53041519701761364</v>
      </c>
      <c r="K118" s="206">
        <f t="shared" si="139"/>
        <v>0.53709825838731895</v>
      </c>
      <c r="L118" s="206">
        <f t="shared" si="139"/>
        <v>0.54552007018743265</v>
      </c>
      <c r="M118" s="206">
        <f t="shared" si="139"/>
        <v>0.55630346575500733</v>
      </c>
      <c r="N118" s="206">
        <f t="shared" si="139"/>
        <v>0.57096368580257484</v>
      </c>
      <c r="O118" s="206">
        <f t="shared" si="139"/>
        <v>0.58311702893380102</v>
      </c>
      <c r="P118" s="206">
        <f t="shared" si="139"/>
        <v>0.58779496067687598</v>
      </c>
      <c r="Q118" s="206">
        <f t="shared" si="139"/>
        <v>0.59637745188411162</v>
      </c>
      <c r="R118" s="206">
        <f t="shared" ref="R118:V118" si="140">IF(R104=0,"",R104/R97)</f>
        <v>0.60729429022703818</v>
      </c>
      <c r="S118" s="206">
        <f t="shared" si="140"/>
        <v>0.62105208258024736</v>
      </c>
      <c r="T118" s="206">
        <f t="shared" si="140"/>
        <v>0.63736434170886636</v>
      </c>
      <c r="U118" s="206">
        <f t="shared" si="140"/>
        <v>0.65273093792395342</v>
      </c>
      <c r="V118" s="206">
        <f t="shared" si="140"/>
        <v>0.66117034274560593</v>
      </c>
      <c r="W118" s="206">
        <f t="shared" ref="W118:Y118" si="141">IF(W104=0,"",W104/W97)</f>
        <v>0.68360206147612723</v>
      </c>
      <c r="X118" s="206">
        <f t="shared" si="141"/>
        <v>0.69893806799361191</v>
      </c>
      <c r="Y118" s="206">
        <f t="shared" si="141"/>
        <v>0.71160938502979731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0.4795802545101665</v>
      </c>
      <c r="C119" s="199">
        <f t="shared" si="142"/>
        <v>0.48448420130724679</v>
      </c>
      <c r="D119" s="199">
        <f t="shared" si="142"/>
        <v>0.48388889429372856</v>
      </c>
      <c r="E119" s="199">
        <f t="shared" si="142"/>
        <v>0.48805723496129372</v>
      </c>
      <c r="F119" s="199">
        <f t="shared" si="142"/>
        <v>0.49822487920824987</v>
      </c>
      <c r="G119" s="199">
        <f t="shared" si="142"/>
        <v>0.50035810443045348</v>
      </c>
      <c r="H119" s="199">
        <f t="shared" si="142"/>
        <v>0.50657921456866617</v>
      </c>
      <c r="I119" s="199">
        <f t="shared" si="142"/>
        <v>0.51416345586228507</v>
      </c>
      <c r="J119" s="199">
        <f t="shared" si="142"/>
        <v>0.51787749263356819</v>
      </c>
      <c r="K119" s="199">
        <f t="shared" si="142"/>
        <v>0.52629055026565541</v>
      </c>
      <c r="L119" s="199">
        <f t="shared" si="142"/>
        <v>0.53514420867190082</v>
      </c>
      <c r="M119" s="199">
        <f t="shared" si="142"/>
        <v>0.54652555511084766</v>
      </c>
      <c r="N119" s="199">
        <f t="shared" si="142"/>
        <v>0.56045137670742462</v>
      </c>
      <c r="O119" s="199">
        <f t="shared" si="142"/>
        <v>0.57407778527606834</v>
      </c>
      <c r="P119" s="199">
        <f t="shared" si="142"/>
        <v>0.57766181243745696</v>
      </c>
      <c r="Q119" s="199">
        <f t="shared" si="142"/>
        <v>0.58533914855526137</v>
      </c>
      <c r="R119" s="199">
        <f t="shared" ref="R119:V119" si="143">IF(R105=0,"",R105/R98)</f>
        <v>0.59672707550061288</v>
      </c>
      <c r="S119" s="199">
        <f t="shared" si="143"/>
        <v>0.61057477613105893</v>
      </c>
      <c r="T119" s="199">
        <f t="shared" si="143"/>
        <v>0.62495870270694409</v>
      </c>
      <c r="U119" s="199">
        <f t="shared" si="143"/>
        <v>0.6380117149251926</v>
      </c>
      <c r="V119" s="199">
        <f t="shared" si="143"/>
        <v>0.65058322770778476</v>
      </c>
      <c r="W119" s="199">
        <f t="shared" ref="W119:Y119" si="144">IF(W105=0,"",W105/W98)</f>
        <v>0.66433589649204061</v>
      </c>
      <c r="X119" s="199">
        <f t="shared" si="144"/>
        <v>0.67813652876596686</v>
      </c>
      <c r="Y119" s="199">
        <f t="shared" si="144"/>
        <v>0.69237452718175319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1.6784535314436273</v>
      </c>
      <c r="C120" s="200">
        <f t="shared" si="145"/>
        <v>1.9514100195656063</v>
      </c>
      <c r="D120" s="200">
        <f t="shared" si="145"/>
        <v>2.0815109101187903</v>
      </c>
      <c r="E120" s="200">
        <f t="shared" si="145"/>
        <v>2.1817036576945452</v>
      </c>
      <c r="F120" s="200">
        <f t="shared" si="145"/>
        <v>2.266375598734101</v>
      </c>
      <c r="G120" s="200">
        <f t="shared" si="145"/>
        <v>2.3475643703228584</v>
      </c>
      <c r="H120" s="200">
        <f t="shared" si="145"/>
        <v>2.4308185364809551</v>
      </c>
      <c r="I120" s="200">
        <f t="shared" si="145"/>
        <v>2.505737117372473</v>
      </c>
      <c r="J120" s="200">
        <f t="shared" si="145"/>
        <v>2.5825839058491478</v>
      </c>
      <c r="K120" s="200">
        <f t="shared" si="145"/>
        <v>2.6741608163369057</v>
      </c>
      <c r="L120" s="200">
        <f t="shared" si="145"/>
        <v>2.7615647316601821</v>
      </c>
      <c r="M120" s="200">
        <f t="shared" si="145"/>
        <v>2.8530006187647228</v>
      </c>
      <c r="N120" s="200">
        <f t="shared" si="145"/>
        <v>2.9534464587195002</v>
      </c>
      <c r="O120" s="200">
        <f t="shared" si="145"/>
        <v>3.067009926787958</v>
      </c>
      <c r="P120" s="200">
        <f t="shared" si="145"/>
        <v>3.1902368103629222</v>
      </c>
      <c r="Q120" s="200">
        <f t="shared" si="145"/>
        <v>3.314228541371246</v>
      </c>
      <c r="R120" s="200">
        <f t="shared" ref="R120:V120" si="146">IF(R106=0,"",R106/R99)</f>
        <v>3.4220841270473326</v>
      </c>
      <c r="S120" s="200">
        <f t="shared" si="146"/>
        <v>3.5132053038576343</v>
      </c>
      <c r="T120" s="200">
        <f t="shared" si="146"/>
        <v>3.5903745196638397</v>
      </c>
      <c r="U120" s="200">
        <f t="shared" si="146"/>
        <v>3.6415889323482693</v>
      </c>
      <c r="V120" s="200">
        <f t="shared" si="146"/>
        <v>3.677344422355151</v>
      </c>
      <c r="W120" s="200">
        <f t="shared" ref="W120:Y120" si="147">IF(W106=0,"",W106/W99)</f>
        <v>3.7049004064474591</v>
      </c>
      <c r="X120" s="200">
        <f t="shared" si="147"/>
        <v>3.730047663064656</v>
      </c>
      <c r="Y120" s="200">
        <f t="shared" si="147"/>
        <v>3.7556017722917279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0.54436254202516265</v>
      </c>
      <c r="C121" s="200">
        <f t="shared" si="148"/>
        <v>0.55097014062067928</v>
      </c>
      <c r="D121" s="200">
        <f t="shared" si="148"/>
        <v>0.5489714981392273</v>
      </c>
      <c r="E121" s="200">
        <f t="shared" si="148"/>
        <v>0.55548915695953505</v>
      </c>
      <c r="F121" s="200">
        <f t="shared" si="148"/>
        <v>0.56223140381686998</v>
      </c>
      <c r="G121" s="200">
        <f t="shared" si="148"/>
        <v>0.56205636554708704</v>
      </c>
      <c r="H121" s="200">
        <f t="shared" si="148"/>
        <v>0.57157843217849713</v>
      </c>
      <c r="I121" s="200">
        <f t="shared" si="148"/>
        <v>0.57490027787418652</v>
      </c>
      <c r="J121" s="200">
        <f t="shared" si="148"/>
        <v>0.58079876691256582</v>
      </c>
      <c r="K121" s="200">
        <f t="shared" si="148"/>
        <v>0.58485519895698823</v>
      </c>
      <c r="L121" s="200">
        <f t="shared" si="148"/>
        <v>0.59195985943359541</v>
      </c>
      <c r="M121" s="200">
        <f t="shared" si="148"/>
        <v>0.60060670655984338</v>
      </c>
      <c r="N121" s="200">
        <f t="shared" si="148"/>
        <v>0.61356213671313442</v>
      </c>
      <c r="O121" s="200">
        <f t="shared" si="148"/>
        <v>0.62483143072750069</v>
      </c>
      <c r="P121" s="200">
        <f t="shared" si="148"/>
        <v>0.62942536823022055</v>
      </c>
      <c r="Q121" s="200">
        <f t="shared" si="148"/>
        <v>0.63735481426445839</v>
      </c>
      <c r="R121" s="200">
        <f t="shared" ref="R121:V121" si="149">IF(R107=0,"",R107/R100)</f>
        <v>0.64851818034644637</v>
      </c>
      <c r="S121" s="200">
        <f t="shared" si="149"/>
        <v>0.66249044720736894</v>
      </c>
      <c r="T121" s="200">
        <f t="shared" si="149"/>
        <v>0.6770859811049853</v>
      </c>
      <c r="U121" s="200">
        <f t="shared" si="149"/>
        <v>0.69093306025102186</v>
      </c>
      <c r="V121" s="200">
        <f t="shared" si="149"/>
        <v>0.70346906930751874</v>
      </c>
      <c r="W121" s="200">
        <f t="shared" ref="W121:Y121" si="150">IF(W107=0,"",W107/W100)</f>
        <v>0.71513208624742453</v>
      </c>
      <c r="X121" s="200">
        <f t="shared" si="150"/>
        <v>0.72706550833553119</v>
      </c>
      <c r="Y121" s="200">
        <f t="shared" si="150"/>
        <v>0.73908069994938541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0.57921792983014686</v>
      </c>
      <c r="C122" s="201">
        <f t="shared" si="151"/>
        <v>0.58191109072092184</v>
      </c>
      <c r="D122" s="201">
        <f t="shared" si="151"/>
        <v>0.5812944440599731</v>
      </c>
      <c r="E122" s="201">
        <f t="shared" si="151"/>
        <v>0.58258160215122468</v>
      </c>
      <c r="F122" s="201">
        <f t="shared" si="151"/>
        <v>0.58590784075604974</v>
      </c>
      <c r="G122" s="201">
        <f t="shared" si="151"/>
        <v>0.58774413805128545</v>
      </c>
      <c r="H122" s="201">
        <f t="shared" si="151"/>
        <v>0.59017402491077453</v>
      </c>
      <c r="I122" s="201">
        <f t="shared" si="151"/>
        <v>0.59416607616549799</v>
      </c>
      <c r="J122" s="201">
        <f t="shared" si="151"/>
        <v>0.5949001369388236</v>
      </c>
      <c r="K122" s="201">
        <f t="shared" si="151"/>
        <v>0.59735254319777797</v>
      </c>
      <c r="L122" s="201">
        <f t="shared" si="151"/>
        <v>0.6011111820387145</v>
      </c>
      <c r="M122" s="201">
        <f t="shared" si="151"/>
        <v>0.61030334526901842</v>
      </c>
      <c r="N122" s="201">
        <f t="shared" si="151"/>
        <v>0.6174473036464907</v>
      </c>
      <c r="O122" s="201">
        <f t="shared" si="151"/>
        <v>0.61702654872638352</v>
      </c>
      <c r="P122" s="201">
        <f t="shared" si="151"/>
        <v>0.61921874348369454</v>
      </c>
      <c r="Q122" s="201">
        <f t="shared" si="151"/>
        <v>0.61991371662920092</v>
      </c>
      <c r="R122" s="201">
        <f t="shared" ref="R122:V122" si="152">IF(R108=0,"",R108/R101)</f>
        <v>0.62376179552771549</v>
      </c>
      <c r="S122" s="201">
        <f t="shared" si="152"/>
        <v>0.62088837458725965</v>
      </c>
      <c r="T122" s="201">
        <f t="shared" si="152"/>
        <v>0.62198710412703839</v>
      </c>
      <c r="U122" s="201">
        <f t="shared" si="152"/>
        <v>0.62610689320683632</v>
      </c>
      <c r="V122" s="201">
        <f t="shared" si="152"/>
        <v>0.63759549718817454</v>
      </c>
      <c r="W122" s="201">
        <f t="shared" ref="W122:Y122" si="153">IF(W108=0,"",W108/W101)</f>
        <v>0.63932176848887312</v>
      </c>
      <c r="X122" s="201">
        <f t="shared" si="153"/>
        <v>0.64802906084833989</v>
      </c>
      <c r="Y122" s="201">
        <f t="shared" si="153"/>
        <v>0.65698247562135359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213.95128406615592</v>
      </c>
      <c r="C126" s="203">
        <f t="shared" si="154"/>
        <v>226.72633215812243</v>
      </c>
      <c r="D126" s="203">
        <f t="shared" si="154"/>
        <v>224.05104408019744</v>
      </c>
      <c r="E126" s="203">
        <f t="shared" si="154"/>
        <v>242.95014695870989</v>
      </c>
      <c r="F126" s="203">
        <f t="shared" si="154"/>
        <v>221.49791698099273</v>
      </c>
      <c r="G126" s="203">
        <f t="shared" si="154"/>
        <v>250.74159556727335</v>
      </c>
      <c r="H126" s="203">
        <f t="shared" si="154"/>
        <v>240.70017000166433</v>
      </c>
      <c r="I126" s="203">
        <f t="shared" si="154"/>
        <v>219.00525442484175</v>
      </c>
      <c r="J126" s="203">
        <f t="shared" si="154"/>
        <v>215.29432394544435</v>
      </c>
      <c r="K126" s="203">
        <f t="shared" si="154"/>
        <v>225.31576166619891</v>
      </c>
      <c r="L126" s="203">
        <f t="shared" si="154"/>
        <v>236.49088720098379</v>
      </c>
      <c r="M126" s="203">
        <f t="shared" si="154"/>
        <v>232.44490053572042</v>
      </c>
      <c r="N126" s="203">
        <f t="shared" si="154"/>
        <v>223.95188846654361</v>
      </c>
      <c r="O126" s="203">
        <f t="shared" si="154"/>
        <v>215.8257149504654</v>
      </c>
      <c r="P126" s="203">
        <f t="shared" si="154"/>
        <v>189.01700504703882</v>
      </c>
      <c r="Q126" s="203">
        <f t="shared" si="154"/>
        <v>203.4841157862945</v>
      </c>
      <c r="R126" s="203">
        <f t="shared" ref="R126:V126" si="155">IF(R96=0,0,R96/R$19)</f>
        <v>208.24366364032753</v>
      </c>
      <c r="S126" s="203">
        <f t="shared" si="155"/>
        <v>212.44219047627934</v>
      </c>
      <c r="T126" s="203">
        <f t="shared" si="155"/>
        <v>196.18623614046632</v>
      </c>
      <c r="U126" s="203">
        <f t="shared" si="155"/>
        <v>191.2426271213188</v>
      </c>
      <c r="V126" s="203">
        <f t="shared" si="155"/>
        <v>202.10340990986279</v>
      </c>
      <c r="W126" s="203">
        <f t="shared" ref="W126:Y126" si="156">IF(W96=0,0,W96/W$19)</f>
        <v>215.69348109217316</v>
      </c>
      <c r="X126" s="203">
        <f t="shared" si="156"/>
        <v>196.932933657294</v>
      </c>
      <c r="Y126" s="203">
        <f t="shared" si="156"/>
        <v>181.77272754834067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191.91864935122598</v>
      </c>
      <c r="C127" s="192">
        <f t="shared" si="157"/>
        <v>204.65130618899482</v>
      </c>
      <c r="D127" s="192">
        <f t="shared" si="157"/>
        <v>202.011106104378</v>
      </c>
      <c r="E127" s="192">
        <f t="shared" si="157"/>
        <v>221.00997303101801</v>
      </c>
      <c r="F127" s="192">
        <f t="shared" si="157"/>
        <v>199.61772347586626</v>
      </c>
      <c r="G127" s="192">
        <f t="shared" si="157"/>
        <v>228.85898995632039</v>
      </c>
      <c r="H127" s="192">
        <f t="shared" si="157"/>
        <v>219.33550157757591</v>
      </c>
      <c r="I127" s="192">
        <f t="shared" si="157"/>
        <v>197.67558798305322</v>
      </c>
      <c r="J127" s="192">
        <f t="shared" si="157"/>
        <v>194.10732907219051</v>
      </c>
      <c r="K127" s="192">
        <f t="shared" si="157"/>
        <v>204.20929234761005</v>
      </c>
      <c r="L127" s="192">
        <f t="shared" si="157"/>
        <v>215.55968541961929</v>
      </c>
      <c r="M127" s="192">
        <f t="shared" si="157"/>
        <v>211.25622833055769</v>
      </c>
      <c r="N127" s="192">
        <f t="shared" si="157"/>
        <v>202.91659105629961</v>
      </c>
      <c r="O127" s="192">
        <f t="shared" si="157"/>
        <v>195.05745337575749</v>
      </c>
      <c r="P127" s="192">
        <f t="shared" si="157"/>
        <v>168.94043360232459</v>
      </c>
      <c r="Q127" s="192">
        <f t="shared" si="157"/>
        <v>184.45287311689785</v>
      </c>
      <c r="R127" s="192">
        <f t="shared" ref="R127:V127" si="158">IF(R97=0,0,R97/R$19)</f>
        <v>189.04889348781501</v>
      </c>
      <c r="S127" s="192">
        <f t="shared" si="158"/>
        <v>192.42667024928008</v>
      </c>
      <c r="T127" s="192">
        <f t="shared" si="158"/>
        <v>175.8262284783909</v>
      </c>
      <c r="U127" s="192">
        <f t="shared" si="158"/>
        <v>170.26865081543198</v>
      </c>
      <c r="V127" s="192">
        <f t="shared" si="158"/>
        <v>180.73633738743305</v>
      </c>
      <c r="W127" s="192">
        <f t="shared" ref="W127:Y127" si="159">IF(W97=0,0,W97/W$19)</f>
        <v>193.52136352232472</v>
      </c>
      <c r="X127" s="192">
        <f t="shared" si="159"/>
        <v>175.09402228482776</v>
      </c>
      <c r="Y127" s="192">
        <f t="shared" si="159"/>
        <v>160.14051453591304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158.59114666339187</v>
      </c>
      <c r="C128" s="74">
        <f t="shared" si="160"/>
        <v>170.9556635338449</v>
      </c>
      <c r="D128" s="74">
        <f t="shared" si="160"/>
        <v>167.34732194900752</v>
      </c>
      <c r="E128" s="74">
        <f t="shared" si="160"/>
        <v>185.83401050725274</v>
      </c>
      <c r="F128" s="74">
        <f t="shared" si="160"/>
        <v>164.72090388707858</v>
      </c>
      <c r="G128" s="74">
        <f t="shared" si="160"/>
        <v>194.3750285169761</v>
      </c>
      <c r="H128" s="74">
        <f t="shared" si="160"/>
        <v>185.10732270371392</v>
      </c>
      <c r="I128" s="74">
        <f t="shared" si="160"/>
        <v>164.01678814274445</v>
      </c>
      <c r="J128" s="74">
        <f t="shared" si="160"/>
        <v>160.06015531709821</v>
      </c>
      <c r="K128" s="74">
        <f t="shared" si="160"/>
        <v>171.67418378192275</v>
      </c>
      <c r="L128" s="74">
        <f t="shared" si="160"/>
        <v>182.51197967902044</v>
      </c>
      <c r="M128" s="74">
        <f t="shared" si="160"/>
        <v>180.07793471334637</v>
      </c>
      <c r="N128" s="74">
        <f t="shared" si="160"/>
        <v>175.6758938229892</v>
      </c>
      <c r="O128" s="74">
        <f t="shared" si="160"/>
        <v>168.62771884327313</v>
      </c>
      <c r="P128" s="74">
        <f t="shared" si="160"/>
        <v>141.60259342997949</v>
      </c>
      <c r="Q128" s="74">
        <f t="shared" si="160"/>
        <v>154.72594647318886</v>
      </c>
      <c r="R128" s="74">
        <f t="shared" ref="R128:V128" si="161">IF(R98=0,0,R98/R$19)</f>
        <v>159.74357104178137</v>
      </c>
      <c r="S128" s="74">
        <f t="shared" si="161"/>
        <v>162.13367359232544</v>
      </c>
      <c r="T128" s="74">
        <f t="shared" si="161"/>
        <v>145.21684754660362</v>
      </c>
      <c r="U128" s="74">
        <f t="shared" si="161"/>
        <v>139.42030819783346</v>
      </c>
      <c r="V128" s="74">
        <f t="shared" si="161"/>
        <v>145.47597186188139</v>
      </c>
      <c r="W128" s="74">
        <f t="shared" ref="W128:Y128" si="162">IF(W98=0,0,W98/W$19)</f>
        <v>159.45087442051945</v>
      </c>
      <c r="X128" s="74">
        <f t="shared" si="162"/>
        <v>142.95223392631817</v>
      </c>
      <c r="Y128" s="74">
        <f t="shared" si="162"/>
        <v>128.30391780870173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1.2719675333843659E-2</v>
      </c>
      <c r="C129" s="74">
        <f t="shared" si="163"/>
        <v>1.6240900374729396E-2</v>
      </c>
      <c r="D129" s="74">
        <f t="shared" si="163"/>
        <v>2.8611303574710433E-2</v>
      </c>
      <c r="E129" s="74">
        <f t="shared" si="163"/>
        <v>5.491738702248386E-2</v>
      </c>
      <c r="F129" s="74">
        <f t="shared" si="163"/>
        <v>3.4089482996092928E-2</v>
      </c>
      <c r="G129" s="74">
        <f t="shared" si="163"/>
        <v>4.1970922958791256E-2</v>
      </c>
      <c r="H129" s="74">
        <f t="shared" si="163"/>
        <v>7.5711392751588599E-2</v>
      </c>
      <c r="I129" s="74">
        <f t="shared" si="163"/>
        <v>0.11930845701236335</v>
      </c>
      <c r="J129" s="74">
        <f t="shared" si="163"/>
        <v>8.5712982603162083E-2</v>
      </c>
      <c r="K129" s="74">
        <f t="shared" si="163"/>
        <v>0.10024762502206577</v>
      </c>
      <c r="L129" s="74">
        <f t="shared" si="163"/>
        <v>0.1325759114431557</v>
      </c>
      <c r="M129" s="74">
        <f t="shared" si="163"/>
        <v>0.14013199543631349</v>
      </c>
      <c r="N129" s="74">
        <f t="shared" si="163"/>
        <v>0.28413709187466601</v>
      </c>
      <c r="O129" s="74">
        <f t="shared" si="163"/>
        <v>0.19044863650524835</v>
      </c>
      <c r="P129" s="74">
        <f t="shared" si="163"/>
        <v>0.13754765103423114</v>
      </c>
      <c r="Q129" s="74">
        <f t="shared" si="163"/>
        <v>0.22061653131173387</v>
      </c>
      <c r="R129" s="74">
        <f t="shared" ref="R129:V129" si="164">IF(R99=0,0,R99/R$19)</f>
        <v>0.22108609161683526</v>
      </c>
      <c r="S129" s="74">
        <f t="shared" si="164"/>
        <v>0.25265135513768844</v>
      </c>
      <c r="T129" s="74">
        <f t="shared" si="164"/>
        <v>0.33790483197934229</v>
      </c>
      <c r="U129" s="74">
        <f t="shared" si="164"/>
        <v>0.45888099027788792</v>
      </c>
      <c r="V129" s="74">
        <f t="shared" si="164"/>
        <v>0.25579498879598689</v>
      </c>
      <c r="W129" s="74">
        <f t="shared" ref="W129:Y129" si="165">IF(W99=0,0,W99/W$19)</f>
        <v>0.93177149734843812</v>
      </c>
      <c r="X129" s="74">
        <f t="shared" si="165"/>
        <v>0.92478956276976731</v>
      </c>
      <c r="Y129" s="74">
        <f t="shared" si="165"/>
        <v>0.75591473701027478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23.827341613930862</v>
      </c>
      <c r="C130" s="74">
        <f t="shared" si="166"/>
        <v>24.040060924630573</v>
      </c>
      <c r="D130" s="74">
        <f t="shared" si="166"/>
        <v>24.567094988068934</v>
      </c>
      <c r="E130" s="74">
        <f t="shared" si="166"/>
        <v>24.969659946892534</v>
      </c>
      <c r="F130" s="74">
        <f t="shared" si="166"/>
        <v>24.788665805408353</v>
      </c>
      <c r="G130" s="74">
        <f t="shared" si="166"/>
        <v>24.874212632079768</v>
      </c>
      <c r="H130" s="74">
        <f t="shared" si="166"/>
        <v>24.909465237570071</v>
      </c>
      <c r="I130" s="74">
        <f t="shared" si="166"/>
        <v>25.169431561071026</v>
      </c>
      <c r="J130" s="74">
        <f t="shared" si="166"/>
        <v>25.466557269998045</v>
      </c>
      <c r="K130" s="74">
        <f t="shared" si="166"/>
        <v>25.058950004950248</v>
      </c>
      <c r="L130" s="74">
        <f t="shared" si="166"/>
        <v>25.118093697392474</v>
      </c>
      <c r="M130" s="74">
        <f t="shared" si="166"/>
        <v>24.452987821447238</v>
      </c>
      <c r="N130" s="74">
        <f t="shared" si="166"/>
        <v>21.422726882208565</v>
      </c>
      <c r="O130" s="74">
        <f t="shared" si="166"/>
        <v>20.685955020788114</v>
      </c>
      <c r="P130" s="74">
        <f t="shared" si="166"/>
        <v>21.768628511469142</v>
      </c>
      <c r="Q130" s="74">
        <f t="shared" si="166"/>
        <v>23.727905905264254</v>
      </c>
      <c r="R130" s="74">
        <f t="shared" ref="R130:V130" si="167">IF(R100=0,0,R100/R$19)</f>
        <v>23.70252848237487</v>
      </c>
      <c r="S130" s="74">
        <f t="shared" si="167"/>
        <v>23.386709764687495</v>
      </c>
      <c r="T130" s="74">
        <f t="shared" si="167"/>
        <v>23.034281807459404</v>
      </c>
      <c r="U130" s="74">
        <f t="shared" si="167"/>
        <v>22.980209132493862</v>
      </c>
      <c r="V130" s="74">
        <f t="shared" si="167"/>
        <v>24.195985239128618</v>
      </c>
      <c r="W130" s="74">
        <f t="shared" ref="W130:Y130" si="168">IF(W100=0,0,W100/W$19)</f>
        <v>22.744124366436065</v>
      </c>
      <c r="X130" s="74">
        <f t="shared" si="168"/>
        <v>22.264593807765046</v>
      </c>
      <c r="Y130" s="74">
        <f t="shared" si="168"/>
        <v>22.713652216151438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9.4874413985693895</v>
      </c>
      <c r="C131" s="193">
        <f t="shared" si="169"/>
        <v>9.6393408301446684</v>
      </c>
      <c r="D131" s="193">
        <f t="shared" si="169"/>
        <v>10.06807786372682</v>
      </c>
      <c r="E131" s="193">
        <f t="shared" si="169"/>
        <v>10.151385189850233</v>
      </c>
      <c r="F131" s="193">
        <f t="shared" si="169"/>
        <v>10.074064300383197</v>
      </c>
      <c r="G131" s="193">
        <f t="shared" si="169"/>
        <v>9.5677778843057162</v>
      </c>
      <c r="H131" s="193">
        <f t="shared" si="169"/>
        <v>9.2430022435403156</v>
      </c>
      <c r="I131" s="193">
        <f t="shared" si="169"/>
        <v>8.3700598222253895</v>
      </c>
      <c r="J131" s="193">
        <f t="shared" si="169"/>
        <v>8.4949035024910629</v>
      </c>
      <c r="K131" s="193">
        <f t="shared" si="169"/>
        <v>7.3759109357149457</v>
      </c>
      <c r="L131" s="193">
        <f t="shared" si="169"/>
        <v>7.7970361317631944</v>
      </c>
      <c r="M131" s="193">
        <f t="shared" si="169"/>
        <v>6.5851738003277136</v>
      </c>
      <c r="N131" s="193">
        <f t="shared" si="169"/>
        <v>5.5338332592271877</v>
      </c>
      <c r="O131" s="193">
        <f t="shared" si="169"/>
        <v>5.5533308751909791</v>
      </c>
      <c r="P131" s="193">
        <f t="shared" si="169"/>
        <v>5.4316640098417164</v>
      </c>
      <c r="Q131" s="193">
        <f t="shared" si="169"/>
        <v>5.7784042071330424</v>
      </c>
      <c r="R131" s="193">
        <f t="shared" ref="R131:V131" si="170">IF(R101=0,0,R101/R$19)</f>
        <v>5.3817078720419076</v>
      </c>
      <c r="S131" s="193">
        <f t="shared" si="170"/>
        <v>6.6536355371294498</v>
      </c>
      <c r="T131" s="193">
        <f t="shared" si="170"/>
        <v>7.2371942923485175</v>
      </c>
      <c r="U131" s="193">
        <f t="shared" si="170"/>
        <v>7.4092524948267195</v>
      </c>
      <c r="V131" s="193">
        <f t="shared" si="170"/>
        <v>10.808585297627046</v>
      </c>
      <c r="W131" s="193">
        <f t="shared" ref="W131:Y131" si="171">IF(W101=0,0,W101/W$19)</f>
        <v>10.3945932380208</v>
      </c>
      <c r="X131" s="193">
        <f t="shared" si="171"/>
        <v>8.9524049879747878</v>
      </c>
      <c r="Y131" s="193">
        <f t="shared" si="171"/>
        <v>8.3670297740496054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22.03263471492992</v>
      </c>
      <c r="C132" s="77">
        <f t="shared" si="172"/>
        <v>22.075025969127633</v>
      </c>
      <c r="D132" s="77">
        <f t="shared" si="172"/>
        <v>22.039937975819445</v>
      </c>
      <c r="E132" s="77">
        <f t="shared" si="172"/>
        <v>21.94017392769193</v>
      </c>
      <c r="F132" s="77">
        <f t="shared" si="172"/>
        <v>21.880193505126496</v>
      </c>
      <c r="G132" s="77">
        <f t="shared" si="172"/>
        <v>21.882605610953011</v>
      </c>
      <c r="H132" s="77">
        <f t="shared" si="172"/>
        <v>21.36466842408845</v>
      </c>
      <c r="I132" s="77">
        <f t="shared" si="172"/>
        <v>21.329666441788511</v>
      </c>
      <c r="J132" s="77">
        <f t="shared" si="172"/>
        <v>21.186994873253827</v>
      </c>
      <c r="K132" s="77">
        <f t="shared" si="172"/>
        <v>21.1064693185889</v>
      </c>
      <c r="L132" s="77">
        <f t="shared" si="172"/>
        <v>20.931201781364496</v>
      </c>
      <c r="M132" s="77">
        <f t="shared" si="172"/>
        <v>21.188672205162785</v>
      </c>
      <c r="N132" s="77">
        <f t="shared" si="172"/>
        <v>21.035297410244009</v>
      </c>
      <c r="O132" s="77">
        <f t="shared" si="172"/>
        <v>20.768261574707871</v>
      </c>
      <c r="P132" s="77">
        <f t="shared" si="172"/>
        <v>20.076571444714226</v>
      </c>
      <c r="Q132" s="77">
        <f t="shared" si="172"/>
        <v>19.031242669396651</v>
      </c>
      <c r="R132" s="77">
        <f t="shared" ref="R132:V132" si="173">IF(R102=0,0,R102/R$19)</f>
        <v>19.194770152512493</v>
      </c>
      <c r="S132" s="77">
        <f t="shared" si="173"/>
        <v>20.01552022699925</v>
      </c>
      <c r="T132" s="77">
        <f t="shared" si="173"/>
        <v>20.360007662075436</v>
      </c>
      <c r="U132" s="77">
        <f t="shared" si="173"/>
        <v>20.97397630588684</v>
      </c>
      <c r="V132" s="77">
        <f t="shared" si="173"/>
        <v>21.367072522429719</v>
      </c>
      <c r="W132" s="77">
        <f t="shared" ref="W132:Y132" si="174">IF(W102=0,0,W102/W$19)</f>
        <v>22.172117569848421</v>
      </c>
      <c r="X132" s="77">
        <f t="shared" si="174"/>
        <v>21.838911372466288</v>
      </c>
      <c r="Y132" s="77">
        <f t="shared" si="174"/>
        <v>21.632213012427624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94.544540280797065</v>
      </c>
      <c r="C134" s="153">
        <f t="shared" si="175"/>
        <v>101.71160584633688</v>
      </c>
      <c r="D134" s="153">
        <f t="shared" si="175"/>
        <v>100.37621798654186</v>
      </c>
      <c r="E134" s="153">
        <f t="shared" si="175"/>
        <v>110.60183239549852</v>
      </c>
      <c r="F134" s="153">
        <f t="shared" si="175"/>
        <v>101.98475165104638</v>
      </c>
      <c r="G134" s="153">
        <f t="shared" si="175"/>
        <v>116.95976517420674</v>
      </c>
      <c r="H134" s="153">
        <f t="shared" si="175"/>
        <v>113.64825572630394</v>
      </c>
      <c r="I134" s="153">
        <f t="shared" si="175"/>
        <v>104.07351304029525</v>
      </c>
      <c r="J134" s="153">
        <f t="shared" si="175"/>
        <v>102.95747719238869</v>
      </c>
      <c r="K134" s="153">
        <f t="shared" si="175"/>
        <v>109.68045526640822</v>
      </c>
      <c r="L134" s="153">
        <f t="shared" si="175"/>
        <v>117.59213471969163</v>
      </c>
      <c r="M134" s="153">
        <f t="shared" si="175"/>
        <v>117.52257198262042</v>
      </c>
      <c r="N134" s="153">
        <f t="shared" si="175"/>
        <v>115.85800473999863</v>
      </c>
      <c r="O134" s="153">
        <f t="shared" si="175"/>
        <v>113.74132268386512</v>
      </c>
      <c r="P134" s="153">
        <f t="shared" si="175"/>
        <v>99.302335526012754</v>
      </c>
      <c r="Q134" s="153">
        <f t="shared" si="175"/>
        <v>110.00353446215888</v>
      </c>
      <c r="R134" s="153">
        <f t="shared" ref="R134:V134" si="176">IF(R104=0,0,R104/R$19)</f>
        <v>114.80831358888955</v>
      </c>
      <c r="S134" s="153">
        <f t="shared" si="176"/>
        <v>119.50698430229791</v>
      </c>
      <c r="T134" s="153">
        <f t="shared" si="176"/>
        <v>112.06536836928235</v>
      </c>
      <c r="U134" s="153">
        <f t="shared" si="176"/>
        <v>111.13961614580302</v>
      </c>
      <c r="V134" s="153">
        <f t="shared" si="176"/>
        <v>119.49750613703458</v>
      </c>
      <c r="W134" s="153">
        <f t="shared" ref="W134:Y134" si="177">IF(W104=0,0,W104/W$19)</f>
        <v>132.29160304353221</v>
      </c>
      <c r="X134" s="153">
        <f t="shared" si="177"/>
        <v>122.37987765298796</v>
      </c>
      <c r="Y134" s="153">
        <f t="shared" si="177"/>
        <v>113.95749306725641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76.057182479888624</v>
      </c>
      <c r="C135" s="74">
        <f t="shared" si="178"/>
        <v>82.825318106145261</v>
      </c>
      <c r="D135" s="74">
        <f t="shared" si="178"/>
        <v>80.977510580921873</v>
      </c>
      <c r="E135" s="74">
        <f t="shared" si="178"/>
        <v>90.697633329937773</v>
      </c>
      <c r="F135" s="74">
        <f t="shared" si="178"/>
        <v>82.068052442213457</v>
      </c>
      <c r="G135" s="74">
        <f t="shared" si="178"/>
        <v>97.257120817369497</v>
      </c>
      <c r="H135" s="74">
        <f t="shared" si="178"/>
        <v>93.771522146156016</v>
      </c>
      <c r="I135" s="74">
        <f t="shared" si="178"/>
        <v>84.331438610905735</v>
      </c>
      <c r="J135" s="74">
        <f t="shared" si="178"/>
        <v>82.891551906158313</v>
      </c>
      <c r="K135" s="74">
        <f t="shared" si="178"/>
        <v>90.350500648995364</v>
      </c>
      <c r="L135" s="74">
        <f t="shared" si="178"/>
        <v>97.670228938471425</v>
      </c>
      <c r="M135" s="74">
        <f t="shared" si="178"/>
        <v>98.417193232426598</v>
      </c>
      <c r="N135" s="74">
        <f t="shared" si="178"/>
        <v>98.457796547401642</v>
      </c>
      <c r="O135" s="74">
        <f t="shared" si="178"/>
        <v>96.805427369701761</v>
      </c>
      <c r="P135" s="74">
        <f t="shared" si="178"/>
        <v>81.798410766606281</v>
      </c>
      <c r="Q135" s="74">
        <f t="shared" si="178"/>
        <v>90.567153768023303</v>
      </c>
      <c r="R135" s="74">
        <f t="shared" ref="R135:V135" si="179">IF(R105=0,0,R105/R$19)</f>
        <v>95.323313977786583</v>
      </c>
      <c r="S135" s="74">
        <f t="shared" si="179"/>
        <v>98.994731456940286</v>
      </c>
      <c r="T135" s="74">
        <f t="shared" si="179"/>
        <v>90.754532653917479</v>
      </c>
      <c r="U135" s="74">
        <f t="shared" si="179"/>
        <v>88.951789928698631</v>
      </c>
      <c r="V135" s="74">
        <f t="shared" si="179"/>
        <v>94.644227327829682</v>
      </c>
      <c r="W135" s="74">
        <f t="shared" ref="W135:Y135" si="180">IF(W105=0,0,W105/W$19)</f>
        <v>105.92893960459557</v>
      </c>
      <c r="X135" s="74">
        <f t="shared" si="180"/>
        <v>96.941131694133887</v>
      </c>
      <c r="Y135" s="74">
        <f t="shared" si="180"/>
        <v>88.834364428366385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2.1349383982906287E-2</v>
      </c>
      <c r="C136" s="74">
        <f t="shared" si="181"/>
        <v>3.1692655718013753E-2</v>
      </c>
      <c r="D136" s="74">
        <f t="shared" si="181"/>
        <v>5.9554740543480512E-2</v>
      </c>
      <c r="E136" s="74">
        <f t="shared" si="181"/>
        <v>0.11981346413798</v>
      </c>
      <c r="F136" s="74">
        <f t="shared" si="181"/>
        <v>7.7259572435806056E-2</v>
      </c>
      <c r="G136" s="74">
        <f t="shared" si="181"/>
        <v>9.8529443327623992E-2</v>
      </c>
      <c r="H136" s="74">
        <f t="shared" si="181"/>
        <v>0.18404065692335139</v>
      </c>
      <c r="I136" s="74">
        <f t="shared" si="181"/>
        <v>0.29895562915231699</v>
      </c>
      <c r="J136" s="74">
        <f t="shared" si="181"/>
        <v>0.22136096939325436</v>
      </c>
      <c r="K136" s="74">
        <f t="shared" si="181"/>
        <v>0.26807827076484342</v>
      </c>
      <c r="L136" s="74">
        <f t="shared" si="181"/>
        <v>0.3661169613091223</v>
      </c>
      <c r="M136" s="74">
        <f t="shared" si="181"/>
        <v>0.39979666968853766</v>
      </c>
      <c r="N136" s="74">
        <f t="shared" si="181"/>
        <v>0.83918368778808961</v>
      </c>
      <c r="O136" s="74">
        <f t="shared" si="181"/>
        <v>0.58410785870482818</v>
      </c>
      <c r="P136" s="74">
        <f t="shared" si="181"/>
        <v>0.43880957950835781</v>
      </c>
      <c r="Q136" s="74">
        <f t="shared" si="181"/>
        <v>0.73117360477167148</v>
      </c>
      <c r="R136" s="74">
        <f t="shared" ref="R136:V136" si="182">IF(R106=0,0,R106/R$19)</f>
        <v>0.7565752048329043</v>
      </c>
      <c r="S136" s="74">
        <f t="shared" si="182"/>
        <v>0.88761608089654587</v>
      </c>
      <c r="T136" s="74">
        <f t="shared" si="182"/>
        <v>1.2132048988099216</v>
      </c>
      <c r="U136" s="74">
        <f t="shared" si="182"/>
        <v>1.6710559354609704</v>
      </c>
      <c r="V136" s="74">
        <f t="shared" si="182"/>
        <v>0.94064627531532086</v>
      </c>
      <c r="W136" s="74">
        <f t="shared" ref="W136:Y136" si="183">IF(W106=0,0,W106/W$19)</f>
        <v>3.4521205992423858</v>
      </c>
      <c r="X136" s="74">
        <f t="shared" si="183"/>
        <v>3.4495091474359554</v>
      </c>
      <c r="Y136" s="74">
        <f t="shared" si="183"/>
        <v>2.8389147260172232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12.970712250661347</v>
      </c>
      <c r="C137" s="74">
        <f t="shared" si="184"/>
        <v>13.245355748173404</v>
      </c>
      <c r="D137" s="74">
        <f t="shared" si="184"/>
        <v>13.486634940528903</v>
      </c>
      <c r="E137" s="74">
        <f t="shared" si="184"/>
        <v>13.870375353465601</v>
      </c>
      <c r="F137" s="74">
        <f t="shared" si="184"/>
        <v>13.936966374521981</v>
      </c>
      <c r="G137" s="74">
        <f t="shared" si="184"/>
        <v>13.980709547832197</v>
      </c>
      <c r="H137" s="74">
        <f t="shared" si="184"/>
        <v>14.237713086895077</v>
      </c>
      <c r="I137" s="74">
        <f t="shared" si="184"/>
        <v>14.469913198395053</v>
      </c>
      <c r="J137" s="74">
        <f t="shared" si="184"/>
        <v>14.790945059923102</v>
      </c>
      <c r="K137" s="74">
        <f t="shared" si="184"/>
        <v>14.655857190798397</v>
      </c>
      <c r="L137" s="74">
        <f t="shared" si="184"/>
        <v>14.868903214348331</v>
      </c>
      <c r="M137" s="74">
        <f t="shared" si="184"/>
        <v>14.686628480987384</v>
      </c>
      <c r="N137" s="74">
        <f t="shared" si="184"/>
        <v>13.14417408006979</v>
      </c>
      <c r="O137" s="74">
        <f t="shared" si="184"/>
        <v>12.925234871603765</v>
      </c>
      <c r="P137" s="74">
        <f t="shared" si="184"/>
        <v>13.701727016698342</v>
      </c>
      <c r="Q137" s="74">
        <f t="shared" si="184"/>
        <v>15.123095061134244</v>
      </c>
      <c r="R137" s="74">
        <f t="shared" ref="R137:V137" si="185">IF(R107=0,0,R107/R$19)</f>
        <v>15.371520640999568</v>
      </c>
      <c r="S137" s="74">
        <f t="shared" si="185"/>
        <v>15.493471810716761</v>
      </c>
      <c r="T137" s="74">
        <f t="shared" si="185"/>
        <v>15.596189296652364</v>
      </c>
      <c r="U137" s="74">
        <f t="shared" si="185"/>
        <v>15.877786221122467</v>
      </c>
      <c r="V137" s="74">
        <f t="shared" si="185"/>
        <v>17.021127217148269</v>
      </c>
      <c r="W137" s="74">
        <f t="shared" ref="W137:Y137" si="186">IF(W107=0,0,W107/W$19)</f>
        <v>16.265053108040309</v>
      </c>
      <c r="X137" s="74">
        <f t="shared" si="186"/>
        <v>16.187818214726814</v>
      </c>
      <c r="Y137" s="74">
        <f t="shared" si="186"/>
        <v>16.787221978320112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5.495296166264195</v>
      </c>
      <c r="C138" s="77">
        <f t="shared" si="187"/>
        <v>5.6092393363001998</v>
      </c>
      <c r="D138" s="77">
        <f t="shared" si="187"/>
        <v>5.8525177245476039</v>
      </c>
      <c r="E138" s="77">
        <f t="shared" si="187"/>
        <v>5.9140102479571626</v>
      </c>
      <c r="F138" s="77">
        <f t="shared" si="187"/>
        <v>5.9024732618751239</v>
      </c>
      <c r="G138" s="77">
        <f t="shared" si="187"/>
        <v>5.6234053656774154</v>
      </c>
      <c r="H138" s="77">
        <f t="shared" si="187"/>
        <v>5.4549798363295068</v>
      </c>
      <c r="I138" s="77">
        <f t="shared" si="187"/>
        <v>4.9732056018421451</v>
      </c>
      <c r="J138" s="77">
        <f t="shared" si="187"/>
        <v>5.0536192569140255</v>
      </c>
      <c r="K138" s="77">
        <f t="shared" si="187"/>
        <v>4.4060191558496253</v>
      </c>
      <c r="L138" s="77">
        <f t="shared" si="187"/>
        <v>4.6868856055627397</v>
      </c>
      <c r="M138" s="77">
        <f t="shared" si="187"/>
        <v>4.0189535995178991</v>
      </c>
      <c r="N138" s="77">
        <f t="shared" si="187"/>
        <v>3.4168504247390983</v>
      </c>
      <c r="O138" s="77">
        <f t="shared" si="187"/>
        <v>3.426552583854757</v>
      </c>
      <c r="P138" s="77">
        <f t="shared" si="187"/>
        <v>3.3633881631997937</v>
      </c>
      <c r="Q138" s="77">
        <f t="shared" si="187"/>
        <v>3.5821120282296555</v>
      </c>
      <c r="R138" s="77">
        <f t="shared" ref="R138:V138" si="188">IF(R108=0,0,R108/R$19)</f>
        <v>3.3569037652705016</v>
      </c>
      <c r="S138" s="77">
        <f t="shared" si="188"/>
        <v>4.1311649537443325</v>
      </c>
      <c r="T138" s="77">
        <f t="shared" si="188"/>
        <v>4.5014415199025857</v>
      </c>
      <c r="U138" s="77">
        <f t="shared" si="188"/>
        <v>4.6389840605209578</v>
      </c>
      <c r="V138" s="77">
        <f t="shared" si="188"/>
        <v>6.8915053167413101</v>
      </c>
      <c r="W138" s="77">
        <f t="shared" ref="W138:Y138" si="189">IF(W108=0,0,W108/W$19)</f>
        <v>6.6454897316539405</v>
      </c>
      <c r="X138" s="77">
        <f t="shared" si="189"/>
        <v>5.8014185966912954</v>
      </c>
      <c r="Y138" s="77">
        <f t="shared" si="189"/>
        <v>5.4969919345526845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28.788385032477535</v>
      </c>
      <c r="C140" s="203">
        <f t="shared" si="190"/>
        <v>30.337090428219458</v>
      </c>
      <c r="D140" s="203">
        <f t="shared" si="190"/>
        <v>31.111638374822903</v>
      </c>
      <c r="E140" s="203">
        <f t="shared" si="190"/>
        <v>34.473498913075204</v>
      </c>
      <c r="F140" s="203">
        <f t="shared" si="190"/>
        <v>30.683429653597329</v>
      </c>
      <c r="G140" s="203">
        <f t="shared" si="190"/>
        <v>33.128458915805282</v>
      </c>
      <c r="H140" s="203">
        <f t="shared" si="190"/>
        <v>30.641376324983352</v>
      </c>
      <c r="I140" s="203">
        <f t="shared" si="190"/>
        <v>25.601612156539797</v>
      </c>
      <c r="J140" s="203">
        <f t="shared" si="190"/>
        <v>26.71028115122817</v>
      </c>
      <c r="K140" s="203">
        <f t="shared" si="190"/>
        <v>25.59432668624941</v>
      </c>
      <c r="L140" s="203">
        <f t="shared" si="190"/>
        <v>26.398600587124257</v>
      </c>
      <c r="M140" s="203">
        <f t="shared" si="190"/>
        <v>24.226244597832292</v>
      </c>
      <c r="N140" s="203">
        <f t="shared" si="190"/>
        <v>21.77296171986206</v>
      </c>
      <c r="O140" s="203">
        <f t="shared" si="190"/>
        <v>20.030178611389516</v>
      </c>
      <c r="P140" s="203">
        <f t="shared" si="190"/>
        <v>18.03554537764154</v>
      </c>
      <c r="Q140" s="203">
        <f t="shared" si="190"/>
        <v>19.852616647227254</v>
      </c>
      <c r="R140" s="203">
        <f t="shared" ref="R140:V140" si="191">IF(R110=0,0,R110/R$19)</f>
        <v>21.177013098054566</v>
      </c>
      <c r="S140" s="203">
        <f t="shared" si="191"/>
        <v>22.65198922395896</v>
      </c>
      <c r="T140" s="203">
        <f t="shared" si="191"/>
        <v>21.084264791532618</v>
      </c>
      <c r="U140" s="203">
        <f t="shared" si="191"/>
        <v>20.48617621712193</v>
      </c>
      <c r="V140" s="203">
        <f t="shared" si="191"/>
        <v>22.01103039021795</v>
      </c>
      <c r="W140" s="203">
        <f t="shared" ref="W140:Y140" si="192">IF(W110=0,0,W110/W$19)</f>
        <v>23.954577558015281</v>
      </c>
      <c r="X140" s="203">
        <f t="shared" si="192"/>
        <v>20.788954156689083</v>
      </c>
      <c r="Y140" s="203">
        <f t="shared" si="192"/>
        <v>18.044792418988212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28.788385032477535</v>
      </c>
      <c r="C141" s="192">
        <f t="shared" si="193"/>
        <v>30.337090428219458</v>
      </c>
      <c r="D141" s="192">
        <f t="shared" si="193"/>
        <v>31.111638374822903</v>
      </c>
      <c r="E141" s="192">
        <f t="shared" si="193"/>
        <v>34.473498913075204</v>
      </c>
      <c r="F141" s="192">
        <f t="shared" si="193"/>
        <v>30.683429653597329</v>
      </c>
      <c r="G141" s="192">
        <f t="shared" si="193"/>
        <v>33.128458915805282</v>
      </c>
      <c r="H141" s="192">
        <f t="shared" si="193"/>
        <v>30.641376324983352</v>
      </c>
      <c r="I141" s="192">
        <f t="shared" si="193"/>
        <v>25.601612156539797</v>
      </c>
      <c r="J141" s="192">
        <f t="shared" si="193"/>
        <v>26.71028115122817</v>
      </c>
      <c r="K141" s="192">
        <f t="shared" si="193"/>
        <v>25.59432668624941</v>
      </c>
      <c r="L141" s="192">
        <f t="shared" si="193"/>
        <v>26.398600587124257</v>
      </c>
      <c r="M141" s="192">
        <f t="shared" si="193"/>
        <v>24.226244597832292</v>
      </c>
      <c r="N141" s="192">
        <f t="shared" si="193"/>
        <v>21.77296171986206</v>
      </c>
      <c r="O141" s="192">
        <f t="shared" si="193"/>
        <v>20.030178611389516</v>
      </c>
      <c r="P141" s="192">
        <f t="shared" si="193"/>
        <v>18.03554537764154</v>
      </c>
      <c r="Q141" s="192">
        <f t="shared" si="193"/>
        <v>19.852616647227254</v>
      </c>
      <c r="R141" s="192">
        <f t="shared" ref="R141:V141" si="194">IF(R111=0,0,R111/R$19)</f>
        <v>21.177013098054566</v>
      </c>
      <c r="S141" s="192">
        <f t="shared" si="194"/>
        <v>22.65198922395896</v>
      </c>
      <c r="T141" s="192">
        <f t="shared" si="194"/>
        <v>21.084264791532618</v>
      </c>
      <c r="U141" s="192">
        <f t="shared" si="194"/>
        <v>20.48617621712193</v>
      </c>
      <c r="V141" s="192">
        <f t="shared" si="194"/>
        <v>22.01103039021795</v>
      </c>
      <c r="W141" s="192">
        <f t="shared" ref="W141:Y141" si="195">IF(W111=0,0,W111/W$19)</f>
        <v>23.954577558015281</v>
      </c>
      <c r="X141" s="192">
        <f t="shared" si="195"/>
        <v>20.788954156689083</v>
      </c>
      <c r="Y141" s="192">
        <f t="shared" si="195"/>
        <v>18.044792418988212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24.384490461090206</v>
      </c>
      <c r="C142" s="74">
        <f t="shared" si="196"/>
        <v>26.017756673460262</v>
      </c>
      <c r="D142" s="74">
        <f t="shared" si="196"/>
        <v>26.596102878644619</v>
      </c>
      <c r="E142" s="74">
        <f t="shared" si="196"/>
        <v>30.128447627949065</v>
      </c>
      <c r="F142" s="74">
        <f t="shared" si="196"/>
        <v>26.427401053335263</v>
      </c>
      <c r="G142" s="74">
        <f t="shared" si="196"/>
        <v>28.855799596156455</v>
      </c>
      <c r="H142" s="74">
        <f t="shared" si="196"/>
        <v>26.730631431065142</v>
      </c>
      <c r="I142" s="74">
        <f t="shared" si="196"/>
        <v>21.774153954590961</v>
      </c>
      <c r="J142" s="74">
        <f t="shared" si="196"/>
        <v>22.911808457519477</v>
      </c>
      <c r="K142" s="74">
        <f t="shared" si="196"/>
        <v>21.941108597176722</v>
      </c>
      <c r="L142" s="74">
        <f t="shared" si="196"/>
        <v>22.626659074459521</v>
      </c>
      <c r="M142" s="74">
        <f t="shared" si="196"/>
        <v>20.837468387059943</v>
      </c>
      <c r="N142" s="74">
        <f t="shared" si="196"/>
        <v>18.785395140098924</v>
      </c>
      <c r="O142" s="74">
        <f t="shared" si="196"/>
        <v>17.17103088161323</v>
      </c>
      <c r="P142" s="74">
        <f t="shared" si="196"/>
        <v>15.006784951282985</v>
      </c>
      <c r="Q142" s="74">
        <f t="shared" si="196"/>
        <v>16.706804022395566</v>
      </c>
      <c r="R142" s="74">
        <f t="shared" ref="R142:V142" si="197">IF(R112=0,0,R112/R$19)</f>
        <v>18.09870787553702</v>
      </c>
      <c r="S142" s="74">
        <f t="shared" si="197"/>
        <v>19.337855626543114</v>
      </c>
      <c r="T142" s="74">
        <f t="shared" si="197"/>
        <v>17.724185253434815</v>
      </c>
      <c r="U142" s="74">
        <f t="shared" si="197"/>
        <v>17.101142975601597</v>
      </c>
      <c r="V142" s="74">
        <f t="shared" si="197"/>
        <v>17.961701154566764</v>
      </c>
      <c r="W142" s="74">
        <f t="shared" ref="W142:Y142" si="198">IF(W112=0,0,W112/W$19)</f>
        <v>19.950019211427641</v>
      </c>
      <c r="X142" s="74">
        <f t="shared" si="198"/>
        <v>17.047850399820181</v>
      </c>
      <c r="Y142" s="74">
        <f t="shared" si="198"/>
        <v>14.433461997325004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2.4732133126405533</v>
      </c>
      <c r="C144" s="74">
        <f t="shared" si="202"/>
        <v>2.3821740693651297</v>
      </c>
      <c r="D144" s="74">
        <f t="shared" si="202"/>
        <v>2.4750102577501769</v>
      </c>
      <c r="E144" s="74">
        <f t="shared" si="202"/>
        <v>2.2904494722581799</v>
      </c>
      <c r="F144" s="74">
        <f t="shared" si="202"/>
        <v>2.245683606150747</v>
      </c>
      <c r="G144" s="74">
        <f t="shared" si="202"/>
        <v>2.3632169764372732</v>
      </c>
      <c r="H144" s="74">
        <f t="shared" si="202"/>
        <v>2.0738545318936823</v>
      </c>
      <c r="I144" s="74">
        <f t="shared" si="202"/>
        <v>2.1957678828088487</v>
      </c>
      <c r="J144" s="74">
        <f t="shared" si="202"/>
        <v>2.1544057347585137</v>
      </c>
      <c r="K144" s="74">
        <f t="shared" si="202"/>
        <v>2.2337921222060575</v>
      </c>
      <c r="L144" s="74">
        <f t="shared" si="202"/>
        <v>2.3002034286742847</v>
      </c>
      <c r="M144" s="74">
        <f t="shared" si="202"/>
        <v>2.213134062769611</v>
      </c>
      <c r="N144" s="74">
        <f t="shared" si="202"/>
        <v>2.0413188699153175</v>
      </c>
      <c r="O144" s="74">
        <f t="shared" si="202"/>
        <v>1.8991598270765129</v>
      </c>
      <c r="P144" s="74">
        <f t="shared" si="202"/>
        <v>2.1035291937439267</v>
      </c>
      <c r="Q144" s="74">
        <f t="shared" si="202"/>
        <v>2.1622090944079484</v>
      </c>
      <c r="R144" s="74">
        <f t="shared" ref="R144:V144" si="203">IF(R114=0,0,R114/R$19)</f>
        <v>2.1797012467315353</v>
      </c>
      <c r="S144" s="74">
        <f t="shared" si="203"/>
        <v>2.1619988081980148</v>
      </c>
      <c r="T144" s="74">
        <f t="shared" si="203"/>
        <v>2.088681301704332</v>
      </c>
      <c r="U144" s="74">
        <f t="shared" si="203"/>
        <v>2.0793903649779608</v>
      </c>
      <c r="V144" s="74">
        <f t="shared" si="203"/>
        <v>2.2073833648927499</v>
      </c>
      <c r="W144" s="74">
        <f t="shared" ref="W144:Y144" si="204">IF(W114=0,0,W114/W$19)</f>
        <v>2.2004685204592223</v>
      </c>
      <c r="X144" s="74">
        <f t="shared" si="204"/>
        <v>2.2156241363742222</v>
      </c>
      <c r="Y144" s="74">
        <f t="shared" si="204"/>
        <v>2.2167220604254574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1.9306812587467699</v>
      </c>
      <c r="C145" s="193">
        <f t="shared" si="205"/>
        <v>1.9371596853940756</v>
      </c>
      <c r="D145" s="193">
        <f t="shared" si="205"/>
        <v>2.0405252384281125</v>
      </c>
      <c r="E145" s="193">
        <f t="shared" si="205"/>
        <v>2.0546018128679608</v>
      </c>
      <c r="F145" s="193">
        <f t="shared" si="205"/>
        <v>2.0103449941113176</v>
      </c>
      <c r="G145" s="193">
        <f t="shared" si="205"/>
        <v>1.9094423432115655</v>
      </c>
      <c r="H145" s="193">
        <f t="shared" si="205"/>
        <v>1.8368903620245227</v>
      </c>
      <c r="I145" s="193">
        <f t="shared" si="205"/>
        <v>1.6316903191399852</v>
      </c>
      <c r="J145" s="193">
        <f t="shared" si="205"/>
        <v>1.6440669589501749</v>
      </c>
      <c r="K145" s="193">
        <f t="shared" si="205"/>
        <v>1.419425966866626</v>
      </c>
      <c r="L145" s="193">
        <f t="shared" si="205"/>
        <v>1.4717380839904497</v>
      </c>
      <c r="M145" s="193">
        <f t="shared" si="205"/>
        <v>1.1756421480027395</v>
      </c>
      <c r="N145" s="193">
        <f t="shared" si="205"/>
        <v>0.94624770984782125</v>
      </c>
      <c r="O145" s="193">
        <f t="shared" si="205"/>
        <v>0.95998790269977385</v>
      </c>
      <c r="P145" s="193">
        <f t="shared" si="205"/>
        <v>0.92523123261462581</v>
      </c>
      <c r="Q145" s="193">
        <f t="shared" si="205"/>
        <v>0.9836035304237376</v>
      </c>
      <c r="R145" s="193">
        <f t="shared" ref="R145:V145" si="206">IF(R115=0,0,R115/R$19)</f>
        <v>0.89860397578601192</v>
      </c>
      <c r="S145" s="193">
        <f t="shared" si="206"/>
        <v>1.1521347892178326</v>
      </c>
      <c r="T145" s="193">
        <f t="shared" si="206"/>
        <v>1.2713982363934697</v>
      </c>
      <c r="U145" s="193">
        <f t="shared" si="206"/>
        <v>1.305642876542374</v>
      </c>
      <c r="V145" s="193">
        <f t="shared" si="206"/>
        <v>1.8419458707584333</v>
      </c>
      <c r="W145" s="193">
        <f t="shared" ref="W145:Y145" si="207">IF(W115=0,0,W115/W$19)</f>
        <v>1.8040898261284164</v>
      </c>
      <c r="X145" s="193">
        <f t="shared" si="207"/>
        <v>1.5254796204946781</v>
      </c>
      <c r="Y145" s="193">
        <f t="shared" si="207"/>
        <v>1.3946083612377527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6373.6856810900481</v>
      </c>
      <c r="C150" s="203">
        <f t="shared" si="211"/>
        <v>6851.9166792970145</v>
      </c>
      <c r="D150" s="203">
        <f t="shared" si="211"/>
        <v>6877.1007305953217</v>
      </c>
      <c r="E150" s="203">
        <f t="shared" si="211"/>
        <v>7572.552527705082</v>
      </c>
      <c r="F150" s="203">
        <f t="shared" si="211"/>
        <v>7002.6518418676687</v>
      </c>
      <c r="G150" s="203">
        <f t="shared" si="211"/>
        <v>8026.964761448543</v>
      </c>
      <c r="H150" s="203">
        <f t="shared" si="211"/>
        <v>7748.3981918073223</v>
      </c>
      <c r="I150" s="203">
        <f t="shared" si="211"/>
        <v>7068.0141321048213</v>
      </c>
      <c r="J150" s="203">
        <f t="shared" si="211"/>
        <v>6967.0692090838384</v>
      </c>
      <c r="K150" s="203">
        <f t="shared" si="211"/>
        <v>7317.5771049175155</v>
      </c>
      <c r="L150" s="203">
        <f t="shared" si="211"/>
        <v>7721.4280264948447</v>
      </c>
      <c r="M150" s="203">
        <f t="shared" si="211"/>
        <v>7651.3427872316079</v>
      </c>
      <c r="N150" s="203">
        <f t="shared" si="211"/>
        <v>7465.9350528724299</v>
      </c>
      <c r="O150" s="203">
        <f t="shared" si="211"/>
        <v>7297.257370960815</v>
      </c>
      <c r="P150" s="203">
        <f t="shared" si="211"/>
        <v>6477.8170876844633</v>
      </c>
      <c r="Q150" s="203">
        <f t="shared" si="211"/>
        <v>7072.5315097264029</v>
      </c>
      <c r="R150" s="203">
        <f t="shared" ref="R150:V150" si="212">IF(R96=0,0,R96/R$17)</f>
        <v>7321.8560333230698</v>
      </c>
      <c r="S150" s="203">
        <f t="shared" si="212"/>
        <v>7509.834076619396</v>
      </c>
      <c r="T150" s="203">
        <f t="shared" si="212"/>
        <v>6957.8408951110578</v>
      </c>
      <c r="U150" s="203">
        <f t="shared" si="212"/>
        <v>6795.4222314590743</v>
      </c>
      <c r="V150" s="203">
        <f t="shared" si="212"/>
        <v>7164.8516891077361</v>
      </c>
      <c r="W150" s="203">
        <f t="shared" ref="W150:Y150" si="213">IF(W96=0,0,W96/W$17)</f>
        <v>7657.7927424666568</v>
      </c>
      <c r="X150" s="203">
        <f t="shared" si="213"/>
        <v>7009.0036806989228</v>
      </c>
      <c r="Y150" s="203">
        <f t="shared" si="213"/>
        <v>6459.8208035547614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5717.3255708332927</v>
      </c>
      <c r="C151" s="192">
        <f t="shared" si="214"/>
        <v>6184.7853531999126</v>
      </c>
      <c r="D151" s="192">
        <f t="shared" si="214"/>
        <v>6200.5992031062124</v>
      </c>
      <c r="E151" s="192">
        <f t="shared" si="214"/>
        <v>6888.6956887023507</v>
      </c>
      <c r="F151" s="192">
        <f t="shared" si="214"/>
        <v>6310.9099987051295</v>
      </c>
      <c r="G151" s="192">
        <f t="shared" si="214"/>
        <v>7326.439171626057</v>
      </c>
      <c r="H151" s="192">
        <f t="shared" si="214"/>
        <v>7060.6464624062783</v>
      </c>
      <c r="I151" s="192">
        <f t="shared" si="214"/>
        <v>6379.6362014493689</v>
      </c>
      <c r="J151" s="192">
        <f t="shared" si="214"/>
        <v>6281.4437968139418</v>
      </c>
      <c r="K151" s="192">
        <f t="shared" si="214"/>
        <v>6632.1025712709879</v>
      </c>
      <c r="L151" s="192">
        <f t="shared" si="214"/>
        <v>7038.024238823763</v>
      </c>
      <c r="M151" s="192">
        <f t="shared" si="214"/>
        <v>6953.879457752917</v>
      </c>
      <c r="N151" s="192">
        <f t="shared" si="214"/>
        <v>6764.676557764009</v>
      </c>
      <c r="O151" s="192">
        <f t="shared" si="214"/>
        <v>6595.0641689465765</v>
      </c>
      <c r="P151" s="192">
        <f t="shared" si="214"/>
        <v>5789.7712817829106</v>
      </c>
      <c r="Q151" s="192">
        <f t="shared" si="214"/>
        <v>6411.0594192467825</v>
      </c>
      <c r="R151" s="192">
        <f t="shared" ref="R151:V151" si="215">IF(R97=0,0,R97/R$17)</f>
        <v>6646.9671018059871</v>
      </c>
      <c r="S151" s="192">
        <f t="shared" si="215"/>
        <v>6802.2851875545966</v>
      </c>
      <c r="T151" s="192">
        <f t="shared" si="215"/>
        <v>6235.7632574395993</v>
      </c>
      <c r="U151" s="192">
        <f t="shared" si="215"/>
        <v>6050.1541548983805</v>
      </c>
      <c r="V151" s="192">
        <f t="shared" si="215"/>
        <v>6407.3587515967038</v>
      </c>
      <c r="W151" s="192">
        <f t="shared" ref="W151:Y151" si="216">IF(W97=0,0,W97/W$17)</f>
        <v>6870.6132683732976</v>
      </c>
      <c r="X151" s="192">
        <f t="shared" si="216"/>
        <v>6231.7390183116413</v>
      </c>
      <c r="Y151" s="192">
        <f t="shared" si="216"/>
        <v>5691.0574058253324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4724.4872824579998</v>
      </c>
      <c r="C152" s="74">
        <f t="shared" si="217"/>
        <v>5166.4663351538102</v>
      </c>
      <c r="D152" s="74">
        <f t="shared" si="217"/>
        <v>5136.6169471040121</v>
      </c>
      <c r="E152" s="74">
        <f t="shared" si="217"/>
        <v>5792.290408613886</v>
      </c>
      <c r="F152" s="74">
        <f t="shared" si="217"/>
        <v>5207.6478041910486</v>
      </c>
      <c r="G152" s="74">
        <f t="shared" si="217"/>
        <v>6222.507681190511</v>
      </c>
      <c r="H152" s="74">
        <f t="shared" si="217"/>
        <v>5958.8044516870677</v>
      </c>
      <c r="I152" s="74">
        <f t="shared" si="217"/>
        <v>5293.3569084444025</v>
      </c>
      <c r="J152" s="74">
        <f t="shared" si="217"/>
        <v>5179.6543414377757</v>
      </c>
      <c r="K152" s="74">
        <f t="shared" si="217"/>
        <v>5575.4602672186529</v>
      </c>
      <c r="L152" s="74">
        <f t="shared" si="217"/>
        <v>5959.0165682239594</v>
      </c>
      <c r="M152" s="74">
        <f t="shared" si="217"/>
        <v>5927.589737322678</v>
      </c>
      <c r="N152" s="74">
        <f t="shared" si="217"/>
        <v>5856.5472370807402</v>
      </c>
      <c r="O152" s="74">
        <f t="shared" si="217"/>
        <v>5701.4515835603825</v>
      </c>
      <c r="P152" s="74">
        <f t="shared" si="217"/>
        <v>4852.8739472561392</v>
      </c>
      <c r="Q152" s="74">
        <f t="shared" si="217"/>
        <v>5377.8356486220382</v>
      </c>
      <c r="R152" s="74">
        <f t="shared" ref="R152:V152" si="218">IF(R98=0,0,R98/R$17)</f>
        <v>5616.5907234371962</v>
      </c>
      <c r="S152" s="74">
        <f t="shared" si="218"/>
        <v>5731.4273788147793</v>
      </c>
      <c r="T152" s="74">
        <f t="shared" si="218"/>
        <v>5150.1865798344734</v>
      </c>
      <c r="U152" s="74">
        <f t="shared" si="218"/>
        <v>4954.020325413212</v>
      </c>
      <c r="V152" s="74">
        <f t="shared" si="218"/>
        <v>5157.3289297001847</v>
      </c>
      <c r="W152" s="74">
        <f t="shared" ref="W152:Y152" si="219">IF(W98=0,0,W98/W$17)</f>
        <v>5661.0044157784414</v>
      </c>
      <c r="X152" s="74">
        <f t="shared" si="219"/>
        <v>5087.7865634059581</v>
      </c>
      <c r="Y152" s="74">
        <f t="shared" si="219"/>
        <v>4559.6516519113948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0.37892370170756046</v>
      </c>
      <c r="C153" s="74">
        <f t="shared" si="220"/>
        <v>0.49081769684696436</v>
      </c>
      <c r="D153" s="74">
        <f t="shared" si="220"/>
        <v>0.87820531042245831</v>
      </c>
      <c r="E153" s="74">
        <f t="shared" si="220"/>
        <v>1.7117289415871229</v>
      </c>
      <c r="F153" s="74">
        <f t="shared" si="220"/>
        <v>1.0777382656442387</v>
      </c>
      <c r="G153" s="74">
        <f t="shared" si="220"/>
        <v>1.3436108150843278</v>
      </c>
      <c r="H153" s="74">
        <f t="shared" si="220"/>
        <v>2.4372314265152646</v>
      </c>
      <c r="I153" s="74">
        <f t="shared" si="220"/>
        <v>3.8504731882238903</v>
      </c>
      <c r="J153" s="74">
        <f t="shared" si="220"/>
        <v>2.7737297991402312</v>
      </c>
      <c r="K153" s="74">
        <f t="shared" si="220"/>
        <v>3.2557408334823665</v>
      </c>
      <c r="L153" s="74">
        <f t="shared" si="220"/>
        <v>4.3286038222069063</v>
      </c>
      <c r="M153" s="74">
        <f t="shared" si="220"/>
        <v>4.6126971599329289</v>
      </c>
      <c r="N153" s="74">
        <f t="shared" si="220"/>
        <v>9.4723428704876191</v>
      </c>
      <c r="O153" s="74">
        <f t="shared" si="220"/>
        <v>6.4392360143290874</v>
      </c>
      <c r="P153" s="74">
        <f t="shared" si="220"/>
        <v>4.7139066880181781</v>
      </c>
      <c r="Q153" s="74">
        <f t="shared" si="220"/>
        <v>7.6680057469816196</v>
      </c>
      <c r="R153" s="74">
        <f t="shared" ref="R153:V153" si="221">IF(R99=0,0,R99/R$17)</f>
        <v>7.773396344891526</v>
      </c>
      <c r="S153" s="74">
        <f t="shared" si="221"/>
        <v>8.9312285476972448</v>
      </c>
      <c r="T153" s="74">
        <f t="shared" si="221"/>
        <v>11.983960265786209</v>
      </c>
      <c r="U153" s="74">
        <f t="shared" si="221"/>
        <v>16.305413337321298</v>
      </c>
      <c r="V153" s="74">
        <f t="shared" si="221"/>
        <v>9.0682940894347706</v>
      </c>
      <c r="W153" s="74">
        <f t="shared" ref="W153:Y153" si="222">IF(W99=0,0,W99/W$17)</f>
        <v>33.080800466950585</v>
      </c>
      <c r="X153" s="74">
        <f t="shared" si="222"/>
        <v>32.914014578206995</v>
      </c>
      <c r="Y153" s="74">
        <f t="shared" si="222"/>
        <v>26.863621455831392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709.82507408645904</v>
      </c>
      <c r="C154" s="74">
        <f t="shared" si="223"/>
        <v>726.51682251849786</v>
      </c>
      <c r="D154" s="74">
        <f t="shared" si="223"/>
        <v>754.07096442977956</v>
      </c>
      <c r="E154" s="74">
        <f t="shared" si="223"/>
        <v>778.2833800010535</v>
      </c>
      <c r="F154" s="74">
        <f t="shared" si="223"/>
        <v>783.69313186173554</v>
      </c>
      <c r="G154" s="74">
        <f t="shared" si="223"/>
        <v>796.2955959292085</v>
      </c>
      <c r="H154" s="74">
        <f t="shared" si="223"/>
        <v>801.86256372125001</v>
      </c>
      <c r="I154" s="74">
        <f t="shared" si="223"/>
        <v>812.29967946612044</v>
      </c>
      <c r="J154" s="74">
        <f t="shared" si="223"/>
        <v>824.11493143745702</v>
      </c>
      <c r="K154" s="74">
        <f t="shared" si="223"/>
        <v>813.83919825882845</v>
      </c>
      <c r="L154" s="74">
        <f t="shared" si="223"/>
        <v>820.10581863284142</v>
      </c>
      <c r="M154" s="74">
        <f t="shared" si="223"/>
        <v>804.91416057174717</v>
      </c>
      <c r="N154" s="74">
        <f t="shared" si="223"/>
        <v>714.17431955206359</v>
      </c>
      <c r="O154" s="74">
        <f t="shared" si="223"/>
        <v>699.41034498810757</v>
      </c>
      <c r="P154" s="74">
        <f t="shared" si="223"/>
        <v>746.03443066912132</v>
      </c>
      <c r="Q154" s="74">
        <f t="shared" si="223"/>
        <v>824.71480157719395</v>
      </c>
      <c r="R154" s="74">
        <f t="shared" ref="R154:V154" si="224">IF(R100=0,0,R100/R$17)</f>
        <v>833.38190531181237</v>
      </c>
      <c r="S154" s="74">
        <f t="shared" si="224"/>
        <v>826.72048116764302</v>
      </c>
      <c r="T154" s="74">
        <f t="shared" si="224"/>
        <v>816.92207925689377</v>
      </c>
      <c r="U154" s="74">
        <f t="shared" si="224"/>
        <v>816.55552620841229</v>
      </c>
      <c r="V154" s="74">
        <f t="shared" si="224"/>
        <v>857.78189387064083</v>
      </c>
      <c r="W154" s="74">
        <f t="shared" ref="W154:Y154" si="225">IF(W100=0,0,W100/W$17)</f>
        <v>807.48750321584578</v>
      </c>
      <c r="X154" s="74">
        <f t="shared" si="225"/>
        <v>792.41504734529087</v>
      </c>
      <c r="Y154" s="74">
        <f t="shared" si="225"/>
        <v>807.19547475339709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282.63429058712603</v>
      </c>
      <c r="C155" s="193">
        <f t="shared" si="226"/>
        <v>291.31137783075906</v>
      </c>
      <c r="D155" s="193">
        <f t="shared" si="226"/>
        <v>309.03308626199771</v>
      </c>
      <c r="E155" s="193">
        <f t="shared" si="226"/>
        <v>316.41017114582326</v>
      </c>
      <c r="F155" s="193">
        <f t="shared" si="226"/>
        <v>318.49132438670006</v>
      </c>
      <c r="G155" s="193">
        <f t="shared" si="226"/>
        <v>306.29228369125286</v>
      </c>
      <c r="H155" s="193">
        <f t="shared" si="226"/>
        <v>297.54221557144552</v>
      </c>
      <c r="I155" s="193">
        <f t="shared" si="226"/>
        <v>270.12914035062227</v>
      </c>
      <c r="J155" s="193">
        <f t="shared" si="226"/>
        <v>274.90079413956744</v>
      </c>
      <c r="K155" s="193">
        <f t="shared" si="226"/>
        <v>239.54736496002258</v>
      </c>
      <c r="L155" s="193">
        <f t="shared" si="226"/>
        <v>254.57324814475484</v>
      </c>
      <c r="M155" s="193">
        <f t="shared" si="226"/>
        <v>216.76286269855657</v>
      </c>
      <c r="N155" s="193">
        <f t="shared" si="226"/>
        <v>184.48265826071685</v>
      </c>
      <c r="O155" s="193">
        <f t="shared" si="226"/>
        <v>187.76300438375665</v>
      </c>
      <c r="P155" s="193">
        <f t="shared" si="226"/>
        <v>186.14899716963114</v>
      </c>
      <c r="Q155" s="193">
        <f t="shared" si="226"/>
        <v>200.84096330056977</v>
      </c>
      <c r="R155" s="193">
        <f t="shared" ref="R155:V155" si="227">IF(R101=0,0,R101/R$17)</f>
        <v>189.22107671208624</v>
      </c>
      <c r="S155" s="193">
        <f t="shared" si="227"/>
        <v>235.20609902447691</v>
      </c>
      <c r="T155" s="193">
        <f t="shared" si="227"/>
        <v>256.67063808244563</v>
      </c>
      <c r="U155" s="193">
        <f t="shared" si="227"/>
        <v>263.27288993943358</v>
      </c>
      <c r="V155" s="193">
        <f t="shared" si="227"/>
        <v>383.17963393644334</v>
      </c>
      <c r="W155" s="193">
        <f t="shared" ref="W155:Y155" si="228">IF(W101=0,0,W101/W$17)</f>
        <v>369.04054891206022</v>
      </c>
      <c r="X155" s="193">
        <f t="shared" si="228"/>
        <v>318.62339298218563</v>
      </c>
      <c r="Y155" s="193">
        <f t="shared" si="228"/>
        <v>297.34665770470872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656.36011025675464</v>
      </c>
      <c r="C156" s="77">
        <f t="shared" si="229"/>
        <v>667.1313260971026</v>
      </c>
      <c r="D156" s="77">
        <f t="shared" si="229"/>
        <v>676.50152748911</v>
      </c>
      <c r="E156" s="77">
        <f t="shared" si="229"/>
        <v>683.85683900273239</v>
      </c>
      <c r="F156" s="77">
        <f t="shared" si="229"/>
        <v>691.74184316253945</v>
      </c>
      <c r="G156" s="77">
        <f t="shared" si="229"/>
        <v>700.52558982248831</v>
      </c>
      <c r="H156" s="77">
        <f t="shared" si="229"/>
        <v>687.75172940104392</v>
      </c>
      <c r="I156" s="77">
        <f t="shared" si="229"/>
        <v>688.37793065545111</v>
      </c>
      <c r="J156" s="77">
        <f t="shared" si="229"/>
        <v>685.62541226989617</v>
      </c>
      <c r="K156" s="77">
        <f t="shared" si="229"/>
        <v>685.47453364652881</v>
      </c>
      <c r="L156" s="77">
        <f t="shared" si="229"/>
        <v>683.40378767108075</v>
      </c>
      <c r="M156" s="77">
        <f t="shared" si="229"/>
        <v>697.46332947869257</v>
      </c>
      <c r="N156" s="77">
        <f t="shared" si="229"/>
        <v>701.25849510842136</v>
      </c>
      <c r="O156" s="77">
        <f t="shared" si="229"/>
        <v>702.19320201423704</v>
      </c>
      <c r="P156" s="77">
        <f t="shared" si="229"/>
        <v>688.04580590155319</v>
      </c>
      <c r="Q156" s="77">
        <f t="shared" si="229"/>
        <v>661.47209047962087</v>
      </c>
      <c r="R156" s="77">
        <f t="shared" ref="R156:V156" si="230">IF(R102=0,0,R102/R$17)</f>
        <v>674.88893151708157</v>
      </c>
      <c r="S156" s="77">
        <f t="shared" si="230"/>
        <v>707.54888906479846</v>
      </c>
      <c r="T156" s="77">
        <f t="shared" si="230"/>
        <v>722.077637671459</v>
      </c>
      <c r="U156" s="77">
        <f t="shared" si="230"/>
        <v>745.26807656069411</v>
      </c>
      <c r="V156" s="77">
        <f t="shared" si="230"/>
        <v>757.49293751103141</v>
      </c>
      <c r="W156" s="77">
        <f t="shared" ref="W156:Y156" si="231">IF(W102=0,0,W102/W$17)</f>
        <v>787.17947409335875</v>
      </c>
      <c r="X156" s="77">
        <f t="shared" si="231"/>
        <v>777.26466238728267</v>
      </c>
      <c r="Y156" s="77">
        <f t="shared" si="231"/>
        <v>768.76339772942788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2816.5158495923229</v>
      </c>
      <c r="C158" s="153">
        <f t="shared" si="232"/>
        <v>3073.8355000183969</v>
      </c>
      <c r="D158" s="153">
        <f t="shared" si="232"/>
        <v>3080.9825720006706</v>
      </c>
      <c r="E158" s="153">
        <f t="shared" si="232"/>
        <v>3447.3664492892372</v>
      </c>
      <c r="F158" s="153">
        <f t="shared" si="232"/>
        <v>3224.2457117684803</v>
      </c>
      <c r="G158" s="153">
        <f t="shared" si="232"/>
        <v>3744.2208638604907</v>
      </c>
      <c r="H158" s="153">
        <f t="shared" si="232"/>
        <v>3658.4599801722647</v>
      </c>
      <c r="I158" s="153">
        <f t="shared" si="232"/>
        <v>3358.7918375677286</v>
      </c>
      <c r="J158" s="153">
        <f t="shared" si="232"/>
        <v>3331.773249042134</v>
      </c>
      <c r="K158" s="153">
        <f t="shared" si="232"/>
        <v>3562.0907404757077</v>
      </c>
      <c r="L158" s="153">
        <f t="shared" si="232"/>
        <v>3839.3834767439917</v>
      </c>
      <c r="M158" s="153">
        <f t="shared" si="232"/>
        <v>3868.4672427904989</v>
      </c>
      <c r="N158" s="153">
        <f t="shared" si="232"/>
        <v>3862.3846606832135</v>
      </c>
      <c r="O158" s="153">
        <f t="shared" si="232"/>
        <v>3845.6942238238953</v>
      </c>
      <c r="P158" s="153">
        <f t="shared" si="232"/>
        <v>3403.1983829036917</v>
      </c>
      <c r="Q158" s="153">
        <f t="shared" si="232"/>
        <v>3823.4112803280286</v>
      </c>
      <c r="R158" s="153">
        <f t="shared" ref="R158:V158" si="233">IF(R104=0,0,R104/R$17)</f>
        <v>4036.6651682537399</v>
      </c>
      <c r="S158" s="153">
        <f t="shared" si="233"/>
        <v>4224.5733820355508</v>
      </c>
      <c r="T158" s="153">
        <f t="shared" si="233"/>
        <v>3974.4531436303264</v>
      </c>
      <c r="U158" s="153">
        <f t="shared" si="233"/>
        <v>3949.1227961113236</v>
      </c>
      <c r="V158" s="153">
        <f t="shared" si="233"/>
        <v>4236.355581887251</v>
      </c>
      <c r="W158" s="153">
        <f t="shared" ref="W158:Y158" si="234">IF(W104=0,0,W104/W$17)</f>
        <v>4696.7653938652184</v>
      </c>
      <c r="X158" s="153">
        <f t="shared" si="234"/>
        <v>4355.599629699147</v>
      </c>
      <c r="Y158" s="153">
        <f t="shared" si="234"/>
        <v>4049.8098607286388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2265.7708133512524</v>
      </c>
      <c r="C159" s="74">
        <f t="shared" si="235"/>
        <v>2503.0713159677721</v>
      </c>
      <c r="D159" s="74">
        <f t="shared" si="235"/>
        <v>2485.5518949445882</v>
      </c>
      <c r="E159" s="74">
        <f t="shared" si="235"/>
        <v>2826.9692409209151</v>
      </c>
      <c r="F159" s="74">
        <f t="shared" si="235"/>
        <v>2594.579698202193</v>
      </c>
      <c r="G159" s="74">
        <f t="shared" si="235"/>
        <v>3113.4821481644203</v>
      </c>
      <c r="H159" s="74">
        <f t="shared" si="235"/>
        <v>3018.606478903906</v>
      </c>
      <c r="I159" s="74">
        <f t="shared" si="235"/>
        <v>2721.6506811582749</v>
      </c>
      <c r="J159" s="74">
        <f t="shared" si="235"/>
        <v>2682.4264030523714</v>
      </c>
      <c r="K159" s="74">
        <f t="shared" si="235"/>
        <v>2934.3120520188031</v>
      </c>
      <c r="L159" s="74">
        <f t="shared" si="235"/>
        <v>3188.9332058649566</v>
      </c>
      <c r="M159" s="74">
        <f t="shared" si="235"/>
        <v>3239.5792716596402</v>
      </c>
      <c r="N159" s="74">
        <f t="shared" si="235"/>
        <v>3282.3099617739649</v>
      </c>
      <c r="O159" s="74">
        <f t="shared" si="235"/>
        <v>3273.0766979490772</v>
      </c>
      <c r="P159" s="74">
        <f t="shared" si="235"/>
        <v>2803.319959902497</v>
      </c>
      <c r="Q159" s="74">
        <f t="shared" si="235"/>
        <v>3147.8577396345559</v>
      </c>
      <c r="R159" s="74">
        <f t="shared" ref="R159:V159" si="236">IF(R105=0,0,R105/R$17)</f>
        <v>3351.5717566805492</v>
      </c>
      <c r="S159" s="74">
        <f t="shared" si="236"/>
        <v>3499.4649887312557</v>
      </c>
      <c r="T159" s="74">
        <f t="shared" si="236"/>
        <v>3218.6539236320659</v>
      </c>
      <c r="U159" s="74">
        <f t="shared" si="236"/>
        <v>3160.7230035911443</v>
      </c>
      <c r="V159" s="74">
        <f t="shared" si="236"/>
        <v>3355.2717014350815</v>
      </c>
      <c r="W159" s="74">
        <f t="shared" ref="W159:Y159" si="237">IF(W105=0,0,W105/W$17)</f>
        <v>3760.8084436015715</v>
      </c>
      <c r="X159" s="74">
        <f t="shared" si="237"/>
        <v>3450.2139192102441</v>
      </c>
      <c r="Y159" s="74">
        <f t="shared" si="237"/>
        <v>3156.9866566056521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0.63600582527874649</v>
      </c>
      <c r="C160" s="74">
        <f t="shared" si="238"/>
        <v>0.95778657140728052</v>
      </c>
      <c r="D160" s="74">
        <f t="shared" si="238"/>
        <v>1.8279939349686058</v>
      </c>
      <c r="E160" s="74">
        <f t="shared" si="238"/>
        <v>3.7344852928422383</v>
      </c>
      <c r="F160" s="74">
        <f t="shared" si="238"/>
        <v>2.4425597070781131</v>
      </c>
      <c r="G160" s="74">
        <f t="shared" si="238"/>
        <v>3.1542128770724225</v>
      </c>
      <c r="H160" s="74">
        <f t="shared" si="238"/>
        <v>5.9244673292672267</v>
      </c>
      <c r="I160" s="74">
        <f t="shared" si="238"/>
        <v>9.6482735871801264</v>
      </c>
      <c r="J160" s="74">
        <f t="shared" si="238"/>
        <v>7.1633899384337498</v>
      </c>
      <c r="K160" s="74">
        <f t="shared" si="238"/>
        <v>8.7063745650466036</v>
      </c>
      <c r="L160" s="74">
        <f t="shared" si="238"/>
        <v>11.953719652736055</v>
      </c>
      <c r="M160" s="74">
        <f t="shared" si="238"/>
        <v>13.160027851462925</v>
      </c>
      <c r="N160" s="74">
        <f t="shared" si="238"/>
        <v>27.976057506618567</v>
      </c>
      <c r="O160" s="74">
        <f t="shared" si="238"/>
        <v>19.749200776877839</v>
      </c>
      <c r="P160" s="74">
        <f t="shared" si="238"/>
        <v>15.038478636731559</v>
      </c>
      <c r="Q160" s="74">
        <f t="shared" si="238"/>
        <v>25.413523502045223</v>
      </c>
      <c r="R160" s="74">
        <f t="shared" ref="R160:V160" si="239">IF(R106=0,0,R106/R$17)</f>
        <v>26.601216245101043</v>
      </c>
      <c r="S160" s="74">
        <f t="shared" si="239"/>
        <v>31.377239503734675</v>
      </c>
      <c r="T160" s="74">
        <f t="shared" si="239"/>
        <v>43.026905582942696</v>
      </c>
      <c r="U160" s="74">
        <f t="shared" si="239"/>
        <v>59.377612746553091</v>
      </c>
      <c r="V160" s="74">
        <f t="shared" si="239"/>
        <v>33.347240690059138</v>
      </c>
      <c r="W160" s="74">
        <f t="shared" ref="W160:Y160" si="240">IF(W106=0,0,W106/W$17)</f>
        <v>122.5610710956125</v>
      </c>
      <c r="X160" s="74">
        <f t="shared" si="240"/>
        <v>122.77084315951703</v>
      </c>
      <c r="Y160" s="74">
        <f t="shared" si="240"/>
        <v>100.88906434969446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386.40218172290429</v>
      </c>
      <c r="C161" s="74">
        <f t="shared" si="241"/>
        <v>400.28907586630589</v>
      </c>
      <c r="D161" s="74">
        <f t="shared" si="241"/>
        <v>413.96346704630804</v>
      </c>
      <c r="E161" s="74">
        <f t="shared" si="241"/>
        <v>432.32797863240262</v>
      </c>
      <c r="F161" s="74">
        <f t="shared" si="241"/>
        <v>440.61688968826297</v>
      </c>
      <c r="G161" s="74">
        <f t="shared" si="241"/>
        <v>447.56300854912269</v>
      </c>
      <c r="H161" s="74">
        <f t="shared" si="241"/>
        <v>458.32734699442238</v>
      </c>
      <c r="I161" s="74">
        <f t="shared" si="241"/>
        <v>466.99131144218529</v>
      </c>
      <c r="J161" s="74">
        <f t="shared" si="241"/>
        <v>478.64493597310877</v>
      </c>
      <c r="K161" s="74">
        <f t="shared" si="241"/>
        <v>475.97808621666286</v>
      </c>
      <c r="L161" s="74">
        <f t="shared" si="241"/>
        <v>485.46972511857052</v>
      </c>
      <c r="M161" s="74">
        <f t="shared" si="241"/>
        <v>483.43684304437795</v>
      </c>
      <c r="N161" s="74">
        <f t="shared" si="241"/>
        <v>438.19032149001299</v>
      </c>
      <c r="O161" s="74">
        <f t="shared" si="241"/>
        <v>437.01356652453404</v>
      </c>
      <c r="P161" s="74">
        <f t="shared" si="241"/>
        <v>469.57299623633457</v>
      </c>
      <c r="Q161" s="74">
        <f t="shared" si="241"/>
        <v>525.63594918038211</v>
      </c>
      <c r="R161" s="74">
        <f t="shared" ref="R161:V161" si="242">IF(R107=0,0,R107/R$17)</f>
        <v>540.46331676647105</v>
      </c>
      <c r="S161" s="74">
        <f t="shared" si="242"/>
        <v>547.69442128424305</v>
      </c>
      <c r="T161" s="74">
        <f t="shared" si="242"/>
        <v>553.12648751997847</v>
      </c>
      <c r="U161" s="74">
        <f t="shared" si="242"/>
        <v>564.18520858806176</v>
      </c>
      <c r="V161" s="74">
        <f t="shared" si="242"/>
        <v>603.42303055002048</v>
      </c>
      <c r="W161" s="74">
        <f t="shared" ref="W161:Y161" si="243">IF(W107=0,0,W107/W$17)</f>
        <v>577.46022279347176</v>
      </c>
      <c r="X161" s="74">
        <f t="shared" si="243"/>
        <v>576.13764921082793</v>
      </c>
      <c r="Y161" s="74">
        <f t="shared" si="243"/>
        <v>596.58259647671719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163.70684869288729</v>
      </c>
      <c r="C162" s="77">
        <f t="shared" si="244"/>
        <v>169.51732161291159</v>
      </c>
      <c r="D162" s="77">
        <f t="shared" si="244"/>
        <v>179.63921607480566</v>
      </c>
      <c r="E162" s="77">
        <f t="shared" si="244"/>
        <v>184.33474444307691</v>
      </c>
      <c r="F162" s="77">
        <f t="shared" si="244"/>
        <v>186.60656417094606</v>
      </c>
      <c r="G162" s="77">
        <f t="shared" si="244"/>
        <v>180.02149426987523</v>
      </c>
      <c r="H162" s="77">
        <f t="shared" si="244"/>
        <v>175.60168694466935</v>
      </c>
      <c r="I162" s="77">
        <f t="shared" si="244"/>
        <v>160.50157138008834</v>
      </c>
      <c r="J162" s="77">
        <f t="shared" si="244"/>
        <v>163.53852007822002</v>
      </c>
      <c r="K162" s="77">
        <f t="shared" si="244"/>
        <v>143.09422767519578</v>
      </c>
      <c r="L162" s="77">
        <f t="shared" si="244"/>
        <v>153.02682610772857</v>
      </c>
      <c r="M162" s="77">
        <f t="shared" si="244"/>
        <v>132.29110023501801</v>
      </c>
      <c r="N162" s="77">
        <f t="shared" si="244"/>
        <v>113.90831991261662</v>
      </c>
      <c r="O162" s="77">
        <f t="shared" si="244"/>
        <v>115.8547585734062</v>
      </c>
      <c r="P162" s="77">
        <f t="shared" si="244"/>
        <v>115.26694812812882</v>
      </c>
      <c r="Q162" s="77">
        <f t="shared" si="244"/>
        <v>124.50406801104515</v>
      </c>
      <c r="R162" s="77">
        <f t="shared" ref="R162:V162" si="245">IF(R108=0,0,R108/R$17)</f>
        <v>118.02887856161851</v>
      </c>
      <c r="S162" s="77">
        <f t="shared" si="245"/>
        <v>146.0367325163175</v>
      </c>
      <c r="T162" s="77">
        <f t="shared" si="245"/>
        <v>159.6458268953395</v>
      </c>
      <c r="U162" s="77">
        <f t="shared" si="245"/>
        <v>164.8369711855641</v>
      </c>
      <c r="V162" s="77">
        <f t="shared" si="245"/>
        <v>244.31360921208932</v>
      </c>
      <c r="W162" s="77">
        <f t="shared" ref="W162:Y162" si="246">IF(W108=0,0,W108/W$17)</f>
        <v>235.93565637456283</v>
      </c>
      <c r="X162" s="77">
        <f t="shared" si="246"/>
        <v>206.47721811855729</v>
      </c>
      <c r="Y162" s="77">
        <f t="shared" si="246"/>
        <v>195.35154329657476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857.6163413278357</v>
      </c>
      <c r="C164" s="203">
        <f t="shared" si="247"/>
        <v>916.81991204042822</v>
      </c>
      <c r="D164" s="203">
        <f t="shared" si="247"/>
        <v>954.95145704800814</v>
      </c>
      <c r="E164" s="203">
        <f t="shared" si="247"/>
        <v>1074.5100778943454</v>
      </c>
      <c r="F164" s="203">
        <f t="shared" si="247"/>
        <v>970.05596308618317</v>
      </c>
      <c r="G164" s="203">
        <f t="shared" si="247"/>
        <v>1060.5379283666514</v>
      </c>
      <c r="H164" s="203">
        <f t="shared" si="247"/>
        <v>986.37896645169394</v>
      </c>
      <c r="I164" s="203">
        <f t="shared" si="247"/>
        <v>826.24755740364753</v>
      </c>
      <c r="J164" s="203">
        <f t="shared" si="247"/>
        <v>864.36267322054471</v>
      </c>
      <c r="K164" s="203">
        <f t="shared" si="247"/>
        <v>831.22661987820641</v>
      </c>
      <c r="L164" s="203">
        <f t="shared" si="247"/>
        <v>861.91437161142562</v>
      </c>
      <c r="M164" s="203">
        <f t="shared" si="247"/>
        <v>797.45049875528468</v>
      </c>
      <c r="N164" s="203">
        <f t="shared" si="247"/>
        <v>725.85017801022957</v>
      </c>
      <c r="O164" s="203">
        <f t="shared" si="247"/>
        <v>677.23796743669095</v>
      </c>
      <c r="P164" s="203">
        <f t="shared" si="247"/>
        <v>618.09763626251686</v>
      </c>
      <c r="Q164" s="203">
        <f t="shared" si="247"/>
        <v>690.02072346273417</v>
      </c>
      <c r="R164" s="203">
        <f t="shared" ref="R164:V164" si="248">IF(R110=0,0,R110/R$17)</f>
        <v>744.58467743613619</v>
      </c>
      <c r="S164" s="203">
        <f t="shared" si="248"/>
        <v>800.74810091122936</v>
      </c>
      <c r="T164" s="203">
        <f t="shared" si="248"/>
        <v>747.76377128128513</v>
      </c>
      <c r="U164" s="203">
        <f t="shared" si="248"/>
        <v>727.93508120501986</v>
      </c>
      <c r="V164" s="203">
        <f t="shared" si="248"/>
        <v>780.32215458754933</v>
      </c>
      <c r="W164" s="203">
        <f t="shared" ref="W164:Y164" si="249">IF(W110=0,0,W110/W$17)</f>
        <v>850.46237486535006</v>
      </c>
      <c r="X164" s="203">
        <f t="shared" si="249"/>
        <v>739.89582898146273</v>
      </c>
      <c r="Y164" s="203">
        <f t="shared" si="249"/>
        <v>641.27400758184513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857.6163413278357</v>
      </c>
      <c r="C165" s="192">
        <f t="shared" si="250"/>
        <v>916.81991204042822</v>
      </c>
      <c r="D165" s="192">
        <f t="shared" si="250"/>
        <v>954.95145704800814</v>
      </c>
      <c r="E165" s="192">
        <f t="shared" si="250"/>
        <v>1074.5100778943454</v>
      </c>
      <c r="F165" s="192">
        <f t="shared" si="250"/>
        <v>970.05596308618317</v>
      </c>
      <c r="G165" s="192">
        <f t="shared" si="250"/>
        <v>1060.5379283666514</v>
      </c>
      <c r="H165" s="192">
        <f t="shared" si="250"/>
        <v>986.37896645169394</v>
      </c>
      <c r="I165" s="192">
        <f t="shared" si="250"/>
        <v>826.24755740364753</v>
      </c>
      <c r="J165" s="192">
        <f t="shared" si="250"/>
        <v>864.36267322054471</v>
      </c>
      <c r="K165" s="192">
        <f t="shared" si="250"/>
        <v>831.22661987820641</v>
      </c>
      <c r="L165" s="192">
        <f t="shared" si="250"/>
        <v>861.91437161142562</v>
      </c>
      <c r="M165" s="192">
        <f t="shared" si="250"/>
        <v>797.45049875528468</v>
      </c>
      <c r="N165" s="192">
        <f t="shared" si="250"/>
        <v>725.85017801022957</v>
      </c>
      <c r="O165" s="192">
        <f t="shared" si="250"/>
        <v>677.23796743669095</v>
      </c>
      <c r="P165" s="192">
        <f t="shared" si="250"/>
        <v>618.09763626251686</v>
      </c>
      <c r="Q165" s="192">
        <f t="shared" si="250"/>
        <v>690.02072346273417</v>
      </c>
      <c r="R165" s="192">
        <f t="shared" ref="R165:V165" si="251">IF(R111=0,0,R111/R$17)</f>
        <v>744.58467743613619</v>
      </c>
      <c r="S165" s="192">
        <f t="shared" si="251"/>
        <v>800.74810091122936</v>
      </c>
      <c r="T165" s="192">
        <f t="shared" si="251"/>
        <v>747.76377128128513</v>
      </c>
      <c r="U165" s="192">
        <f t="shared" si="251"/>
        <v>727.93508120501986</v>
      </c>
      <c r="V165" s="192">
        <f t="shared" si="251"/>
        <v>780.32215458754933</v>
      </c>
      <c r="W165" s="192">
        <f t="shared" ref="W165:Y165" si="252">IF(W111=0,0,W111/W$17)</f>
        <v>850.46237486535006</v>
      </c>
      <c r="X165" s="192">
        <f t="shared" si="252"/>
        <v>739.89582898146273</v>
      </c>
      <c r="Y165" s="192">
        <f t="shared" si="252"/>
        <v>641.27400758184513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726.42273857290968</v>
      </c>
      <c r="C166" s="74">
        <f t="shared" si="253"/>
        <v>786.28494190275296</v>
      </c>
      <c r="D166" s="74">
        <f t="shared" si="253"/>
        <v>816.35003884313994</v>
      </c>
      <c r="E166" s="74">
        <f t="shared" si="253"/>
        <v>939.07846978841519</v>
      </c>
      <c r="F166" s="74">
        <f t="shared" si="253"/>
        <v>835.5017111867212</v>
      </c>
      <c r="G166" s="74">
        <f t="shared" si="253"/>
        <v>923.75772754315381</v>
      </c>
      <c r="H166" s="74">
        <f t="shared" si="253"/>
        <v>860.48786855821902</v>
      </c>
      <c r="I166" s="74">
        <f t="shared" si="253"/>
        <v>702.72299297042855</v>
      </c>
      <c r="J166" s="74">
        <f t="shared" si="253"/>
        <v>741.44154060123037</v>
      </c>
      <c r="K166" s="74">
        <f t="shared" si="253"/>
        <v>712.58110280393794</v>
      </c>
      <c r="L166" s="74">
        <f t="shared" si="253"/>
        <v>738.76047230097606</v>
      </c>
      <c r="M166" s="74">
        <f t="shared" si="253"/>
        <v>685.90282290575351</v>
      </c>
      <c r="N166" s="74">
        <f t="shared" si="253"/>
        <v>626.25299129583414</v>
      </c>
      <c r="O166" s="74">
        <f t="shared" si="253"/>
        <v>580.56766635340978</v>
      </c>
      <c r="P166" s="74">
        <f t="shared" si="253"/>
        <v>514.29874240381162</v>
      </c>
      <c r="Q166" s="74">
        <f t="shared" si="253"/>
        <v>580.68118692523024</v>
      </c>
      <c r="R166" s="74">
        <f t="shared" ref="R166:V166" si="254">IF(R112=0,0,R112/R$17)</f>
        <v>636.35133543717586</v>
      </c>
      <c r="S166" s="74">
        <f t="shared" si="254"/>
        <v>683.59343700692489</v>
      </c>
      <c r="T166" s="74">
        <f t="shared" si="254"/>
        <v>628.59690575120885</v>
      </c>
      <c r="U166" s="74">
        <f t="shared" si="254"/>
        <v>607.65473110784717</v>
      </c>
      <c r="V166" s="74">
        <f t="shared" si="254"/>
        <v>636.76770675933926</v>
      </c>
      <c r="W166" s="74">
        <f t="shared" ref="W166:Y166" si="255">IF(W112=0,0,W112/W$17)</f>
        <v>708.28803705966357</v>
      </c>
      <c r="X166" s="74">
        <f t="shared" si="255"/>
        <v>606.7468959167594</v>
      </c>
      <c r="Y166" s="74">
        <f t="shared" si="255"/>
        <v>512.93491237755393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73.677913857175767</v>
      </c>
      <c r="C168" s="74">
        <f t="shared" si="259"/>
        <v>71.991894737168167</v>
      </c>
      <c r="D168" s="74">
        <f t="shared" si="259"/>
        <v>75.968826307777221</v>
      </c>
      <c r="E168" s="74">
        <f t="shared" si="259"/>
        <v>71.39139102343168</v>
      </c>
      <c r="F168" s="74">
        <f t="shared" si="259"/>
        <v>70.99723850772385</v>
      </c>
      <c r="G168" s="74">
        <f t="shared" si="259"/>
        <v>75.653420608586273</v>
      </c>
      <c r="H168" s="74">
        <f t="shared" si="259"/>
        <v>66.759615104905478</v>
      </c>
      <c r="I168" s="74">
        <f t="shared" si="259"/>
        <v>70.864593944438369</v>
      </c>
      <c r="J168" s="74">
        <f t="shared" si="259"/>
        <v>69.718019423090766</v>
      </c>
      <c r="K168" s="74">
        <f t="shared" si="259"/>
        <v>72.546838133838023</v>
      </c>
      <c r="L168" s="74">
        <f t="shared" si="259"/>
        <v>75.101647386991871</v>
      </c>
      <c r="M168" s="74">
        <f t="shared" si="259"/>
        <v>72.849295937755528</v>
      </c>
      <c r="N168" s="74">
        <f t="shared" si="259"/>
        <v>68.051911548258616</v>
      </c>
      <c r="O168" s="74">
        <f t="shared" si="259"/>
        <v>64.212265206430473</v>
      </c>
      <c r="P168" s="74">
        <f t="shared" si="259"/>
        <v>72.090219355060114</v>
      </c>
      <c r="Q168" s="74">
        <f t="shared" si="259"/>
        <v>75.152263810496436</v>
      </c>
      <c r="R168" s="74">
        <f t="shared" ref="R168:V168" si="260">IF(R114=0,0,R114/R$17)</f>
        <v>76.638388151813487</v>
      </c>
      <c r="S168" s="74">
        <f t="shared" si="260"/>
        <v>76.426684770174532</v>
      </c>
      <c r="T168" s="74">
        <f t="shared" si="260"/>
        <v>74.076104744916975</v>
      </c>
      <c r="U168" s="74">
        <f t="shared" si="260"/>
        <v>73.886955679024197</v>
      </c>
      <c r="V168" s="74">
        <f t="shared" si="260"/>
        <v>78.254861892304589</v>
      </c>
      <c r="W168" s="74">
        <f t="shared" ref="W168:Y168" si="261">IF(W114=0,0,W114/W$17)</f>
        <v>78.123510180625644</v>
      </c>
      <c r="X168" s="74">
        <f t="shared" si="261"/>
        <v>78.855869551594026</v>
      </c>
      <c r="Y168" s="74">
        <f t="shared" si="261"/>
        <v>78.777644340661496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57.515688897750174</v>
      </c>
      <c r="C169" s="193">
        <f t="shared" si="262"/>
        <v>58.543075400507298</v>
      </c>
      <c r="D169" s="193">
        <f t="shared" si="262"/>
        <v>62.632591897091061</v>
      </c>
      <c r="E169" s="193">
        <f t="shared" si="262"/>
        <v>64.0402170824986</v>
      </c>
      <c r="F169" s="193">
        <f t="shared" si="262"/>
        <v>63.557013391738167</v>
      </c>
      <c r="G169" s="193">
        <f t="shared" si="262"/>
        <v>61.126780214911598</v>
      </c>
      <c r="H169" s="193">
        <f t="shared" si="262"/>
        <v>59.131482788569258</v>
      </c>
      <c r="I169" s="193">
        <f t="shared" si="262"/>
        <v>52.659970488780537</v>
      </c>
      <c r="J169" s="193">
        <f t="shared" si="262"/>
        <v>53.203113196223399</v>
      </c>
      <c r="K169" s="193">
        <f t="shared" si="262"/>
        <v>46.098678940430368</v>
      </c>
      <c r="L169" s="193">
        <f t="shared" si="262"/>
        <v>48.052251923457654</v>
      </c>
      <c r="M169" s="193">
        <f t="shared" si="262"/>
        <v>38.698379911775746</v>
      </c>
      <c r="N169" s="193">
        <f t="shared" si="262"/>
        <v>31.545275166136854</v>
      </c>
      <c r="O169" s="193">
        <f t="shared" si="262"/>
        <v>32.458035876850609</v>
      </c>
      <c r="P169" s="193">
        <f t="shared" si="262"/>
        <v>31.708674503645021</v>
      </c>
      <c r="Q169" s="193">
        <f t="shared" si="262"/>
        <v>34.187272727007475</v>
      </c>
      <c r="R169" s="193">
        <f t="shared" ref="R169:V169" si="263">IF(R115=0,0,R115/R$17)</f>
        <v>31.594953847146794</v>
      </c>
      <c r="S169" s="193">
        <f t="shared" si="263"/>
        <v>40.727979134130045</v>
      </c>
      <c r="T169" s="193">
        <f t="shared" si="263"/>
        <v>45.090760785159397</v>
      </c>
      <c r="U169" s="193">
        <f t="shared" si="263"/>
        <v>46.393394418148375</v>
      </c>
      <c r="V169" s="193">
        <f t="shared" si="263"/>
        <v>65.299585935905299</v>
      </c>
      <c r="W169" s="193">
        <f t="shared" ref="W169:Y169" si="264">IF(W115=0,0,W115/W$17)</f>
        <v>64.050827625060919</v>
      </c>
      <c r="X169" s="193">
        <f t="shared" si="264"/>
        <v>54.293063513109253</v>
      </c>
      <c r="Y169" s="193">
        <f t="shared" si="264"/>
        <v>49.561450863629773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4009997</v>
      </c>
      <c r="C3" s="67">
        <f t="shared" si="0"/>
        <v>4032644</v>
      </c>
      <c r="D3" s="67">
        <f t="shared" si="0"/>
        <v>4054011</v>
      </c>
      <c r="E3" s="67">
        <f t="shared" si="0"/>
        <v>4072884</v>
      </c>
      <c r="F3" s="67">
        <f t="shared" si="0"/>
        <v>4094839</v>
      </c>
      <c r="G3" s="67">
        <f t="shared" si="0"/>
        <v>4119767</v>
      </c>
      <c r="H3" s="67">
        <f t="shared" si="0"/>
        <v>4124279</v>
      </c>
      <c r="I3" s="67">
        <f t="shared" si="0"/>
        <v>4125632</v>
      </c>
      <c r="J3" s="67">
        <f t="shared" si="0"/>
        <v>4125162</v>
      </c>
      <c r="K3" s="67">
        <f t="shared" si="0"/>
        <v>4130758</v>
      </c>
      <c r="L3" s="67">
        <f t="shared" si="0"/>
        <v>4140443</v>
      </c>
      <c r="M3" s="67">
        <f t="shared" si="0"/>
        <v>4152413</v>
      </c>
      <c r="N3" s="67">
        <f t="shared" si="0"/>
        <v>4164329</v>
      </c>
      <c r="O3" s="67">
        <f t="shared" si="0"/>
        <v>4182270</v>
      </c>
      <c r="P3" s="67">
        <f t="shared" si="0"/>
        <v>4191582</v>
      </c>
      <c r="Q3" s="67">
        <f t="shared" si="0"/>
        <v>4211007</v>
      </c>
      <c r="R3" s="67">
        <f t="shared" si="0"/>
        <v>4226297</v>
      </c>
      <c r="S3" s="67">
        <f t="shared" si="0"/>
        <v>4221871</v>
      </c>
      <c r="T3" s="67">
        <f t="shared" si="0"/>
        <v>4217771</v>
      </c>
      <c r="U3" s="67">
        <f t="shared" si="0"/>
        <v>4215677</v>
      </c>
      <c r="V3" s="67">
        <f t="shared" si="0"/>
        <v>4198170</v>
      </c>
      <c r="W3" s="67">
        <f t="shared" si="0"/>
        <v>4185369</v>
      </c>
      <c r="X3" s="67">
        <f t="shared" si="0"/>
        <v>4174806</v>
      </c>
      <c r="Y3" s="67">
        <f t="shared" si="0"/>
        <v>4161137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4009997</v>
      </c>
      <c r="C4" s="71">
        <f t="shared" si="1"/>
        <v>4032644</v>
      </c>
      <c r="D4" s="71">
        <f t="shared" si="1"/>
        <v>4054011</v>
      </c>
      <c r="E4" s="71">
        <f t="shared" si="1"/>
        <v>4072884</v>
      </c>
      <c r="F4" s="71">
        <f t="shared" si="1"/>
        <v>4094839</v>
      </c>
      <c r="G4" s="71">
        <f t="shared" si="1"/>
        <v>4119767</v>
      </c>
      <c r="H4" s="71">
        <f t="shared" si="1"/>
        <v>4124279</v>
      </c>
      <c r="I4" s="71">
        <f t="shared" si="1"/>
        <v>4125632</v>
      </c>
      <c r="J4" s="71">
        <f t="shared" si="1"/>
        <v>4125162</v>
      </c>
      <c r="K4" s="71">
        <f t="shared" si="1"/>
        <v>4130758</v>
      </c>
      <c r="L4" s="71">
        <f t="shared" si="1"/>
        <v>4140443</v>
      </c>
      <c r="M4" s="71">
        <f t="shared" si="1"/>
        <v>4152413</v>
      </c>
      <c r="N4" s="71">
        <f t="shared" si="1"/>
        <v>4164329</v>
      </c>
      <c r="O4" s="71">
        <f t="shared" si="1"/>
        <v>4182270</v>
      </c>
      <c r="P4" s="71">
        <f t="shared" si="1"/>
        <v>4191582</v>
      </c>
      <c r="Q4" s="71">
        <f t="shared" si="1"/>
        <v>4211007</v>
      </c>
      <c r="R4" s="71">
        <f t="shared" ref="R4:V4" si="2">SUM(R5:R13)</f>
        <v>4226297</v>
      </c>
      <c r="S4" s="71">
        <f t="shared" si="2"/>
        <v>4221871</v>
      </c>
      <c r="T4" s="71">
        <f t="shared" si="2"/>
        <v>4217771</v>
      </c>
      <c r="U4" s="71">
        <f t="shared" si="2"/>
        <v>4215677</v>
      </c>
      <c r="V4" s="71">
        <f t="shared" si="2"/>
        <v>4198170</v>
      </c>
      <c r="W4" s="71">
        <f t="shared" ref="W4:Y4" si="3">SUM(W5:W13)</f>
        <v>4185369</v>
      </c>
      <c r="X4" s="71">
        <f t="shared" si="3"/>
        <v>4174806</v>
      </c>
      <c r="Y4" s="71">
        <f t="shared" si="3"/>
        <v>4161137</v>
      </c>
      <c r="DA4" s="88" t="s">
        <v>335</v>
      </c>
    </row>
    <row r="5" spans="1:105" ht="12" customHeight="1" x14ac:dyDescent="0.25">
      <c r="A5" s="28" t="s">
        <v>51</v>
      </c>
      <c r="B5" s="82">
        <v>230636</v>
      </c>
      <c r="C5" s="82">
        <v>229924</v>
      </c>
      <c r="D5" s="82">
        <v>226622</v>
      </c>
      <c r="E5" s="82">
        <v>227361</v>
      </c>
      <c r="F5" s="82">
        <v>222105</v>
      </c>
      <c r="G5" s="82">
        <v>208079</v>
      </c>
      <c r="H5" s="82">
        <v>190854</v>
      </c>
      <c r="I5" s="82">
        <v>161347</v>
      </c>
      <c r="J5" s="82">
        <v>152275</v>
      </c>
      <c r="K5" s="82">
        <v>140120</v>
      </c>
      <c r="L5" s="82">
        <v>138910</v>
      </c>
      <c r="M5" s="82">
        <v>139681</v>
      </c>
      <c r="N5" s="82">
        <v>133844</v>
      </c>
      <c r="O5" s="82">
        <v>123442</v>
      </c>
      <c r="P5" s="82">
        <v>112874</v>
      </c>
      <c r="Q5" s="82">
        <v>107519</v>
      </c>
      <c r="R5" s="82">
        <v>105540</v>
      </c>
      <c r="S5" s="82">
        <v>105137</v>
      </c>
      <c r="T5" s="82">
        <v>95479</v>
      </c>
      <c r="U5" s="82">
        <v>76160</v>
      </c>
      <c r="V5" s="82">
        <v>58797</v>
      </c>
      <c r="W5" s="82">
        <v>46892</v>
      </c>
      <c r="X5" s="82">
        <v>41793</v>
      </c>
      <c r="Y5" s="82">
        <v>37911</v>
      </c>
      <c r="DA5" s="89" t="s">
        <v>336</v>
      </c>
    </row>
    <row r="6" spans="1:105" ht="12" customHeight="1" x14ac:dyDescent="0.25">
      <c r="A6" s="28" t="s">
        <v>74</v>
      </c>
      <c r="B6" s="82">
        <v>125081</v>
      </c>
      <c r="C6" s="82">
        <v>110408</v>
      </c>
      <c r="D6" s="82">
        <v>95044</v>
      </c>
      <c r="E6" s="82">
        <v>74648</v>
      </c>
      <c r="F6" s="82">
        <v>56898</v>
      </c>
      <c r="G6" s="82">
        <v>43974</v>
      </c>
      <c r="H6" s="82">
        <v>32237</v>
      </c>
      <c r="I6" s="82">
        <v>21046</v>
      </c>
      <c r="J6" s="82">
        <v>16036</v>
      </c>
      <c r="K6" s="82">
        <v>14690</v>
      </c>
      <c r="L6" s="82">
        <v>14578</v>
      </c>
      <c r="M6" s="82">
        <v>14311</v>
      </c>
      <c r="N6" s="82">
        <v>11402</v>
      </c>
      <c r="O6" s="82">
        <v>9855</v>
      </c>
      <c r="P6" s="82">
        <v>8830</v>
      </c>
      <c r="Q6" s="82">
        <v>8381</v>
      </c>
      <c r="R6" s="82">
        <v>7747</v>
      </c>
      <c r="S6" s="82">
        <v>8041</v>
      </c>
      <c r="T6" s="82">
        <v>7773</v>
      </c>
      <c r="U6" s="82">
        <v>6663</v>
      </c>
      <c r="V6" s="82">
        <v>3958</v>
      </c>
      <c r="W6" s="82">
        <v>2464</v>
      </c>
      <c r="X6" s="82">
        <v>1683</v>
      </c>
      <c r="Y6" s="82">
        <v>1710</v>
      </c>
      <c r="DA6" s="89" t="s">
        <v>337</v>
      </c>
    </row>
    <row r="7" spans="1:105" ht="12" customHeight="1" x14ac:dyDescent="0.25">
      <c r="A7" s="28" t="s">
        <v>200</v>
      </c>
      <c r="B7" s="82">
        <v>26145</v>
      </c>
      <c r="C7" s="82">
        <v>25477</v>
      </c>
      <c r="D7" s="82">
        <v>19101</v>
      </c>
      <c r="E7" s="82">
        <v>11717</v>
      </c>
      <c r="F7" s="82">
        <v>6571</v>
      </c>
      <c r="G7" s="82">
        <v>2605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338</v>
      </c>
    </row>
    <row r="8" spans="1:105" ht="12" customHeight="1" x14ac:dyDescent="0.25">
      <c r="A8" s="28" t="s">
        <v>189</v>
      </c>
      <c r="B8" s="82">
        <v>2362847</v>
      </c>
      <c r="C8" s="82">
        <v>2426780</v>
      </c>
      <c r="D8" s="82">
        <v>2552064</v>
      </c>
      <c r="E8" s="82">
        <v>2619196</v>
      </c>
      <c r="F8" s="82">
        <v>2616415</v>
      </c>
      <c r="G8" s="82">
        <v>2539610</v>
      </c>
      <c r="H8" s="82">
        <v>2466813</v>
      </c>
      <c r="I8" s="82">
        <v>2417037</v>
      </c>
      <c r="J8" s="82">
        <v>2369167</v>
      </c>
      <c r="K8" s="82">
        <v>2249905</v>
      </c>
      <c r="L8" s="82">
        <v>2128681</v>
      </c>
      <c r="M8" s="82">
        <v>1973926</v>
      </c>
      <c r="N8" s="82">
        <v>1882766</v>
      </c>
      <c r="O8" s="82">
        <v>1893837</v>
      </c>
      <c r="P8" s="82">
        <v>1923114</v>
      </c>
      <c r="Q8" s="82">
        <v>2002346</v>
      </c>
      <c r="R8" s="82">
        <v>2134331</v>
      </c>
      <c r="S8" s="82">
        <v>2247167</v>
      </c>
      <c r="T8" s="82">
        <v>2354596</v>
      </c>
      <c r="U8" s="82">
        <v>2443554</v>
      </c>
      <c r="V8" s="82">
        <v>2479846</v>
      </c>
      <c r="W8" s="82">
        <v>2468710</v>
      </c>
      <c r="X8" s="82">
        <v>2395669</v>
      </c>
      <c r="Y8" s="82">
        <v>2292473</v>
      </c>
      <c r="DA8" s="89" t="s">
        <v>339</v>
      </c>
    </row>
    <row r="9" spans="1:105" ht="12" customHeight="1" x14ac:dyDescent="0.25">
      <c r="A9" s="28" t="s">
        <v>202</v>
      </c>
      <c r="B9" s="82">
        <v>447778</v>
      </c>
      <c r="C9" s="82">
        <v>448862</v>
      </c>
      <c r="D9" s="82">
        <v>434464</v>
      </c>
      <c r="E9" s="82">
        <v>443951</v>
      </c>
      <c r="F9" s="82">
        <v>497658</v>
      </c>
      <c r="G9" s="82">
        <v>646910</v>
      </c>
      <c r="H9" s="82">
        <v>770566</v>
      </c>
      <c r="I9" s="82">
        <v>884128</v>
      </c>
      <c r="J9" s="82">
        <v>980231</v>
      </c>
      <c r="K9" s="82">
        <v>1157226</v>
      </c>
      <c r="L9" s="82">
        <v>1316534</v>
      </c>
      <c r="M9" s="82">
        <v>1503882</v>
      </c>
      <c r="N9" s="82">
        <v>1622562</v>
      </c>
      <c r="O9" s="82">
        <v>1649524</v>
      </c>
      <c r="P9" s="82">
        <v>1650711</v>
      </c>
      <c r="Q9" s="82">
        <v>1605284</v>
      </c>
      <c r="R9" s="82">
        <v>1495854</v>
      </c>
      <c r="S9" s="82">
        <v>1380583</v>
      </c>
      <c r="T9" s="82">
        <v>1276109</v>
      </c>
      <c r="U9" s="82">
        <v>1202347</v>
      </c>
      <c r="V9" s="82">
        <v>1160289</v>
      </c>
      <c r="W9" s="82">
        <v>1150047</v>
      </c>
      <c r="X9" s="82">
        <v>1182017</v>
      </c>
      <c r="Y9" s="82">
        <v>1236738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811000</v>
      </c>
      <c r="C11" s="82">
        <v>784426</v>
      </c>
      <c r="D11" s="82">
        <v>719351</v>
      </c>
      <c r="E11" s="82">
        <v>688225</v>
      </c>
      <c r="F11" s="82">
        <v>686949</v>
      </c>
      <c r="G11" s="82">
        <v>670234</v>
      </c>
      <c r="H11" s="82">
        <v>655038</v>
      </c>
      <c r="I11" s="82">
        <v>632963</v>
      </c>
      <c r="J11" s="82">
        <v>598008</v>
      </c>
      <c r="K11" s="82">
        <v>559547</v>
      </c>
      <c r="L11" s="82">
        <v>532821</v>
      </c>
      <c r="M11" s="82">
        <v>512176</v>
      </c>
      <c r="N11" s="82">
        <v>505412</v>
      </c>
      <c r="O11" s="82">
        <v>496343</v>
      </c>
      <c r="P11" s="82">
        <v>484987</v>
      </c>
      <c r="Q11" s="82">
        <v>474147</v>
      </c>
      <c r="R11" s="82">
        <v>467780</v>
      </c>
      <c r="S11" s="82">
        <v>463575</v>
      </c>
      <c r="T11" s="82">
        <v>462118</v>
      </c>
      <c r="U11" s="82">
        <v>457161</v>
      </c>
      <c r="V11" s="82">
        <v>449395</v>
      </c>
      <c r="W11" s="82">
        <v>441629</v>
      </c>
      <c r="X11" s="82">
        <v>436636</v>
      </c>
      <c r="Y11" s="82">
        <v>438966</v>
      </c>
      <c r="DA11" s="89" t="s">
        <v>342</v>
      </c>
    </row>
    <row r="12" spans="1:105" ht="12" customHeight="1" x14ac:dyDescent="0.25">
      <c r="A12" s="28" t="s">
        <v>95</v>
      </c>
      <c r="B12" s="82">
        <v>1072</v>
      </c>
      <c r="C12" s="82">
        <v>1236</v>
      </c>
      <c r="D12" s="82">
        <v>1566</v>
      </c>
      <c r="E12" s="82">
        <v>1847</v>
      </c>
      <c r="F12" s="82">
        <v>2122</v>
      </c>
      <c r="G12" s="82">
        <v>2287</v>
      </c>
      <c r="H12" s="82">
        <v>2530</v>
      </c>
      <c r="I12" s="82">
        <v>2685</v>
      </c>
      <c r="J12" s="82">
        <v>2886</v>
      </c>
      <c r="K12" s="82">
        <v>2987</v>
      </c>
      <c r="L12" s="82">
        <v>3184</v>
      </c>
      <c r="M12" s="82">
        <v>3290</v>
      </c>
      <c r="N12" s="82">
        <v>3611</v>
      </c>
      <c r="O12" s="82">
        <v>4551</v>
      </c>
      <c r="P12" s="82">
        <v>6147</v>
      </c>
      <c r="Q12" s="82">
        <v>8302</v>
      </c>
      <c r="R12" s="82">
        <v>10037</v>
      </c>
      <c r="S12" s="82">
        <v>12404</v>
      </c>
      <c r="T12" s="82">
        <v>16222</v>
      </c>
      <c r="U12" s="82">
        <v>21789</v>
      </c>
      <c r="V12" s="82">
        <v>29912</v>
      </c>
      <c r="W12" s="82">
        <v>42786</v>
      </c>
      <c r="X12" s="82">
        <v>59978</v>
      </c>
      <c r="Y12" s="82">
        <v>73178</v>
      </c>
      <c r="DA12" s="89" t="s">
        <v>343</v>
      </c>
    </row>
    <row r="13" spans="1:105" ht="12" customHeight="1" x14ac:dyDescent="0.25">
      <c r="A13" s="73" t="s">
        <v>94</v>
      </c>
      <c r="B13" s="83">
        <v>5438</v>
      </c>
      <c r="C13" s="83">
        <v>5531</v>
      </c>
      <c r="D13" s="83">
        <v>5799</v>
      </c>
      <c r="E13" s="83">
        <v>5939</v>
      </c>
      <c r="F13" s="83">
        <v>6121</v>
      </c>
      <c r="G13" s="83">
        <v>6068</v>
      </c>
      <c r="H13" s="83">
        <v>6241</v>
      </c>
      <c r="I13" s="83">
        <v>6426</v>
      </c>
      <c r="J13" s="83">
        <v>6559</v>
      </c>
      <c r="K13" s="83">
        <v>6283</v>
      </c>
      <c r="L13" s="83">
        <v>5735</v>
      </c>
      <c r="M13" s="83">
        <v>5147</v>
      </c>
      <c r="N13" s="83">
        <v>4732</v>
      </c>
      <c r="O13" s="83">
        <v>4718</v>
      </c>
      <c r="P13" s="83">
        <v>4919</v>
      </c>
      <c r="Q13" s="83">
        <v>5028</v>
      </c>
      <c r="R13" s="83">
        <v>5008</v>
      </c>
      <c r="S13" s="83">
        <v>4964</v>
      </c>
      <c r="T13" s="83">
        <v>5474</v>
      </c>
      <c r="U13" s="83">
        <v>8003</v>
      </c>
      <c r="V13" s="83">
        <v>15973</v>
      </c>
      <c r="W13" s="83">
        <v>32841</v>
      </c>
      <c r="X13" s="83">
        <v>57030</v>
      </c>
      <c r="Y13" s="83">
        <v>80161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4003487</v>
      </c>
      <c r="C14" s="85">
        <f t="shared" si="4"/>
        <v>4025877</v>
      </c>
      <c r="D14" s="85">
        <f t="shared" si="4"/>
        <v>4046646</v>
      </c>
      <c r="E14" s="85">
        <f t="shared" si="4"/>
        <v>4065098</v>
      </c>
      <c r="F14" s="85">
        <f t="shared" si="4"/>
        <v>4086596</v>
      </c>
      <c r="G14" s="85">
        <f t="shared" si="4"/>
        <v>4111412</v>
      </c>
      <c r="H14" s="85">
        <f t="shared" si="4"/>
        <v>4115508</v>
      </c>
      <c r="I14" s="85">
        <f t="shared" si="4"/>
        <v>4116521</v>
      </c>
      <c r="J14" s="85">
        <f t="shared" si="4"/>
        <v>4115717</v>
      </c>
      <c r="K14" s="85">
        <f t="shared" si="4"/>
        <v>4121488</v>
      </c>
      <c r="L14" s="85">
        <f t="shared" si="4"/>
        <v>4131524</v>
      </c>
      <c r="M14" s="85">
        <f t="shared" si="4"/>
        <v>4143976</v>
      </c>
      <c r="N14" s="85">
        <f t="shared" si="4"/>
        <v>4155986</v>
      </c>
      <c r="O14" s="85">
        <f t="shared" si="4"/>
        <v>4173001</v>
      </c>
      <c r="P14" s="85">
        <f t="shared" si="4"/>
        <v>4180516</v>
      </c>
      <c r="Q14" s="85">
        <f t="shared" si="4"/>
        <v>4197677</v>
      </c>
      <c r="R14" s="85">
        <f t="shared" ref="R14:V14" si="5">SUM(R5:R11)</f>
        <v>4211252</v>
      </c>
      <c r="S14" s="85">
        <f t="shared" si="5"/>
        <v>4204503</v>
      </c>
      <c r="T14" s="85">
        <f t="shared" si="5"/>
        <v>4196075</v>
      </c>
      <c r="U14" s="85">
        <f t="shared" si="5"/>
        <v>4185885</v>
      </c>
      <c r="V14" s="85">
        <f t="shared" si="5"/>
        <v>4152285</v>
      </c>
      <c r="W14" s="85">
        <f t="shared" ref="W14:Y14" si="6">SUM(W5:W11)</f>
        <v>4109742</v>
      </c>
      <c r="X14" s="85">
        <f t="shared" si="6"/>
        <v>4057798</v>
      </c>
      <c r="Y14" s="85">
        <f t="shared" si="6"/>
        <v>4007798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8020</v>
      </c>
      <c r="C15" s="71">
        <f t="shared" si="7"/>
        <v>17172</v>
      </c>
      <c r="D15" s="71">
        <f t="shared" si="7"/>
        <v>26232</v>
      </c>
      <c r="E15" s="71">
        <f t="shared" si="7"/>
        <v>36165</v>
      </c>
      <c r="F15" s="71">
        <f t="shared" si="7"/>
        <v>47630</v>
      </c>
      <c r="G15" s="71">
        <f t="shared" si="7"/>
        <v>61797</v>
      </c>
      <c r="H15" s="71">
        <f t="shared" si="7"/>
        <v>79405</v>
      </c>
      <c r="I15" s="71">
        <f t="shared" si="7"/>
        <v>99616</v>
      </c>
      <c r="J15" s="71">
        <f t="shared" si="7"/>
        <v>121607</v>
      </c>
      <c r="K15" s="71">
        <f t="shared" si="7"/>
        <v>144809</v>
      </c>
      <c r="L15" s="71">
        <f t="shared" si="7"/>
        <v>168424</v>
      </c>
      <c r="M15" s="71">
        <f t="shared" si="7"/>
        <v>192769</v>
      </c>
      <c r="N15" s="71">
        <f t="shared" si="7"/>
        <v>218152</v>
      </c>
      <c r="O15" s="71">
        <f t="shared" si="7"/>
        <v>244553</v>
      </c>
      <c r="P15" s="71">
        <f t="shared" si="7"/>
        <v>270907</v>
      </c>
      <c r="Q15" s="71">
        <f t="shared" si="7"/>
        <v>298049</v>
      </c>
      <c r="R15" s="71">
        <f t="shared" si="7"/>
        <v>325699</v>
      </c>
      <c r="S15" s="71">
        <f t="shared" si="7"/>
        <v>360345</v>
      </c>
      <c r="T15" s="71">
        <f t="shared" si="7"/>
        <v>430157</v>
      </c>
      <c r="U15" s="71">
        <f t="shared" si="7"/>
        <v>494257</v>
      </c>
      <c r="V15" s="71">
        <f t="shared" si="7"/>
        <v>584238</v>
      </c>
      <c r="W15" s="71">
        <f t="shared" si="7"/>
        <v>693704</v>
      </c>
      <c r="X15" s="71">
        <f t="shared" si="7"/>
        <v>805047</v>
      </c>
      <c r="Y15" s="71">
        <f t="shared" si="7"/>
        <v>915448</v>
      </c>
      <c r="DA15" s="88" t="s">
        <v>345</v>
      </c>
    </row>
    <row r="16" spans="1:105" ht="12" customHeight="1" x14ac:dyDescent="0.25">
      <c r="A16" s="28" t="s">
        <v>91</v>
      </c>
      <c r="B16" s="82">
        <v>8020</v>
      </c>
      <c r="C16" s="82">
        <v>17172</v>
      </c>
      <c r="D16" s="82">
        <v>26232</v>
      </c>
      <c r="E16" s="82">
        <v>36165</v>
      </c>
      <c r="F16" s="82">
        <v>47630</v>
      </c>
      <c r="G16" s="82">
        <v>61797</v>
      </c>
      <c r="H16" s="82">
        <v>79405</v>
      </c>
      <c r="I16" s="82">
        <v>99616</v>
      </c>
      <c r="J16" s="82">
        <v>121607</v>
      </c>
      <c r="K16" s="82">
        <v>144809</v>
      </c>
      <c r="L16" s="82">
        <v>168424</v>
      </c>
      <c r="M16" s="82">
        <v>192769</v>
      </c>
      <c r="N16" s="82">
        <v>218152</v>
      </c>
      <c r="O16" s="82">
        <v>244553</v>
      </c>
      <c r="P16" s="82">
        <v>270907</v>
      </c>
      <c r="Q16" s="82">
        <v>298049</v>
      </c>
      <c r="R16" s="82">
        <v>325699</v>
      </c>
      <c r="S16" s="82">
        <v>360345</v>
      </c>
      <c r="T16" s="82">
        <v>430157</v>
      </c>
      <c r="U16" s="82">
        <v>494257</v>
      </c>
      <c r="V16" s="82">
        <v>584238</v>
      </c>
      <c r="W16" s="82">
        <v>693704</v>
      </c>
      <c r="X16" s="82">
        <v>805047</v>
      </c>
      <c r="Y16" s="82">
        <v>915448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4009997</v>
      </c>
      <c r="C17" s="71">
        <f t="shared" si="8"/>
        <v>4032644</v>
      </c>
      <c r="D17" s="71">
        <f t="shared" si="8"/>
        <v>4054011</v>
      </c>
      <c r="E17" s="71">
        <f t="shared" si="8"/>
        <v>4072884</v>
      </c>
      <c r="F17" s="71">
        <f t="shared" si="8"/>
        <v>4094839</v>
      </c>
      <c r="G17" s="71">
        <f t="shared" si="8"/>
        <v>4119767</v>
      </c>
      <c r="H17" s="71">
        <f t="shared" si="8"/>
        <v>4124279</v>
      </c>
      <c r="I17" s="71">
        <f t="shared" si="8"/>
        <v>4125632</v>
      </c>
      <c r="J17" s="71">
        <f t="shared" si="8"/>
        <v>4125162</v>
      </c>
      <c r="K17" s="71">
        <f t="shared" si="8"/>
        <v>4130758</v>
      </c>
      <c r="L17" s="71">
        <f t="shared" si="8"/>
        <v>4140443</v>
      </c>
      <c r="M17" s="71">
        <f t="shared" si="8"/>
        <v>4152413</v>
      </c>
      <c r="N17" s="71">
        <f t="shared" si="8"/>
        <v>4164329</v>
      </c>
      <c r="O17" s="71">
        <f t="shared" si="8"/>
        <v>4182270</v>
      </c>
      <c r="P17" s="71">
        <f t="shared" si="8"/>
        <v>4191582</v>
      </c>
      <c r="Q17" s="71">
        <f t="shared" si="8"/>
        <v>4211007</v>
      </c>
      <c r="R17" s="71">
        <f t="shared" ref="R17:V17" si="9">SUM(R18:R25)</f>
        <v>4226297</v>
      </c>
      <c r="S17" s="71">
        <f t="shared" si="9"/>
        <v>4221871</v>
      </c>
      <c r="T17" s="71">
        <f t="shared" si="9"/>
        <v>4217771</v>
      </c>
      <c r="U17" s="71">
        <f t="shared" si="9"/>
        <v>4215677</v>
      </c>
      <c r="V17" s="71">
        <f t="shared" si="9"/>
        <v>4198170</v>
      </c>
      <c r="W17" s="71">
        <f t="shared" ref="W17:Y17" si="10">SUM(W18:W25)</f>
        <v>4185369</v>
      </c>
      <c r="X17" s="71">
        <f t="shared" si="10"/>
        <v>4174806</v>
      </c>
      <c r="Y17" s="71">
        <f t="shared" si="10"/>
        <v>4161137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217533</v>
      </c>
      <c r="C19" s="82">
        <v>201254</v>
      </c>
      <c r="D19" s="82">
        <v>183326</v>
      </c>
      <c r="E19" s="82">
        <v>161275</v>
      </c>
      <c r="F19" s="82">
        <v>140674</v>
      </c>
      <c r="G19" s="82">
        <v>128355</v>
      </c>
      <c r="H19" s="82">
        <v>113340</v>
      </c>
      <c r="I19" s="82">
        <v>96253</v>
      </c>
      <c r="J19" s="82">
        <v>86491</v>
      </c>
      <c r="K19" s="82">
        <v>84447</v>
      </c>
      <c r="L19" s="82">
        <v>82539</v>
      </c>
      <c r="M19" s="82">
        <v>80976</v>
      </c>
      <c r="N19" s="82">
        <v>77467</v>
      </c>
      <c r="O19" s="82">
        <v>73893</v>
      </c>
      <c r="P19" s="82">
        <v>70497</v>
      </c>
      <c r="Q19" s="82">
        <v>66551</v>
      </c>
      <c r="R19" s="82">
        <v>63355</v>
      </c>
      <c r="S19" s="82">
        <v>61885</v>
      </c>
      <c r="T19" s="82">
        <v>60752</v>
      </c>
      <c r="U19" s="82">
        <v>59052</v>
      </c>
      <c r="V19" s="82">
        <v>55291</v>
      </c>
      <c r="W19" s="82">
        <v>49840</v>
      </c>
      <c r="X19" s="82">
        <v>45343</v>
      </c>
      <c r="Y19" s="82">
        <v>43180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1523981</v>
      </c>
      <c r="C21" s="82">
        <v>1529624</v>
      </c>
      <c r="D21" s="82">
        <v>1513162</v>
      </c>
      <c r="E21" s="82">
        <v>1484547</v>
      </c>
      <c r="F21" s="82">
        <v>1474412</v>
      </c>
      <c r="G21" s="82">
        <v>1477465</v>
      </c>
      <c r="H21" s="82">
        <v>1441213</v>
      </c>
      <c r="I21" s="82">
        <v>1467138</v>
      </c>
      <c r="J21" s="82">
        <v>1490651</v>
      </c>
      <c r="K21" s="82">
        <v>1555088</v>
      </c>
      <c r="L21" s="82">
        <v>1611489</v>
      </c>
      <c r="M21" s="82">
        <v>1662357</v>
      </c>
      <c r="N21" s="82">
        <v>1724683</v>
      </c>
      <c r="O21" s="82">
        <v>1749053</v>
      </c>
      <c r="P21" s="82">
        <v>1781683</v>
      </c>
      <c r="Q21" s="82">
        <v>1776518</v>
      </c>
      <c r="R21" s="82">
        <v>1784838</v>
      </c>
      <c r="S21" s="82">
        <v>1779062</v>
      </c>
      <c r="T21" s="82">
        <v>1775027</v>
      </c>
      <c r="U21" s="82">
        <v>1788324</v>
      </c>
      <c r="V21" s="82">
        <v>1828142</v>
      </c>
      <c r="W21" s="82">
        <v>1837595</v>
      </c>
      <c r="X21" s="82">
        <v>1898071</v>
      </c>
      <c r="Y21" s="82">
        <v>1942332</v>
      </c>
      <c r="DA21" s="89" t="s">
        <v>351</v>
      </c>
    </row>
    <row r="22" spans="1:105" ht="12" customHeight="1" x14ac:dyDescent="0.25">
      <c r="A22" s="28" t="s">
        <v>202</v>
      </c>
      <c r="B22" s="82">
        <v>28171</v>
      </c>
      <c r="C22" s="82">
        <v>27596</v>
      </c>
      <c r="D22" s="82">
        <v>25979</v>
      </c>
      <c r="E22" s="82">
        <v>26330</v>
      </c>
      <c r="F22" s="82">
        <v>29663</v>
      </c>
      <c r="G22" s="82">
        <v>40338</v>
      </c>
      <c r="H22" s="82">
        <v>48036</v>
      </c>
      <c r="I22" s="82">
        <v>57466</v>
      </c>
      <c r="J22" s="82">
        <v>64096</v>
      </c>
      <c r="K22" s="82">
        <v>81393</v>
      </c>
      <c r="L22" s="82">
        <v>101102</v>
      </c>
      <c r="M22" s="82">
        <v>126935</v>
      </c>
      <c r="N22" s="82">
        <v>144617</v>
      </c>
      <c r="O22" s="82">
        <v>151201</v>
      </c>
      <c r="P22" s="82">
        <v>147792</v>
      </c>
      <c r="Q22" s="82">
        <v>142031</v>
      </c>
      <c r="R22" s="82">
        <v>137930</v>
      </c>
      <c r="S22" s="82">
        <v>131750</v>
      </c>
      <c r="T22" s="82">
        <v>123761</v>
      </c>
      <c r="U22" s="82">
        <v>111730</v>
      </c>
      <c r="V22" s="82">
        <v>89706</v>
      </c>
      <c r="W22" s="82">
        <v>80039</v>
      </c>
      <c r="X22" s="82">
        <v>75914</v>
      </c>
      <c r="Y22" s="82">
        <v>75048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767007</v>
      </c>
      <c r="C24" s="82">
        <v>739816</v>
      </c>
      <c r="D24" s="82">
        <v>674796</v>
      </c>
      <c r="E24" s="82">
        <v>642052</v>
      </c>
      <c r="F24" s="82">
        <v>638129</v>
      </c>
      <c r="G24" s="82">
        <v>621004</v>
      </c>
      <c r="H24" s="82">
        <v>605475</v>
      </c>
      <c r="I24" s="82">
        <v>583704</v>
      </c>
      <c r="J24" s="82">
        <v>549881</v>
      </c>
      <c r="K24" s="82">
        <v>513571</v>
      </c>
      <c r="L24" s="82">
        <v>490350</v>
      </c>
      <c r="M24" s="82">
        <v>475037</v>
      </c>
      <c r="N24" s="82">
        <v>475459</v>
      </c>
      <c r="O24" s="82">
        <v>465335</v>
      </c>
      <c r="P24" s="82">
        <v>445510</v>
      </c>
      <c r="Q24" s="82">
        <v>425345</v>
      </c>
      <c r="R24" s="82">
        <v>416155</v>
      </c>
      <c r="S24" s="82">
        <v>412329</v>
      </c>
      <c r="T24" s="82">
        <v>410653</v>
      </c>
      <c r="U24" s="82">
        <v>406242</v>
      </c>
      <c r="V24" s="82">
        <v>398907</v>
      </c>
      <c r="W24" s="82">
        <v>393476</v>
      </c>
      <c r="X24" s="82">
        <v>388174</v>
      </c>
      <c r="Y24" s="82">
        <v>389219</v>
      </c>
      <c r="DA24" s="89" t="s">
        <v>354</v>
      </c>
    </row>
    <row r="25" spans="1:105" ht="12" customHeight="1" x14ac:dyDescent="0.25">
      <c r="A25" s="73" t="s">
        <v>53</v>
      </c>
      <c r="B25" s="83">
        <v>1473305</v>
      </c>
      <c r="C25" s="83">
        <v>1534354</v>
      </c>
      <c r="D25" s="83">
        <v>1656748</v>
      </c>
      <c r="E25" s="83">
        <v>1758680</v>
      </c>
      <c r="F25" s="83">
        <v>1811961</v>
      </c>
      <c r="G25" s="83">
        <v>1852605</v>
      </c>
      <c r="H25" s="83">
        <v>1916215</v>
      </c>
      <c r="I25" s="83">
        <v>1921071</v>
      </c>
      <c r="J25" s="83">
        <v>1934043</v>
      </c>
      <c r="K25" s="83">
        <v>1896259</v>
      </c>
      <c r="L25" s="83">
        <v>1854963</v>
      </c>
      <c r="M25" s="83">
        <v>1807108</v>
      </c>
      <c r="N25" s="83">
        <v>1742103</v>
      </c>
      <c r="O25" s="83">
        <v>1742788</v>
      </c>
      <c r="P25" s="83">
        <v>1746100</v>
      </c>
      <c r="Q25" s="83">
        <v>1800562</v>
      </c>
      <c r="R25" s="83">
        <v>1824019</v>
      </c>
      <c r="S25" s="83">
        <v>1836845</v>
      </c>
      <c r="T25" s="83">
        <v>1847578</v>
      </c>
      <c r="U25" s="83">
        <v>1850329</v>
      </c>
      <c r="V25" s="83">
        <v>1826124</v>
      </c>
      <c r="W25" s="83">
        <v>1824419</v>
      </c>
      <c r="X25" s="83">
        <v>1767304</v>
      </c>
      <c r="Y25" s="83">
        <v>1711358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21576</v>
      </c>
      <c r="D26" s="85">
        <v>24553</v>
      </c>
      <c r="E26" s="85">
        <v>25822</v>
      </c>
      <c r="F26" s="85">
        <v>25165</v>
      </c>
      <c r="G26" s="85">
        <v>26242</v>
      </c>
      <c r="H26" s="85">
        <v>26156</v>
      </c>
      <c r="I26" s="85">
        <v>32218</v>
      </c>
      <c r="J26" s="85">
        <v>47990</v>
      </c>
      <c r="K26" s="85">
        <v>57473</v>
      </c>
      <c r="L26" s="85">
        <v>65810</v>
      </c>
      <c r="M26" s="85">
        <v>83445</v>
      </c>
      <c r="N26" s="85">
        <v>112686</v>
      </c>
      <c r="O26" s="85">
        <v>117620</v>
      </c>
      <c r="P26" s="85">
        <v>125629</v>
      </c>
      <c r="Q26" s="85">
        <v>132336</v>
      </c>
      <c r="R26" s="85">
        <v>136801</v>
      </c>
      <c r="S26" s="85">
        <v>141515</v>
      </c>
      <c r="T26" s="85">
        <v>150635</v>
      </c>
      <c r="U26" s="85">
        <v>156365</v>
      </c>
      <c r="V26" s="85">
        <v>162958</v>
      </c>
      <c r="W26" s="85">
        <v>175699</v>
      </c>
      <c r="X26" s="85">
        <v>191660</v>
      </c>
      <c r="Y26" s="85">
        <v>212384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4009997</v>
      </c>
      <c r="C27" s="71">
        <f t="shared" si="11"/>
        <v>4032644</v>
      </c>
      <c r="D27" s="71">
        <f t="shared" si="11"/>
        <v>4054011</v>
      </c>
      <c r="E27" s="71">
        <f t="shared" si="11"/>
        <v>4072884</v>
      </c>
      <c r="F27" s="71">
        <f t="shared" si="11"/>
        <v>4094839</v>
      </c>
      <c r="G27" s="71">
        <f t="shared" si="11"/>
        <v>4119767</v>
      </c>
      <c r="H27" s="71">
        <f t="shared" si="11"/>
        <v>4124279</v>
      </c>
      <c r="I27" s="71">
        <f t="shared" si="11"/>
        <v>4125632</v>
      </c>
      <c r="J27" s="71">
        <f t="shared" si="11"/>
        <v>4125162</v>
      </c>
      <c r="K27" s="71">
        <f t="shared" si="11"/>
        <v>4130758</v>
      </c>
      <c r="L27" s="71">
        <f t="shared" si="11"/>
        <v>4140443</v>
      </c>
      <c r="M27" s="71">
        <f t="shared" si="11"/>
        <v>4152413</v>
      </c>
      <c r="N27" s="71">
        <f t="shared" si="11"/>
        <v>4164329</v>
      </c>
      <c r="O27" s="71">
        <f t="shared" si="11"/>
        <v>4182270</v>
      </c>
      <c r="P27" s="71">
        <f t="shared" si="11"/>
        <v>4191582</v>
      </c>
      <c r="Q27" s="71">
        <f t="shared" si="11"/>
        <v>4211007</v>
      </c>
      <c r="R27" s="71">
        <f t="shared" ref="R27:V27" si="12">SUM(R28:R32)</f>
        <v>4226297</v>
      </c>
      <c r="S27" s="71">
        <f t="shared" si="12"/>
        <v>4221871</v>
      </c>
      <c r="T27" s="71">
        <f t="shared" si="12"/>
        <v>4217771</v>
      </c>
      <c r="U27" s="71">
        <f t="shared" si="12"/>
        <v>4215677</v>
      </c>
      <c r="V27" s="71">
        <f t="shared" si="12"/>
        <v>4198170</v>
      </c>
      <c r="W27" s="71">
        <f t="shared" ref="W27:Y27" si="13">SUM(W28:W32)</f>
        <v>4185369</v>
      </c>
      <c r="X27" s="71">
        <f t="shared" si="13"/>
        <v>4174806</v>
      </c>
      <c r="Y27" s="71">
        <f t="shared" si="13"/>
        <v>4161137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1471542</v>
      </c>
      <c r="C29" s="82">
        <v>1427075</v>
      </c>
      <c r="D29" s="82">
        <v>1350755</v>
      </c>
      <c r="E29" s="82">
        <v>1332006</v>
      </c>
      <c r="F29" s="82">
        <v>1342413</v>
      </c>
      <c r="G29" s="82">
        <v>1377343</v>
      </c>
      <c r="H29" s="82">
        <v>1393911</v>
      </c>
      <c r="I29" s="82">
        <v>1401385</v>
      </c>
      <c r="J29" s="82">
        <v>1409962</v>
      </c>
      <c r="K29" s="82">
        <v>1422540</v>
      </c>
      <c r="L29" s="82">
        <v>1434535</v>
      </c>
      <c r="M29" s="82">
        <v>1439311</v>
      </c>
      <c r="N29" s="82">
        <v>1422863</v>
      </c>
      <c r="O29" s="82">
        <v>1410958</v>
      </c>
      <c r="P29" s="82">
        <v>1331151</v>
      </c>
      <c r="Q29" s="82">
        <v>1242301</v>
      </c>
      <c r="R29" s="82">
        <v>1139815</v>
      </c>
      <c r="S29" s="82">
        <v>1086790</v>
      </c>
      <c r="T29" s="82">
        <v>1021713</v>
      </c>
      <c r="U29" s="82">
        <v>959181</v>
      </c>
      <c r="V29" s="82">
        <v>887647</v>
      </c>
      <c r="W29" s="82">
        <v>853043</v>
      </c>
      <c r="X29" s="82">
        <v>845946</v>
      </c>
      <c r="Y29" s="82">
        <v>859266</v>
      </c>
      <c r="DA29" s="89" t="s">
        <v>359</v>
      </c>
    </row>
    <row r="30" spans="1:105" ht="12" customHeight="1" x14ac:dyDescent="0.25">
      <c r="A30" s="28" t="s">
        <v>189</v>
      </c>
      <c r="B30" s="82">
        <v>2321284</v>
      </c>
      <c r="C30" s="82">
        <v>2379400</v>
      </c>
      <c r="D30" s="82">
        <v>2457214</v>
      </c>
      <c r="E30" s="82">
        <v>2493428</v>
      </c>
      <c r="F30" s="82">
        <v>2495523</v>
      </c>
      <c r="G30" s="82">
        <v>2450123</v>
      </c>
      <c r="H30" s="82">
        <v>2395979</v>
      </c>
      <c r="I30" s="82">
        <v>2335092</v>
      </c>
      <c r="J30" s="82">
        <v>2308076</v>
      </c>
      <c r="K30" s="82">
        <v>2191344</v>
      </c>
      <c r="L30" s="82">
        <v>2069768</v>
      </c>
      <c r="M30" s="82">
        <v>1918147</v>
      </c>
      <c r="N30" s="82">
        <v>1814773</v>
      </c>
      <c r="O30" s="82">
        <v>1785319</v>
      </c>
      <c r="P30" s="82">
        <v>1839236</v>
      </c>
      <c r="Q30" s="82">
        <v>1946128</v>
      </c>
      <c r="R30" s="82">
        <v>2073030</v>
      </c>
      <c r="S30" s="82">
        <v>2184755</v>
      </c>
      <c r="T30" s="82">
        <v>2286899</v>
      </c>
      <c r="U30" s="82">
        <v>2362898</v>
      </c>
      <c r="V30" s="82">
        <v>2379080</v>
      </c>
      <c r="W30" s="82">
        <v>2378503</v>
      </c>
      <c r="X30" s="82">
        <v>2329220</v>
      </c>
      <c r="Y30" s="82">
        <v>2238248</v>
      </c>
      <c r="DA30" s="89" t="s">
        <v>360</v>
      </c>
    </row>
    <row r="31" spans="1:105" ht="12" customHeight="1" x14ac:dyDescent="0.25">
      <c r="A31" s="28" t="s">
        <v>202</v>
      </c>
      <c r="B31" s="82">
        <v>2042</v>
      </c>
      <c r="C31" s="82">
        <v>1975</v>
      </c>
      <c r="D31" s="82">
        <v>1816</v>
      </c>
      <c r="E31" s="82">
        <v>1790</v>
      </c>
      <c r="F31" s="82">
        <v>1951</v>
      </c>
      <c r="G31" s="82">
        <v>2637</v>
      </c>
      <c r="H31" s="82">
        <v>3147</v>
      </c>
      <c r="I31" s="82">
        <v>3893</v>
      </c>
      <c r="J31" s="82">
        <v>4375</v>
      </c>
      <c r="K31" s="82">
        <v>5693</v>
      </c>
      <c r="L31" s="82">
        <v>7085</v>
      </c>
      <c r="M31" s="82">
        <v>9156</v>
      </c>
      <c r="N31" s="82">
        <v>10478</v>
      </c>
      <c r="O31" s="82">
        <v>10989</v>
      </c>
      <c r="P31" s="82">
        <v>11010</v>
      </c>
      <c r="Q31" s="82">
        <v>10732</v>
      </c>
      <c r="R31" s="82">
        <v>10089</v>
      </c>
      <c r="S31" s="82">
        <v>9295</v>
      </c>
      <c r="T31" s="82">
        <v>8525</v>
      </c>
      <c r="U31" s="82">
        <v>7224</v>
      </c>
      <c r="V31" s="82">
        <v>5615</v>
      </c>
      <c r="W31" s="82">
        <v>5023</v>
      </c>
      <c r="X31" s="82">
        <v>5004</v>
      </c>
      <c r="Y31" s="82">
        <v>5269</v>
      </c>
      <c r="DA31" s="89" t="s">
        <v>361</v>
      </c>
    </row>
    <row r="32" spans="1:105" ht="12" customHeight="1" x14ac:dyDescent="0.25">
      <c r="A32" s="32" t="s">
        <v>53</v>
      </c>
      <c r="B32" s="86">
        <v>215129</v>
      </c>
      <c r="C32" s="86">
        <v>224194</v>
      </c>
      <c r="D32" s="86">
        <v>244226</v>
      </c>
      <c r="E32" s="86">
        <v>245660</v>
      </c>
      <c r="F32" s="86">
        <v>254952</v>
      </c>
      <c r="G32" s="86">
        <v>289664</v>
      </c>
      <c r="H32" s="86">
        <v>331242</v>
      </c>
      <c r="I32" s="86">
        <v>385262</v>
      </c>
      <c r="J32" s="86">
        <v>402749</v>
      </c>
      <c r="K32" s="86">
        <v>511181</v>
      </c>
      <c r="L32" s="86">
        <v>629055</v>
      </c>
      <c r="M32" s="86">
        <v>785799</v>
      </c>
      <c r="N32" s="86">
        <v>916215</v>
      </c>
      <c r="O32" s="86">
        <v>975004</v>
      </c>
      <c r="P32" s="86">
        <v>1010185</v>
      </c>
      <c r="Q32" s="86">
        <v>1011846</v>
      </c>
      <c r="R32" s="86">
        <v>1003363</v>
      </c>
      <c r="S32" s="86">
        <v>941031</v>
      </c>
      <c r="T32" s="86">
        <v>900634</v>
      </c>
      <c r="U32" s="86">
        <v>886374</v>
      </c>
      <c r="V32" s="86">
        <v>925828</v>
      </c>
      <c r="W32" s="86">
        <v>948800</v>
      </c>
      <c r="X32" s="86">
        <v>994636</v>
      </c>
      <c r="Y32" s="86">
        <v>1058354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5024.9756334612821</v>
      </c>
      <c r="C3" s="65">
        <f t="shared" si="0"/>
        <v>5424.4758098602206</v>
      </c>
      <c r="D3" s="65">
        <f t="shared" si="0"/>
        <v>5424.7794843957736</v>
      </c>
      <c r="E3" s="65">
        <f t="shared" si="0"/>
        <v>6007.5361464022826</v>
      </c>
      <c r="F3" s="65">
        <f t="shared" si="0"/>
        <v>5489.7547929595985</v>
      </c>
      <c r="G3" s="65">
        <f t="shared" si="0"/>
        <v>6361.055763629709</v>
      </c>
      <c r="H3" s="65">
        <f t="shared" si="0"/>
        <v>6117.555975133303</v>
      </c>
      <c r="I3" s="65">
        <f t="shared" si="0"/>
        <v>5521.7907124943395</v>
      </c>
      <c r="J3" s="65">
        <f t="shared" si="0"/>
        <v>5425.5908682681484</v>
      </c>
      <c r="K3" s="65">
        <f t="shared" si="0"/>
        <v>5720.2454935386913</v>
      </c>
      <c r="L3" s="65">
        <f t="shared" si="0"/>
        <v>6060.2798837003047</v>
      </c>
      <c r="M3" s="65">
        <f t="shared" si="0"/>
        <v>5970.7228793320164</v>
      </c>
      <c r="N3" s="65">
        <f t="shared" si="0"/>
        <v>5776.9785228693299</v>
      </c>
      <c r="O3" s="65">
        <f t="shared" si="0"/>
        <v>5611.3335096963556</v>
      </c>
      <c r="P3" s="65">
        <f t="shared" si="0"/>
        <v>4903.7406281968879</v>
      </c>
      <c r="Q3" s="65">
        <f t="shared" si="0"/>
        <v>5411.0102226043755</v>
      </c>
      <c r="R3" s="65">
        <f t="shared" ref="R3:V3" si="1">SUM(R4,R15,R17,R27)</f>
        <v>5589.4260628642405</v>
      </c>
      <c r="S3" s="65">
        <f t="shared" si="1"/>
        <v>5696.7570937231258</v>
      </c>
      <c r="T3" s="65">
        <f t="shared" si="1"/>
        <v>5208.2590665902353</v>
      </c>
      <c r="U3" s="65">
        <f t="shared" si="1"/>
        <v>5046.2717922996062</v>
      </c>
      <c r="V3" s="65">
        <f t="shared" si="1"/>
        <v>5338.2036209037897</v>
      </c>
      <c r="W3" s="65">
        <f t="shared" ref="W3:Y3" si="2">SUM(W4,W15,W17,W27)</f>
        <v>5701.7588998957372</v>
      </c>
      <c r="X3" s="65">
        <f t="shared" si="2"/>
        <v>5149.5720857093074</v>
      </c>
      <c r="Y3" s="65">
        <f t="shared" si="2"/>
        <v>4697.5661380247038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4152.366903165359</v>
      </c>
      <c r="C4" s="69">
        <f t="shared" si="3"/>
        <v>4531.3410340100372</v>
      </c>
      <c r="D4" s="69">
        <f t="shared" si="3"/>
        <v>4493.9228163449779</v>
      </c>
      <c r="E4" s="69">
        <f t="shared" si="3"/>
        <v>5051.3762797325835</v>
      </c>
      <c r="F4" s="69">
        <f t="shared" si="3"/>
        <v>4530.0455083290944</v>
      </c>
      <c r="G4" s="69">
        <f t="shared" si="3"/>
        <v>5402.5860888819916</v>
      </c>
      <c r="H4" s="69">
        <f t="shared" si="3"/>
        <v>5162.8869923117209</v>
      </c>
      <c r="I4" s="69">
        <f t="shared" si="3"/>
        <v>4581.5792769383388</v>
      </c>
      <c r="J4" s="69">
        <f t="shared" si="3"/>
        <v>4473.921315660652</v>
      </c>
      <c r="K4" s="69">
        <f t="shared" si="3"/>
        <v>4808.8824208051265</v>
      </c>
      <c r="L4" s="69">
        <f t="shared" si="3"/>
        <v>5131.1713358179568</v>
      </c>
      <c r="M4" s="69">
        <f t="shared" si="3"/>
        <v>5089.5325233841177</v>
      </c>
      <c r="N4" s="69">
        <f t="shared" si="3"/>
        <v>5001.4435010871139</v>
      </c>
      <c r="O4" s="69">
        <f t="shared" si="3"/>
        <v>4851.0136528139192</v>
      </c>
      <c r="P4" s="69">
        <f t="shared" si="3"/>
        <v>4110.2202454101052</v>
      </c>
      <c r="Q4" s="69">
        <f t="shared" si="3"/>
        <v>4538.9571001041977</v>
      </c>
      <c r="R4" s="69">
        <f t="shared" ref="R4:V4" si="4">SUM(R5:R14)</f>
        <v>4722.9838952402424</v>
      </c>
      <c r="S4" s="69">
        <f t="shared" si="4"/>
        <v>4799.9383555925006</v>
      </c>
      <c r="T4" s="69">
        <f t="shared" si="4"/>
        <v>4301.5593828153069</v>
      </c>
      <c r="U4" s="69">
        <f t="shared" si="4"/>
        <v>4132.0158770452863</v>
      </c>
      <c r="V4" s="69">
        <f t="shared" si="4"/>
        <v>4296.7583108807112</v>
      </c>
      <c r="W4" s="69">
        <f t="shared" ref="W4:Y4" si="5">SUM(W5:W14)</f>
        <v>4697.9332192358916</v>
      </c>
      <c r="X4" s="69">
        <f t="shared" si="5"/>
        <v>4204.2716468027775</v>
      </c>
      <c r="Y4" s="69">
        <f t="shared" si="5"/>
        <v>3763.6705578268711</v>
      </c>
      <c r="DA4" s="88" t="s">
        <v>246</v>
      </c>
    </row>
    <row r="5" spans="1:105" ht="12" customHeight="1" x14ac:dyDescent="0.25">
      <c r="A5" s="28" t="s">
        <v>51</v>
      </c>
      <c r="B5" s="72">
        <v>196.44995700773862</v>
      </c>
      <c r="C5" s="72">
        <v>194.45709372312982</v>
      </c>
      <c r="D5" s="72">
        <v>232.3149613069647</v>
      </c>
      <c r="E5" s="72">
        <v>247.48847807394674</v>
      </c>
      <c r="F5" s="72">
        <v>234.60352536543422</v>
      </c>
      <c r="G5" s="72">
        <v>242.42416165090282</v>
      </c>
      <c r="H5" s="72">
        <v>231.86448839208938</v>
      </c>
      <c r="I5" s="72">
        <v>135.0909716251075</v>
      </c>
      <c r="J5" s="72">
        <v>162.57317282889085</v>
      </c>
      <c r="K5" s="72">
        <v>141.46268271711099</v>
      </c>
      <c r="L5" s="72">
        <v>148.79552880481523</v>
      </c>
      <c r="M5" s="72">
        <v>171.97996560619097</v>
      </c>
      <c r="N5" s="72">
        <v>152.09905417024945</v>
      </c>
      <c r="O5" s="72">
        <v>133.49733447979369</v>
      </c>
      <c r="P5" s="72">
        <v>102.42794496990541</v>
      </c>
      <c r="Q5" s="72">
        <v>95.124591573516724</v>
      </c>
      <c r="R5" s="72">
        <v>120.99441100601895</v>
      </c>
      <c r="S5" s="72">
        <v>141.64600171969033</v>
      </c>
      <c r="T5" s="72">
        <v>95.179535683577043</v>
      </c>
      <c r="U5" s="72">
        <v>70.870765262252775</v>
      </c>
      <c r="V5" s="72">
        <v>56.929234737747194</v>
      </c>
      <c r="W5" s="72">
        <v>45.662940670679269</v>
      </c>
      <c r="X5" s="72">
        <v>49.898710232158173</v>
      </c>
      <c r="Y5" s="72">
        <v>32.250558899398122</v>
      </c>
      <c r="DA5" s="89" t="s">
        <v>364</v>
      </c>
    </row>
    <row r="6" spans="1:105" ht="12" customHeight="1" x14ac:dyDescent="0.25">
      <c r="A6" s="28" t="s">
        <v>74</v>
      </c>
      <c r="B6" s="72">
        <v>158.10790990120947</v>
      </c>
      <c r="C6" s="72">
        <v>125.52729250020771</v>
      </c>
      <c r="D6" s="72">
        <v>129.54661118082385</v>
      </c>
      <c r="E6" s="72">
        <v>104.277200728598</v>
      </c>
      <c r="F6" s="72">
        <v>59.552538697176317</v>
      </c>
      <c r="G6" s="72">
        <v>71.135205474288654</v>
      </c>
      <c r="H6" s="72">
        <v>51.961815192669576</v>
      </c>
      <c r="I6" s="72">
        <v>18.514062265611429</v>
      </c>
      <c r="J6" s="72">
        <v>16.47420124411525</v>
      </c>
      <c r="K6" s="72">
        <v>16.583707600680327</v>
      </c>
      <c r="L6" s="72">
        <v>35.512656519142809</v>
      </c>
      <c r="M6" s="72">
        <v>22.953706493506928</v>
      </c>
      <c r="N6" s="72">
        <v>11.49481647958544</v>
      </c>
      <c r="O6" s="72">
        <v>11.856393162606693</v>
      </c>
      <c r="P6" s="72">
        <v>8.758232328045338</v>
      </c>
      <c r="Q6" s="72">
        <v>9.294917359319756</v>
      </c>
      <c r="R6" s="72">
        <v>7.5841845801089054</v>
      </c>
      <c r="S6" s="72">
        <v>9.5457982229865213</v>
      </c>
      <c r="T6" s="72">
        <v>9.6857853253081156</v>
      </c>
      <c r="U6" s="72">
        <v>9.4058971051877158</v>
      </c>
      <c r="V6" s="72">
        <v>2.3164775007165312</v>
      </c>
      <c r="W6" s="72">
        <v>2.1556090570364006</v>
      </c>
      <c r="X6" s="72">
        <v>1.9307652622527913</v>
      </c>
      <c r="Y6" s="72">
        <v>1.863047721410148</v>
      </c>
      <c r="DA6" s="89" t="s">
        <v>365</v>
      </c>
    </row>
    <row r="7" spans="1:105" ht="12" customHeight="1" x14ac:dyDescent="0.25">
      <c r="A7" s="28" t="s">
        <v>200</v>
      </c>
      <c r="B7" s="72">
        <v>26.703009458297515</v>
      </c>
      <c r="C7" s="72">
        <v>41.081513327601016</v>
      </c>
      <c r="D7" s="72">
        <v>27.730008598452258</v>
      </c>
      <c r="E7" s="72">
        <v>10.270335339638848</v>
      </c>
      <c r="F7" s="72">
        <v>9.243336199484105</v>
      </c>
      <c r="G7" s="72">
        <v>2.0540842648323405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366</v>
      </c>
    </row>
    <row r="8" spans="1:105" ht="12" customHeight="1" x14ac:dyDescent="0.25">
      <c r="A8" s="28" t="s">
        <v>189</v>
      </c>
      <c r="B8" s="72">
        <v>2603.1422354071501</v>
      </c>
      <c r="C8" s="72">
        <v>2876.2982341221336</v>
      </c>
      <c r="D8" s="72">
        <v>2954.3824177813954</v>
      </c>
      <c r="E8" s="72">
        <v>3498.9053463150103</v>
      </c>
      <c r="F8" s="72">
        <v>3113.7654189800628</v>
      </c>
      <c r="G8" s="72">
        <v>3469.8113804068212</v>
      </c>
      <c r="H8" s="72">
        <v>3231.0585617547199</v>
      </c>
      <c r="I8" s="72">
        <v>2756.7234359191939</v>
      </c>
      <c r="J8" s="72">
        <v>2868.8140103872242</v>
      </c>
      <c r="K8" s="72">
        <v>2776.2426168433108</v>
      </c>
      <c r="L8" s="72">
        <v>2846.2540601134765</v>
      </c>
      <c r="M8" s="72">
        <v>2583.75206212288</v>
      </c>
      <c r="N8" s="72">
        <v>2358.3273458255508</v>
      </c>
      <c r="O8" s="72">
        <v>2187.1696241987806</v>
      </c>
      <c r="P8" s="72">
        <v>1957.5955071276155</v>
      </c>
      <c r="Q8" s="72">
        <v>2240.5144117153409</v>
      </c>
      <c r="R8" s="72">
        <v>2421.2189241347032</v>
      </c>
      <c r="S8" s="72">
        <v>2559.2255536171401</v>
      </c>
      <c r="T8" s="72">
        <v>2412.1396619442662</v>
      </c>
      <c r="U8" s="72">
        <v>2368.3719087899549</v>
      </c>
      <c r="V8" s="72">
        <v>2520.8034775962515</v>
      </c>
      <c r="W8" s="72">
        <v>2825.5186299799352</v>
      </c>
      <c r="X8" s="72">
        <v>2388.8385815778756</v>
      </c>
      <c r="Y8" s="72">
        <v>2036.7006086336535</v>
      </c>
      <c r="DA8" s="89" t="s">
        <v>367</v>
      </c>
    </row>
    <row r="9" spans="1:105" ht="12" customHeight="1" x14ac:dyDescent="0.25">
      <c r="A9" s="28" t="s">
        <v>202</v>
      </c>
      <c r="B9" s="72">
        <v>547.22744813740269</v>
      </c>
      <c r="C9" s="72">
        <v>595.00517951762163</v>
      </c>
      <c r="D9" s="72">
        <v>575.62434022550417</v>
      </c>
      <c r="E9" s="72">
        <v>577.23029729275493</v>
      </c>
      <c r="F9" s="72">
        <v>480.55750478452984</v>
      </c>
      <c r="G9" s="72">
        <v>940.61980137473211</v>
      </c>
      <c r="H9" s="72">
        <v>1012.9467704816225</v>
      </c>
      <c r="I9" s="72">
        <v>1088.0885165558175</v>
      </c>
      <c r="J9" s="72">
        <v>902.32926005061074</v>
      </c>
      <c r="K9" s="72">
        <v>1357.2593908254682</v>
      </c>
      <c r="L9" s="72">
        <v>1550.8084213849042</v>
      </c>
      <c r="M9" s="72">
        <v>1798.1958930652336</v>
      </c>
      <c r="N9" s="72">
        <v>1959.1048862076589</v>
      </c>
      <c r="O9" s="72">
        <v>2011.3839334539953</v>
      </c>
      <c r="P9" s="72">
        <v>1626.8023464983601</v>
      </c>
      <c r="Q9" s="72">
        <v>1740.788559281551</v>
      </c>
      <c r="R9" s="72">
        <v>1695.788019489826</v>
      </c>
      <c r="S9" s="72">
        <v>1601.546173688736</v>
      </c>
      <c r="T9" s="72">
        <v>1330.2365147606758</v>
      </c>
      <c r="U9" s="72">
        <v>1241.2064536161274</v>
      </c>
      <c r="V9" s="72">
        <v>1253.3677080347759</v>
      </c>
      <c r="W9" s="72">
        <v>1304.8417837011566</v>
      </c>
      <c r="X9" s="72">
        <v>1265.8900878952904</v>
      </c>
      <c r="Y9" s="72">
        <v>1204.9837919174554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580.42088074251922</v>
      </c>
      <c r="C11" s="72">
        <v>655.33829071710682</v>
      </c>
      <c r="D11" s="72">
        <v>529.93347435571161</v>
      </c>
      <c r="E11" s="72">
        <v>563.04022930137307</v>
      </c>
      <c r="F11" s="72">
        <v>587.01722571460698</v>
      </c>
      <c r="G11" s="72">
        <v>625.48743962609444</v>
      </c>
      <c r="H11" s="72">
        <v>586.90394538007911</v>
      </c>
      <c r="I11" s="72">
        <v>541.0828514143426</v>
      </c>
      <c r="J11" s="72">
        <v>480.99371391717204</v>
      </c>
      <c r="K11" s="72">
        <v>473.71404765000057</v>
      </c>
      <c r="L11" s="72">
        <v>504.29725507239988</v>
      </c>
      <c r="M11" s="72">
        <v>469.51867551286745</v>
      </c>
      <c r="N11" s="72">
        <v>480.47600461282161</v>
      </c>
      <c r="O11" s="72">
        <v>467.95089873630911</v>
      </c>
      <c r="P11" s="72">
        <v>379.60838207890652</v>
      </c>
      <c r="Q11" s="72">
        <v>412.42139648561101</v>
      </c>
      <c r="R11" s="72">
        <v>433.74470709627661</v>
      </c>
      <c r="S11" s="72">
        <v>441.61809903653773</v>
      </c>
      <c r="T11" s="72">
        <v>409.78771501575244</v>
      </c>
      <c r="U11" s="72">
        <v>397.16321556951937</v>
      </c>
      <c r="V11" s="72">
        <v>410.35273164825196</v>
      </c>
      <c r="W11" s="72">
        <v>444.43029030995757</v>
      </c>
      <c r="X11" s="72">
        <v>403.67759892490426</v>
      </c>
      <c r="Y11" s="72">
        <v>374.29209197155632</v>
      </c>
      <c r="DA11" s="89" t="s">
        <v>370</v>
      </c>
    </row>
    <row r="12" spans="1:105" ht="12" customHeight="1" x14ac:dyDescent="0.25">
      <c r="A12" s="28" t="s">
        <v>95</v>
      </c>
      <c r="B12" s="72">
        <v>0.35471985083203383</v>
      </c>
      <c r="C12" s="72">
        <v>0.44328881435203665</v>
      </c>
      <c r="D12" s="72">
        <v>0.5660024783597416</v>
      </c>
      <c r="E12" s="72">
        <v>0.74138457015762771</v>
      </c>
      <c r="F12" s="72">
        <v>0.78407328459390602</v>
      </c>
      <c r="G12" s="72">
        <v>0.87461625721270464</v>
      </c>
      <c r="H12" s="72">
        <v>0.99294223275341753</v>
      </c>
      <c r="I12" s="72">
        <v>0.89643539271878747</v>
      </c>
      <c r="J12" s="72">
        <v>0.94815660353217157</v>
      </c>
      <c r="K12" s="72">
        <v>0.95989744747407479</v>
      </c>
      <c r="L12" s="72">
        <v>1.1949564745613779</v>
      </c>
      <c r="M12" s="72">
        <v>1.1175888712119275</v>
      </c>
      <c r="N12" s="72">
        <v>1.0951375196976143</v>
      </c>
      <c r="O12" s="72">
        <v>1.1388414075524098</v>
      </c>
      <c r="P12" s="72">
        <v>1.238480093125494</v>
      </c>
      <c r="Q12" s="72">
        <v>2.2529289873977003</v>
      </c>
      <c r="R12" s="72">
        <v>2.3080254199357944</v>
      </c>
      <c r="S12" s="72">
        <v>2.4424364237704115</v>
      </c>
      <c r="T12" s="72">
        <v>3.2197436256633343</v>
      </c>
      <c r="U12" s="72">
        <v>4.2488591513937592</v>
      </c>
      <c r="V12" s="72">
        <v>5.2368904520570547</v>
      </c>
      <c r="W12" s="72">
        <v>8.6657432176658258</v>
      </c>
      <c r="X12" s="72">
        <v>12.439731990946898</v>
      </c>
      <c r="Y12" s="72">
        <v>14.597806753311795</v>
      </c>
      <c r="DA12" s="89" t="s">
        <v>371</v>
      </c>
    </row>
    <row r="13" spans="1:105" ht="12" customHeight="1" x14ac:dyDescent="0.25">
      <c r="A13" s="73" t="s">
        <v>94</v>
      </c>
      <c r="B13" s="74">
        <v>4.4499892043664317</v>
      </c>
      <c r="C13" s="74">
        <v>4.7856060672666549</v>
      </c>
      <c r="D13" s="74">
        <v>5.1049413565654032</v>
      </c>
      <c r="E13" s="74">
        <v>5.7128518840601146</v>
      </c>
      <c r="F13" s="74">
        <v>5.6775367254541624</v>
      </c>
      <c r="G13" s="74">
        <v>6.026767199911661</v>
      </c>
      <c r="H13" s="74">
        <v>6.0903241489221509</v>
      </c>
      <c r="I13" s="74">
        <v>5.7320866265440031</v>
      </c>
      <c r="J13" s="74">
        <v>6.0440409945405786</v>
      </c>
      <c r="K13" s="74">
        <v>6.0709384051855277</v>
      </c>
      <c r="L13" s="74">
        <v>5.7937552917965158</v>
      </c>
      <c r="M13" s="74">
        <v>5.1853272785739923</v>
      </c>
      <c r="N13" s="74">
        <v>4.3580789634086141</v>
      </c>
      <c r="O13" s="74">
        <v>4.4356341629218123</v>
      </c>
      <c r="P13" s="74">
        <v>4.2833934320271378</v>
      </c>
      <c r="Q13" s="74">
        <v>4.7848134259874069</v>
      </c>
      <c r="R13" s="74">
        <v>4.7969853454354174</v>
      </c>
      <c r="S13" s="74">
        <v>4.7885687468676652</v>
      </c>
      <c r="T13" s="74">
        <v>4.4606139404380647</v>
      </c>
      <c r="U13" s="74">
        <v>4.1742876744447708</v>
      </c>
      <c r="V13" s="74">
        <v>7.9021141576228056</v>
      </c>
      <c r="W13" s="74">
        <v>21.876345269115468</v>
      </c>
      <c r="X13" s="74">
        <v>42.574034036793684</v>
      </c>
      <c r="Y13" s="74">
        <v>64.730078944441161</v>
      </c>
      <c r="DA13" s="90" t="s">
        <v>372</v>
      </c>
    </row>
    <row r="14" spans="1:105" ht="12" customHeight="1" x14ac:dyDescent="0.25">
      <c r="A14" s="75" t="s">
        <v>97</v>
      </c>
      <c r="B14" s="76">
        <v>35.510753455842227</v>
      </c>
      <c r="C14" s="76">
        <v>38.404535220617745</v>
      </c>
      <c r="D14" s="76">
        <v>38.720059061200878</v>
      </c>
      <c r="E14" s="76">
        <v>43.710156227044749</v>
      </c>
      <c r="F14" s="76">
        <v>38.844348577751823</v>
      </c>
      <c r="G14" s="76">
        <v>44.152632627194876</v>
      </c>
      <c r="H14" s="76">
        <v>41.068144728864944</v>
      </c>
      <c r="I14" s="76">
        <v>35.450917139004062</v>
      </c>
      <c r="J14" s="76">
        <v>35.744759634566762</v>
      </c>
      <c r="K14" s="76">
        <v>36.589139315896176</v>
      </c>
      <c r="L14" s="76">
        <v>38.514702156861347</v>
      </c>
      <c r="M14" s="76">
        <v>36.829304433652851</v>
      </c>
      <c r="N14" s="76">
        <v>34.48817730814168</v>
      </c>
      <c r="O14" s="76">
        <v>33.580993211959857</v>
      </c>
      <c r="P14" s="76">
        <v>29.505958882120428</v>
      </c>
      <c r="Q14" s="76">
        <v>33.775481275473638</v>
      </c>
      <c r="R14" s="76">
        <v>36.548638167938734</v>
      </c>
      <c r="S14" s="76">
        <v>39.125724136772106</v>
      </c>
      <c r="T14" s="76">
        <v>36.849812519626333</v>
      </c>
      <c r="U14" s="76">
        <v>36.574489876405543</v>
      </c>
      <c r="V14" s="76">
        <v>39.849676753287724</v>
      </c>
      <c r="W14" s="76">
        <v>44.78187703034429</v>
      </c>
      <c r="X14" s="76">
        <v>39.022136882555976</v>
      </c>
      <c r="Y14" s="76">
        <v>34.252572985644491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0.33303724694900044</v>
      </c>
      <c r="C15" s="69">
        <f t="shared" si="6"/>
        <v>0.4304803758824331</v>
      </c>
      <c r="D15" s="69">
        <f t="shared" si="6"/>
        <v>0.76832415626550998</v>
      </c>
      <c r="E15" s="69">
        <f t="shared" si="6"/>
        <v>1.4927751136245444</v>
      </c>
      <c r="F15" s="69">
        <f t="shared" si="6"/>
        <v>0.93750644686588369</v>
      </c>
      <c r="G15" s="69">
        <f t="shared" si="6"/>
        <v>1.1665671575446208</v>
      </c>
      <c r="H15" s="69">
        <f t="shared" si="6"/>
        <v>2.1116904458320391</v>
      </c>
      <c r="I15" s="69">
        <f t="shared" si="6"/>
        <v>3.3327146592799162</v>
      </c>
      <c r="J15" s="69">
        <f t="shared" si="6"/>
        <v>2.3958063712822941</v>
      </c>
      <c r="K15" s="69">
        <f t="shared" si="6"/>
        <v>2.8081044632107295</v>
      </c>
      <c r="L15" s="69">
        <f t="shared" si="6"/>
        <v>3.7272606314031265</v>
      </c>
      <c r="M15" s="69">
        <f t="shared" si="6"/>
        <v>3.9605426921134792</v>
      </c>
      <c r="N15" s="69">
        <f t="shared" si="6"/>
        <v>8.0893034362826963</v>
      </c>
      <c r="O15" s="69">
        <f t="shared" si="6"/>
        <v>5.4787489398787539</v>
      </c>
      <c r="P15" s="69">
        <f t="shared" si="6"/>
        <v>3.992519672805706</v>
      </c>
      <c r="Q15" s="69">
        <f t="shared" si="6"/>
        <v>6.4718878379669391</v>
      </c>
      <c r="R15" s="69">
        <f t="shared" si="6"/>
        <v>6.536638960542656</v>
      </c>
      <c r="S15" s="69">
        <f t="shared" si="6"/>
        <v>7.4796980987866579</v>
      </c>
      <c r="T15" s="69">
        <f t="shared" si="6"/>
        <v>10.009291105378807</v>
      </c>
      <c r="U15" s="69">
        <f t="shared" si="6"/>
        <v>13.59990923855927</v>
      </c>
      <c r="V15" s="69">
        <f t="shared" si="6"/>
        <v>7.5551256329416265</v>
      </c>
      <c r="W15" s="69">
        <f t="shared" si="6"/>
        <v>27.452971242954025</v>
      </c>
      <c r="X15" s="69">
        <f t="shared" si="6"/>
        <v>27.19836151714912</v>
      </c>
      <c r="Y15" s="69">
        <f t="shared" si="6"/>
        <v>22.174023120282776</v>
      </c>
      <c r="DA15" s="88" t="s">
        <v>247</v>
      </c>
    </row>
    <row r="16" spans="1:105" ht="12" customHeight="1" x14ac:dyDescent="0.25">
      <c r="A16" s="28" t="s">
        <v>91</v>
      </c>
      <c r="B16" s="72">
        <v>0.33303724694900044</v>
      </c>
      <c r="C16" s="72">
        <v>0.4304803758824331</v>
      </c>
      <c r="D16" s="72">
        <v>0.76832415626550998</v>
      </c>
      <c r="E16" s="72">
        <v>1.4927751136245444</v>
      </c>
      <c r="F16" s="72">
        <v>0.93750644686588369</v>
      </c>
      <c r="G16" s="72">
        <v>1.1665671575446208</v>
      </c>
      <c r="H16" s="72">
        <v>2.1116904458320391</v>
      </c>
      <c r="I16" s="72">
        <v>3.3327146592799162</v>
      </c>
      <c r="J16" s="72">
        <v>2.3958063712822941</v>
      </c>
      <c r="K16" s="72">
        <v>2.8081044632107295</v>
      </c>
      <c r="L16" s="72">
        <v>3.7272606314031265</v>
      </c>
      <c r="M16" s="72">
        <v>3.9605426921134792</v>
      </c>
      <c r="N16" s="72">
        <v>8.0893034362826963</v>
      </c>
      <c r="O16" s="72">
        <v>5.4787489398787539</v>
      </c>
      <c r="P16" s="72">
        <v>3.992519672805706</v>
      </c>
      <c r="Q16" s="72">
        <v>6.4718878379669391</v>
      </c>
      <c r="R16" s="72">
        <v>6.536638960542656</v>
      </c>
      <c r="S16" s="72">
        <v>7.4796980987866579</v>
      </c>
      <c r="T16" s="72">
        <v>10.009291105378807</v>
      </c>
      <c r="U16" s="72">
        <v>13.59990923855927</v>
      </c>
      <c r="V16" s="72">
        <v>7.5551256329416265</v>
      </c>
      <c r="W16" s="72">
        <v>27.452971242954025</v>
      </c>
      <c r="X16" s="72">
        <v>27.19836151714912</v>
      </c>
      <c r="Y16" s="72">
        <v>22.174023120282776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623.86751587148842</v>
      </c>
      <c r="C17" s="69">
        <f t="shared" si="7"/>
        <v>637.20447908011943</v>
      </c>
      <c r="D17" s="69">
        <f t="shared" si="7"/>
        <v>659.7215145865207</v>
      </c>
      <c r="E17" s="69">
        <f t="shared" si="7"/>
        <v>678.73016152659022</v>
      </c>
      <c r="F17" s="69">
        <f t="shared" si="7"/>
        <v>681.72151523793286</v>
      </c>
      <c r="G17" s="69">
        <f t="shared" si="7"/>
        <v>691.37006004981799</v>
      </c>
      <c r="H17" s="69">
        <f t="shared" si="7"/>
        <v>694.75778797977966</v>
      </c>
      <c r="I17" s="69">
        <f t="shared" si="7"/>
        <v>703.07282174164447</v>
      </c>
      <c r="J17" s="69">
        <f t="shared" si="7"/>
        <v>711.82845712611891</v>
      </c>
      <c r="K17" s="69">
        <f t="shared" si="7"/>
        <v>701.94330625574821</v>
      </c>
      <c r="L17" s="69">
        <f t="shared" si="7"/>
        <v>706.17415151113596</v>
      </c>
      <c r="M17" s="69">
        <f t="shared" si="7"/>
        <v>691.11341713953811</v>
      </c>
      <c r="N17" s="69">
        <f t="shared" si="7"/>
        <v>609.89903514334731</v>
      </c>
      <c r="O17" s="69">
        <f t="shared" si="7"/>
        <v>595.08514327115836</v>
      </c>
      <c r="P17" s="69">
        <f t="shared" si="7"/>
        <v>631.86595284284601</v>
      </c>
      <c r="Q17" s="69">
        <f t="shared" si="7"/>
        <v>696.06907848494518</v>
      </c>
      <c r="R17" s="69">
        <f t="shared" ref="R17:V17" si="8">SUM(R18:R26)</f>
        <v>700.78976930752162</v>
      </c>
      <c r="S17" s="69">
        <f t="shared" si="8"/>
        <v>692.35935215339941</v>
      </c>
      <c r="T17" s="69">
        <f t="shared" si="8"/>
        <v>682.31291829614122</v>
      </c>
      <c r="U17" s="69">
        <f t="shared" si="8"/>
        <v>681.06712874675213</v>
      </c>
      <c r="V17" s="69">
        <f t="shared" si="8"/>
        <v>714.6492945575867</v>
      </c>
      <c r="W17" s="69">
        <f t="shared" ref="W17:Y17" si="9">SUM(W18:W26)</f>
        <v>670.11471584480751</v>
      </c>
      <c r="X17" s="69">
        <f t="shared" si="9"/>
        <v>654.80893794087058</v>
      </c>
      <c r="Y17" s="69">
        <f t="shared" si="9"/>
        <v>666.28288182210451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38.676412994396834</v>
      </c>
      <c r="C19" s="72">
        <v>32.737016530869582</v>
      </c>
      <c r="D19" s="72">
        <v>33.741062026467084</v>
      </c>
      <c r="E19" s="72">
        <v>29.558072825218701</v>
      </c>
      <c r="F19" s="72">
        <v>22.413668591574144</v>
      </c>
      <c r="G19" s="72">
        <v>24.398223018926718</v>
      </c>
      <c r="H19" s="72">
        <v>21.978599600137304</v>
      </c>
      <c r="I19" s="72">
        <v>15.928667151777917</v>
      </c>
      <c r="J19" s="72">
        <v>14.248825691864244</v>
      </c>
      <c r="K19" s="72">
        <v>14.53923530675544</v>
      </c>
      <c r="L19" s="72">
        <v>18.546427287690964</v>
      </c>
      <c r="M19" s="72">
        <v>14.577016903274355</v>
      </c>
      <c r="N19" s="72">
        <v>11.077127161555445</v>
      </c>
      <c r="O19" s="72">
        <v>11.962481309962554</v>
      </c>
      <c r="P19" s="72">
        <v>10.684466963885496</v>
      </c>
      <c r="Q19" s="72">
        <v>10.338922327314421</v>
      </c>
      <c r="R19" s="72">
        <v>8.4353243527276192</v>
      </c>
      <c r="S19" s="72">
        <v>10.618106907423332</v>
      </c>
      <c r="T19" s="72">
        <v>10.774595872742905</v>
      </c>
      <c r="U19" s="72">
        <v>10.461617942103755</v>
      </c>
      <c r="V19" s="72">
        <v>7.3803281742619635</v>
      </c>
      <c r="W19" s="72">
        <v>6.8678819145887067</v>
      </c>
      <c r="X19" s="72">
        <v>6.1504571510461474</v>
      </c>
      <c r="Y19" s="72">
        <v>5.9369740613356257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277.13417961078591</v>
      </c>
      <c r="C21" s="72">
        <v>275.82307822365971</v>
      </c>
      <c r="D21" s="72">
        <v>291.14170115475969</v>
      </c>
      <c r="E21" s="72">
        <v>275.02986720763153</v>
      </c>
      <c r="F21" s="72">
        <v>280.58931675178712</v>
      </c>
      <c r="G21" s="72">
        <v>297.79407236733448</v>
      </c>
      <c r="H21" s="72">
        <v>261.68486435039318</v>
      </c>
      <c r="I21" s="72">
        <v>285.78602039622973</v>
      </c>
      <c r="J21" s="72">
        <v>282.14550947622524</v>
      </c>
      <c r="K21" s="72">
        <v>293.47167255237895</v>
      </c>
      <c r="L21" s="72">
        <v>299.3428651883155</v>
      </c>
      <c r="M21" s="72">
        <v>293.31733100834902</v>
      </c>
      <c r="N21" s="72">
        <v>275.29954630687092</v>
      </c>
      <c r="O21" s="72">
        <v>257.06506469428268</v>
      </c>
      <c r="P21" s="72">
        <v>290.30944846245785</v>
      </c>
      <c r="Q21" s="72">
        <v>302.44015055822325</v>
      </c>
      <c r="R21" s="72">
        <v>309.61058363619475</v>
      </c>
      <c r="S21" s="72">
        <v>305.14699668459468</v>
      </c>
      <c r="T21" s="72">
        <v>294.39591027548391</v>
      </c>
      <c r="U21" s="72">
        <v>293.55754340398818</v>
      </c>
      <c r="V21" s="72">
        <v>314.70335339638865</v>
      </c>
      <c r="W21" s="72">
        <v>313.45497754848572</v>
      </c>
      <c r="X21" s="72">
        <v>315.91925417409612</v>
      </c>
      <c r="Y21" s="72">
        <v>315.69004709073488</v>
      </c>
      <c r="DA21" s="89" t="s">
        <v>378</v>
      </c>
    </row>
    <row r="22" spans="1:105" ht="12" customHeight="1" x14ac:dyDescent="0.25">
      <c r="A22" s="28" t="s">
        <v>202</v>
      </c>
      <c r="B22" s="72">
        <v>5.8561241109461379</v>
      </c>
      <c r="C22" s="72">
        <v>5.7311234520062744</v>
      </c>
      <c r="D22" s="72">
        <v>5.7184297938227058</v>
      </c>
      <c r="E22" s="72">
        <v>5.1301972154169011</v>
      </c>
      <c r="F22" s="72">
        <v>4.3473703170361073</v>
      </c>
      <c r="G22" s="72">
        <v>8.6251893328608844</v>
      </c>
      <c r="H22" s="72">
        <v>9.2336134013096753</v>
      </c>
      <c r="I22" s="72">
        <v>11.334297889139888</v>
      </c>
      <c r="J22" s="72">
        <v>9.4491430948241639</v>
      </c>
      <c r="K22" s="72">
        <v>14.40706339624915</v>
      </c>
      <c r="L22" s="72">
        <v>16.364147342684916</v>
      </c>
      <c r="M22" s="72">
        <v>20.443691998035789</v>
      </c>
      <c r="N22" s="72">
        <v>22.857854589994609</v>
      </c>
      <c r="O22" s="72">
        <v>24.57063244010638</v>
      </c>
      <c r="P22" s="72">
        <v>24.028345487464605</v>
      </c>
      <c r="Q22" s="72">
        <v>23.443823445113214</v>
      </c>
      <c r="R22" s="72">
        <v>22.837799751600265</v>
      </c>
      <c r="S22" s="72">
        <v>21.568596541511415</v>
      </c>
      <c r="T22" s="72">
        <v>21.526368586987672</v>
      </c>
      <c r="U22" s="72">
        <v>21.513996369542372</v>
      </c>
      <c r="V22" s="72">
        <v>12.372217445304292</v>
      </c>
      <c r="W22" s="72">
        <v>12.323134613547339</v>
      </c>
      <c r="X22" s="72">
        <v>12.319122002483997</v>
      </c>
      <c r="Y22" s="72">
        <v>12.157208369160218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87.416092602278681</v>
      </c>
      <c r="C24" s="72">
        <v>92.177702404131452</v>
      </c>
      <c r="D24" s="72">
        <v>77.188881620212598</v>
      </c>
      <c r="E24" s="72">
        <v>74.773872160363737</v>
      </c>
      <c r="F24" s="72">
        <v>86.241587698978762</v>
      </c>
      <c r="G24" s="72">
        <v>77.674899152925661</v>
      </c>
      <c r="H24" s="72">
        <v>76.777138024907728</v>
      </c>
      <c r="I24" s="72">
        <v>79.797028207325695</v>
      </c>
      <c r="J24" s="72">
        <v>73.295967940093476</v>
      </c>
      <c r="K24" s="72">
        <v>65.623871524547809</v>
      </c>
      <c r="L24" s="72">
        <v>65.374112081512479</v>
      </c>
      <c r="M24" s="72">
        <v>59.262235923073803</v>
      </c>
      <c r="N24" s="72">
        <v>56.855637691563203</v>
      </c>
      <c r="O24" s="72">
        <v>55.288826113217844</v>
      </c>
      <c r="P24" s="72">
        <v>53.777516459356427</v>
      </c>
      <c r="Q24" s="72">
        <v>55.740426386272269</v>
      </c>
      <c r="R24" s="72">
        <v>57.274725405873077</v>
      </c>
      <c r="S24" s="72">
        <v>57.044325727005045</v>
      </c>
      <c r="T24" s="72">
        <v>57.562070022940844</v>
      </c>
      <c r="U24" s="72">
        <v>57.838246167367622</v>
      </c>
      <c r="V24" s="72">
        <v>59.743742986312945</v>
      </c>
      <c r="W24" s="72">
        <v>56.286218718417096</v>
      </c>
      <c r="X24" s="72">
        <v>54.45275361163857</v>
      </c>
      <c r="Y24" s="72">
        <v>57.3263087163199</v>
      </c>
      <c r="DA24" s="89" t="s">
        <v>381</v>
      </c>
    </row>
    <row r="25" spans="1:105" ht="12" customHeight="1" x14ac:dyDescent="0.25">
      <c r="A25" s="73" t="s">
        <v>53</v>
      </c>
      <c r="B25" s="74">
        <v>214.78470655308081</v>
      </c>
      <c r="C25" s="74">
        <v>229.30245442817977</v>
      </c>
      <c r="D25" s="74">
        <v>250.25955693020961</v>
      </c>
      <c r="E25" s="74">
        <v>292.42293285742625</v>
      </c>
      <c r="F25" s="74">
        <v>286.33825631535808</v>
      </c>
      <c r="G25" s="74">
        <v>280.99083180975657</v>
      </c>
      <c r="H25" s="74">
        <v>323.17282453768348</v>
      </c>
      <c r="I25" s="74">
        <v>307.81442632589011</v>
      </c>
      <c r="J25" s="74">
        <v>329.01076500737662</v>
      </c>
      <c r="K25" s="74">
        <v>309.53061222904131</v>
      </c>
      <c r="L25" s="74">
        <v>301.45915335125892</v>
      </c>
      <c r="M25" s="74">
        <v>297.20763829734682</v>
      </c>
      <c r="N25" s="74">
        <v>235.59253233403373</v>
      </c>
      <c r="O25" s="74">
        <v>237.59968643499909</v>
      </c>
      <c r="P25" s="74">
        <v>243.58397426589826</v>
      </c>
      <c r="Q25" s="74">
        <v>293.62045912141843</v>
      </c>
      <c r="R25" s="74">
        <v>291.66830950592384</v>
      </c>
      <c r="S25" s="74">
        <v>286.44504082424925</v>
      </c>
      <c r="T25" s="74">
        <v>285.70565023618025</v>
      </c>
      <c r="U25" s="74">
        <v>284.58308513890074</v>
      </c>
      <c r="V25" s="74">
        <v>305.73675487690087</v>
      </c>
      <c r="W25" s="74">
        <v>265.9202502552717</v>
      </c>
      <c r="X25" s="74">
        <v>250.27517559317926</v>
      </c>
      <c r="Y25" s="74">
        <v>257.90381391989348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1.4331040412725711</v>
      </c>
      <c r="D26" s="77">
        <v>1.671883061049011</v>
      </c>
      <c r="E26" s="77">
        <v>1.8152192605331039</v>
      </c>
      <c r="F26" s="77">
        <v>1.791315563198624</v>
      </c>
      <c r="G26" s="77">
        <v>1.886844368013757</v>
      </c>
      <c r="H26" s="77">
        <v>1.9107480653482369</v>
      </c>
      <c r="I26" s="77">
        <v>2.412381771281169</v>
      </c>
      <c r="J26" s="77">
        <v>3.6782459157351668</v>
      </c>
      <c r="K26" s="77">
        <v>4.3708512467755796</v>
      </c>
      <c r="L26" s="77">
        <v>5.0874462596732588</v>
      </c>
      <c r="M26" s="77">
        <v>6.3055030094582971</v>
      </c>
      <c r="N26" s="77">
        <v>8.2163370593293195</v>
      </c>
      <c r="O26" s="77">
        <v>8.5984522785898534</v>
      </c>
      <c r="P26" s="77">
        <v>9.482201203783319</v>
      </c>
      <c r="Q26" s="77">
        <v>10.48529664660361</v>
      </c>
      <c r="R26" s="77">
        <v>10.963026655202061</v>
      </c>
      <c r="S26" s="77">
        <v>11.536285468615651</v>
      </c>
      <c r="T26" s="77">
        <v>12.348323301805671</v>
      </c>
      <c r="U26" s="77">
        <v>13.112639724849529</v>
      </c>
      <c r="V26" s="77">
        <v>14.71289767841788</v>
      </c>
      <c r="W26" s="77">
        <v>15.262252794496989</v>
      </c>
      <c r="X26" s="77">
        <v>15.692175408426481</v>
      </c>
      <c r="Y26" s="77">
        <v>17.26852966466036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248.40817717748527</v>
      </c>
      <c r="C27" s="69">
        <f t="shared" si="10"/>
        <v>255.49981639418192</v>
      </c>
      <c r="D27" s="69">
        <f t="shared" si="10"/>
        <v>270.36682930800907</v>
      </c>
      <c r="E27" s="69">
        <f t="shared" si="10"/>
        <v>275.93693002948362</v>
      </c>
      <c r="F27" s="69">
        <f t="shared" si="10"/>
        <v>277.05026294570536</v>
      </c>
      <c r="G27" s="69">
        <f t="shared" si="10"/>
        <v>265.93304754035483</v>
      </c>
      <c r="H27" s="69">
        <f t="shared" si="10"/>
        <v>257.79950439597013</v>
      </c>
      <c r="I27" s="69">
        <f t="shared" si="10"/>
        <v>233.80589915507645</v>
      </c>
      <c r="J27" s="69">
        <f t="shared" si="10"/>
        <v>237.44528911009499</v>
      </c>
      <c r="K27" s="69">
        <f t="shared" si="10"/>
        <v>206.61166201460557</v>
      </c>
      <c r="L27" s="69">
        <f t="shared" si="10"/>
        <v>219.20713573980862</v>
      </c>
      <c r="M27" s="69">
        <f t="shared" si="10"/>
        <v>186.11639611624722</v>
      </c>
      <c r="N27" s="69">
        <f t="shared" si="10"/>
        <v>157.54668320258557</v>
      </c>
      <c r="O27" s="69">
        <f t="shared" si="10"/>
        <v>159.7559646713988</v>
      </c>
      <c r="P27" s="69">
        <f t="shared" si="10"/>
        <v>157.66191027113095</v>
      </c>
      <c r="Q27" s="69">
        <f t="shared" si="10"/>
        <v>169.51215617726604</v>
      </c>
      <c r="R27" s="69">
        <f t="shared" ref="R27:V27" si="11">SUM(R28:R32)</f>
        <v>159.11575935593359</v>
      </c>
      <c r="S27" s="69">
        <f t="shared" si="11"/>
        <v>196.97968787843894</v>
      </c>
      <c r="T27" s="69">
        <f t="shared" si="11"/>
        <v>214.37747437340829</v>
      </c>
      <c r="U27" s="69">
        <f t="shared" si="11"/>
        <v>219.58887726900849</v>
      </c>
      <c r="V27" s="69">
        <f t="shared" si="11"/>
        <v>319.24088983255024</v>
      </c>
      <c r="W27" s="69">
        <f t="shared" ref="W27:Y27" si="12">SUM(W28:W32)</f>
        <v>306.25799357208444</v>
      </c>
      <c r="X27" s="69">
        <f t="shared" si="12"/>
        <v>263.29313944851037</v>
      </c>
      <c r="Y27" s="69">
        <f t="shared" si="12"/>
        <v>245.43867525544547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93.559099288400489</v>
      </c>
      <c r="C29" s="72">
        <v>91.40843387519962</v>
      </c>
      <c r="D29" s="72">
        <v>92.033822923405552</v>
      </c>
      <c r="E29" s="72">
        <v>92.112963763466183</v>
      </c>
      <c r="F29" s="72">
        <v>88.665263046589132</v>
      </c>
      <c r="G29" s="72">
        <v>90.814120947885229</v>
      </c>
      <c r="H29" s="72">
        <v>91.078243848637612</v>
      </c>
      <c r="I29" s="72">
        <v>83.427691906772353</v>
      </c>
      <c r="J29" s="72">
        <v>74.799071086376514</v>
      </c>
      <c r="K29" s="72">
        <v>75.521769044412935</v>
      </c>
      <c r="L29" s="72">
        <v>80.650030552581541</v>
      </c>
      <c r="M29" s="72">
        <v>66.868846680604818</v>
      </c>
      <c r="N29" s="72">
        <v>56.008365903141147</v>
      </c>
      <c r="O29" s="72">
        <v>60.374332750130662</v>
      </c>
      <c r="P29" s="72">
        <v>53.5247125739333</v>
      </c>
      <c r="Q29" s="72">
        <v>53.333572179229961</v>
      </c>
      <c r="R29" s="72">
        <v>43.516174644119616</v>
      </c>
      <c r="S29" s="72">
        <v>54.774443966752649</v>
      </c>
      <c r="T29" s="72">
        <v>55.580031527658349</v>
      </c>
      <c r="U29" s="72">
        <v>53.96885640584695</v>
      </c>
      <c r="V29" s="72">
        <v>69.649711951848673</v>
      </c>
      <c r="W29" s="72">
        <v>64.812880481513318</v>
      </c>
      <c r="X29" s="72">
        <v>58.040875609057032</v>
      </c>
      <c r="Y29" s="72">
        <v>56.02654743479507</v>
      </c>
      <c r="DA29" s="89" t="s">
        <v>385</v>
      </c>
    </row>
    <row r="30" spans="1:105" ht="12" customHeight="1" x14ac:dyDescent="0.25">
      <c r="A30" s="28" t="s">
        <v>189</v>
      </c>
      <c r="B30" s="72">
        <v>145.06752307320704</v>
      </c>
      <c r="C30" s="72">
        <v>151.42554921912424</v>
      </c>
      <c r="D30" s="72">
        <v>167.80348209565901</v>
      </c>
      <c r="E30" s="72">
        <v>172.92635139567108</v>
      </c>
      <c r="F30" s="72">
        <v>174.02445601363621</v>
      </c>
      <c r="G30" s="72">
        <v>160.64046296101068</v>
      </c>
      <c r="H30" s="72">
        <v>151.23765729987522</v>
      </c>
      <c r="I30" s="72">
        <v>131.84565976368143</v>
      </c>
      <c r="J30" s="72">
        <v>143.40849389407416</v>
      </c>
      <c r="K30" s="72">
        <v>111.92801498951927</v>
      </c>
      <c r="L30" s="72">
        <v>114.16231803440459</v>
      </c>
      <c r="M30" s="72">
        <v>89.310658459483392</v>
      </c>
      <c r="N30" s="72">
        <v>70.392884307820154</v>
      </c>
      <c r="O30" s="72">
        <v>68.834958570391976</v>
      </c>
      <c r="P30" s="72">
        <v>72.774322139934782</v>
      </c>
      <c r="Q30" s="72">
        <v>82.883786823599479</v>
      </c>
      <c r="R30" s="72">
        <v>82.605573914399301</v>
      </c>
      <c r="S30" s="72">
        <v>107.3386276862234</v>
      </c>
      <c r="T30" s="72">
        <v>124.03192563063696</v>
      </c>
      <c r="U30" s="72">
        <v>130.97682467621823</v>
      </c>
      <c r="V30" s="72">
        <v>191.14837107098498</v>
      </c>
      <c r="W30" s="72">
        <v>190.39010700296168</v>
      </c>
      <c r="X30" s="72">
        <v>156.95755547760552</v>
      </c>
      <c r="Y30" s="72">
        <v>139.72026431000467</v>
      </c>
      <c r="DA30" s="89" t="s">
        <v>386</v>
      </c>
    </row>
    <row r="31" spans="1:105" ht="12" customHeight="1" x14ac:dyDescent="0.25">
      <c r="A31" s="28" t="s">
        <v>202</v>
      </c>
      <c r="B31" s="72">
        <v>0.13130307409313391</v>
      </c>
      <c r="C31" s="72">
        <v>0.1283573915070513</v>
      </c>
      <c r="D31" s="72">
        <v>0.12756532031212886</v>
      </c>
      <c r="E31" s="72">
        <v>0.11302225881023151</v>
      </c>
      <c r="F31" s="72">
        <v>9.5640805570736773E-2</v>
      </c>
      <c r="G31" s="72">
        <v>0.19129476102247384</v>
      </c>
      <c r="H31" s="72">
        <v>0.19949573873610346</v>
      </c>
      <c r="I31" s="72">
        <v>0.24760687920453961</v>
      </c>
      <c r="J31" s="72">
        <v>0.20689350116865277</v>
      </c>
      <c r="K31" s="72">
        <v>0.31213563210806128</v>
      </c>
      <c r="L31" s="72">
        <v>0.3491853566752719</v>
      </c>
      <c r="M31" s="72">
        <v>0.43461957989464489</v>
      </c>
      <c r="N31" s="72">
        <v>0.48205713871825712</v>
      </c>
      <c r="O31" s="72">
        <v>0.51723118242531452</v>
      </c>
      <c r="P31" s="72">
        <v>0.50206811735688228</v>
      </c>
      <c r="Q31" s="72">
        <v>0.50441864908760869</v>
      </c>
      <c r="R31" s="72">
        <v>0.49137766313174741</v>
      </c>
      <c r="S31" s="72">
        <v>0.46407757714722453</v>
      </c>
      <c r="T31" s="72">
        <v>0.46316996274004002</v>
      </c>
      <c r="U31" s="72">
        <v>0.46381484666093442</v>
      </c>
      <c r="V31" s="72">
        <v>0.35826884494124389</v>
      </c>
      <c r="W31" s="72">
        <v>0.35683576956147889</v>
      </c>
      <c r="X31" s="72">
        <v>0.35674023120282794</v>
      </c>
      <c r="Y31" s="72">
        <v>0.35203496703926629</v>
      </c>
      <c r="DA31" s="89" t="s">
        <v>387</v>
      </c>
    </row>
    <row r="32" spans="1:105" ht="12" customHeight="1" x14ac:dyDescent="0.25">
      <c r="A32" s="32" t="s">
        <v>53</v>
      </c>
      <c r="B32" s="77">
        <v>9.6502517417846221</v>
      </c>
      <c r="C32" s="77">
        <v>12.537475908351015</v>
      </c>
      <c r="D32" s="77">
        <v>10.401958968632385</v>
      </c>
      <c r="E32" s="77">
        <v>10.784592611536164</v>
      </c>
      <c r="F32" s="77">
        <v>14.264903079909283</v>
      </c>
      <c r="G32" s="77">
        <v>14.287168870436437</v>
      </c>
      <c r="H32" s="77">
        <v>15.284107508721204</v>
      </c>
      <c r="I32" s="77">
        <v>18.284940605418104</v>
      </c>
      <c r="J32" s="77">
        <v>19.030830628475666</v>
      </c>
      <c r="K32" s="77">
        <v>18.849742348565314</v>
      </c>
      <c r="L32" s="77">
        <v>24.045601796147213</v>
      </c>
      <c r="M32" s="77">
        <v>29.502271396264351</v>
      </c>
      <c r="N32" s="77">
        <v>30.663375852906007</v>
      </c>
      <c r="O32" s="77">
        <v>30.029442168450817</v>
      </c>
      <c r="P32" s="77">
        <v>30.86080743990599</v>
      </c>
      <c r="Q32" s="77">
        <v>32.79037852534902</v>
      </c>
      <c r="R32" s="77">
        <v>32.502633134282924</v>
      </c>
      <c r="S32" s="77">
        <v>34.402538648315634</v>
      </c>
      <c r="T32" s="77">
        <v>34.30234725237294</v>
      </c>
      <c r="U32" s="77">
        <v>34.179381340282383</v>
      </c>
      <c r="V32" s="77">
        <v>58.08453796477535</v>
      </c>
      <c r="W32" s="77">
        <v>50.698170318047971</v>
      </c>
      <c r="X32" s="77">
        <v>47.937968130645018</v>
      </c>
      <c r="Y32" s="77">
        <v>49.339828543606465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2475.444740747228</v>
      </c>
      <c r="C3" s="65">
        <f t="shared" si="0"/>
        <v>2695.9620037116638</v>
      </c>
      <c r="D3" s="65">
        <f t="shared" si="0"/>
        <v>2695.4896617084037</v>
      </c>
      <c r="E3" s="65">
        <f t="shared" si="0"/>
        <v>3006.400556779543</v>
      </c>
      <c r="F3" s="65">
        <f t="shared" si="0"/>
        <v>2804.717283797771</v>
      </c>
      <c r="G3" s="65">
        <f t="shared" si="0"/>
        <v>3250.855858955601</v>
      </c>
      <c r="H3" s="65">
        <f t="shared" si="0"/>
        <v>3169.7995120777487</v>
      </c>
      <c r="I3" s="65">
        <f t="shared" si="0"/>
        <v>2907.1478354313917</v>
      </c>
      <c r="J3" s="65">
        <f t="shared" si="0"/>
        <v>2877.8158493294154</v>
      </c>
      <c r="K3" s="65">
        <f t="shared" si="0"/>
        <v>3072.3338921275431</v>
      </c>
      <c r="L3" s="65">
        <f t="shared" si="0"/>
        <v>3306.0043075116769</v>
      </c>
      <c r="M3" s="65">
        <f t="shared" si="0"/>
        <v>3321.5338308351184</v>
      </c>
      <c r="N3" s="65">
        <f t="shared" si="0"/>
        <v>3298.4449502197867</v>
      </c>
      <c r="O3" s="65">
        <f t="shared" si="0"/>
        <v>3272.0641245308175</v>
      </c>
      <c r="P3" s="65">
        <f t="shared" si="0"/>
        <v>2882.3940297205895</v>
      </c>
      <c r="Q3" s="65">
        <f t="shared" si="0"/>
        <v>3227.0044886756768</v>
      </c>
      <c r="R3" s="65">
        <f t="shared" ref="R3:V3" si="1">SUM(R4,R15,R17,R27)</f>
        <v>3394.4265336236476</v>
      </c>
      <c r="S3" s="65">
        <f t="shared" si="1"/>
        <v>3537.9828570105451</v>
      </c>
      <c r="T3" s="65">
        <f t="shared" si="1"/>
        <v>3319.5586114265211</v>
      </c>
      <c r="U3" s="65">
        <f t="shared" si="1"/>
        <v>3293.8577200069121</v>
      </c>
      <c r="V3" s="65">
        <f t="shared" si="1"/>
        <v>3529.4619176787933</v>
      </c>
      <c r="W3" s="65">
        <f t="shared" ref="W3:Y3" si="2">SUM(W4,W15,W17,W27)</f>
        <v>3897.7341380085809</v>
      </c>
      <c r="X3" s="65">
        <f t="shared" si="2"/>
        <v>3599.2319645794987</v>
      </c>
      <c r="Y3" s="65">
        <f t="shared" si="2"/>
        <v>3342.8321506165594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1991.3931762396342</v>
      </c>
      <c r="C4" s="69">
        <f t="shared" si="3"/>
        <v>2195.3631417131069</v>
      </c>
      <c r="D4" s="69">
        <f t="shared" si="3"/>
        <v>2174.5593426425303</v>
      </c>
      <c r="E4" s="69">
        <f t="shared" si="3"/>
        <v>2465.3607398353511</v>
      </c>
      <c r="F4" s="69">
        <f t="shared" si="3"/>
        <v>2256.9813761951377</v>
      </c>
      <c r="G4" s="69">
        <f t="shared" si="3"/>
        <v>2703.2277344553308</v>
      </c>
      <c r="H4" s="69">
        <f t="shared" si="3"/>
        <v>2615.4112374720544</v>
      </c>
      <c r="I4" s="69">
        <f t="shared" si="3"/>
        <v>2355.6806343376456</v>
      </c>
      <c r="J4" s="69">
        <f t="shared" si="3"/>
        <v>2316.9431531942132</v>
      </c>
      <c r="K4" s="69">
        <f t="shared" si="3"/>
        <v>2530.8693754083679</v>
      </c>
      <c r="L4" s="69">
        <f t="shared" si="3"/>
        <v>2745.9166240662407</v>
      </c>
      <c r="M4" s="69">
        <f t="shared" si="3"/>
        <v>2781.5595875972176</v>
      </c>
      <c r="N4" s="69">
        <f t="shared" si="3"/>
        <v>2803.0658957086748</v>
      </c>
      <c r="O4" s="69">
        <f t="shared" si="3"/>
        <v>2784.8591741513856</v>
      </c>
      <c r="P4" s="69">
        <f t="shared" si="3"/>
        <v>2374.3172764807305</v>
      </c>
      <c r="Q4" s="69">
        <f t="shared" si="3"/>
        <v>2656.8292843038498</v>
      </c>
      <c r="R4" s="69">
        <f t="shared" ref="R4:V4" si="4">SUM(R5:R14)</f>
        <v>2818.3323674432027</v>
      </c>
      <c r="S4" s="69">
        <f t="shared" si="4"/>
        <v>2930.7212869087743</v>
      </c>
      <c r="T4" s="69">
        <f t="shared" si="4"/>
        <v>2688.2969715011386</v>
      </c>
      <c r="U4" s="69">
        <f t="shared" si="4"/>
        <v>2636.2745358117872</v>
      </c>
      <c r="V4" s="69">
        <f t="shared" si="4"/>
        <v>2795.3988905730221</v>
      </c>
      <c r="W4" s="69">
        <f t="shared" ref="W4:Y4" si="5">SUM(W5:W14)</f>
        <v>3121.0056768608138</v>
      </c>
      <c r="X4" s="69">
        <f t="shared" si="5"/>
        <v>2851.0701805520112</v>
      </c>
      <c r="Y4" s="69">
        <f t="shared" si="5"/>
        <v>2605.8696229432649</v>
      </c>
      <c r="DA4" s="88" t="s">
        <v>391</v>
      </c>
    </row>
    <row r="5" spans="1:105" ht="12" customHeight="1" x14ac:dyDescent="0.25">
      <c r="A5" s="28" t="s">
        <v>51</v>
      </c>
      <c r="B5" s="72">
        <v>106.90144139217767</v>
      </c>
      <c r="C5" s="72">
        <v>106.28779527434632</v>
      </c>
      <c r="D5" s="72">
        <v>127.54259741520754</v>
      </c>
      <c r="E5" s="72">
        <v>136.7084564179406</v>
      </c>
      <c r="F5" s="72">
        <v>130.24897425291897</v>
      </c>
      <c r="G5" s="72">
        <v>135.0060026115097</v>
      </c>
      <c r="H5" s="72">
        <v>129.45569437160509</v>
      </c>
      <c r="I5" s="72">
        <v>75.611946945430816</v>
      </c>
      <c r="J5" s="72">
        <v>91.309759653253835</v>
      </c>
      <c r="K5" s="72">
        <v>80.077392814852089</v>
      </c>
      <c r="L5" s="72">
        <v>85.655295255646209</v>
      </c>
      <c r="M5" s="72">
        <v>101.03738154328711</v>
      </c>
      <c r="N5" s="72">
        <v>91.170908928790311</v>
      </c>
      <c r="O5" s="72">
        <v>81.460724313116856</v>
      </c>
      <c r="P5" s="72">
        <v>62.658090638369146</v>
      </c>
      <c r="Q5" s="72">
        <v>58.367081899956645</v>
      </c>
      <c r="R5" s="72">
        <v>74.954098719944753</v>
      </c>
      <c r="S5" s="72">
        <v>89.177978042698129</v>
      </c>
      <c r="T5" s="72">
        <v>60.351466437532743</v>
      </c>
      <c r="U5" s="72">
        <v>45.215960732389092</v>
      </c>
      <c r="V5" s="72">
        <v>36.428704887557082</v>
      </c>
      <c r="W5" s="72">
        <v>29.246916986066136</v>
      </c>
      <c r="X5" s="72">
        <v>31.971871403762414</v>
      </c>
      <c r="Y5" s="72">
        <v>20.677303667087511</v>
      </c>
      <c r="DA5" s="89" t="s">
        <v>392</v>
      </c>
    </row>
    <row r="6" spans="1:105" ht="12" customHeight="1" x14ac:dyDescent="0.25">
      <c r="A6" s="28" t="s">
        <v>74</v>
      </c>
      <c r="B6" s="72">
        <v>66.764668307659122</v>
      </c>
      <c r="C6" s="72">
        <v>53.006760082853788</v>
      </c>
      <c r="D6" s="72">
        <v>54.704008997862452</v>
      </c>
      <c r="E6" s="72">
        <v>44.033424532941588</v>
      </c>
      <c r="F6" s="72">
        <v>25.147416694587498</v>
      </c>
      <c r="G6" s="72">
        <v>30.038461715518057</v>
      </c>
      <c r="H6" s="72">
        <v>21.942060698735023</v>
      </c>
      <c r="I6" s="72">
        <v>7.8179847356355401</v>
      </c>
      <c r="J6" s="72">
        <v>6.9566069299393476</v>
      </c>
      <c r="K6" s="72">
        <v>7.0028484846991059</v>
      </c>
      <c r="L6" s="72">
        <v>14.996028564958348</v>
      </c>
      <c r="M6" s="72">
        <v>9.6927256923951557</v>
      </c>
      <c r="N6" s="72">
        <v>5.2371958791194348</v>
      </c>
      <c r="O6" s="72">
        <v>6.7582999151573766</v>
      </c>
      <c r="P6" s="72">
        <v>4.9923689886525393</v>
      </c>
      <c r="Q6" s="72">
        <v>5.2982867486837373</v>
      </c>
      <c r="R6" s="72">
        <v>4.3230970925094612</v>
      </c>
      <c r="S6" s="72">
        <v>5.4655995894127392</v>
      </c>
      <c r="T6" s="72">
        <v>5.5457852774193119</v>
      </c>
      <c r="U6" s="72">
        <v>5.385448468684964</v>
      </c>
      <c r="V6" s="72">
        <v>1.3264316483471985</v>
      </c>
      <c r="W6" s="72">
        <v>1.2343668511774171</v>
      </c>
      <c r="X6" s="72">
        <v>1.1057160783285618</v>
      </c>
      <c r="Y6" s="72">
        <v>1.068725991837888</v>
      </c>
      <c r="DA6" s="89" t="s">
        <v>393</v>
      </c>
    </row>
    <row r="7" spans="1:105" ht="12" customHeight="1" x14ac:dyDescent="0.25">
      <c r="A7" s="28" t="s">
        <v>200</v>
      </c>
      <c r="B7" s="72">
        <v>10.717913055346207</v>
      </c>
      <c r="C7" s="72">
        <v>16.585945622550248</v>
      </c>
      <c r="D7" s="72">
        <v>11.201239660851588</v>
      </c>
      <c r="E7" s="72">
        <v>4.1486046282024027</v>
      </c>
      <c r="F7" s="72">
        <v>3.7337779747643971</v>
      </c>
      <c r="G7" s="72">
        <v>0.82972961031779291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394</v>
      </c>
    </row>
    <row r="8" spans="1:105" ht="12" customHeight="1" x14ac:dyDescent="0.25">
      <c r="A8" s="28" t="s">
        <v>189</v>
      </c>
      <c r="B8" s="72">
        <v>1152.1779065609296</v>
      </c>
      <c r="C8" s="72">
        <v>1286.0252722046112</v>
      </c>
      <c r="D8" s="72">
        <v>1337.7421188834483</v>
      </c>
      <c r="E8" s="72">
        <v>1601.303896402188</v>
      </c>
      <c r="F8" s="72">
        <v>1437.5699752633386</v>
      </c>
      <c r="G8" s="72">
        <v>1613.1798173536445</v>
      </c>
      <c r="H8" s="72">
        <v>1514.2445332065561</v>
      </c>
      <c r="I8" s="72">
        <v>1304.7877940272174</v>
      </c>
      <c r="J8" s="72">
        <v>1373.2205540403133</v>
      </c>
      <c r="K8" s="72">
        <v>1342.5823786865299</v>
      </c>
      <c r="L8" s="72">
        <v>1393.6409344155968</v>
      </c>
      <c r="M8" s="72">
        <v>1283.4292985146944</v>
      </c>
      <c r="N8" s="72">
        <v>1200.0302834593163</v>
      </c>
      <c r="O8" s="72">
        <v>1152.3618269106455</v>
      </c>
      <c r="P8" s="72">
        <v>1049.2965504209894</v>
      </c>
      <c r="Q8" s="72">
        <v>1234.8638814835424</v>
      </c>
      <c r="R8" s="72">
        <v>1385.2551537506331</v>
      </c>
      <c r="S8" s="72">
        <v>1524.5246820652444</v>
      </c>
      <c r="T8" s="72">
        <v>1489.6320142905893</v>
      </c>
      <c r="U8" s="72">
        <v>1504.9473238815979</v>
      </c>
      <c r="V8" s="72">
        <v>1636.3483929117881</v>
      </c>
      <c r="W8" s="72">
        <v>1865.31406823937</v>
      </c>
      <c r="X8" s="72">
        <v>1600.0480030510776</v>
      </c>
      <c r="Y8" s="72">
        <v>1382.8647753513399</v>
      </c>
      <c r="DA8" s="89" t="s">
        <v>395</v>
      </c>
    </row>
    <row r="9" spans="1:105" ht="12" customHeight="1" x14ac:dyDescent="0.25">
      <c r="A9" s="28" t="s">
        <v>202</v>
      </c>
      <c r="B9" s="72">
        <v>219.4904667923764</v>
      </c>
      <c r="C9" s="72">
        <v>242.97976308548644</v>
      </c>
      <c r="D9" s="72">
        <v>237.92748455518722</v>
      </c>
      <c r="E9" s="72">
        <v>244.72995341995372</v>
      </c>
      <c r="F9" s="72">
        <v>212.80843972784223</v>
      </c>
      <c r="G9" s="72">
        <v>443.29713343298818</v>
      </c>
      <c r="H9" s="72">
        <v>497.02353362819571</v>
      </c>
      <c r="I9" s="72">
        <v>551.20050928488627</v>
      </c>
      <c r="J9" s="72">
        <v>469.25112650217665</v>
      </c>
      <c r="K9" s="72">
        <v>728.02665606283085</v>
      </c>
      <c r="L9" s="72">
        <v>853.26123802230461</v>
      </c>
      <c r="M9" s="72">
        <v>1013.7894806668105</v>
      </c>
      <c r="N9" s="72">
        <v>1125.7504611329575</v>
      </c>
      <c r="O9" s="72">
        <v>1170.6911656784532</v>
      </c>
      <c r="P9" s="72">
        <v>950.42560993459051</v>
      </c>
      <c r="Q9" s="72">
        <v>1019.9557488174917</v>
      </c>
      <c r="R9" s="72">
        <v>996.33414286804964</v>
      </c>
      <c r="S9" s="72">
        <v>944.24838310896166</v>
      </c>
      <c r="T9" s="72">
        <v>787.19233933222176</v>
      </c>
      <c r="U9" s="72">
        <v>739.95771652612962</v>
      </c>
      <c r="V9" s="72">
        <v>759.78029710767703</v>
      </c>
      <c r="W9" s="72">
        <v>808.84905314431194</v>
      </c>
      <c r="X9" s="72">
        <v>803.97131427325291</v>
      </c>
      <c r="Y9" s="72">
        <v>784.13529367777653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396.61150800932825</v>
      </c>
      <c r="C11" s="72">
        <v>448.49828349656792</v>
      </c>
      <c r="D11" s="72">
        <v>362.72328155969552</v>
      </c>
      <c r="E11" s="72">
        <v>386.03321150256636</v>
      </c>
      <c r="F11" s="72">
        <v>403.82791156190041</v>
      </c>
      <c r="G11" s="72">
        <v>431.50661206094969</v>
      </c>
      <c r="H11" s="72">
        <v>406.14647699466622</v>
      </c>
      <c r="I11" s="72">
        <v>375.59845682828148</v>
      </c>
      <c r="J11" s="72">
        <v>334.87368875168914</v>
      </c>
      <c r="K11" s="72">
        <v>330.89834986989877</v>
      </c>
      <c r="L11" s="72">
        <v>353.81670964664579</v>
      </c>
      <c r="M11" s="72">
        <v>331.20300615238631</v>
      </c>
      <c r="N11" s="72">
        <v>341.25466301250879</v>
      </c>
      <c r="O11" s="72">
        <v>334.46433234660014</v>
      </c>
      <c r="P11" s="72">
        <v>271.48174852080695</v>
      </c>
      <c r="Q11" s="72">
        <v>295.246844245045</v>
      </c>
      <c r="R11" s="72">
        <v>311.06811236793379</v>
      </c>
      <c r="S11" s="72">
        <v>317.55782547167206</v>
      </c>
      <c r="T11" s="72">
        <v>295.52983379682206</v>
      </c>
      <c r="U11" s="72">
        <v>287.46418336707086</v>
      </c>
      <c r="V11" s="72">
        <v>298.17636594856003</v>
      </c>
      <c r="W11" s="72">
        <v>324.12128626408077</v>
      </c>
      <c r="X11" s="72">
        <v>295.56004416601854</v>
      </c>
      <c r="Y11" s="72">
        <v>275.23159779621966</v>
      </c>
      <c r="DA11" s="89" t="s">
        <v>398</v>
      </c>
    </row>
    <row r="12" spans="1:105" ht="12" customHeight="1" x14ac:dyDescent="0.25">
      <c r="A12" s="28" t="s">
        <v>95</v>
      </c>
      <c r="B12" s="72">
        <v>0.50615824276984167</v>
      </c>
      <c r="C12" s="72">
        <v>0.64063686909499284</v>
      </c>
      <c r="D12" s="72">
        <v>0.84270446926259501</v>
      </c>
      <c r="E12" s="72">
        <v>1.1359673317111365</v>
      </c>
      <c r="F12" s="72">
        <v>1.2374783522181292</v>
      </c>
      <c r="G12" s="72">
        <v>1.4124736145626517</v>
      </c>
      <c r="H12" s="72">
        <v>1.6524536549678845</v>
      </c>
      <c r="I12" s="72">
        <v>1.5295341717694932</v>
      </c>
      <c r="J12" s="72">
        <v>1.6674945813719477</v>
      </c>
      <c r="K12" s="72">
        <v>1.7313879302653556</v>
      </c>
      <c r="L12" s="72">
        <v>2.232472935386379</v>
      </c>
      <c r="M12" s="72">
        <v>2.157655243845138</v>
      </c>
      <c r="N12" s="72">
        <v>2.2324407602923353</v>
      </c>
      <c r="O12" s="72">
        <v>2.547471511211497</v>
      </c>
      <c r="P12" s="72">
        <v>3.047710159209398</v>
      </c>
      <c r="Q12" s="72">
        <v>6.0495850190671732</v>
      </c>
      <c r="R12" s="72">
        <v>6.5378952191321345</v>
      </c>
      <c r="S12" s="72">
        <v>7.2671139818099659</v>
      </c>
      <c r="T12" s="72">
        <v>9.9790729463856085</v>
      </c>
      <c r="U12" s="72">
        <v>13.540002745546817</v>
      </c>
      <c r="V12" s="72">
        <v>17.011954940449151</v>
      </c>
      <c r="W12" s="72">
        <v>28.633241068052762</v>
      </c>
      <c r="X12" s="72">
        <v>41.769998542967521</v>
      </c>
      <c r="Y12" s="72">
        <v>49.588692393896487</v>
      </c>
      <c r="DA12" s="89" t="s">
        <v>399</v>
      </c>
    </row>
    <row r="13" spans="1:105" ht="12" customHeight="1" x14ac:dyDescent="0.25">
      <c r="A13" s="73" t="s">
        <v>94</v>
      </c>
      <c r="B13" s="74">
        <v>2.7123604232050664</v>
      </c>
      <c r="C13" s="74">
        <v>2.9341498569781477</v>
      </c>
      <c r="D13" s="74">
        <v>3.1558480398141819</v>
      </c>
      <c r="E13" s="74">
        <v>3.5570693728028955</v>
      </c>
      <c r="F13" s="74">
        <v>3.5630537898154686</v>
      </c>
      <c r="G13" s="74">
        <v>3.8048714286451828</v>
      </c>
      <c r="H13" s="74">
        <v>3.8783401884638242</v>
      </c>
      <c r="I13" s="74">
        <v>3.6834912054203004</v>
      </c>
      <c r="J13" s="74">
        <v>3.9191631009015553</v>
      </c>
      <c r="K13" s="74">
        <v>3.9612222433951869</v>
      </c>
      <c r="L13" s="74">
        <v>3.7992430688410841</v>
      </c>
      <c r="M13" s="74">
        <v>3.4207353501461779</v>
      </c>
      <c r="N13" s="74">
        <v>2.9017652275486276</v>
      </c>
      <c r="O13" s="74">
        <v>2.994360264241255</v>
      </c>
      <c r="P13" s="74">
        <v>2.9092389359923105</v>
      </c>
      <c r="Q13" s="74">
        <v>3.2723748145894911</v>
      </c>
      <c r="R13" s="74">
        <v>3.3112292570608597</v>
      </c>
      <c r="S13" s="74">
        <v>3.3539805122030333</v>
      </c>
      <c r="T13" s="74">
        <v>3.2166469005409057</v>
      </c>
      <c r="U13" s="74">
        <v>3.1894102139627662</v>
      </c>
      <c r="V13" s="74">
        <v>6.4770663753556912</v>
      </c>
      <c r="W13" s="74">
        <v>18.824867277410174</v>
      </c>
      <c r="X13" s="74">
        <v>37.621096154047372</v>
      </c>
      <c r="Y13" s="74">
        <v>58.05066107946223</v>
      </c>
      <c r="DA13" s="90" t="s">
        <v>400</v>
      </c>
    </row>
    <row r="14" spans="1:105" ht="12" customHeight="1" x14ac:dyDescent="0.25">
      <c r="A14" s="75" t="s">
        <v>97</v>
      </c>
      <c r="B14" s="76">
        <v>35.510753455842227</v>
      </c>
      <c r="C14" s="76">
        <v>38.404535220617745</v>
      </c>
      <c r="D14" s="76">
        <v>38.720059061200878</v>
      </c>
      <c r="E14" s="76">
        <v>43.710156227044749</v>
      </c>
      <c r="F14" s="76">
        <v>38.844348577751823</v>
      </c>
      <c r="G14" s="76">
        <v>44.152632627194876</v>
      </c>
      <c r="H14" s="76">
        <v>41.068144728864944</v>
      </c>
      <c r="I14" s="76">
        <v>35.450917139004062</v>
      </c>
      <c r="J14" s="76">
        <v>35.744759634566762</v>
      </c>
      <c r="K14" s="76">
        <v>36.589139315896176</v>
      </c>
      <c r="L14" s="76">
        <v>38.514702156861347</v>
      </c>
      <c r="M14" s="76">
        <v>36.829304433652851</v>
      </c>
      <c r="N14" s="76">
        <v>34.48817730814168</v>
      </c>
      <c r="O14" s="76">
        <v>33.580993211959857</v>
      </c>
      <c r="P14" s="76">
        <v>29.505958882120428</v>
      </c>
      <c r="Q14" s="76">
        <v>33.775481275473638</v>
      </c>
      <c r="R14" s="76">
        <v>36.548638167938734</v>
      </c>
      <c r="S14" s="76">
        <v>39.125724136772106</v>
      </c>
      <c r="T14" s="76">
        <v>36.849812519626333</v>
      </c>
      <c r="U14" s="76">
        <v>36.574489876405543</v>
      </c>
      <c r="V14" s="76">
        <v>39.849676753287724</v>
      </c>
      <c r="W14" s="76">
        <v>44.78187703034429</v>
      </c>
      <c r="X14" s="76">
        <v>39.022136882555976</v>
      </c>
      <c r="Y14" s="76">
        <v>34.252572985644491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0.55898754324381328</v>
      </c>
      <c r="C15" s="69">
        <f t="shared" si="6"/>
        <v>0.84004371872334826</v>
      </c>
      <c r="D15" s="69">
        <f t="shared" si="6"/>
        <v>1.599275113774473</v>
      </c>
      <c r="E15" s="69">
        <f t="shared" si="6"/>
        <v>3.2567929255100587</v>
      </c>
      <c r="F15" s="69">
        <f t="shared" si="6"/>
        <v>2.1247417348327469</v>
      </c>
      <c r="G15" s="69">
        <f t="shared" si="6"/>
        <v>2.7385914946405645</v>
      </c>
      <c r="H15" s="69">
        <f t="shared" si="6"/>
        <v>5.1331362790382524</v>
      </c>
      <c r="I15" s="69">
        <f t="shared" si="6"/>
        <v>8.3509068233690407</v>
      </c>
      <c r="J15" s="69">
        <f t="shared" si="6"/>
        <v>6.1873709760045008</v>
      </c>
      <c r="K15" s="69">
        <f t="shared" si="6"/>
        <v>7.509322923698913</v>
      </c>
      <c r="L15" s="69">
        <f t="shared" si="6"/>
        <v>10.293071505388335</v>
      </c>
      <c r="M15" s="69">
        <f t="shared" si="6"/>
        <v>11.299430751243857</v>
      </c>
      <c r="N15" s="69">
        <f t="shared" si="6"/>
        <v>23.89132458739661</v>
      </c>
      <c r="O15" s="69">
        <f t="shared" si="6"/>
        <v>16.80337738498714</v>
      </c>
      <c r="P15" s="69">
        <f t="shared" si="6"/>
        <v>12.737083226282893</v>
      </c>
      <c r="Q15" s="69">
        <f t="shared" si="6"/>
        <v>21.449315389143475</v>
      </c>
      <c r="R15" s="69">
        <f t="shared" si="6"/>
        <v>22.368928431112199</v>
      </c>
      <c r="S15" s="69">
        <f t="shared" si="6"/>
        <v>26.27771503191115</v>
      </c>
      <c r="T15" s="69">
        <f t="shared" si="6"/>
        <v>35.937103744649981</v>
      </c>
      <c r="U15" s="69">
        <f t="shared" si="6"/>
        <v>49.525278964078417</v>
      </c>
      <c r="V15" s="69">
        <f t="shared" si="6"/>
        <v>27.782799106490319</v>
      </c>
      <c r="W15" s="69">
        <f t="shared" si="6"/>
        <v>101.71052431621078</v>
      </c>
      <c r="X15" s="69">
        <f t="shared" si="6"/>
        <v>101.45118481622976</v>
      </c>
      <c r="Y15" s="69">
        <f t="shared" si="6"/>
        <v>83.276800529371741</v>
      </c>
      <c r="DA15" s="88" t="s">
        <v>402</v>
      </c>
    </row>
    <row r="16" spans="1:105" ht="12" customHeight="1" x14ac:dyDescent="0.25">
      <c r="A16" s="28" t="s">
        <v>91</v>
      </c>
      <c r="B16" s="72">
        <v>0.55898754324381328</v>
      </c>
      <c r="C16" s="72">
        <v>0.84004371872334826</v>
      </c>
      <c r="D16" s="72">
        <v>1.599275113774473</v>
      </c>
      <c r="E16" s="72">
        <v>3.2567929255100587</v>
      </c>
      <c r="F16" s="72">
        <v>2.1247417348327469</v>
      </c>
      <c r="G16" s="72">
        <v>2.7385914946405645</v>
      </c>
      <c r="H16" s="72">
        <v>5.1331362790382524</v>
      </c>
      <c r="I16" s="72">
        <v>8.3509068233690407</v>
      </c>
      <c r="J16" s="72">
        <v>6.1873709760045008</v>
      </c>
      <c r="K16" s="72">
        <v>7.509322923698913</v>
      </c>
      <c r="L16" s="72">
        <v>10.293071505388335</v>
      </c>
      <c r="M16" s="72">
        <v>11.299430751243857</v>
      </c>
      <c r="N16" s="72">
        <v>23.89132458739661</v>
      </c>
      <c r="O16" s="72">
        <v>16.80337738498714</v>
      </c>
      <c r="P16" s="72">
        <v>12.737083226282893</v>
      </c>
      <c r="Q16" s="72">
        <v>21.449315389143475</v>
      </c>
      <c r="R16" s="72">
        <v>22.368928431112199</v>
      </c>
      <c r="S16" s="72">
        <v>26.27771503191115</v>
      </c>
      <c r="T16" s="72">
        <v>35.937103744649981</v>
      </c>
      <c r="U16" s="72">
        <v>49.525278964078417</v>
      </c>
      <c r="V16" s="72">
        <v>27.782799106490319</v>
      </c>
      <c r="W16" s="72">
        <v>101.71052431621078</v>
      </c>
      <c r="X16" s="72">
        <v>101.45118481622976</v>
      </c>
      <c r="Y16" s="72">
        <v>83.276800529371741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339.61010682672691</v>
      </c>
      <c r="C17" s="69">
        <f t="shared" si="7"/>
        <v>351.0806414429</v>
      </c>
      <c r="D17" s="69">
        <f t="shared" si="7"/>
        <v>362.16830821724233</v>
      </c>
      <c r="E17" s="69">
        <f t="shared" si="7"/>
        <v>377.02724522941469</v>
      </c>
      <c r="F17" s="69">
        <f t="shared" si="7"/>
        <v>383.28524452438671</v>
      </c>
      <c r="G17" s="69">
        <f t="shared" si="7"/>
        <v>388.58894319967197</v>
      </c>
      <c r="H17" s="69">
        <f t="shared" si="7"/>
        <v>397.10856719728326</v>
      </c>
      <c r="I17" s="69">
        <f t="shared" si="7"/>
        <v>404.19676058505968</v>
      </c>
      <c r="J17" s="69">
        <f t="shared" si="7"/>
        <v>413.4290901521241</v>
      </c>
      <c r="K17" s="69">
        <f t="shared" si="7"/>
        <v>410.5351920367317</v>
      </c>
      <c r="L17" s="69">
        <f t="shared" si="7"/>
        <v>418.02675146417062</v>
      </c>
      <c r="M17" s="69">
        <f t="shared" si="7"/>
        <v>415.08735332749711</v>
      </c>
      <c r="N17" s="69">
        <f t="shared" si="7"/>
        <v>374.21095518183125</v>
      </c>
      <c r="O17" s="69">
        <f t="shared" si="7"/>
        <v>371.82790147479761</v>
      </c>
      <c r="P17" s="69">
        <f t="shared" si="7"/>
        <v>397.71246004024755</v>
      </c>
      <c r="Q17" s="69">
        <f t="shared" si="7"/>
        <v>443.64297823300495</v>
      </c>
      <c r="R17" s="69">
        <f t="shared" ref="R17:V17" si="8">SUM(R18:R26)</f>
        <v>454.47490599671994</v>
      </c>
      <c r="S17" s="69">
        <f t="shared" si="8"/>
        <v>458.68145683630979</v>
      </c>
      <c r="T17" s="69">
        <f t="shared" si="8"/>
        <v>461.98451170514835</v>
      </c>
      <c r="U17" s="69">
        <f t="shared" si="8"/>
        <v>470.57179550137022</v>
      </c>
      <c r="V17" s="69">
        <f t="shared" si="8"/>
        <v>502.73367412370038</v>
      </c>
      <c r="W17" s="69">
        <f t="shared" ref="W17:Y17" si="9">SUM(W18:W26)</f>
        <v>479.22053476719714</v>
      </c>
      <c r="X17" s="69">
        <f t="shared" si="9"/>
        <v>476.08899332662827</v>
      </c>
      <c r="Y17" s="69">
        <f t="shared" si="9"/>
        <v>492.43681866137467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19.554622326738169</v>
      </c>
      <c r="C19" s="72">
        <v>16.610183352199083</v>
      </c>
      <c r="D19" s="72">
        <v>17.195073522355745</v>
      </c>
      <c r="E19" s="72">
        <v>15.140514154325887</v>
      </c>
      <c r="F19" s="72">
        <v>11.56961362724906</v>
      </c>
      <c r="G19" s="72">
        <v>12.7711087427402</v>
      </c>
      <c r="H19" s="72">
        <v>11.723457622836037</v>
      </c>
      <c r="I19" s="72">
        <v>8.577900331488566</v>
      </c>
      <c r="J19" s="72">
        <v>7.6937659642175928</v>
      </c>
      <c r="K19" s="72">
        <v>7.9283575562905613</v>
      </c>
      <c r="L19" s="72">
        <v>10.22524604611265</v>
      </c>
      <c r="M19" s="72">
        <v>8.157233224731204</v>
      </c>
      <c r="N19" s="72">
        <v>6.3398785709485912</v>
      </c>
      <c r="O19" s="72">
        <v>7.0807233890818653</v>
      </c>
      <c r="P19" s="72">
        <v>6.4861927668339057</v>
      </c>
      <c r="Q19" s="72">
        <v>6.3873387547594405</v>
      </c>
      <c r="R19" s="72">
        <v>5.3865053666637328</v>
      </c>
      <c r="S19" s="72">
        <v>7.1962351747269206</v>
      </c>
      <c r="T19" s="72">
        <v>7.7520371629563707</v>
      </c>
      <c r="U19" s="72">
        <v>7.9578563473037729</v>
      </c>
      <c r="V19" s="72">
        <v>5.8702455096289263</v>
      </c>
      <c r="W19" s="72">
        <v>5.6324161185524817</v>
      </c>
      <c r="X19" s="72">
        <v>5.1206972943756686</v>
      </c>
      <c r="Y19" s="72">
        <v>5.0060897758994471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130.76018437024823</v>
      </c>
      <c r="C21" s="72">
        <v>131.15451847493239</v>
      </c>
      <c r="D21" s="72">
        <v>139.45786151643378</v>
      </c>
      <c r="E21" s="72">
        <v>132.73891799970403</v>
      </c>
      <c r="F21" s="72">
        <v>136.76576570309834</v>
      </c>
      <c r="G21" s="72">
        <v>146.88914586373701</v>
      </c>
      <c r="H21" s="72">
        <v>130.41715232245019</v>
      </c>
      <c r="I21" s="72">
        <v>144.86721899586053</v>
      </c>
      <c r="J21" s="72">
        <v>146.26810636748337</v>
      </c>
      <c r="K21" s="72">
        <v>155.98032012742192</v>
      </c>
      <c r="L21" s="72">
        <v>163.07542679168884</v>
      </c>
      <c r="M21" s="72">
        <v>164.08148290610336</v>
      </c>
      <c r="N21" s="72">
        <v>158.86325078031231</v>
      </c>
      <c r="O21" s="72">
        <v>152.53511277846189</v>
      </c>
      <c r="P21" s="72">
        <v>174.31365494767104</v>
      </c>
      <c r="Q21" s="72">
        <v>184.17017145373362</v>
      </c>
      <c r="R21" s="72">
        <v>192.4839456139988</v>
      </c>
      <c r="S21" s="72">
        <v>194.73957961821708</v>
      </c>
      <c r="T21" s="72">
        <v>192.74289541680525</v>
      </c>
      <c r="U21" s="72">
        <v>196.74257338148956</v>
      </c>
      <c r="V21" s="72">
        <v>215.58064005857136</v>
      </c>
      <c r="W21" s="72">
        <v>218.54245117925967</v>
      </c>
      <c r="X21" s="72">
        <v>224.73687192956277</v>
      </c>
      <c r="Y21" s="72">
        <v>228.6809742328025</v>
      </c>
      <c r="DA21" s="89" t="s">
        <v>408</v>
      </c>
    </row>
    <row r="22" spans="1:105" ht="12" customHeight="1" x14ac:dyDescent="0.25">
      <c r="A22" s="28" t="s">
        <v>202</v>
      </c>
      <c r="B22" s="72">
        <v>2.4146105658411057</v>
      </c>
      <c r="C22" s="72">
        <v>2.3931180735855171</v>
      </c>
      <c r="D22" s="72">
        <v>2.4023905538278232</v>
      </c>
      <c r="E22" s="72">
        <v>2.2090849409983138</v>
      </c>
      <c r="F22" s="72">
        <v>1.964009109660644</v>
      </c>
      <c r="G22" s="72">
        <v>4.2052589390256951</v>
      </c>
      <c r="H22" s="72">
        <v>4.7063352971803365</v>
      </c>
      <c r="I22" s="72">
        <v>6.0159865933829249</v>
      </c>
      <c r="J22" s="72">
        <v>5.1938823853321203</v>
      </c>
      <c r="K22" s="72">
        <v>8.2440159776639259</v>
      </c>
      <c r="L22" s="72">
        <v>9.6876211283074394</v>
      </c>
      <c r="M22" s="72">
        <v>12.494281997363625</v>
      </c>
      <c r="N22" s="72">
        <v>14.304720806923651</v>
      </c>
      <c r="O22" s="72">
        <v>15.620654917374532</v>
      </c>
      <c r="P22" s="72">
        <v>15.307464751099394</v>
      </c>
      <c r="Q22" s="72">
        <v>14.993289616433993</v>
      </c>
      <c r="R22" s="72">
        <v>14.679415796456119</v>
      </c>
      <c r="S22" s="72">
        <v>14.00126938935259</v>
      </c>
      <c r="T22" s="72">
        <v>14.110506175901607</v>
      </c>
      <c r="U22" s="72">
        <v>14.315053691656676</v>
      </c>
      <c r="V22" s="72">
        <v>8.4774862345723037</v>
      </c>
      <c r="W22" s="72">
        <v>8.6461350326027357</v>
      </c>
      <c r="X22" s="72">
        <v>8.774069257014153</v>
      </c>
      <c r="Y22" s="72">
        <v>8.7594277135506662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64.371879650942475</v>
      </c>
      <c r="C24" s="72">
        <v>67.974003298744464</v>
      </c>
      <c r="D24" s="72">
        <v>56.94185790129314</v>
      </c>
      <c r="E24" s="72">
        <v>55.233591386776077</v>
      </c>
      <c r="F24" s="72">
        <v>63.909137523879878</v>
      </c>
      <c r="G24" s="72">
        <v>57.730394549754593</v>
      </c>
      <c r="H24" s="72">
        <v>57.259805345928086</v>
      </c>
      <c r="I24" s="72">
        <v>59.721387207027703</v>
      </c>
      <c r="J24" s="72">
        <v>55.05031365361198</v>
      </c>
      <c r="K24" s="72">
        <v>49.486380772185413</v>
      </c>
      <c r="L24" s="72">
        <v>49.56936145813853</v>
      </c>
      <c r="M24" s="72">
        <v>45.256047222897251</v>
      </c>
      <c r="N24" s="72">
        <v>43.808999230104625</v>
      </c>
      <c r="O24" s="72">
        <v>42.913672503862543</v>
      </c>
      <c r="P24" s="72">
        <v>41.778099858429968</v>
      </c>
      <c r="Q24" s="72">
        <v>43.362091346878401</v>
      </c>
      <c r="R24" s="72">
        <v>44.65080828195137</v>
      </c>
      <c r="S24" s="72">
        <v>44.637722276110892</v>
      </c>
      <c r="T24" s="72">
        <v>45.234317730027854</v>
      </c>
      <c r="U24" s="72">
        <v>45.692213558881285</v>
      </c>
      <c r="V24" s="72">
        <v>47.4668439590004</v>
      </c>
      <c r="W24" s="72">
        <v>44.966133685096501</v>
      </c>
      <c r="X24" s="72">
        <v>43.739792607676733</v>
      </c>
      <c r="Y24" s="72">
        <v>46.334535523994468</v>
      </c>
      <c r="DA24" s="89" t="s">
        <v>411</v>
      </c>
    </row>
    <row r="25" spans="1:105" ht="12" customHeight="1" x14ac:dyDescent="0.25">
      <c r="A25" s="73" t="s">
        <v>53</v>
      </c>
      <c r="B25" s="74">
        <v>122.50880991295689</v>
      </c>
      <c r="C25" s="74">
        <v>131.51571420216598</v>
      </c>
      <c r="D25" s="74">
        <v>144.49924166228283</v>
      </c>
      <c r="E25" s="74">
        <v>169.88991748707721</v>
      </c>
      <c r="F25" s="74">
        <v>167.28540299730014</v>
      </c>
      <c r="G25" s="74">
        <v>165.10619073640069</v>
      </c>
      <c r="H25" s="74">
        <v>191.09106854354036</v>
      </c>
      <c r="I25" s="74">
        <v>182.60188568601882</v>
      </c>
      <c r="J25" s="74">
        <v>195.5447758657439</v>
      </c>
      <c r="K25" s="74">
        <v>184.5252663563943</v>
      </c>
      <c r="L25" s="74">
        <v>180.38164978024989</v>
      </c>
      <c r="M25" s="74">
        <v>178.79280496694332</v>
      </c>
      <c r="N25" s="74">
        <v>142.67776873421275</v>
      </c>
      <c r="O25" s="74">
        <v>145.07928560742693</v>
      </c>
      <c r="P25" s="74">
        <v>150.34484651242997</v>
      </c>
      <c r="Q25" s="74">
        <v>184.24479041459591</v>
      </c>
      <c r="R25" s="74">
        <v>186.31120428244785</v>
      </c>
      <c r="S25" s="74">
        <v>186.5703649092867</v>
      </c>
      <c r="T25" s="74">
        <v>189.7964319176516</v>
      </c>
      <c r="U25" s="74">
        <v>192.75145879718946</v>
      </c>
      <c r="V25" s="74">
        <v>210.62556068350952</v>
      </c>
      <c r="W25" s="74">
        <v>186.17114595718877</v>
      </c>
      <c r="X25" s="74">
        <v>178.02538682957251</v>
      </c>
      <c r="Y25" s="74">
        <v>186.38726175046733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1.4331040412725704</v>
      </c>
      <c r="D26" s="77">
        <v>1.6718830610490112</v>
      </c>
      <c r="E26" s="77">
        <v>1.8152192605331048</v>
      </c>
      <c r="F26" s="77">
        <v>1.791315563198624</v>
      </c>
      <c r="G26" s="77">
        <v>1.8868443680137568</v>
      </c>
      <c r="H26" s="77">
        <v>1.9107480653482372</v>
      </c>
      <c r="I26" s="77">
        <v>2.412381771281169</v>
      </c>
      <c r="J26" s="77">
        <v>3.6782459157351699</v>
      </c>
      <c r="K26" s="77">
        <v>4.3708512467755805</v>
      </c>
      <c r="L26" s="77">
        <v>5.0874462596732553</v>
      </c>
      <c r="M26" s="77">
        <v>6.3055030094583131</v>
      </c>
      <c r="N26" s="77">
        <v>8.2163370593293141</v>
      </c>
      <c r="O26" s="77">
        <v>8.598452278589809</v>
      </c>
      <c r="P26" s="77">
        <v>9.4822012037832852</v>
      </c>
      <c r="Q26" s="77">
        <v>10.48529664660358</v>
      </c>
      <c r="R26" s="77">
        <v>10.963026655202068</v>
      </c>
      <c r="S26" s="77">
        <v>11.536285468615642</v>
      </c>
      <c r="T26" s="77">
        <v>12.348323301805662</v>
      </c>
      <c r="U26" s="77">
        <v>13.112639724849512</v>
      </c>
      <c r="V26" s="77">
        <v>14.712897678417827</v>
      </c>
      <c r="W26" s="77">
        <v>15.262252794497025</v>
      </c>
      <c r="X26" s="77">
        <v>15.69217540842649</v>
      </c>
      <c r="Y26" s="77">
        <v>17.26852966466026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143.88247013762333</v>
      </c>
      <c r="C27" s="69">
        <f t="shared" si="10"/>
        <v>148.67817683693363</v>
      </c>
      <c r="D27" s="69">
        <f t="shared" si="10"/>
        <v>157.16273573485674</v>
      </c>
      <c r="E27" s="69">
        <f t="shared" si="10"/>
        <v>160.75577878926691</v>
      </c>
      <c r="F27" s="69">
        <f t="shared" si="10"/>
        <v>162.32592134341405</v>
      </c>
      <c r="G27" s="69">
        <f t="shared" si="10"/>
        <v>156.3005898059574</v>
      </c>
      <c r="H27" s="69">
        <f t="shared" si="10"/>
        <v>152.14657112937255</v>
      </c>
      <c r="I27" s="69">
        <f t="shared" si="10"/>
        <v>138.91953368531787</v>
      </c>
      <c r="J27" s="69">
        <f t="shared" si="10"/>
        <v>141.25623500707405</v>
      </c>
      <c r="K27" s="69">
        <f t="shared" si="10"/>
        <v>123.42000175874433</v>
      </c>
      <c r="L27" s="69">
        <f t="shared" si="10"/>
        <v>131.76786047587728</v>
      </c>
      <c r="M27" s="69">
        <f t="shared" si="10"/>
        <v>113.58745915915945</v>
      </c>
      <c r="N27" s="69">
        <f t="shared" si="10"/>
        <v>97.276774741884338</v>
      </c>
      <c r="O27" s="69">
        <f t="shared" si="10"/>
        <v>98.573671519647249</v>
      </c>
      <c r="P27" s="69">
        <f t="shared" si="10"/>
        <v>97.627209973328675</v>
      </c>
      <c r="Q27" s="69">
        <f t="shared" si="10"/>
        <v>105.08291074967858</v>
      </c>
      <c r="R27" s="69">
        <f t="shared" ref="R27:V27" si="11">SUM(R28:R32)</f>
        <v>99.250331752613036</v>
      </c>
      <c r="S27" s="69">
        <f t="shared" si="11"/>
        <v>122.3023982335497</v>
      </c>
      <c r="T27" s="69">
        <f t="shared" si="11"/>
        <v>133.34002447558461</v>
      </c>
      <c r="U27" s="69">
        <f t="shared" si="11"/>
        <v>137.48610972967617</v>
      </c>
      <c r="V27" s="69">
        <f t="shared" si="11"/>
        <v>203.54655387558014</v>
      </c>
      <c r="W27" s="69">
        <f t="shared" ref="W27:Y27" si="12">SUM(W28:W32)</f>
        <v>195.79740206435901</v>
      </c>
      <c r="X27" s="69">
        <f t="shared" si="12"/>
        <v>170.62160588462919</v>
      </c>
      <c r="Y27" s="69">
        <f t="shared" si="12"/>
        <v>161.24890848254802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53.656168311214898</v>
      </c>
      <c r="C29" s="72">
        <v>52.494910137285878</v>
      </c>
      <c r="D29" s="72">
        <v>52.926118547370024</v>
      </c>
      <c r="E29" s="72">
        <v>53.073989249884072</v>
      </c>
      <c r="F29" s="72">
        <v>51.199309391723872</v>
      </c>
      <c r="G29" s="72">
        <v>52.563381323625386</v>
      </c>
      <c r="H29" s="72">
        <v>52.840466887610454</v>
      </c>
      <c r="I29" s="72">
        <v>48.454906959268421</v>
      </c>
      <c r="J29" s="72">
        <v>43.458766455049798</v>
      </c>
      <c r="K29" s="72">
        <v>43.901368178010735</v>
      </c>
      <c r="L29" s="72">
        <v>46.908397169150469</v>
      </c>
      <c r="M29" s="72">
        <v>38.916761061381436</v>
      </c>
      <c r="N29" s="72">
        <v>32.615455731069545</v>
      </c>
      <c r="O29" s="72">
        <v>35.176199795796045</v>
      </c>
      <c r="P29" s="72">
        <v>31.194097058867076</v>
      </c>
      <c r="Q29" s="72">
        <v>31.094331165596309</v>
      </c>
      <c r="R29" s="72">
        <v>25.390485108070248</v>
      </c>
      <c r="S29" s="72">
        <v>32.027444201238033</v>
      </c>
      <c r="T29" s="72">
        <v>32.599534692583276</v>
      </c>
      <c r="U29" s="72">
        <v>31.790207229496303</v>
      </c>
      <c r="V29" s="72">
        <v>41.222115176945657</v>
      </c>
      <c r="W29" s="72">
        <v>38.542956329732135</v>
      </c>
      <c r="X29" s="72">
        <v>34.630708139120905</v>
      </c>
      <c r="Y29" s="72">
        <v>33.530566287768849</v>
      </c>
      <c r="DA29" s="89" t="s">
        <v>416</v>
      </c>
    </row>
    <row r="30" spans="1:105" ht="12" customHeight="1" x14ac:dyDescent="0.25">
      <c r="A30" s="28" t="s">
        <v>189</v>
      </c>
      <c r="B30" s="72">
        <v>83.066772355420881</v>
      </c>
      <c r="C30" s="72">
        <v>86.875963161767558</v>
      </c>
      <c r="D30" s="72">
        <v>96.473253158588165</v>
      </c>
      <c r="E30" s="72">
        <v>99.619575904976671</v>
      </c>
      <c r="F30" s="72">
        <v>100.45883816245328</v>
      </c>
      <c r="G30" s="72">
        <v>92.933324074154086</v>
      </c>
      <c r="H30" s="72">
        <v>87.709729645316074</v>
      </c>
      <c r="I30" s="72">
        <v>76.564018509811063</v>
      </c>
      <c r="J30" s="72">
        <v>83.339213124475734</v>
      </c>
      <c r="K30" s="72">
        <v>65.107630521384962</v>
      </c>
      <c r="L30" s="72">
        <v>66.474211653204293</v>
      </c>
      <c r="M30" s="72">
        <v>52.052163899694683</v>
      </c>
      <c r="N30" s="72">
        <v>41.066894925413827</v>
      </c>
      <c r="O30" s="72">
        <v>40.195475252330681</v>
      </c>
      <c r="P30" s="72">
        <v>42.522623223387995</v>
      </c>
      <c r="Q30" s="72">
        <v>48.483109734424026</v>
      </c>
      <c r="R30" s="72">
        <v>48.439208979827285</v>
      </c>
      <c r="S30" s="72">
        <v>63.197185792749224</v>
      </c>
      <c r="T30" s="72">
        <v>73.42166640657382</v>
      </c>
      <c r="U30" s="72">
        <v>78.004648918677546</v>
      </c>
      <c r="V30" s="72">
        <v>114.55497939636943</v>
      </c>
      <c r="W30" s="72">
        <v>114.84135826304987</v>
      </c>
      <c r="X30" s="72">
        <v>95.217816615444292</v>
      </c>
      <c r="Y30" s="72">
        <v>85.225417648600839</v>
      </c>
      <c r="DA30" s="89" t="s">
        <v>417</v>
      </c>
    </row>
    <row r="31" spans="1:105" ht="12" customHeight="1" x14ac:dyDescent="0.25">
      <c r="A31" s="28" t="s">
        <v>202</v>
      </c>
      <c r="B31" s="72">
        <v>7.4462874310160285E-2</v>
      </c>
      <c r="C31" s="72">
        <v>7.2889961049026245E-2</v>
      </c>
      <c r="D31" s="72">
        <v>7.2518987588503961E-2</v>
      </c>
      <c r="E31" s="72">
        <v>6.4375175419153219E-2</v>
      </c>
      <c r="F31" s="72">
        <v>5.4617451476683856E-2</v>
      </c>
      <c r="G31" s="72">
        <v>0.10956964368964175</v>
      </c>
      <c r="H31" s="72">
        <v>0.1144806382820147</v>
      </c>
      <c r="I31" s="72">
        <v>0.14220963166768497</v>
      </c>
      <c r="J31" s="72">
        <v>0.11886302587305994</v>
      </c>
      <c r="K31" s="72">
        <v>0.17942135946164384</v>
      </c>
      <c r="L31" s="72">
        <v>0.20081373439427264</v>
      </c>
      <c r="M31" s="72">
        <v>0.25007679195086002</v>
      </c>
      <c r="N31" s="72">
        <v>0.27747233905138324</v>
      </c>
      <c r="O31" s="72">
        <v>0.29779898085545298</v>
      </c>
      <c r="P31" s="72">
        <v>0.28912143034195531</v>
      </c>
      <c r="Q31" s="72">
        <v>0.29056012880548998</v>
      </c>
      <c r="R31" s="72">
        <v>0.28323387975140263</v>
      </c>
      <c r="S31" s="72">
        <v>0.26790102756946926</v>
      </c>
      <c r="T31" s="72">
        <v>0.2680649680951791</v>
      </c>
      <c r="U31" s="72">
        <v>0.26918566375031949</v>
      </c>
      <c r="V31" s="72">
        <v>0.20836963018747592</v>
      </c>
      <c r="W31" s="72">
        <v>0.20837826851990768</v>
      </c>
      <c r="X31" s="72">
        <v>0.2092699002483161</v>
      </c>
      <c r="Y31" s="72">
        <v>0.20734754202906339</v>
      </c>
      <c r="DA31" s="89" t="s">
        <v>418</v>
      </c>
    </row>
    <row r="32" spans="1:105" ht="12" customHeight="1" x14ac:dyDescent="0.25">
      <c r="A32" s="32" t="s">
        <v>53</v>
      </c>
      <c r="B32" s="77">
        <v>7.0850665966773674</v>
      </c>
      <c r="C32" s="77">
        <v>9.2344135768311872</v>
      </c>
      <c r="D32" s="77">
        <v>7.6908450413100606</v>
      </c>
      <c r="E32" s="77">
        <v>7.9978384589870268</v>
      </c>
      <c r="F32" s="77">
        <v>10.613156337760213</v>
      </c>
      <c r="G32" s="77">
        <v>10.694314764488299</v>
      </c>
      <c r="H32" s="77">
        <v>11.481893958164022</v>
      </c>
      <c r="I32" s="77">
        <v>13.75839858457071</v>
      </c>
      <c r="J32" s="77">
        <v>14.339392401675477</v>
      </c>
      <c r="K32" s="77">
        <v>14.231581699886991</v>
      </c>
      <c r="L32" s="77">
        <v>18.18443791912825</v>
      </c>
      <c r="M32" s="77">
        <v>22.368457406132482</v>
      </c>
      <c r="N32" s="77">
        <v>23.316951746349581</v>
      </c>
      <c r="O32" s="77">
        <v>22.904197490665087</v>
      </c>
      <c r="P32" s="77">
        <v>23.621368260731657</v>
      </c>
      <c r="Q32" s="77">
        <v>25.214909720852738</v>
      </c>
      <c r="R32" s="77">
        <v>25.137403784964093</v>
      </c>
      <c r="S32" s="77">
        <v>26.809867211992973</v>
      </c>
      <c r="T32" s="77">
        <v>27.050758408332353</v>
      </c>
      <c r="U32" s="77">
        <v>27.422067917752017</v>
      </c>
      <c r="V32" s="77">
        <v>47.561089672077593</v>
      </c>
      <c r="W32" s="77">
        <v>42.204709203057092</v>
      </c>
      <c r="X32" s="77">
        <v>40.563811229815663</v>
      </c>
      <c r="Y32" s="77">
        <v>42.285577004149275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0.49262820783911004</v>
      </c>
      <c r="C3" s="66">
        <f>IF(RES_hh_tes!C3=0,"",RES_hh_tes!C3/RES_hh_fec!C3)</f>
        <v>0.49699954395798734</v>
      </c>
      <c r="D3" s="66">
        <f>IF(RES_hh_tes!D3=0,"",RES_hh_tes!D3/RES_hh_fec!D3)</f>
        <v>0.49688465115713998</v>
      </c>
      <c r="E3" s="66">
        <f>IF(RES_hh_tes!E3=0,"",RES_hh_tes!E3/RES_hh_fec!E3)</f>
        <v>0.50043819687709712</v>
      </c>
      <c r="F3" s="66">
        <f>IF(RES_hh_tes!F3=0,"",RES_hh_tes!F3/RES_hh_fec!F3)</f>
        <v>0.51090028417930688</v>
      </c>
      <c r="G3" s="66">
        <f>IF(RES_hh_tes!G3=0,"",RES_hh_tes!G3/RES_hh_fec!G3)</f>
        <v>0.51105602273491413</v>
      </c>
      <c r="H3" s="66">
        <f>IF(RES_hh_tes!H3=0,"",RES_hh_tes!H3/RES_hh_fec!H3)</f>
        <v>0.51814801939898525</v>
      </c>
      <c r="I3" s="66">
        <f>IF(RES_hh_tes!I3=0,"",RES_hh_tes!I3/RES_hh_fec!I3)</f>
        <v>0.52648642203213025</v>
      </c>
      <c r="J3" s="66">
        <f>IF(RES_hh_tes!J3=0,"",RES_hh_tes!J3/RES_hh_fec!J3)</f>
        <v>0.53041519701761364</v>
      </c>
      <c r="K3" s="66">
        <f>IF(RES_hh_tes!K3=0,"",RES_hh_tes!K3/RES_hh_fec!K3)</f>
        <v>0.53709825838731939</v>
      </c>
      <c r="L3" s="66">
        <f>IF(RES_hh_tes!L3=0,"",RES_hh_tes!L3/RES_hh_fec!L3)</f>
        <v>0.54552007018743276</v>
      </c>
      <c r="M3" s="66">
        <f>IF(RES_hh_tes!M3=0,"",RES_hh_tes!M3/RES_hh_fec!M3)</f>
        <v>0.55630346575500755</v>
      </c>
      <c r="N3" s="66">
        <f>IF(RES_hh_tes!N3=0,"",RES_hh_tes!N3/RES_hh_fec!N3)</f>
        <v>0.57096368580257484</v>
      </c>
      <c r="O3" s="66">
        <f>IF(RES_hh_tes!O3=0,"",RES_hh_tes!O3/RES_hh_fec!O3)</f>
        <v>0.58311702893380113</v>
      </c>
      <c r="P3" s="66">
        <f>IF(RES_hh_tes!P3=0,"",RES_hh_tes!P3/RES_hh_fec!P3)</f>
        <v>0.58779496067687609</v>
      </c>
      <c r="Q3" s="66">
        <f>IF(RES_hh_tes!Q3=0,"",RES_hh_tes!Q3/RES_hh_fec!Q3)</f>
        <v>0.59637745188411162</v>
      </c>
      <c r="R3" s="66">
        <f>IF(RES_hh_tes!R3=0,"",RES_hh_tes!R3/RES_hh_fec!R3)</f>
        <v>0.60729429022703818</v>
      </c>
      <c r="S3" s="66">
        <f>IF(RES_hh_tes!S3=0,"",RES_hh_tes!S3/RES_hh_fec!S3)</f>
        <v>0.62105208258024747</v>
      </c>
      <c r="T3" s="66">
        <f>IF(RES_hh_tes!T3=0,"",RES_hh_tes!T3/RES_hh_fec!T3)</f>
        <v>0.63736434170886658</v>
      </c>
      <c r="U3" s="66">
        <f>IF(RES_hh_tes!U3=0,"",RES_hh_tes!U3/RES_hh_fec!U3)</f>
        <v>0.65273093792395354</v>
      </c>
      <c r="V3" s="66">
        <f>IF(RES_hh_tes!V3=0,"",RES_hh_tes!V3/RES_hh_fec!V3)</f>
        <v>0.66117034274560593</v>
      </c>
      <c r="W3" s="66">
        <f>IF(RES_hh_tes!W3=0,"",RES_hh_tes!W3/RES_hh_fec!W3)</f>
        <v>0.68360206147612712</v>
      </c>
      <c r="X3" s="66">
        <f>IF(RES_hh_tes!X3=0,"",RES_hh_tes!X3/RES_hh_fec!X3)</f>
        <v>0.69893806799361213</v>
      </c>
      <c r="Y3" s="66">
        <f>IF(RES_hh_tes!Y3=0,"",RES_hh_tes!Y3/RES_hh_fec!Y3)</f>
        <v>0.71160938502979731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0.47958025451016634</v>
      </c>
      <c r="C4" s="70">
        <f>IF(RES_hh_tes!C4=0,"",RES_hh_tes!C4/RES_hh_fec!C4)</f>
        <v>0.48448420130724684</v>
      </c>
      <c r="D4" s="70">
        <f>IF(RES_hh_tes!D4=0,"",RES_hh_tes!D4/RES_hh_fec!D4)</f>
        <v>0.48388889429372861</v>
      </c>
      <c r="E4" s="70">
        <f>IF(RES_hh_tes!E4=0,"",RES_hh_tes!E4/RES_hh_fec!E4)</f>
        <v>0.48805723496129366</v>
      </c>
      <c r="F4" s="70">
        <f>IF(RES_hh_tes!F4=0,"",RES_hh_tes!F4/RES_hh_fec!F4)</f>
        <v>0.49822487920824982</v>
      </c>
      <c r="G4" s="70">
        <f>IF(RES_hh_tes!G4=0,"",RES_hh_tes!G4/RES_hh_fec!G4)</f>
        <v>0.50035810443045348</v>
      </c>
      <c r="H4" s="70">
        <f>IF(RES_hh_tes!H4=0,"",RES_hh_tes!H4/RES_hh_fec!H4)</f>
        <v>0.50657921456866606</v>
      </c>
      <c r="I4" s="70">
        <f>IF(RES_hh_tes!I4=0,"",RES_hh_tes!I4/RES_hh_fec!I4)</f>
        <v>0.51416345586228507</v>
      </c>
      <c r="J4" s="70">
        <f>IF(RES_hh_tes!J4=0,"",RES_hh_tes!J4/RES_hh_fec!J4)</f>
        <v>0.51787749263356819</v>
      </c>
      <c r="K4" s="70">
        <f>IF(RES_hh_tes!K4=0,"",RES_hh_tes!K4/RES_hh_fec!K4)</f>
        <v>0.52629055026565563</v>
      </c>
      <c r="L4" s="70">
        <f>IF(RES_hh_tes!L4=0,"",RES_hh_tes!L4/RES_hh_fec!L4)</f>
        <v>0.53514420867190082</v>
      </c>
      <c r="M4" s="70">
        <f>IF(RES_hh_tes!M4=0,"",RES_hh_tes!M4/RES_hh_fec!M4)</f>
        <v>0.54652555511084755</v>
      </c>
      <c r="N4" s="70">
        <f>IF(RES_hh_tes!N4=0,"",RES_hh_tes!N4/RES_hh_fec!N4)</f>
        <v>0.56045137670742462</v>
      </c>
      <c r="O4" s="70">
        <f>IF(RES_hh_tes!O4=0,"",RES_hh_tes!O4/RES_hh_fec!O4)</f>
        <v>0.57407778527606845</v>
      </c>
      <c r="P4" s="70">
        <f>IF(RES_hh_tes!P4=0,"",RES_hh_tes!P4/RES_hh_fec!P4)</f>
        <v>0.57766181243745696</v>
      </c>
      <c r="Q4" s="70">
        <f>IF(RES_hh_tes!Q4=0,"",RES_hh_tes!Q4/RES_hh_fec!Q4)</f>
        <v>0.58533914855526148</v>
      </c>
      <c r="R4" s="70">
        <f>IF(RES_hh_tes!R4=0,"",RES_hh_tes!R4/RES_hh_fec!R4)</f>
        <v>0.59672707550061288</v>
      </c>
      <c r="S4" s="70">
        <f>IF(RES_hh_tes!S4=0,"",RES_hh_tes!S4/RES_hh_fec!S4)</f>
        <v>0.61057477613105893</v>
      </c>
      <c r="T4" s="70">
        <f>IF(RES_hh_tes!T4=0,"",RES_hh_tes!T4/RES_hh_fec!T4)</f>
        <v>0.62495870270694442</v>
      </c>
      <c r="U4" s="70">
        <f>IF(RES_hh_tes!U4=0,"",RES_hh_tes!U4/RES_hh_fec!U4)</f>
        <v>0.63801171492519271</v>
      </c>
      <c r="V4" s="70">
        <f>IF(RES_hh_tes!V4=0,"",RES_hh_tes!V4/RES_hh_fec!V4)</f>
        <v>0.65058322770778465</v>
      </c>
      <c r="W4" s="70">
        <f>IF(RES_hh_tes!W4=0,"",RES_hh_tes!W4/RES_hh_fec!W4)</f>
        <v>0.6643358964920405</v>
      </c>
      <c r="X4" s="70">
        <f>IF(RES_hh_tes!X4=0,"",RES_hh_tes!X4/RES_hh_fec!X4)</f>
        <v>0.67813652876596697</v>
      </c>
      <c r="Y4" s="70">
        <f>IF(RES_hh_tes!Y4=0,"",RES_hh_tes!Y4/RES_hh_fec!Y4)</f>
        <v>0.69237452718175307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0.54416627532255746</v>
      </c>
      <c r="C5" s="78">
        <f>IF(RES_hh_tes!C5=0,"",RES_hh_tes!C5/RES_hh_fec!C5)</f>
        <v>0.54658738973894194</v>
      </c>
      <c r="D5" s="78">
        <f>IF(RES_hh_tes!D5=0,"",RES_hh_tes!D5/RES_hh_fec!D5)</f>
        <v>0.54900724730630535</v>
      </c>
      <c r="E5" s="78">
        <f>IF(RES_hh_tes!E5=0,"",RES_hh_tes!E5/RES_hh_fec!E5)</f>
        <v>0.55238311489027647</v>
      </c>
      <c r="F5" s="78">
        <f>IF(RES_hh_tes!F5=0,"",RES_hh_tes!F5/RES_hh_fec!F5)</f>
        <v>0.55518762580414938</v>
      </c>
      <c r="G5" s="78">
        <f>IF(RES_hh_tes!G5=0,"",RES_hh_tes!G5/RES_hh_fec!G5)</f>
        <v>0.55689994632598505</v>
      </c>
      <c r="H5" s="78">
        <f>IF(RES_hh_tes!H5=0,"",RES_hh_tes!H5/RES_hh_fec!H5)</f>
        <v>0.55832480113423777</v>
      </c>
      <c r="I5" s="78">
        <f>IF(RES_hh_tes!I5=0,"",RES_hh_tes!I5/RES_hh_fec!I5)</f>
        <v>0.55971132664040935</v>
      </c>
      <c r="J5" s="78">
        <f>IF(RES_hh_tes!J5=0,"",RES_hh_tes!J5/RES_hh_fec!J5)</f>
        <v>0.56165330395167878</v>
      </c>
      <c r="K5" s="78">
        <f>IF(RES_hh_tes!K5=0,"",RES_hh_tes!K5/RES_hh_fec!K5)</f>
        <v>0.5660672572920612</v>
      </c>
      <c r="L5" s="78">
        <f>IF(RES_hh_tes!L5=0,"",RES_hh_tes!L5/RES_hh_fec!L5)</f>
        <v>0.57565772267260684</v>
      </c>
      <c r="M5" s="78">
        <f>IF(RES_hh_tes!M5=0,"",RES_hh_tes!M5/RES_hh_fec!M5)</f>
        <v>0.58749506773741289</v>
      </c>
      <c r="N5" s="78">
        <f>IF(RES_hh_tes!N5=0,"",RES_hh_tes!N5/RES_hh_fec!N5)</f>
        <v>0.59941798735145146</v>
      </c>
      <c r="O5" s="78">
        <f>IF(RES_hh_tes!O5=0,"",RES_hh_tes!O5/RES_hh_fec!O5)</f>
        <v>0.61020487510517929</v>
      </c>
      <c r="P5" s="78">
        <f>IF(RES_hh_tes!P5=0,"",RES_hh_tes!P5/RES_hh_fec!P5)</f>
        <v>0.6117284756301502</v>
      </c>
      <c r="Q5" s="78">
        <f>IF(RES_hh_tes!Q5=0,"",RES_hh_tes!Q5/RES_hh_fec!Q5)</f>
        <v>0.6135856242268104</v>
      </c>
      <c r="R5" s="78">
        <f>IF(RES_hh_tes!R5=0,"",RES_hh_tes!R5/RES_hh_fec!R5)</f>
        <v>0.61948397530705868</v>
      </c>
      <c r="S5" s="78">
        <f>IF(RES_hh_tes!S5=0,"",RES_hh_tes!S5/RES_hh_fec!S5)</f>
        <v>0.6295834471853039</v>
      </c>
      <c r="T5" s="78">
        <f>IF(RES_hh_tes!T5=0,"",RES_hh_tes!T5/RES_hh_fec!T5)</f>
        <v>0.63408027790942689</v>
      </c>
      <c r="U5" s="78">
        <f>IF(RES_hh_tes!U5=0,"",RES_hh_tes!U5/RES_hh_fec!U5)</f>
        <v>0.63800582038405107</v>
      </c>
      <c r="V5" s="78">
        <f>IF(RES_hh_tes!V5=0,"",RES_hh_tes!V5/RES_hh_fec!V5)</f>
        <v>0.63989451211440329</v>
      </c>
      <c r="W5" s="78">
        <f>IF(RES_hh_tes!W5=0,"",RES_hh_tes!W5/RES_hh_fec!W5)</f>
        <v>0.64049569643345239</v>
      </c>
      <c r="X5" s="78">
        <f>IF(RES_hh_tes!X5=0,"",RES_hh_tes!X5/RES_hh_fec!X5)</f>
        <v>0.64073542692807983</v>
      </c>
      <c r="Y5" s="78">
        <f>IF(RES_hh_tes!Y5=0,"",RES_hh_tes!Y5/RES_hh_fec!Y5)</f>
        <v>0.64114559166518514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0.42227279045922289</v>
      </c>
      <c r="C6" s="78">
        <f>IF(RES_hh_tes!C6=0,"",RES_hh_tes!C6/RES_hh_fec!C6)</f>
        <v>0.42227279045922289</v>
      </c>
      <c r="D6" s="78">
        <f>IF(RES_hh_tes!D6=0,"",RES_hh_tes!D6/RES_hh_fec!D6)</f>
        <v>0.42227279045922289</v>
      </c>
      <c r="E6" s="78">
        <f>IF(RES_hh_tes!E6=0,"",RES_hh_tes!E6/RES_hh_fec!E6)</f>
        <v>0.42227279045922289</v>
      </c>
      <c r="F6" s="78">
        <f>IF(RES_hh_tes!F6=0,"",RES_hh_tes!F6/RES_hh_fec!F6)</f>
        <v>0.42227279045922289</v>
      </c>
      <c r="G6" s="78">
        <f>IF(RES_hh_tes!G6=0,"",RES_hh_tes!G6/RES_hh_fec!G6)</f>
        <v>0.42227279045922289</v>
      </c>
      <c r="H6" s="78">
        <f>IF(RES_hh_tes!H6=0,"",RES_hh_tes!H6/RES_hh_fec!H6)</f>
        <v>0.42227279045922289</v>
      </c>
      <c r="I6" s="78">
        <f>IF(RES_hh_tes!I6=0,"",RES_hh_tes!I6/RES_hh_fec!I6)</f>
        <v>0.42227279045922289</v>
      </c>
      <c r="J6" s="78">
        <f>IF(RES_hh_tes!J6=0,"",RES_hh_tes!J6/RES_hh_fec!J6)</f>
        <v>0.42227279045922289</v>
      </c>
      <c r="K6" s="78">
        <f>IF(RES_hh_tes!K6=0,"",RES_hh_tes!K6/RES_hh_fec!K6)</f>
        <v>0.42227279045922289</v>
      </c>
      <c r="L6" s="78">
        <f>IF(RES_hh_tes!L6=0,"",RES_hh_tes!L6/RES_hh_fec!L6)</f>
        <v>0.42227279045922289</v>
      </c>
      <c r="M6" s="78">
        <f>IF(RES_hh_tes!M6=0,"",RES_hh_tes!M6/RES_hh_fec!M6)</f>
        <v>0.42227279045922295</v>
      </c>
      <c r="N6" s="78">
        <f>IF(RES_hh_tes!N6=0,"",RES_hh_tes!N6/RES_hh_fec!N6)</f>
        <v>0.45561370104695348</v>
      </c>
      <c r="O6" s="78">
        <f>IF(RES_hh_tes!O6=0,"",RES_hh_tes!O6/RES_hh_fec!O6)</f>
        <v>0.57001314164176442</v>
      </c>
      <c r="P6" s="78">
        <f>IF(RES_hh_tes!P6=0,"",RES_hh_tes!P6/RES_hh_fec!P6)</f>
        <v>0.57002015950937168</v>
      </c>
      <c r="Q6" s="78">
        <f>IF(RES_hh_tes!Q6=0,"",RES_hh_tes!Q6/RES_hh_fec!Q6)</f>
        <v>0.57001978004369147</v>
      </c>
      <c r="R6" s="78">
        <f>IF(RES_hh_tes!R6=0,"",RES_hh_tes!R6/RES_hh_fec!R6)</f>
        <v>0.57001475199425899</v>
      </c>
      <c r="S6" s="78">
        <f>IF(RES_hh_tes!S6=0,"",RES_hh_tes!S6/RES_hh_fec!S6)</f>
        <v>0.57256600880704123</v>
      </c>
      <c r="T6" s="78">
        <f>IF(RES_hh_tes!T6=0,"",RES_hh_tes!T6/RES_hh_fec!T6)</f>
        <v>0.57256950171388343</v>
      </c>
      <c r="U6" s="78">
        <f>IF(RES_hh_tes!U6=0,"",RES_hh_tes!U6/RES_hh_fec!U6)</f>
        <v>0.57256085288395098</v>
      </c>
      <c r="V6" s="78">
        <f>IF(RES_hh_tes!V6=0,"",RES_hh_tes!V6/RES_hh_fec!V6)</f>
        <v>0.57260717962376395</v>
      </c>
      <c r="W6" s="78">
        <f>IF(RES_hh_tes!W6=0,"",RES_hh_tes!W6/RES_hh_fec!W6)</f>
        <v>0.57263020265579312</v>
      </c>
      <c r="X6" s="78">
        <f>IF(RES_hh_tes!X6=0,"",RES_hh_tes!X6/RES_hh_fec!X6)</f>
        <v>0.57268281129028964</v>
      </c>
      <c r="Y6" s="78">
        <f>IF(RES_hh_tes!Y6=0,"",RES_hh_tes!Y6/RES_hh_fec!Y6)</f>
        <v>0.57364391666197645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0.40137472415176761</v>
      </c>
      <c r="C7" s="78">
        <f>IF(RES_hh_tes!C7=0,"",RES_hh_tes!C7/RES_hh_fec!C7)</f>
        <v>0.4037325862435262</v>
      </c>
      <c r="D7" s="78">
        <f>IF(RES_hh_tes!D7=0,"",RES_hh_tes!D7/RES_hh_fec!D7)</f>
        <v>0.40393927831226067</v>
      </c>
      <c r="E7" s="78">
        <f>IF(RES_hh_tes!E7=0,"",RES_hh_tes!E7/RES_hh_fec!E7)</f>
        <v>0.40394052297305871</v>
      </c>
      <c r="F7" s="78">
        <f>IF(RES_hh_tes!F7=0,"",RES_hh_tes!F7/RES_hh_fec!F7)</f>
        <v>0.40394267764195241</v>
      </c>
      <c r="G7" s="78">
        <f>IF(RES_hh_tes!G7=0,"",RES_hh_tes!G7/RES_hh_fec!G7)</f>
        <v>0.40394136916555246</v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X7" s="78" t="str">
        <f>IF(RES_hh_tes!X7=0,"",RES_hh_tes!X7/RES_hh_fec!X7)</f>
        <v/>
      </c>
      <c r="Y7" s="78" t="str">
        <f>IF(RES_hh_tes!Y7=0,"",RES_hh_tes!Y7/RES_hh_fec!Y7)</f>
        <v/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0.44261043092050661</v>
      </c>
      <c r="C8" s="78">
        <f>IF(RES_hh_tes!C8=0,"",RES_hh_tes!C8/RES_hh_fec!C8)</f>
        <v>0.44711124074277891</v>
      </c>
      <c r="D8" s="78">
        <f>IF(RES_hh_tes!D8=0,"",RES_hh_tes!D8/RES_hh_fec!D8)</f>
        <v>0.45279924184223608</v>
      </c>
      <c r="E8" s="78">
        <f>IF(RES_hh_tes!E8=0,"",RES_hh_tes!E8/RES_hh_fec!E8)</f>
        <v>0.45765853542984664</v>
      </c>
      <c r="F8" s="78">
        <f>IF(RES_hh_tes!F8=0,"",RES_hh_tes!F8/RES_hh_fec!F8)</f>
        <v>0.4616821699221727</v>
      </c>
      <c r="G8" s="78">
        <f>IF(RES_hh_tes!G8=0,"",RES_hh_tes!G8/RES_hh_fec!G8)</f>
        <v>0.46491859080954012</v>
      </c>
      <c r="H8" s="78">
        <f>IF(RES_hh_tes!H8=0,"",RES_hh_tes!H8/RES_hh_fec!H8)</f>
        <v>0.46865276635041914</v>
      </c>
      <c r="I8" s="78">
        <f>IF(RES_hh_tes!I8=0,"",RES_hh_tes!I8/RES_hh_fec!I8)</f>
        <v>0.47331109716203823</v>
      </c>
      <c r="J8" s="78">
        <f>IF(RES_hh_tes!J8=0,"",RES_hh_tes!J8/RES_hh_fec!J8)</f>
        <v>0.47867186547062351</v>
      </c>
      <c r="K8" s="78">
        <f>IF(RES_hh_tes!K8=0,"",RES_hh_tes!K8/RES_hh_fec!K8)</f>
        <v>0.48359692000301296</v>
      </c>
      <c r="L8" s="78">
        <f>IF(RES_hh_tes!L8=0,"",RES_hh_tes!L8/RES_hh_fec!L8)</f>
        <v>0.48964038521565928</v>
      </c>
      <c r="M8" s="78">
        <f>IF(RES_hh_tes!M8=0,"",RES_hh_tes!M8/RES_hh_fec!M8)</f>
        <v>0.49673082697423937</v>
      </c>
      <c r="N8" s="78">
        <f>IF(RES_hh_tes!N8=0,"",RES_hh_tes!N8/RES_hh_fec!N8)</f>
        <v>0.50884805520466725</v>
      </c>
      <c r="O8" s="78">
        <f>IF(RES_hh_tes!O8=0,"",RES_hh_tes!O8/RES_hh_fec!O8)</f>
        <v>0.52687355116903056</v>
      </c>
      <c r="P8" s="78">
        <f>IF(RES_hh_tes!P8=0,"",RES_hh_tes!P8/RES_hh_fec!P8)</f>
        <v>0.53601295395320192</v>
      </c>
      <c r="Q8" s="78">
        <f>IF(RES_hh_tes!Q8=0,"",RES_hh_tes!Q8/RES_hh_fec!Q8)</f>
        <v>0.55115194752892882</v>
      </c>
      <c r="R8" s="78">
        <f>IF(RES_hh_tes!R8=0,"",RES_hh_tes!R8/RES_hh_fec!R8)</f>
        <v>0.57213130954099756</v>
      </c>
      <c r="S8" s="78">
        <f>IF(RES_hh_tes!S8=0,"",RES_hh_tes!S8/RES_hh_fec!S8)</f>
        <v>0.59569766326790641</v>
      </c>
      <c r="T8" s="78">
        <f>IF(RES_hh_tes!T8=0,"",RES_hh_tes!T8/RES_hh_fec!T8)</f>
        <v>0.61755628738756174</v>
      </c>
      <c r="U8" s="78">
        <f>IF(RES_hh_tes!U8=0,"",RES_hh_tes!U8/RES_hh_fec!U8)</f>
        <v>0.63543538846080272</v>
      </c>
      <c r="V8" s="78">
        <f>IF(RES_hh_tes!V8=0,"",RES_hh_tes!V8/RES_hh_fec!V8)</f>
        <v>0.6491376291150438</v>
      </c>
      <c r="W8" s="78">
        <f>IF(RES_hh_tes!W8=0,"",RES_hh_tes!W8/RES_hh_fec!W8)</f>
        <v>0.66016696844522882</v>
      </c>
      <c r="X8" s="78">
        <f>IF(RES_hh_tes!X8=0,"",RES_hh_tes!X8/RES_hh_fec!X8)</f>
        <v>0.66980164142954102</v>
      </c>
      <c r="Y8" s="78">
        <f>IF(RES_hh_tes!Y8=0,"",RES_hh_tes!Y8/RES_hh_fec!Y8)</f>
        <v>0.67897302602519094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0.40109549975874892</v>
      </c>
      <c r="C9" s="78">
        <f>IF(RES_hh_tes!C9=0,"",RES_hh_tes!C9/RES_hh_fec!C9)</f>
        <v>0.40836579487000979</v>
      </c>
      <c r="D9" s="78">
        <f>IF(RES_hh_tes!D9=0,"",RES_hh_tes!D9/RES_hh_fec!D9)</f>
        <v>0.41333812337049153</v>
      </c>
      <c r="E9" s="78">
        <f>IF(RES_hh_tes!E9=0,"",RES_hh_tes!E9/RES_hh_fec!E9)</f>
        <v>0.42397281391457103</v>
      </c>
      <c r="F9" s="78">
        <f>IF(RES_hh_tes!F9=0,"",RES_hh_tes!F9/RES_hh_fec!F9)</f>
        <v>0.44283657545471128</v>
      </c>
      <c r="G9" s="78">
        <f>IF(RES_hh_tes!G9=0,"",RES_hh_tes!G9/RES_hh_fec!G9)</f>
        <v>0.47128194918403987</v>
      </c>
      <c r="H9" s="78">
        <f>IF(RES_hh_tes!H9=0,"",RES_hh_tes!H9/RES_hh_fec!H9)</f>
        <v>0.49067092971911797</v>
      </c>
      <c r="I9" s="78">
        <f>IF(RES_hh_tes!I9=0,"",RES_hh_tes!I9/RES_hh_fec!I9)</f>
        <v>0.50657690150947421</v>
      </c>
      <c r="J9" s="78">
        <f>IF(RES_hh_tes!J9=0,"",RES_hh_tes!J9/RES_hh_fec!J9)</f>
        <v>0.52004423138828149</v>
      </c>
      <c r="K9" s="78">
        <f>IF(RES_hh_tes!K9=0,"",RES_hh_tes!K9/RES_hh_fec!K9)</f>
        <v>0.53639463538362708</v>
      </c>
      <c r="L9" s="78">
        <f>IF(RES_hh_tes!L9=0,"",RES_hh_tes!L9/RES_hh_fec!L9)</f>
        <v>0.55020415562376468</v>
      </c>
      <c r="M9" s="78">
        <f>IF(RES_hh_tes!M9=0,"",RES_hh_tes!M9/RES_hh_fec!M9)</f>
        <v>0.56378144593506363</v>
      </c>
      <c r="N9" s="78">
        <f>IF(RES_hh_tes!N9=0,"",RES_hh_tes!N9/RES_hh_fec!N9)</f>
        <v>0.57462490602641048</v>
      </c>
      <c r="O9" s="78">
        <f>IF(RES_hh_tes!O9=0,"",RES_hh_tes!O9/RES_hh_fec!O9)</f>
        <v>0.58203267223484034</v>
      </c>
      <c r="P9" s="78">
        <f>IF(RES_hh_tes!P9=0,"",RES_hh_tes!P9/RES_hh_fec!P9)</f>
        <v>0.58422930848381871</v>
      </c>
      <c r="Q9" s="78">
        <f>IF(RES_hh_tes!Q9=0,"",RES_hh_tes!Q9/RES_hh_fec!Q9)</f>
        <v>0.58591593067364967</v>
      </c>
      <c r="R9" s="78">
        <f>IF(RES_hh_tes!R9=0,"",RES_hh_tes!R9/RES_hh_fec!R9)</f>
        <v>0.58753460421768666</v>
      </c>
      <c r="S9" s="78">
        <f>IF(RES_hh_tes!S9=0,"",RES_hh_tes!S9/RES_hh_fec!S9)</f>
        <v>0.58958548846215064</v>
      </c>
      <c r="T9" s="78">
        <f>IF(RES_hh_tes!T9=0,"",RES_hh_tes!T9/RES_hh_fec!T9)</f>
        <v>0.59176870473582388</v>
      </c>
      <c r="U9" s="78">
        <f>IF(RES_hh_tes!U9=0,"",RES_hh_tes!U9/RES_hh_fec!U9)</f>
        <v>0.59616006214787143</v>
      </c>
      <c r="V9" s="78">
        <f>IF(RES_hh_tes!V9=0,"",RES_hh_tes!V9/RES_hh_fec!V9)</f>
        <v>0.60619105808859419</v>
      </c>
      <c r="W9" s="78">
        <f>IF(RES_hh_tes!W9=0,"",RES_hh_tes!W9/RES_hh_fec!W9)</f>
        <v>0.6198828572534123</v>
      </c>
      <c r="X9" s="78">
        <f>IF(RES_hh_tes!X9=0,"",RES_hh_tes!X9/RES_hh_fec!X9)</f>
        <v>0.63510357017642938</v>
      </c>
      <c r="Y9" s="78">
        <f>IF(RES_hh_tes!Y9=0,"",RES_hh_tes!Y9/RES_hh_fec!Y9)</f>
        <v>0.65074343649884703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0.68331709138711927</v>
      </c>
      <c r="C11" s="78">
        <f>IF(RES_hh_tes!C11=0,"",RES_hh_tes!C11/RES_hh_fec!C11)</f>
        <v>0.68437674076055699</v>
      </c>
      <c r="D11" s="78">
        <f>IF(RES_hh_tes!D11=0,"",RES_hh_tes!D11/RES_hh_fec!D11)</f>
        <v>0.68446946477704818</v>
      </c>
      <c r="E11" s="78">
        <f>IF(RES_hh_tes!E11=0,"",RES_hh_tes!E11/RES_hh_fec!E11)</f>
        <v>0.68562278752543293</v>
      </c>
      <c r="F11" s="78">
        <f>IF(RES_hh_tes!F11=0,"",RES_hh_tes!F11/RES_hh_fec!F11)</f>
        <v>0.68793196157114367</v>
      </c>
      <c r="G11" s="78">
        <f>IF(RES_hh_tes!G11=0,"",RES_hh_tes!G11/RES_hh_fec!G11)</f>
        <v>0.68987254535262432</v>
      </c>
      <c r="H11" s="78">
        <f>IF(RES_hh_tes!H11=0,"",RES_hh_tes!H11/RES_hh_fec!H11)</f>
        <v>0.69201524404755144</v>
      </c>
      <c r="I11" s="78">
        <f>IF(RES_hh_tes!I11=0,"",RES_hh_tes!I11/RES_hh_fec!I11)</f>
        <v>0.69416071096413501</v>
      </c>
      <c r="J11" s="78">
        <f>IF(RES_hh_tes!J11=0,"",RES_hh_tes!J11/RES_hh_fec!J11)</f>
        <v>0.69621219376134091</v>
      </c>
      <c r="K11" s="78">
        <f>IF(RES_hh_tes!K11=0,"",RES_hh_tes!K11/RES_hh_fec!K11)</f>
        <v>0.69851918369619492</v>
      </c>
      <c r="L11" s="78">
        <f>IF(RES_hh_tes!L11=0,"",RES_hh_tes!L11/RES_hh_fec!L11)</f>
        <v>0.7016034810577142</v>
      </c>
      <c r="M11" s="78">
        <f>IF(RES_hh_tes!M11=0,"",RES_hh_tes!M11/RES_hh_fec!M11)</f>
        <v>0.70540965338727935</v>
      </c>
      <c r="N11" s="78">
        <f>IF(RES_hh_tes!N11=0,"",RES_hh_tes!N11/RES_hh_fec!N11)</f>
        <v>0.71024288359103283</v>
      </c>
      <c r="O11" s="78">
        <f>IF(RES_hh_tes!O11=0,"",RES_hh_tes!O11/RES_hh_fec!O11)</f>
        <v>0.71474236559821458</v>
      </c>
      <c r="P11" s="78">
        <f>IF(RES_hh_tes!P11=0,"",RES_hh_tes!P11/RES_hh_fec!P11)</f>
        <v>0.71516268169330344</v>
      </c>
      <c r="Q11" s="78">
        <f>IF(RES_hh_tes!Q11=0,"",RES_hh_tes!Q11/RES_hh_fec!Q11)</f>
        <v>0.71588634042983235</v>
      </c>
      <c r="R11" s="78">
        <f>IF(RES_hh_tes!R11=0,"",RES_hh_tes!R11/RES_hh_fec!R11)</f>
        <v>0.71716866460548467</v>
      </c>
      <c r="S11" s="78">
        <f>IF(RES_hh_tes!S11=0,"",RES_hh_tes!S11/RES_hh_fec!S11)</f>
        <v>0.71907792312968266</v>
      </c>
      <c r="T11" s="78">
        <f>IF(RES_hh_tes!T11=0,"",RES_hh_tes!T11/RES_hh_fec!T11)</f>
        <v>0.72117787568488179</v>
      </c>
      <c r="U11" s="78">
        <f>IF(RES_hh_tes!U11=0,"",RES_hh_tes!U11/RES_hh_fec!U11)</f>
        <v>0.72379357427363056</v>
      </c>
      <c r="V11" s="78">
        <f>IF(RES_hh_tes!V11=0,"",RES_hh_tes!V11/RES_hh_fec!V11)</f>
        <v>0.72663429033574023</v>
      </c>
      <c r="W11" s="78">
        <f>IF(RES_hh_tes!W11=0,"",RES_hh_tes!W11/RES_hh_fec!W11)</f>
        <v>0.72929611984374398</v>
      </c>
      <c r="X11" s="78">
        <f>IF(RES_hh_tes!X11=0,"",RES_hh_tes!X11/RES_hh_fec!X11)</f>
        <v>0.73216855469109465</v>
      </c>
      <c r="Y11" s="78">
        <f>IF(RES_hh_tes!Y11=0,"",RES_hh_tes!Y11/RES_hh_fec!Y11)</f>
        <v>0.73533906726817888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1.4269239276645858</v>
      </c>
      <c r="C12" s="78">
        <f>IF(RES_hh_tes!C12=0,"",RES_hh_tes!C12/RES_hh_fec!C12)</f>
        <v>1.4451906936371122</v>
      </c>
      <c r="D12" s="78">
        <f>IF(RES_hh_tes!D12=0,"",RES_hh_tes!D12/RES_hh_fec!D12)</f>
        <v>1.488870634815465</v>
      </c>
      <c r="E12" s="78">
        <f>IF(RES_hh_tes!E12=0,"",RES_hh_tes!E12/RES_hh_fec!E12)</f>
        <v>1.5322241349986763</v>
      </c>
      <c r="F12" s="78">
        <f>IF(RES_hh_tes!F12=0,"",RES_hh_tes!F12/RES_hh_fec!F12)</f>
        <v>1.5782687365238501</v>
      </c>
      <c r="G12" s="78">
        <f>IF(RES_hh_tes!G12=0,"",RES_hh_tes!G12/RES_hh_fec!G12)</f>
        <v>1.6149638231789023</v>
      </c>
      <c r="H12" s="78">
        <f>IF(RES_hh_tes!H12=0,"",RES_hh_tes!H12/RES_hh_fec!H12)</f>
        <v>1.6641991854708902</v>
      </c>
      <c r="I12" s="78">
        <f>IF(RES_hh_tes!I12=0,"",RES_hh_tes!I12/RES_hh_fec!I12)</f>
        <v>1.7062402758670523</v>
      </c>
      <c r="J12" s="78">
        <f>IF(RES_hh_tes!J12=0,"",RES_hh_tes!J12/RES_hh_fec!J12)</f>
        <v>1.7586700078447206</v>
      </c>
      <c r="K12" s="78">
        <f>IF(RES_hh_tes!K12=0,"",RES_hh_tes!K12/RES_hh_fec!K12)</f>
        <v>1.8037217775934522</v>
      </c>
      <c r="L12" s="78">
        <f>IF(RES_hh_tes!L12=0,"",RES_hh_tes!L12/RES_hh_fec!L12)</f>
        <v>1.8682462356679839</v>
      </c>
      <c r="M12" s="78">
        <f>IF(RES_hh_tes!M12=0,"",RES_hh_tes!M12/RES_hh_fec!M12)</f>
        <v>1.9306341530632363</v>
      </c>
      <c r="N12" s="78">
        <f>IF(RES_hh_tes!N12=0,"",RES_hh_tes!N12/RES_hh_fec!N12)</f>
        <v>2.0385026721655461</v>
      </c>
      <c r="O12" s="78">
        <f>IF(RES_hh_tes!O12=0,"",RES_hh_tes!O12/RES_hh_fec!O12)</f>
        <v>2.2368975120833596</v>
      </c>
      <c r="P12" s="78">
        <f>IF(RES_hh_tes!P12=0,"",RES_hh_tes!P12/RES_hh_fec!P12)</f>
        <v>2.4608471110084902</v>
      </c>
      <c r="Q12" s="78">
        <f>IF(RES_hh_tes!Q12=0,"",RES_hh_tes!Q12/RES_hh_fec!Q12)</f>
        <v>2.6852089226544558</v>
      </c>
      <c r="R12" s="78">
        <f>IF(RES_hh_tes!R12=0,"",RES_hh_tes!R12/RES_hh_fec!R12)</f>
        <v>2.8326790349276174</v>
      </c>
      <c r="S12" s="78">
        <f>IF(RES_hh_tes!S12=0,"",RES_hh_tes!S12/RES_hh_fec!S12)</f>
        <v>2.9753544088536215</v>
      </c>
      <c r="T12" s="78">
        <f>IF(RES_hh_tes!T12=0,"",RES_hh_tes!T12/RES_hh_fec!T12)</f>
        <v>3.0993377444235835</v>
      </c>
      <c r="U12" s="78">
        <f>IF(RES_hh_tes!U12=0,"",RES_hh_tes!U12/RES_hh_fec!U12)</f>
        <v>3.1867384309751174</v>
      </c>
      <c r="V12" s="78">
        <f>IF(RES_hh_tes!V12=0,"",RES_hh_tes!V12/RES_hh_fec!V12)</f>
        <v>3.24848401855854</v>
      </c>
      <c r="W12" s="78">
        <f>IF(RES_hh_tes!W12=0,"",RES_hh_tes!W12/RES_hh_fec!W12)</f>
        <v>3.3041875750116341</v>
      </c>
      <c r="X12" s="78">
        <f>IF(RES_hh_tes!X12=0,"",RES_hh_tes!X12/RES_hh_fec!X12)</f>
        <v>3.3577892653447785</v>
      </c>
      <c r="Y12" s="78">
        <f>IF(RES_hh_tes!Y12=0,"",RES_hh_tes!Y12/RES_hh_fec!Y12)</f>
        <v>3.3969960852267298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0.60952067491391571</v>
      </c>
      <c r="C13" s="79">
        <f>IF(RES_hh_tes!C13=0,"",RES_hh_tes!C13/RES_hh_fec!C13)</f>
        <v>0.61311980462571081</v>
      </c>
      <c r="D13" s="79">
        <f>IF(RES_hh_tes!D13=0,"",RES_hh_tes!D13/RES_hh_fec!D13)</f>
        <v>0.61819476843852161</v>
      </c>
      <c r="E13" s="79">
        <f>IF(RES_hh_tes!E13=0,"",RES_hh_tes!E13/RES_hh_fec!E13)</f>
        <v>0.62264337409617765</v>
      </c>
      <c r="F13" s="79">
        <f>IF(RES_hh_tes!F13=0,"",RES_hh_tes!F13/RES_hh_fec!F13)</f>
        <v>0.62757036407024736</v>
      </c>
      <c r="G13" s="79">
        <f>IF(RES_hh_tes!G13=0,"",RES_hh_tes!G13/RES_hh_fec!G13)</f>
        <v>0.63132875427823953</v>
      </c>
      <c r="H13" s="79">
        <f>IF(RES_hh_tes!H13=0,"",RES_hh_tes!H13/RES_hh_fec!H13)</f>
        <v>0.63680357459302106</v>
      </c>
      <c r="I13" s="79">
        <f>IF(RES_hh_tes!I13=0,"",RES_hh_tes!I13/RES_hh_fec!I13)</f>
        <v>0.6426091309162848</v>
      </c>
      <c r="J13" s="79">
        <f>IF(RES_hh_tes!J13=0,"",RES_hh_tes!J13/RES_hh_fec!J13)</f>
        <v>0.6484342353802085</v>
      </c>
      <c r="K13" s="79">
        <f>IF(RES_hh_tes!K13=0,"",RES_hh_tes!K13/RES_hh_fec!K13)</f>
        <v>0.65248928238370618</v>
      </c>
      <c r="L13" s="79">
        <f>IF(RES_hh_tes!L13=0,"",RES_hh_tes!L13/RES_hh_fec!L13)</f>
        <v>0.65574793506044382</v>
      </c>
      <c r="M13" s="79">
        <f>IF(RES_hh_tes!M13=0,"",RES_hh_tes!M13/RES_hh_fec!M13)</f>
        <v>0.65969516799466288</v>
      </c>
      <c r="N13" s="79">
        <f>IF(RES_hh_tes!N13=0,"",RES_hh_tes!N13/RES_hh_fec!N13)</f>
        <v>0.66583585380450527</v>
      </c>
      <c r="O13" s="79">
        <f>IF(RES_hh_tes!O13=0,"",RES_hh_tes!O13/RES_hh_fec!O13)</f>
        <v>0.6750692582520893</v>
      </c>
      <c r="P13" s="79">
        <f>IF(RES_hh_tes!P13=0,"",RES_hh_tes!P13/RES_hh_fec!P13)</f>
        <v>0.67919022199543744</v>
      </c>
      <c r="Q13" s="79">
        <f>IF(RES_hh_tes!Q13=0,"",RES_hh_tes!Q13/RES_hh_fec!Q13)</f>
        <v>0.6839085505019864</v>
      </c>
      <c r="R13" s="79">
        <f>IF(RES_hh_tes!R13=0,"",RES_hh_tes!R13/RES_hh_fec!R13)</f>
        <v>0.69027295657921228</v>
      </c>
      <c r="S13" s="79">
        <f>IF(RES_hh_tes!S13=0,"",RES_hh_tes!S13/RES_hh_fec!S13)</f>
        <v>0.70041398369752217</v>
      </c>
      <c r="T13" s="79">
        <f>IF(RES_hh_tes!T13=0,"",RES_hh_tes!T13/RES_hh_fec!T13)</f>
        <v>0.72112201223695405</v>
      </c>
      <c r="U13" s="79">
        <f>IF(RES_hh_tes!U13=0,"",RES_hh_tes!U13/RES_hh_fec!U13)</f>
        <v>0.76406095188132794</v>
      </c>
      <c r="V13" s="79">
        <f>IF(RES_hh_tes!V13=0,"",RES_hh_tes!V13/RES_hh_fec!V13)</f>
        <v>0.81966246578550928</v>
      </c>
      <c r="W13" s="79">
        <f>IF(RES_hh_tes!W13=0,"",RES_hh_tes!W13/RES_hh_fec!W13)</f>
        <v>0.86051244144453587</v>
      </c>
      <c r="X13" s="79">
        <f>IF(RES_hh_tes!X13=0,"",RES_hh_tes!X13/RES_hh_fec!X13)</f>
        <v>0.88366294163090486</v>
      </c>
      <c r="Y13" s="79">
        <f>IF(RES_hh_tes!Y13=0,"",RES_hh_tes!Y13/RES_hh_fec!Y13)</f>
        <v>0.89681122016378234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1.6784535314436275</v>
      </c>
      <c r="C15" s="70">
        <f>IF(RES_hh_tes!C15=0,"",RES_hh_tes!C15/RES_hh_fec!C15)</f>
        <v>1.9514100195656061</v>
      </c>
      <c r="D15" s="70">
        <f>IF(RES_hh_tes!D15=0,"",RES_hh_tes!D15/RES_hh_fec!D15)</f>
        <v>2.0815109101187899</v>
      </c>
      <c r="E15" s="70">
        <f>IF(RES_hh_tes!E15=0,"",RES_hh_tes!E15/RES_hh_fec!E15)</f>
        <v>2.1817036576945452</v>
      </c>
      <c r="F15" s="70">
        <f>IF(RES_hh_tes!F15=0,"",RES_hh_tes!F15/RES_hh_fec!F15)</f>
        <v>2.266375598734101</v>
      </c>
      <c r="G15" s="70">
        <f>IF(RES_hh_tes!G15=0,"",RES_hh_tes!G15/RES_hh_fec!G15)</f>
        <v>2.3475643703228584</v>
      </c>
      <c r="H15" s="70">
        <f>IF(RES_hh_tes!H15=0,"",RES_hh_tes!H15/RES_hh_fec!H15)</f>
        <v>2.4308185364809547</v>
      </c>
      <c r="I15" s="70">
        <f>IF(RES_hh_tes!I15=0,"",RES_hh_tes!I15/RES_hh_fec!I15)</f>
        <v>2.505737117372473</v>
      </c>
      <c r="J15" s="70">
        <f>IF(RES_hh_tes!J15=0,"",RES_hh_tes!J15/RES_hh_fec!J15)</f>
        <v>2.5825839058491478</v>
      </c>
      <c r="K15" s="70">
        <f>IF(RES_hh_tes!K15=0,"",RES_hh_tes!K15/RES_hh_fec!K15)</f>
        <v>2.6741608163369057</v>
      </c>
      <c r="L15" s="70">
        <f>IF(RES_hh_tes!L15=0,"",RES_hh_tes!L15/RES_hh_fec!L15)</f>
        <v>2.7615647316601817</v>
      </c>
      <c r="M15" s="70">
        <f>IF(RES_hh_tes!M15=0,"",RES_hh_tes!M15/RES_hh_fec!M15)</f>
        <v>2.8530006187647228</v>
      </c>
      <c r="N15" s="70">
        <f>IF(RES_hh_tes!N15=0,"",RES_hh_tes!N15/RES_hh_fec!N15)</f>
        <v>2.9534464587194997</v>
      </c>
      <c r="O15" s="70">
        <f>IF(RES_hh_tes!O15=0,"",RES_hh_tes!O15/RES_hh_fec!O15)</f>
        <v>3.067009926787958</v>
      </c>
      <c r="P15" s="70">
        <f>IF(RES_hh_tes!P15=0,"",RES_hh_tes!P15/RES_hh_fec!P15)</f>
        <v>3.1902368103629222</v>
      </c>
      <c r="Q15" s="70">
        <f>IF(RES_hh_tes!Q15=0,"",RES_hh_tes!Q15/RES_hh_fec!Q15)</f>
        <v>3.314228541371246</v>
      </c>
      <c r="R15" s="70">
        <f>IF(RES_hh_tes!R15=0,"",RES_hh_tes!R15/RES_hh_fec!R15)</f>
        <v>3.4220841270473326</v>
      </c>
      <c r="S15" s="70">
        <f>IF(RES_hh_tes!S15=0,"",RES_hh_tes!S15/RES_hh_fec!S15)</f>
        <v>3.5132053038576343</v>
      </c>
      <c r="T15" s="70">
        <f>IF(RES_hh_tes!T15=0,"",RES_hh_tes!T15/RES_hh_fec!T15)</f>
        <v>3.5903745196638401</v>
      </c>
      <c r="U15" s="70">
        <f>IF(RES_hh_tes!U15=0,"",RES_hh_tes!U15/RES_hh_fec!U15)</f>
        <v>3.6415889323482693</v>
      </c>
      <c r="V15" s="70">
        <f>IF(RES_hh_tes!V15=0,"",RES_hh_tes!V15/RES_hh_fec!V15)</f>
        <v>3.677344422355151</v>
      </c>
      <c r="W15" s="70">
        <f>IF(RES_hh_tes!W15=0,"",RES_hh_tes!W15/RES_hh_fec!W15)</f>
        <v>3.7049004064474595</v>
      </c>
      <c r="X15" s="70">
        <f>IF(RES_hh_tes!X15=0,"",RES_hh_tes!X15/RES_hh_fec!X15)</f>
        <v>3.7300476630646564</v>
      </c>
      <c r="Y15" s="70">
        <f>IF(RES_hh_tes!Y15=0,"",RES_hh_tes!Y15/RES_hh_fec!Y15)</f>
        <v>3.7556017722917279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1.6784535314436275</v>
      </c>
      <c r="C16" s="78">
        <f>IF(RES_hh_tes!C16=0,"",RES_hh_tes!C16/RES_hh_fec!C16)</f>
        <v>1.9514100195656061</v>
      </c>
      <c r="D16" s="78">
        <f>IF(RES_hh_tes!D16=0,"",RES_hh_tes!D16/RES_hh_fec!D16)</f>
        <v>2.0815109101187899</v>
      </c>
      <c r="E16" s="78">
        <f>IF(RES_hh_tes!E16=0,"",RES_hh_tes!E16/RES_hh_fec!E16)</f>
        <v>2.1817036576945452</v>
      </c>
      <c r="F16" s="78">
        <f>IF(RES_hh_tes!F16=0,"",RES_hh_tes!F16/RES_hh_fec!F16)</f>
        <v>2.266375598734101</v>
      </c>
      <c r="G16" s="78">
        <f>IF(RES_hh_tes!G16=0,"",RES_hh_tes!G16/RES_hh_fec!G16)</f>
        <v>2.3475643703228584</v>
      </c>
      <c r="H16" s="78">
        <f>IF(RES_hh_tes!H16=0,"",RES_hh_tes!H16/RES_hh_fec!H16)</f>
        <v>2.4308185364809547</v>
      </c>
      <c r="I16" s="78">
        <f>IF(RES_hh_tes!I16=0,"",RES_hh_tes!I16/RES_hh_fec!I16)</f>
        <v>2.505737117372473</v>
      </c>
      <c r="J16" s="78">
        <f>IF(RES_hh_tes!J16=0,"",RES_hh_tes!J16/RES_hh_fec!J16)</f>
        <v>2.5825839058491478</v>
      </c>
      <c r="K16" s="78">
        <f>IF(RES_hh_tes!K16=0,"",RES_hh_tes!K16/RES_hh_fec!K16)</f>
        <v>2.6741608163369057</v>
      </c>
      <c r="L16" s="78">
        <f>IF(RES_hh_tes!L16=0,"",RES_hh_tes!L16/RES_hh_fec!L16)</f>
        <v>2.7615647316601817</v>
      </c>
      <c r="M16" s="78">
        <f>IF(RES_hh_tes!M16=0,"",RES_hh_tes!M16/RES_hh_fec!M16)</f>
        <v>2.8530006187647228</v>
      </c>
      <c r="N16" s="78">
        <f>IF(RES_hh_tes!N16=0,"",RES_hh_tes!N16/RES_hh_fec!N16)</f>
        <v>2.9534464587194997</v>
      </c>
      <c r="O16" s="78">
        <f>IF(RES_hh_tes!O16=0,"",RES_hh_tes!O16/RES_hh_fec!O16)</f>
        <v>3.067009926787958</v>
      </c>
      <c r="P16" s="78">
        <f>IF(RES_hh_tes!P16=0,"",RES_hh_tes!P16/RES_hh_fec!P16)</f>
        <v>3.1902368103629222</v>
      </c>
      <c r="Q16" s="78">
        <f>IF(RES_hh_tes!Q16=0,"",RES_hh_tes!Q16/RES_hh_fec!Q16)</f>
        <v>3.314228541371246</v>
      </c>
      <c r="R16" s="78">
        <f>IF(RES_hh_tes!R16=0,"",RES_hh_tes!R16/RES_hh_fec!R16)</f>
        <v>3.4220841270473326</v>
      </c>
      <c r="S16" s="78">
        <f>IF(RES_hh_tes!S16=0,"",RES_hh_tes!S16/RES_hh_fec!S16)</f>
        <v>3.5132053038576343</v>
      </c>
      <c r="T16" s="78">
        <f>IF(RES_hh_tes!T16=0,"",RES_hh_tes!T16/RES_hh_fec!T16)</f>
        <v>3.5903745196638401</v>
      </c>
      <c r="U16" s="78">
        <f>IF(RES_hh_tes!U16=0,"",RES_hh_tes!U16/RES_hh_fec!U16)</f>
        <v>3.6415889323482693</v>
      </c>
      <c r="V16" s="78">
        <f>IF(RES_hh_tes!V16=0,"",RES_hh_tes!V16/RES_hh_fec!V16)</f>
        <v>3.677344422355151</v>
      </c>
      <c r="W16" s="78">
        <f>IF(RES_hh_tes!W16=0,"",RES_hh_tes!W16/RES_hh_fec!W16)</f>
        <v>3.7049004064474595</v>
      </c>
      <c r="X16" s="78">
        <f>IF(RES_hh_tes!X16=0,"",RES_hh_tes!X16/RES_hh_fec!X16)</f>
        <v>3.7300476630646564</v>
      </c>
      <c r="Y16" s="78">
        <f>IF(RES_hh_tes!Y16=0,"",RES_hh_tes!Y16/RES_hh_fec!Y16)</f>
        <v>3.7556017722917279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0.54436254202516254</v>
      </c>
      <c r="C17" s="70">
        <f>IF(RES_hh_tes!C17=0,"",RES_hh_tes!C17/RES_hh_fec!C17)</f>
        <v>0.55097014062067917</v>
      </c>
      <c r="D17" s="70">
        <f>IF(RES_hh_tes!D17=0,"",RES_hh_tes!D17/RES_hh_fec!D17)</f>
        <v>0.5489714981392273</v>
      </c>
      <c r="E17" s="70">
        <f>IF(RES_hh_tes!E17=0,"",RES_hh_tes!E17/RES_hh_fec!E17)</f>
        <v>0.55548915695953505</v>
      </c>
      <c r="F17" s="70">
        <f>IF(RES_hh_tes!F17=0,"",RES_hh_tes!F17/RES_hh_fec!F17)</f>
        <v>0.56223140381686998</v>
      </c>
      <c r="G17" s="70">
        <f>IF(RES_hh_tes!G17=0,"",RES_hh_tes!G17/RES_hh_fec!G17)</f>
        <v>0.56205636554708693</v>
      </c>
      <c r="H17" s="70">
        <f>IF(RES_hh_tes!H17=0,"",RES_hh_tes!H17/RES_hh_fec!H17)</f>
        <v>0.57157843217849724</v>
      </c>
      <c r="I17" s="70">
        <f>IF(RES_hh_tes!I17=0,"",RES_hh_tes!I17/RES_hh_fec!I17)</f>
        <v>0.57490027787418629</v>
      </c>
      <c r="J17" s="70">
        <f>IF(RES_hh_tes!J17=0,"",RES_hh_tes!J17/RES_hh_fec!J17)</f>
        <v>0.58079876691256582</v>
      </c>
      <c r="K17" s="70">
        <f>IF(RES_hh_tes!K17=0,"",RES_hh_tes!K17/RES_hh_fec!K17)</f>
        <v>0.58485519895698812</v>
      </c>
      <c r="L17" s="70">
        <f>IF(RES_hh_tes!L17=0,"",RES_hh_tes!L17/RES_hh_fec!L17)</f>
        <v>0.59195985943359553</v>
      </c>
      <c r="M17" s="70">
        <f>IF(RES_hh_tes!M17=0,"",RES_hh_tes!M17/RES_hh_fec!M17)</f>
        <v>0.60060670655984327</v>
      </c>
      <c r="N17" s="70">
        <f>IF(RES_hh_tes!N17=0,"",RES_hh_tes!N17/RES_hh_fec!N17)</f>
        <v>0.61356213671313442</v>
      </c>
      <c r="O17" s="70">
        <f>IF(RES_hh_tes!O17=0,"",RES_hh_tes!O17/RES_hh_fec!O17)</f>
        <v>0.62483143072750069</v>
      </c>
      <c r="P17" s="70">
        <f>IF(RES_hh_tes!P17=0,"",RES_hh_tes!P17/RES_hh_fec!P17)</f>
        <v>0.62942536823022055</v>
      </c>
      <c r="Q17" s="70">
        <f>IF(RES_hh_tes!Q17=0,"",RES_hh_tes!Q17/RES_hh_fec!Q17)</f>
        <v>0.63735481426445839</v>
      </c>
      <c r="R17" s="70">
        <f>IF(RES_hh_tes!R17=0,"",RES_hh_tes!R17/RES_hh_fec!R17)</f>
        <v>0.64851818034644648</v>
      </c>
      <c r="S17" s="70">
        <f>IF(RES_hh_tes!S17=0,"",RES_hh_tes!S17/RES_hh_fec!S17)</f>
        <v>0.66249044720736894</v>
      </c>
      <c r="T17" s="70">
        <f>IF(RES_hh_tes!T17=0,"",RES_hh_tes!T17/RES_hh_fec!T17)</f>
        <v>0.67708598110498519</v>
      </c>
      <c r="U17" s="70">
        <f>IF(RES_hh_tes!U17=0,"",RES_hh_tes!U17/RES_hh_fec!U17)</f>
        <v>0.69093306025102197</v>
      </c>
      <c r="V17" s="70">
        <f>IF(RES_hh_tes!V17=0,"",RES_hh_tes!V17/RES_hh_fec!V17)</f>
        <v>0.70346906930751885</v>
      </c>
      <c r="W17" s="70">
        <f>IF(RES_hh_tes!W17=0,"",RES_hh_tes!W17/RES_hh_fec!W17)</f>
        <v>0.7151320862474243</v>
      </c>
      <c r="X17" s="70">
        <f>IF(RES_hh_tes!X17=0,"",RES_hh_tes!X17/RES_hh_fec!X17)</f>
        <v>0.72706550833553107</v>
      </c>
      <c r="Y17" s="70">
        <f>IF(RES_hh_tes!Y17=0,"",RES_hh_tes!Y17/RES_hh_fec!Y17)</f>
        <v>0.73908069994938541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0.50559555069316031</v>
      </c>
      <c r="C19" s="78">
        <f>IF(RES_hh_tes!C19=0,"",RES_hh_tes!C19/RES_hh_fec!C19)</f>
        <v>0.50738231862199179</v>
      </c>
      <c r="D19" s="78">
        <f>IF(RES_hh_tes!D19=0,"",RES_hh_tes!D19/RES_hh_fec!D19)</f>
        <v>0.50961862163282312</v>
      </c>
      <c r="E19" s="78">
        <f>IF(RES_hh_tes!E19=0,"",RES_hh_tes!E19/RES_hh_fec!E19)</f>
        <v>0.51222940831948038</v>
      </c>
      <c r="F19" s="78">
        <f>IF(RES_hh_tes!F19=0,"",RES_hh_tes!F19/RES_hh_fec!F19)</f>
        <v>0.51618562931720902</v>
      </c>
      <c r="G19" s="78">
        <f>IF(RES_hh_tes!G19=0,"",RES_hh_tes!G19/RES_hh_fec!G19)</f>
        <v>0.52344421693469723</v>
      </c>
      <c r="H19" s="78">
        <f>IF(RES_hh_tes!H19=0,"",RES_hh_tes!H19/RES_hh_fec!H19)</f>
        <v>0.53340330303677752</v>
      </c>
      <c r="I19" s="78">
        <f>IF(RES_hh_tes!I19=0,"",RES_hh_tes!I19/RES_hh_fec!I19)</f>
        <v>0.53851965451680139</v>
      </c>
      <c r="J19" s="78">
        <f>IF(RES_hh_tes!J19=0,"",RES_hh_tes!J19/RES_hh_fec!J19)</f>
        <v>0.5399578976259467</v>
      </c>
      <c r="K19" s="78">
        <f>IF(RES_hh_tes!K19=0,"",RES_hh_tes!K19/RES_hh_fec!K19)</f>
        <v>0.54530774067648302</v>
      </c>
      <c r="L19" s="78">
        <f>IF(RES_hh_tes!L19=0,"",RES_hh_tes!L19/RES_hh_fec!L19)</f>
        <v>0.55133238803890927</v>
      </c>
      <c r="M19" s="78">
        <f>IF(RES_hh_tes!M19=0,"",RES_hh_tes!M19/RES_hh_fec!M19)</f>
        <v>0.55959551112950201</v>
      </c>
      <c r="N19" s="78">
        <f>IF(RES_hh_tes!N19=0,"",RES_hh_tes!N19/RES_hh_fec!N19)</f>
        <v>0.57233960380557269</v>
      </c>
      <c r="O19" s="78">
        <f>IF(RES_hh_tes!O19=0,"",RES_hh_tes!O19/RES_hh_fec!O19)</f>
        <v>0.59191092597026007</v>
      </c>
      <c r="P19" s="78">
        <f>IF(RES_hh_tes!P19=0,"",RES_hh_tes!P19/RES_hh_fec!P19)</f>
        <v>0.60706751106609691</v>
      </c>
      <c r="Q19" s="78">
        <f>IF(RES_hh_tes!Q19=0,"",RES_hh_tes!Q19/RES_hh_fec!Q19)</f>
        <v>0.61779540967095925</v>
      </c>
      <c r="R19" s="78">
        <f>IF(RES_hh_tes!R19=0,"",RES_hh_tes!R19/RES_hh_fec!R19)</f>
        <v>0.63856529297797182</v>
      </c>
      <c r="S19" s="78">
        <f>IF(RES_hh_tes!S19=0,"",RES_hh_tes!S19/RES_hh_fec!S19)</f>
        <v>0.67773240912613975</v>
      </c>
      <c r="T19" s="78">
        <f>IF(RES_hh_tes!T19=0,"",RES_hh_tes!T19/RES_hh_fec!T19)</f>
        <v>0.7194735890342886</v>
      </c>
      <c r="U19" s="78">
        <f>IF(RES_hh_tes!U19=0,"",RES_hh_tes!U19/RES_hh_fec!U19)</f>
        <v>0.76067166583063972</v>
      </c>
      <c r="V19" s="78">
        <f>IF(RES_hh_tes!V19=0,"",RES_hh_tes!V19/RES_hh_fec!V19)</f>
        <v>0.7953908513310729</v>
      </c>
      <c r="W19" s="78">
        <f>IF(RES_hh_tes!W19=0,"",RES_hh_tes!W19/RES_hh_fec!W19)</f>
        <v>0.8201096333045772</v>
      </c>
      <c r="X19" s="78">
        <f>IF(RES_hh_tes!X19=0,"",RES_hh_tes!X19/RES_hh_fec!X19)</f>
        <v>0.83257181842242012</v>
      </c>
      <c r="Y19" s="78">
        <f>IF(RES_hh_tes!Y19=0,"",RES_hh_tes!Y19/RES_hh_fec!Y19)</f>
        <v>0.84320560005499501</v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0.4718298715585752</v>
      </c>
      <c r="C21" s="78">
        <f>IF(RES_hh_tes!C21=0,"",RES_hh_tes!C21/RES_hh_fec!C21)</f>
        <v>0.47550233765639316</v>
      </c>
      <c r="D21" s="78">
        <f>IF(RES_hh_tes!D21=0,"",RES_hh_tes!D21/RES_hh_fec!D21)</f>
        <v>0.47900338894531419</v>
      </c>
      <c r="E21" s="78">
        <f>IF(RES_hh_tes!E21=0,"",RES_hh_tes!E21/RES_hh_fec!E21)</f>
        <v>0.48263455655706616</v>
      </c>
      <c r="F21" s="78">
        <f>IF(RES_hh_tes!F21=0,"",RES_hh_tes!F21/RES_hh_fec!F21)</f>
        <v>0.48742328213473313</v>
      </c>
      <c r="G21" s="78">
        <f>IF(RES_hh_tes!G21=0,"",RES_hh_tes!G21/RES_hh_fec!G21)</f>
        <v>0.49325745370292845</v>
      </c>
      <c r="H21" s="78">
        <f>IF(RES_hh_tes!H21=0,"",RES_hh_tes!H21/RES_hh_fec!H21)</f>
        <v>0.49837483969964363</v>
      </c>
      <c r="I21" s="78">
        <f>IF(RES_hh_tes!I21=0,"",RES_hh_tes!I21/RES_hh_fec!I21)</f>
        <v>0.50690799639187567</v>
      </c>
      <c r="J21" s="78">
        <f>IF(RES_hh_tes!J21=0,"",RES_hh_tes!J21/RES_hh_fec!J21)</f>
        <v>0.51841373140765346</v>
      </c>
      <c r="K21" s="78">
        <f>IF(RES_hh_tes!K21=0,"",RES_hh_tes!K21/RES_hh_fec!K21)</f>
        <v>0.53150042990804325</v>
      </c>
      <c r="L21" s="78">
        <f>IF(RES_hh_tes!L21=0,"",RES_hh_tes!L21/RES_hh_fec!L21)</f>
        <v>0.54477806474224355</v>
      </c>
      <c r="M21" s="78">
        <f>IF(RES_hh_tes!M21=0,"",RES_hh_tes!M21/RES_hh_fec!M21)</f>
        <v>0.55939920884331562</v>
      </c>
      <c r="N21" s="78">
        <f>IF(RES_hh_tes!N21=0,"",RES_hh_tes!N21/RES_hh_fec!N21)</f>
        <v>0.57705598469541464</v>
      </c>
      <c r="O21" s="78">
        <f>IF(RES_hh_tes!O21=0,"",RES_hh_tes!O21/RES_hh_fec!O21)</f>
        <v>0.59337161570307451</v>
      </c>
      <c r="P21" s="78">
        <f>IF(RES_hh_tes!P21=0,"",RES_hh_tes!P21/RES_hh_fec!P21)</f>
        <v>0.60044086016102527</v>
      </c>
      <c r="Q21" s="78">
        <f>IF(RES_hh_tes!Q21=0,"",RES_hh_tes!Q21/RES_hh_fec!Q21)</f>
        <v>0.60894749296283901</v>
      </c>
      <c r="R21" s="78">
        <f>IF(RES_hh_tes!R21=0,"",RES_hh_tes!R21/RES_hh_fec!R21)</f>
        <v>0.62169691795864257</v>
      </c>
      <c r="S21" s="78">
        <f>IF(RES_hh_tes!S21=0,"",RES_hh_tes!S21/RES_hh_fec!S21)</f>
        <v>0.63818284870587583</v>
      </c>
      <c r="T21" s="78">
        <f>IF(RES_hh_tes!T21=0,"",RES_hh_tes!T21/RES_hh_fec!T21)</f>
        <v>0.65470642997874584</v>
      </c>
      <c r="U21" s="78">
        <f>IF(RES_hh_tes!U21=0,"",RES_hh_tes!U21/RES_hh_fec!U21)</f>
        <v>0.67020104848995909</v>
      </c>
      <c r="V21" s="78">
        <f>IF(RES_hh_tes!V21=0,"",RES_hh_tes!V21/RES_hh_fec!V21)</f>
        <v>0.68502809942108878</v>
      </c>
      <c r="W21" s="78">
        <f>IF(RES_hh_tes!W21=0,"",RES_hh_tes!W21/RES_hh_fec!W21)</f>
        <v>0.69720523466709083</v>
      </c>
      <c r="X21" s="78">
        <f>IF(RES_hh_tes!X21=0,"",RES_hh_tes!X21/RES_hh_fec!X21)</f>
        <v>0.7113744064668982</v>
      </c>
      <c r="Y21" s="78">
        <f>IF(RES_hh_tes!Y21=0,"",RES_hh_tes!Y21/RES_hh_fec!Y21)</f>
        <v>0.72438449149800266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0.41232230056869335</v>
      </c>
      <c r="C22" s="78">
        <f>IF(RES_hh_tes!C22=0,"",RES_hh_tes!C22/RES_hh_fec!C22)</f>
        <v>0.4175652633599729</v>
      </c>
      <c r="D22" s="78">
        <f>IF(RES_hh_tes!D22=0,"",RES_hh_tes!D22/RES_hh_fec!D22)</f>
        <v>0.42011367463547228</v>
      </c>
      <c r="E22" s="78">
        <f>IF(RES_hh_tes!E22=0,"",RES_hh_tes!E22/RES_hh_fec!E22)</f>
        <v>0.43060429224040941</v>
      </c>
      <c r="F22" s="78">
        <f>IF(RES_hh_tes!F22=0,"",RES_hh_tes!F22/RES_hh_fec!F22)</f>
        <v>0.45176945289529424</v>
      </c>
      <c r="G22" s="78">
        <f>IF(RES_hh_tes!G22=0,"",RES_hh_tes!G22/RES_hh_fec!G22)</f>
        <v>0.48755555115807009</v>
      </c>
      <c r="H22" s="78">
        <f>IF(RES_hh_tes!H22=0,"",RES_hh_tes!H22/RES_hh_fec!H22)</f>
        <v>0.50969594379084582</v>
      </c>
      <c r="I22" s="78">
        <f>IF(RES_hh_tes!I22=0,"",RES_hh_tes!I22/RES_hh_fec!I22)</f>
        <v>0.53077717316281448</v>
      </c>
      <c r="J22" s="78">
        <f>IF(RES_hh_tes!J22=0,"",RES_hh_tes!J22/RES_hh_fec!J22)</f>
        <v>0.54966702622771235</v>
      </c>
      <c r="K22" s="78">
        <f>IF(RES_hh_tes!K22=0,"",RES_hh_tes!K22/RES_hh_fec!K22)</f>
        <v>0.57222042764178016</v>
      </c>
      <c r="L22" s="78">
        <f>IF(RES_hh_tes!L22=0,"",RES_hh_tes!L22/RES_hh_fec!L22)</f>
        <v>0.59200280500028557</v>
      </c>
      <c r="M22" s="78">
        <f>IF(RES_hh_tes!M22=0,"",RES_hh_tes!M22/RES_hh_fec!M22)</f>
        <v>0.6111558518179625</v>
      </c>
      <c r="N22" s="78">
        <f>IF(RES_hh_tes!N22=0,"",RES_hh_tes!N22/RES_hh_fec!N22)</f>
        <v>0.62581204857192263</v>
      </c>
      <c r="O22" s="78">
        <f>IF(RES_hh_tes!O22=0,"",RES_hh_tes!O22/RES_hh_fec!O22)</f>
        <v>0.63574492660909721</v>
      </c>
      <c r="P22" s="78">
        <f>IF(RES_hh_tes!P22=0,"",RES_hh_tes!P22/RES_hh_fec!P22)</f>
        <v>0.63705862557558013</v>
      </c>
      <c r="Q22" s="78">
        <f>IF(RES_hh_tes!Q22=0,"",RES_hh_tes!Q22/RES_hh_fec!Q22)</f>
        <v>0.63954114189335842</v>
      </c>
      <c r="R22" s="78">
        <f>IF(RES_hh_tes!R22=0,"",RES_hh_tes!R22/RES_hh_fec!R22)</f>
        <v>0.64276839083097392</v>
      </c>
      <c r="S22" s="78">
        <f>IF(RES_hh_tes!S22=0,"",RES_hh_tes!S22/RES_hh_fec!S22)</f>
        <v>0.64915069287913219</v>
      </c>
      <c r="T22" s="78">
        <f>IF(RES_hh_tes!T22=0,"",RES_hh_tes!T22/RES_hh_fec!T22)</f>
        <v>0.65549867916092319</v>
      </c>
      <c r="U22" s="78">
        <f>IF(RES_hh_tes!U22=0,"",RES_hh_tes!U22/RES_hh_fec!U22)</f>
        <v>0.66538329029016074</v>
      </c>
      <c r="V22" s="78">
        <f>IF(RES_hh_tes!V22=0,"",RES_hh_tes!V22/RES_hh_fec!V22)</f>
        <v>0.68520346268160837</v>
      </c>
      <c r="W22" s="78">
        <f>IF(RES_hh_tes!W22=0,"",RES_hh_tes!W22/RES_hh_fec!W22)</f>
        <v>0.70161815996862331</v>
      </c>
      <c r="X22" s="78">
        <f>IF(RES_hh_tes!X22=0,"",RES_hh_tes!X22/RES_hh_fec!X22)</f>
        <v>0.71223170411373238</v>
      </c>
      <c r="Y22" s="78">
        <f>IF(RES_hh_tes!Y22=0,"",RES_hh_tes!Y22/RES_hh_fec!Y22)</f>
        <v>0.72051308553459792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0.73638477464119101</v>
      </c>
      <c r="C24" s="78">
        <f>IF(RES_hh_tes!C24=0,"",RES_hh_tes!C24/RES_hh_fec!C24)</f>
        <v>0.73742349316463152</v>
      </c>
      <c r="D24" s="78">
        <f>IF(RES_hh_tes!D24=0,"",RES_hh_tes!D24/RES_hh_fec!D24)</f>
        <v>0.73769507610513696</v>
      </c>
      <c r="E24" s="78">
        <f>IF(RES_hh_tes!E24=0,"",RES_hh_tes!E24/RES_hh_fec!E24)</f>
        <v>0.73867501830478155</v>
      </c>
      <c r="F24" s="78">
        <f>IF(RES_hh_tes!F24=0,"",RES_hh_tes!F24/RES_hh_fec!F24)</f>
        <v>0.74104778482222522</v>
      </c>
      <c r="G24" s="78">
        <f>IF(RES_hh_tes!G24=0,"",RES_hh_tes!G24/RES_hh_fec!G24)</f>
        <v>0.74323102030805988</v>
      </c>
      <c r="H24" s="78">
        <f>IF(RES_hh_tes!H24=0,"",RES_hh_tes!H24/RES_hh_fec!H24)</f>
        <v>0.74579239105464046</v>
      </c>
      <c r="I24" s="78">
        <f>IF(RES_hh_tes!I24=0,"",RES_hh_tes!I24/RES_hh_fec!I24)</f>
        <v>0.74841618226510642</v>
      </c>
      <c r="J24" s="78">
        <f>IF(RES_hh_tes!J24=0,"",RES_hh_tes!J24/RES_hh_fec!J24)</f>
        <v>0.75106878592020099</v>
      </c>
      <c r="K24" s="78">
        <f>IF(RES_hh_tes!K24=0,"",RES_hh_tes!K24/RES_hh_fec!K24)</f>
        <v>0.75409115040818842</v>
      </c>
      <c r="L24" s="78">
        <f>IF(RES_hh_tes!L24=0,"",RES_hh_tes!L24/RES_hh_fec!L24)</f>
        <v>0.75824144879141753</v>
      </c>
      <c r="M24" s="78">
        <f>IF(RES_hh_tes!M24=0,"",RES_hh_tes!M24/RES_hh_fec!M24)</f>
        <v>0.76365743745549042</v>
      </c>
      <c r="N24" s="78">
        <f>IF(RES_hh_tes!N24=0,"",RES_hh_tes!N24/RES_hh_fec!N24)</f>
        <v>0.7705304347787737</v>
      </c>
      <c r="O24" s="78">
        <f>IF(RES_hh_tes!O24=0,"",RES_hh_tes!O24/RES_hh_fec!O24)</f>
        <v>0.77617261064624443</v>
      </c>
      <c r="P24" s="78">
        <f>IF(RES_hh_tes!P24=0,"",RES_hh_tes!P24/RES_hh_fec!P24)</f>
        <v>0.77686926821926983</v>
      </c>
      <c r="Q24" s="78">
        <f>IF(RES_hh_tes!Q24=0,"",RES_hh_tes!Q24/RES_hh_fec!Q24)</f>
        <v>0.77792894956321323</v>
      </c>
      <c r="R24" s="78">
        <f>IF(RES_hh_tes!R24=0,"",RES_hh_tes!R24/RES_hh_fec!R24)</f>
        <v>0.77959008909316874</v>
      </c>
      <c r="S24" s="78">
        <f>IF(RES_hh_tes!S24=0,"",RES_hh_tes!S24/RES_hh_fec!S24)</f>
        <v>0.78250942065179308</v>
      </c>
      <c r="T24" s="78">
        <f>IF(RES_hh_tes!T24=0,"",RES_hh_tes!T24/RES_hh_fec!T24)</f>
        <v>0.78583549396330121</v>
      </c>
      <c r="U24" s="78">
        <f>IF(RES_hh_tes!U24=0,"",RES_hh_tes!U24/RES_hh_fec!U24)</f>
        <v>0.78999998420873385</v>
      </c>
      <c r="V24" s="78">
        <f>IF(RES_hh_tes!V24=0,"",RES_hh_tes!V24/RES_hh_fec!V24)</f>
        <v>0.79450736740540118</v>
      </c>
      <c r="W24" s="78">
        <f>IF(RES_hh_tes!W24=0,"",RES_hh_tes!W24/RES_hh_fec!W24)</f>
        <v>0.79888354039287035</v>
      </c>
      <c r="X24" s="78">
        <f>IF(RES_hh_tes!X24=0,"",RES_hh_tes!X24/RES_hh_fec!X24)</f>
        <v>0.80326135423072376</v>
      </c>
      <c r="Y24" s="78">
        <f>IF(RES_hh_tes!Y24=0,"",RES_hh_tes!Y24/RES_hh_fec!Y24)</f>
        <v>0.80825953321504818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0.57037957626969438</v>
      </c>
      <c r="C25" s="79">
        <f>IF(RES_hh_tes!C25=0,"",RES_hh_tes!C25/RES_hh_fec!C25)</f>
        <v>0.57354691004128899</v>
      </c>
      <c r="D25" s="79">
        <f>IF(RES_hh_tes!D25=0,"",RES_hh_tes!D25/RES_hh_fec!D25)</f>
        <v>0.57739749656225769</v>
      </c>
      <c r="E25" s="79">
        <f>IF(RES_hh_tes!E25=0,"",RES_hh_tes!E25/RES_hh_fec!E25)</f>
        <v>0.58097330406678038</v>
      </c>
      <c r="F25" s="79">
        <f>IF(RES_hh_tes!F25=0,"",RES_hh_tes!F25/RES_hh_fec!F25)</f>
        <v>0.58422302751281929</v>
      </c>
      <c r="G25" s="79">
        <f>IF(RES_hh_tes!G25=0,"",RES_hh_tes!G25/RES_hh_fec!G25)</f>
        <v>0.58758568624112617</v>
      </c>
      <c r="H25" s="79">
        <f>IF(RES_hh_tes!H25=0,"",RES_hh_tes!H25/RES_hh_fec!H25)</f>
        <v>0.59129683573149028</v>
      </c>
      <c r="I25" s="79">
        <f>IF(RES_hh_tes!I25=0,"",RES_hh_tes!I25/RES_hh_fec!I25)</f>
        <v>0.59322068775520631</v>
      </c>
      <c r="J25" s="79">
        <f>IF(RES_hh_tes!J25=0,"",RES_hh_tes!J25/RES_hh_fec!J25)</f>
        <v>0.59434157378212127</v>
      </c>
      <c r="K25" s="79">
        <f>IF(RES_hh_tes!K25=0,"",RES_hh_tes!K25/RES_hh_fec!K25)</f>
        <v>0.5961454507764562</v>
      </c>
      <c r="L25" s="79">
        <f>IF(RES_hh_tes!L25=0,"",RES_hh_tes!L25/RES_hh_fec!L25)</f>
        <v>0.59836182705014751</v>
      </c>
      <c r="M25" s="79">
        <f>IF(RES_hh_tes!M25=0,"",RES_hh_tes!M25/RES_hh_fec!M25)</f>
        <v>0.60157540361754358</v>
      </c>
      <c r="N25" s="79">
        <f>IF(RES_hh_tes!N25=0,"",RES_hh_tes!N25/RES_hh_fec!N25)</f>
        <v>0.6056124416198293</v>
      </c>
      <c r="O25" s="79">
        <f>IF(RES_hh_tes!O25=0,"",RES_hh_tes!O25/RES_hh_fec!O25)</f>
        <v>0.61060385972822706</v>
      </c>
      <c r="P25" s="79">
        <f>IF(RES_hh_tes!P25=0,"",RES_hh_tes!P25/RES_hh_fec!P25)</f>
        <v>0.61721977796582095</v>
      </c>
      <c r="Q25" s="79">
        <f>IF(RES_hh_tes!Q25=0,"",RES_hh_tes!Q25/RES_hh_fec!Q25)</f>
        <v>0.62749302608510227</v>
      </c>
      <c r="R25" s="79">
        <f>IF(RES_hh_tes!R25=0,"",RES_hh_tes!R25/RES_hh_fec!R25)</f>
        <v>0.63877767385168671</v>
      </c>
      <c r="S25" s="79">
        <f>IF(RES_hh_tes!S25=0,"",RES_hh_tes!S25/RES_hh_fec!S25)</f>
        <v>0.65133040660235586</v>
      </c>
      <c r="T25" s="79">
        <f>IF(RES_hh_tes!T25=0,"",RES_hh_tes!T25/RES_hh_fec!T25)</f>
        <v>0.66430758985954697</v>
      </c>
      <c r="U25" s="79">
        <f>IF(RES_hh_tes!U25=0,"",RES_hh_tes!U25/RES_hh_fec!U25)</f>
        <v>0.67731171971486059</v>
      </c>
      <c r="V25" s="79">
        <f>IF(RES_hh_tes!V25=0,"",RES_hh_tes!V25/RES_hh_fec!V25)</f>
        <v>0.68891148127844137</v>
      </c>
      <c r="W25" s="79">
        <f>IF(RES_hh_tes!W25=0,"",RES_hh_tes!W25/RES_hh_fec!W25)</f>
        <v>0.70010142431226163</v>
      </c>
      <c r="X25" s="79">
        <f>IF(RES_hh_tes!X25=0,"",RES_hh_tes!X25/RES_hh_fec!X25)</f>
        <v>0.71131859725053859</v>
      </c>
      <c r="Y25" s="79">
        <f>IF(RES_hh_tes!Y25=0,"",RES_hh_tes!Y25/RES_hh_fec!Y25)</f>
        <v>0.72270068021700662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>
        <f>IF(RES_hh_tes!C26=0,"",RES_hh_tes!C26/RES_hh_fec!C26)</f>
        <v>0.99999999999999956</v>
      </c>
      <c r="D26" s="81">
        <f>IF(RES_hh_tes!D26=0,"",RES_hh_tes!D26/RES_hh_fec!D26)</f>
        <v>1.0000000000000002</v>
      </c>
      <c r="E26" s="81">
        <f>IF(RES_hh_tes!E26=0,"",RES_hh_tes!E26/RES_hh_fec!E26)</f>
        <v>1.0000000000000004</v>
      </c>
      <c r="F26" s="81">
        <f>IF(RES_hh_tes!F26=0,"",RES_hh_tes!F26/RES_hh_fec!F26)</f>
        <v>1</v>
      </c>
      <c r="G26" s="81">
        <f>IF(RES_hh_tes!G26=0,"",RES_hh_tes!G26/RES_hh_fec!G26)</f>
        <v>0.99999999999999989</v>
      </c>
      <c r="H26" s="81">
        <f>IF(RES_hh_tes!H26=0,"",RES_hh_tes!H26/RES_hh_fec!H26)</f>
        <v>1.0000000000000002</v>
      </c>
      <c r="I26" s="81">
        <f>IF(RES_hh_tes!I26=0,"",RES_hh_tes!I26/RES_hh_fec!I26)</f>
        <v>1</v>
      </c>
      <c r="J26" s="81">
        <f>IF(RES_hh_tes!J26=0,"",RES_hh_tes!J26/RES_hh_fec!J26)</f>
        <v>1.0000000000000009</v>
      </c>
      <c r="K26" s="81">
        <f>IF(RES_hh_tes!K26=0,"",RES_hh_tes!K26/RES_hh_fec!K26)</f>
        <v>1.0000000000000002</v>
      </c>
      <c r="L26" s="81">
        <f>IF(RES_hh_tes!L26=0,"",RES_hh_tes!L26/RES_hh_fec!L26)</f>
        <v>0.99999999999999933</v>
      </c>
      <c r="M26" s="81">
        <f>IF(RES_hh_tes!M26=0,"",RES_hh_tes!M26/RES_hh_fec!M26)</f>
        <v>1.0000000000000024</v>
      </c>
      <c r="N26" s="81">
        <f>IF(RES_hh_tes!N26=0,"",RES_hh_tes!N26/RES_hh_fec!N26)</f>
        <v>0.99999999999999933</v>
      </c>
      <c r="O26" s="81">
        <f>IF(RES_hh_tes!O26=0,"",RES_hh_tes!O26/RES_hh_fec!O26)</f>
        <v>0.99999999999999478</v>
      </c>
      <c r="P26" s="81">
        <f>IF(RES_hh_tes!P26=0,"",RES_hh_tes!P26/RES_hh_fec!P26)</f>
        <v>0.99999999999999645</v>
      </c>
      <c r="Q26" s="81">
        <f>IF(RES_hh_tes!Q26=0,"",RES_hh_tes!Q26/RES_hh_fec!Q26)</f>
        <v>0.99999999999999711</v>
      </c>
      <c r="R26" s="81">
        <f>IF(RES_hh_tes!R26=0,"",RES_hh_tes!R26/RES_hh_fec!R26)</f>
        <v>1.0000000000000007</v>
      </c>
      <c r="S26" s="81">
        <f>IF(RES_hh_tes!S26=0,"",RES_hh_tes!S26/RES_hh_fec!S26)</f>
        <v>0.99999999999999922</v>
      </c>
      <c r="T26" s="81">
        <f>IF(RES_hh_tes!T26=0,"",RES_hh_tes!T26/RES_hh_fec!T26)</f>
        <v>0.99999999999999933</v>
      </c>
      <c r="U26" s="81">
        <f>IF(RES_hh_tes!U26=0,"",RES_hh_tes!U26/RES_hh_fec!U26)</f>
        <v>0.99999999999999867</v>
      </c>
      <c r="V26" s="81">
        <f>IF(RES_hh_tes!V26=0,"",RES_hh_tes!V26/RES_hh_fec!V26)</f>
        <v>0.99999999999999634</v>
      </c>
      <c r="W26" s="81">
        <f>IF(RES_hh_tes!W26=0,"",RES_hh_tes!W26/RES_hh_fec!W26)</f>
        <v>1.0000000000000022</v>
      </c>
      <c r="X26" s="81">
        <f>IF(RES_hh_tes!X26=0,"",RES_hh_tes!X26/RES_hh_fec!X26)</f>
        <v>1.0000000000000007</v>
      </c>
      <c r="Y26" s="81">
        <f>IF(RES_hh_tes!Y26=0,"",RES_hh_tes!Y26/RES_hh_fec!Y26)</f>
        <v>0.99999999999999423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0.57921792983014675</v>
      </c>
      <c r="C27" s="70">
        <f>IF(RES_hh_tes!C27=0,"",RES_hh_tes!C27/RES_hh_fec!C27)</f>
        <v>0.58191109072092173</v>
      </c>
      <c r="D27" s="70">
        <f>IF(RES_hh_tes!D27=0,"",RES_hh_tes!D27/RES_hh_fec!D27)</f>
        <v>0.58129444405997299</v>
      </c>
      <c r="E27" s="70">
        <f>IF(RES_hh_tes!E27=0,"",RES_hh_tes!E27/RES_hh_fec!E27)</f>
        <v>0.58258160215122456</v>
      </c>
      <c r="F27" s="70">
        <f>IF(RES_hh_tes!F27=0,"",RES_hh_tes!F27/RES_hh_fec!F27)</f>
        <v>0.58590784075604974</v>
      </c>
      <c r="G27" s="70">
        <f>IF(RES_hh_tes!G27=0,"",RES_hh_tes!G27/RES_hh_fec!G27)</f>
        <v>0.58774413805128556</v>
      </c>
      <c r="H27" s="70">
        <f>IF(RES_hh_tes!H27=0,"",RES_hh_tes!H27/RES_hh_fec!H27)</f>
        <v>0.59017402491077431</v>
      </c>
      <c r="I27" s="70">
        <f>IF(RES_hh_tes!I27=0,"",RES_hh_tes!I27/RES_hh_fec!I27)</f>
        <v>0.59416607616549788</v>
      </c>
      <c r="J27" s="70">
        <f>IF(RES_hh_tes!J27=0,"",RES_hh_tes!J27/RES_hh_fec!J27)</f>
        <v>0.59490013693882349</v>
      </c>
      <c r="K27" s="70">
        <f>IF(RES_hh_tes!K27=0,"",RES_hh_tes!K27/RES_hh_fec!K27)</f>
        <v>0.59735254319777775</v>
      </c>
      <c r="L27" s="70">
        <f>IF(RES_hh_tes!L27=0,"",RES_hh_tes!L27/RES_hh_fec!L27)</f>
        <v>0.60111118203871439</v>
      </c>
      <c r="M27" s="70">
        <f>IF(RES_hh_tes!M27=0,"",RES_hh_tes!M27/RES_hh_fec!M27)</f>
        <v>0.61030334526901853</v>
      </c>
      <c r="N27" s="70">
        <f>IF(RES_hh_tes!N27=0,"",RES_hh_tes!N27/RES_hh_fec!N27)</f>
        <v>0.61744730364649081</v>
      </c>
      <c r="O27" s="70">
        <f>IF(RES_hh_tes!O27=0,"",RES_hh_tes!O27/RES_hh_fec!O27)</f>
        <v>0.61702654872638352</v>
      </c>
      <c r="P27" s="70">
        <f>IF(RES_hh_tes!P27=0,"",RES_hh_tes!P27/RES_hh_fec!P27)</f>
        <v>0.61921874348369432</v>
      </c>
      <c r="Q27" s="70">
        <f>IF(RES_hh_tes!Q27=0,"",RES_hh_tes!Q27/RES_hh_fec!Q27)</f>
        <v>0.61991371662920103</v>
      </c>
      <c r="R27" s="70">
        <f>IF(RES_hh_tes!R27=0,"",RES_hh_tes!R27/RES_hh_fec!R27)</f>
        <v>0.62376179552771549</v>
      </c>
      <c r="S27" s="70">
        <f>IF(RES_hh_tes!S27=0,"",RES_hh_tes!S27/RES_hh_fec!S27)</f>
        <v>0.62088837458725965</v>
      </c>
      <c r="T27" s="70">
        <f>IF(RES_hh_tes!T27=0,"",RES_hh_tes!T27/RES_hh_fec!T27)</f>
        <v>0.62198710412703839</v>
      </c>
      <c r="U27" s="70">
        <f>IF(RES_hh_tes!U27=0,"",RES_hh_tes!U27/RES_hh_fec!U27)</f>
        <v>0.62610689320683621</v>
      </c>
      <c r="V27" s="70">
        <f>IF(RES_hh_tes!V27=0,"",RES_hh_tes!V27/RES_hh_fec!V27)</f>
        <v>0.63759549718817465</v>
      </c>
      <c r="W27" s="70">
        <f>IF(RES_hh_tes!W27=0,"",RES_hh_tes!W27/RES_hh_fec!W27)</f>
        <v>0.63932176848887323</v>
      </c>
      <c r="X27" s="70">
        <f>IF(RES_hh_tes!X27=0,"",RES_hh_tes!X27/RES_hh_fec!X27)</f>
        <v>0.64802906084834</v>
      </c>
      <c r="Y27" s="70">
        <f>IF(RES_hh_tes!Y27=0,"",RES_hh_tes!Y27/RES_hh_fec!Y27)</f>
        <v>0.65698247562135359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0.57350026581398716</v>
      </c>
      <c r="C29" s="78">
        <f>IF(RES_hh_tes!C29=0,"",RES_hh_tes!C29/RES_hh_fec!C29)</f>
        <v>0.57428956948280541</v>
      </c>
      <c r="D29" s="78">
        <f>IF(RES_hh_tes!D29=0,"",RES_hh_tes!D29/RES_hh_fec!D29)</f>
        <v>0.57507247733713485</v>
      </c>
      <c r="E29" s="78">
        <f>IF(RES_hh_tes!E29=0,"",RES_hh_tes!E29/RES_hh_fec!E29)</f>
        <v>0.57618371053797601</v>
      </c>
      <c r="F29" s="78">
        <f>IF(RES_hh_tes!F29=0,"",RES_hh_tes!F29/RES_hh_fec!F29)</f>
        <v>0.57744496133532264</v>
      </c>
      <c r="G29" s="78">
        <f>IF(RES_hh_tes!G29=0,"",RES_hh_tes!G29/RES_hh_fec!G29)</f>
        <v>0.57880185124282058</v>
      </c>
      <c r="H29" s="78">
        <f>IF(RES_hh_tes!H29=0,"",RES_hh_tes!H29/RES_hh_fec!H29)</f>
        <v>0.58016563182120318</v>
      </c>
      <c r="I29" s="78">
        <f>IF(RES_hh_tes!I29=0,"",RES_hh_tes!I29/RES_hh_fec!I29)</f>
        <v>0.58080124059305338</v>
      </c>
      <c r="J29" s="78">
        <f>IF(RES_hh_tes!J29=0,"",RES_hh_tes!J29/RES_hh_fec!J29)</f>
        <v>0.58100676684693664</v>
      </c>
      <c r="K29" s="78">
        <f>IF(RES_hh_tes!K29=0,"",RES_hh_tes!K29/RES_hh_fec!K29)</f>
        <v>0.58130746582741144</v>
      </c>
      <c r="L29" s="78">
        <f>IF(RES_hh_tes!L29=0,"",RES_hh_tes!L29/RES_hh_fec!L29)</f>
        <v>0.58162900680573848</v>
      </c>
      <c r="M29" s="78">
        <f>IF(RES_hh_tes!M29=0,"",RES_hh_tes!M29/RES_hh_fec!M29)</f>
        <v>0.58198642556622959</v>
      </c>
      <c r="N29" s="78">
        <f>IF(RES_hh_tes!N29=0,"",RES_hh_tes!N29/RES_hh_fec!N29)</f>
        <v>0.58233185712780022</v>
      </c>
      <c r="O29" s="78">
        <f>IF(RES_hh_tes!O29=0,"",RES_hh_tes!O29/RES_hh_fec!O29)</f>
        <v>0.58263500718722094</v>
      </c>
      <c r="P29" s="78">
        <f>IF(RES_hh_tes!P29=0,"",RES_hh_tes!P29/RES_hh_fec!P29)</f>
        <v>0.5827980302702026</v>
      </c>
      <c r="Q29" s="78">
        <f>IF(RES_hh_tes!Q29=0,"",RES_hh_tes!Q29/RES_hh_fec!Q29)</f>
        <v>0.58301609839862889</v>
      </c>
      <c r="R29" s="78">
        <f>IF(RES_hh_tes!R29=0,"",RES_hh_tes!R29/RES_hh_fec!R29)</f>
        <v>0.58347235977694767</v>
      </c>
      <c r="S29" s="78">
        <f>IF(RES_hh_tes!S29=0,"",RES_hh_tes!S29/RES_hh_fec!S29)</f>
        <v>0.58471509488399853</v>
      </c>
      <c r="T29" s="78">
        <f>IF(RES_hh_tes!T29=0,"",RES_hh_tes!T29/RES_hh_fec!T29)</f>
        <v>0.58653321699468153</v>
      </c>
      <c r="U29" s="78">
        <f>IF(RES_hh_tes!U29=0,"",RES_hh_tes!U29/RES_hh_fec!U29)</f>
        <v>0.58904726441548561</v>
      </c>
      <c r="V29" s="78">
        <f>IF(RES_hh_tes!V29=0,"",RES_hh_tes!V29/RES_hh_fec!V29)</f>
        <v>0.59184904031539964</v>
      </c>
      <c r="W29" s="78">
        <f>IF(RES_hh_tes!W29=0,"",RES_hh_tes!W29/RES_hh_fec!W29)</f>
        <v>0.59468050244620441</v>
      </c>
      <c r="X29" s="78">
        <f>IF(RES_hh_tes!X29=0,"",RES_hh_tes!X29/RES_hh_fec!X29)</f>
        <v>0.59666067707836112</v>
      </c>
      <c r="Y29" s="78">
        <f>IF(RES_hh_tes!Y29=0,"",RES_hh_tes!Y29/RES_hh_fec!Y29)</f>
        <v>0.59847639776112316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0.57260764225981831</v>
      </c>
      <c r="C30" s="78">
        <f>IF(RES_hh_tes!C30=0,"",RES_hh_tes!C30/RES_hh_fec!C30)</f>
        <v>0.573720640999964</v>
      </c>
      <c r="D30" s="78">
        <f>IF(RES_hh_tes!D30=0,"",RES_hh_tes!D30/RES_hh_fec!D30)</f>
        <v>0.57491806459410699</v>
      </c>
      <c r="E30" s="78">
        <f>IF(RES_hh_tes!E30=0,"",RES_hh_tes!E30/RES_hh_fec!E30)</f>
        <v>0.576080944870213</v>
      </c>
      <c r="F30" s="78">
        <f>IF(RES_hh_tes!F30=0,"",RES_hh_tes!F30/RES_hh_fec!F30)</f>
        <v>0.57726850848240274</v>
      </c>
      <c r="G30" s="78">
        <f>IF(RES_hh_tes!G30=0,"",RES_hh_tes!G30/RES_hh_fec!G30)</f>
        <v>0.57851753139375661</v>
      </c>
      <c r="H30" s="78">
        <f>IF(RES_hh_tes!H30=0,"",RES_hh_tes!H30/RES_hh_fec!H30)</f>
        <v>0.57994636528523136</v>
      </c>
      <c r="I30" s="78">
        <f>IF(RES_hh_tes!I30=0,"",RES_hh_tes!I30/RES_hh_fec!I30)</f>
        <v>0.58070943440264544</v>
      </c>
      <c r="J30" s="78">
        <f>IF(RES_hh_tes!J30=0,"",RES_hh_tes!J30/RES_hh_fec!J30)</f>
        <v>0.58113163914846355</v>
      </c>
      <c r="K30" s="78">
        <f>IF(RES_hh_tes!K30=0,"",RES_hh_tes!K30/RES_hh_fec!K30)</f>
        <v>0.58169199665947369</v>
      </c>
      <c r="L30" s="78">
        <f>IF(RES_hh_tes!L30=0,"",RES_hh_tes!L30/RES_hh_fec!L30)</f>
        <v>0.5822780475880952</v>
      </c>
      <c r="M30" s="78">
        <f>IF(RES_hh_tes!M30=0,"",RES_hh_tes!M30/RES_hh_fec!M30)</f>
        <v>0.58282141009304766</v>
      </c>
      <c r="N30" s="78">
        <f>IF(RES_hh_tes!N30=0,"",RES_hh_tes!N30/RES_hh_fec!N30)</f>
        <v>0.58339554245046876</v>
      </c>
      <c r="O30" s="78">
        <f>IF(RES_hh_tes!O30=0,"",RES_hh_tes!O30/RES_hh_fec!O30)</f>
        <v>0.58393984811113098</v>
      </c>
      <c r="P30" s="78">
        <f>IF(RES_hh_tes!P30=0,"",RES_hh_tes!P30/RES_hh_fec!P30)</f>
        <v>0.58430806324273243</v>
      </c>
      <c r="Q30" s="78">
        <f>IF(RES_hh_tes!Q30=0,"",RES_hh_tes!Q30/RES_hh_fec!Q30)</f>
        <v>0.58495287911506766</v>
      </c>
      <c r="R30" s="78">
        <f>IF(RES_hh_tes!R30=0,"",RES_hh_tes!R30/RES_hh_fec!R30)</f>
        <v>0.58639153127878285</v>
      </c>
      <c r="S30" s="78">
        <f>IF(RES_hh_tes!S30=0,"",RES_hh_tes!S30/RES_hh_fec!S30)</f>
        <v>0.58876461489231802</v>
      </c>
      <c r="T30" s="78">
        <f>IF(RES_hh_tes!T30=0,"",RES_hh_tes!T30/RES_hh_fec!T30)</f>
        <v>0.59195780468023329</v>
      </c>
      <c r="U30" s="78">
        <f>IF(RES_hh_tes!U30=0,"",RES_hh_tes!U30/RES_hh_fec!U30)</f>
        <v>0.59556069641716569</v>
      </c>
      <c r="V30" s="78">
        <f>IF(RES_hh_tes!V30=0,"",RES_hh_tes!V30/RES_hh_fec!V30)</f>
        <v>0.59929874764053426</v>
      </c>
      <c r="W30" s="78">
        <f>IF(RES_hh_tes!W30=0,"",RES_hh_tes!W30/RES_hh_fec!W30)</f>
        <v>0.60318973538506082</v>
      </c>
      <c r="X30" s="78">
        <f>IF(RES_hh_tes!X30=0,"",RES_hh_tes!X30/RES_hh_fec!X30)</f>
        <v>0.60664691371948531</v>
      </c>
      <c r="Y30" s="78">
        <f>IF(RES_hh_tes!Y30=0,"",RES_hh_tes!Y30/RES_hh_fec!Y30)</f>
        <v>0.60997177517147216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0.56710686192574145</v>
      </c>
      <c r="C31" s="78">
        <f>IF(RES_hh_tes!C31=0,"",RES_hh_tes!C31/RES_hh_fec!C31)</f>
        <v>0.56786726649101493</v>
      </c>
      <c r="D31" s="78">
        <f>IF(RES_hh_tes!D31=0,"",RES_hh_tes!D31/RES_hh_fec!D31)</f>
        <v>0.56848512911709348</v>
      </c>
      <c r="E31" s="78">
        <f>IF(RES_hh_tes!E31=0,"",RES_hh_tes!E31/RES_hh_fec!E31)</f>
        <v>0.56957962172072218</v>
      </c>
      <c r="F31" s="78">
        <f>IF(RES_hh_tes!F31=0,"",RES_hh_tes!F31/RES_hh_fec!F31)</f>
        <v>0.57106850105197315</v>
      </c>
      <c r="G31" s="78">
        <f>IF(RES_hh_tes!G31=0,"",RES_hh_tes!G31/RES_hh_fec!G31)</f>
        <v>0.57277911378225987</v>
      </c>
      <c r="H31" s="78">
        <f>IF(RES_hh_tes!H31=0,"",RES_hh_tes!H31/RES_hh_fec!H31)</f>
        <v>0.57385004315030375</v>
      </c>
      <c r="I31" s="78">
        <f>IF(RES_hh_tes!I31=0,"",RES_hh_tes!I31/RES_hh_fec!I31)</f>
        <v>0.57433635173847664</v>
      </c>
      <c r="J31" s="78">
        <f>IF(RES_hh_tes!J31=0,"",RES_hh_tes!J31/RES_hh_fec!J31)</f>
        <v>0.57451309587615673</v>
      </c>
      <c r="K31" s="78">
        <f>IF(RES_hh_tes!K31=0,"",RES_hh_tes!K31/RES_hh_fec!K31)</f>
        <v>0.57481857566177574</v>
      </c>
      <c r="L31" s="78">
        <f>IF(RES_hh_tes!L31=0,"",RES_hh_tes!L31/RES_hh_fec!L31)</f>
        <v>0.57509208377549803</v>
      </c>
      <c r="M31" s="78">
        <f>IF(RES_hh_tes!M31=0,"",RES_hh_tes!M31/RES_hh_fec!M31)</f>
        <v>0.57539237420339084</v>
      </c>
      <c r="N31" s="78">
        <f>IF(RES_hh_tes!N31=0,"",RES_hh_tes!N31/RES_hh_fec!N31)</f>
        <v>0.57560051862141304</v>
      </c>
      <c r="O31" s="78">
        <f>IF(RES_hh_tes!O31=0,"",RES_hh_tes!O31/RES_hh_fec!O31)</f>
        <v>0.57575604676242353</v>
      </c>
      <c r="P31" s="78">
        <f>IF(RES_hh_tes!P31=0,"",RES_hh_tes!P31/RES_hh_fec!P31)</f>
        <v>0.57586096457194624</v>
      </c>
      <c r="Q31" s="78">
        <f>IF(RES_hh_tes!Q31=0,"",RES_hh_tes!Q31/RES_hh_fec!Q31)</f>
        <v>0.57602971129448621</v>
      </c>
      <c r="R31" s="78">
        <f>IF(RES_hh_tes!R31=0,"",RES_hh_tes!R31/RES_hh_fec!R31)</f>
        <v>0.57640772261856432</v>
      </c>
      <c r="S31" s="78">
        <f>IF(RES_hh_tes!S31=0,"",RES_hh_tes!S31/RES_hh_fec!S31)</f>
        <v>0.57727638817697069</v>
      </c>
      <c r="T31" s="78">
        <f>IF(RES_hh_tes!T31=0,"",RES_hh_tes!T31/RES_hh_fec!T31)</f>
        <v>0.57876155549757435</v>
      </c>
      <c r="U31" s="78">
        <f>IF(RES_hh_tes!U31=0,"",RES_hh_tes!U31/RES_hh_fec!U31)</f>
        <v>0.58037310726084634</v>
      </c>
      <c r="V31" s="78">
        <f>IF(RES_hh_tes!V31=0,"",RES_hh_tes!V31/RES_hh_fec!V31)</f>
        <v>0.58160131177928287</v>
      </c>
      <c r="W31" s="78">
        <f>IF(RES_hh_tes!W31=0,"",RES_hh_tes!W31/RES_hh_fec!W31)</f>
        <v>0.58396126816542815</v>
      </c>
      <c r="X31" s="78">
        <f>IF(RES_hh_tes!X31=0,"",RES_hh_tes!X31/RES_hh_fec!X31)</f>
        <v>0.58661704496495037</v>
      </c>
      <c r="Y31" s="78">
        <f>IF(RES_hh_tes!Y31=0,"",RES_hh_tes!Y31/RES_hh_fec!Y31)</f>
        <v>0.58899700723745341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0.73418463955709468</v>
      </c>
      <c r="C32" s="81">
        <f>IF(RES_hh_tes!C32=0,"",RES_hh_tes!C32/RES_hh_fec!C32)</f>
        <v>0.73654487109963585</v>
      </c>
      <c r="D32" s="81">
        <f>IF(RES_hh_tes!D32=0,"",RES_hh_tes!D32/RES_hh_fec!D32)</f>
        <v>0.73936506234087052</v>
      </c>
      <c r="E32" s="81">
        <f>IF(RES_hh_tes!E32=0,"",RES_hh_tes!E32/RES_hh_fec!E32)</f>
        <v>0.74159857002218366</v>
      </c>
      <c r="F32" s="81">
        <f>IF(RES_hh_tes!F32=0,"",RES_hh_tes!F32/RES_hh_fec!F32)</f>
        <v>0.74400479823152832</v>
      </c>
      <c r="G32" s="81">
        <f>IF(RES_hh_tes!G32=0,"",RES_hh_tes!G32/RES_hh_fec!G32)</f>
        <v>0.7485258179188593</v>
      </c>
      <c r="H32" s="81">
        <f>IF(RES_hh_tes!H32=0,"",RES_hh_tes!H32/RES_hh_fec!H32)</f>
        <v>0.75123090776562418</v>
      </c>
      <c r="I32" s="81">
        <f>IF(RES_hh_tes!I32=0,"",RES_hh_tes!I32/RES_hh_fec!I32)</f>
        <v>0.75244425899277401</v>
      </c>
      <c r="J32" s="81">
        <f>IF(RES_hh_tes!J32=0,"",RES_hh_tes!J32/RES_hh_fec!J32)</f>
        <v>0.75348221428756601</v>
      </c>
      <c r="K32" s="81">
        <f>IF(RES_hh_tes!K32=0,"",RES_hh_tes!K32/RES_hh_fec!K32)</f>
        <v>0.75500139135695832</v>
      </c>
      <c r="L32" s="81">
        <f>IF(RES_hh_tes!L32=0,"",RES_hh_tes!L32/RES_hh_fec!L32)</f>
        <v>0.75624798552731221</v>
      </c>
      <c r="M32" s="81">
        <f>IF(RES_hh_tes!M32=0,"",RES_hh_tes!M32/RES_hh_fec!M32)</f>
        <v>0.75819441512441754</v>
      </c>
      <c r="N32" s="81">
        <f>IF(RES_hh_tes!N32=0,"",RES_hh_tes!N32/RES_hh_fec!N32)</f>
        <v>0.760416982728919</v>
      </c>
      <c r="O32" s="81">
        <f>IF(RES_hh_tes!O32=0,"",RES_hh_tes!O32/RES_hh_fec!O32)</f>
        <v>0.76272470737829512</v>
      </c>
      <c r="P32" s="81">
        <f>IF(RES_hh_tes!P32=0,"",RES_hh_tes!P32/RES_hh_fec!P32)</f>
        <v>0.76541640417959245</v>
      </c>
      <c r="Q32" s="81">
        <f>IF(RES_hh_tes!Q32=0,"",RES_hh_tes!Q32/RES_hh_fec!Q32)</f>
        <v>0.7689728162595022</v>
      </c>
      <c r="R32" s="81">
        <f>IF(RES_hh_tes!R32=0,"",RES_hh_tes!R32/RES_hh_fec!R32)</f>
        <v>0.77339591783564821</v>
      </c>
      <c r="S32" s="81">
        <f>IF(RES_hh_tes!S32=0,"",RES_hh_tes!S32/RES_hh_fec!S32)</f>
        <v>0.77929909435057343</v>
      </c>
      <c r="T32" s="81">
        <f>IF(RES_hh_tes!T32=0,"",RES_hh_tes!T32/RES_hh_fec!T32)</f>
        <v>0.78859788250966001</v>
      </c>
      <c r="U32" s="81">
        <f>IF(RES_hh_tes!U32=0,"",RES_hh_tes!U32/RES_hh_fec!U32)</f>
        <v>0.80229854498371278</v>
      </c>
      <c r="V32" s="81">
        <f>IF(RES_hh_tes!V32=0,"",RES_hh_tes!V32/RES_hh_fec!V32)</f>
        <v>0.81882530770788653</v>
      </c>
      <c r="W32" s="81">
        <f>IF(RES_hh_tes!W32=0,"",RES_hh_tes!W32/RES_hh_fec!W32)</f>
        <v>0.83247006624285802</v>
      </c>
      <c r="X32" s="81">
        <f>IF(RES_hh_tes!X32=0,"",RES_hh_tes!X32/RES_hh_fec!X32)</f>
        <v>0.84617293580878072</v>
      </c>
      <c r="Y32" s="81">
        <f>IF(RES_hh_tes!Y32=0,"",RES_hh_tes!Y32/RES_hh_fec!Y32)</f>
        <v>0.85702723848700335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8766.2489296356234</v>
      </c>
      <c r="C3" s="65">
        <f t="shared" si="0"/>
        <v>9351.8363151461563</v>
      </c>
      <c r="D3" s="65">
        <f t="shared" si="0"/>
        <v>9716.4906975992981</v>
      </c>
      <c r="E3" s="65">
        <f t="shared" si="0"/>
        <v>10898.070182652649</v>
      </c>
      <c r="F3" s="65">
        <f t="shared" si="0"/>
        <v>9813.8059041044398</v>
      </c>
      <c r="G3" s="65">
        <f t="shared" si="0"/>
        <v>10708.833698040755</v>
      </c>
      <c r="H3" s="65">
        <f t="shared" si="0"/>
        <v>9939.3275521467785</v>
      </c>
      <c r="I3" s="65">
        <f t="shared" si="0"/>
        <v>8317.1384599391859</v>
      </c>
      <c r="J3" s="65">
        <f t="shared" si="0"/>
        <v>8682.8696619323327</v>
      </c>
      <c r="K3" s="65">
        <f t="shared" si="0"/>
        <v>8338.0134433327912</v>
      </c>
      <c r="L3" s="65">
        <f t="shared" si="0"/>
        <v>8631.4897775732188</v>
      </c>
      <c r="M3" s="65">
        <f t="shared" si="0"/>
        <v>7963.1189893316186</v>
      </c>
      <c r="N3" s="65">
        <f t="shared" si="0"/>
        <v>7209.0895292342493</v>
      </c>
      <c r="O3" s="65">
        <f t="shared" si="0"/>
        <v>6701.4389972779163</v>
      </c>
      <c r="P3" s="65">
        <f t="shared" si="0"/>
        <v>6088.3958443728588</v>
      </c>
      <c r="Q3" s="65">
        <f t="shared" si="0"/>
        <v>6773.145438567467</v>
      </c>
      <c r="R3" s="65">
        <f t="shared" ref="R3:V3" si="1">SUM(R4,R15,R17,R27)</f>
        <v>7281.7790298576629</v>
      </c>
      <c r="S3" s="65">
        <f t="shared" si="1"/>
        <v>7799.1719958969443</v>
      </c>
      <c r="T3" s="65">
        <f t="shared" si="1"/>
        <v>7263.5192957253121</v>
      </c>
      <c r="U3" s="65">
        <f t="shared" si="1"/>
        <v>7061.1682860307801</v>
      </c>
      <c r="V3" s="65">
        <f t="shared" si="1"/>
        <v>7560.834756928889</v>
      </c>
      <c r="W3" s="65">
        <f t="shared" ref="W3:Y3" si="2">SUM(W4,W15,W17,W27)</f>
        <v>8208.2044429803063</v>
      </c>
      <c r="X3" s="65">
        <f t="shared" si="2"/>
        <v>7110.6970945309358</v>
      </c>
      <c r="Y3" s="65">
        <f t="shared" si="2"/>
        <v>6156.0663066397728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7425.2346271973502</v>
      </c>
      <c r="C4" s="69">
        <f t="shared" si="3"/>
        <v>8020.3407203207662</v>
      </c>
      <c r="D4" s="69">
        <f t="shared" si="3"/>
        <v>8306.2416417732384</v>
      </c>
      <c r="E4" s="69">
        <f t="shared" si="3"/>
        <v>9524.47378700017</v>
      </c>
      <c r="F4" s="69">
        <f t="shared" si="3"/>
        <v>8452.5552526345728</v>
      </c>
      <c r="G4" s="69">
        <f t="shared" si="3"/>
        <v>9327.6889179956452</v>
      </c>
      <c r="H4" s="69">
        <f t="shared" si="3"/>
        <v>8670.7757070442494</v>
      </c>
      <c r="I4" s="69">
        <f t="shared" si="3"/>
        <v>7073.720677473224</v>
      </c>
      <c r="J4" s="69">
        <f t="shared" si="3"/>
        <v>7448.0775933971408</v>
      </c>
      <c r="K4" s="69">
        <f t="shared" si="3"/>
        <v>7147.8832276987314</v>
      </c>
      <c r="L4" s="69">
        <f t="shared" si="3"/>
        <v>7398.186728015</v>
      </c>
      <c r="M4" s="69">
        <f t="shared" si="3"/>
        <v>6849.2349085520855</v>
      </c>
      <c r="N4" s="69">
        <f t="shared" si="3"/>
        <v>6219.8977405758769</v>
      </c>
      <c r="O4" s="69">
        <f t="shared" si="3"/>
        <v>5744.8622004835788</v>
      </c>
      <c r="P4" s="69">
        <f t="shared" si="3"/>
        <v>5065.9542155046465</v>
      </c>
      <c r="Q4" s="69">
        <f t="shared" si="3"/>
        <v>5699.8840741295162</v>
      </c>
      <c r="R4" s="69">
        <f t="shared" ref="R4:V4" si="4">SUM(R5:R14)</f>
        <v>6223.294610310847</v>
      </c>
      <c r="S4" s="69">
        <f t="shared" si="4"/>
        <v>6658.1023225859562</v>
      </c>
      <c r="T4" s="69">
        <f t="shared" si="4"/>
        <v>6105.9734765347584</v>
      </c>
      <c r="U4" s="69">
        <f t="shared" si="4"/>
        <v>5894.4161738329794</v>
      </c>
      <c r="V4" s="69">
        <f t="shared" si="4"/>
        <v>6169.8817354489793</v>
      </c>
      <c r="W4" s="69">
        <f t="shared" ref="W4:Y4" si="5">SUM(W5:W14)</f>
        <v>6836.0143664478974</v>
      </c>
      <c r="X4" s="69">
        <f t="shared" si="5"/>
        <v>5831.0821887591119</v>
      </c>
      <c r="Y4" s="69">
        <f t="shared" si="5"/>
        <v>4924.0438474869488</v>
      </c>
      <c r="DA4" s="88" t="s">
        <v>266</v>
      </c>
    </row>
    <row r="5" spans="1:105" ht="12" customHeight="1" x14ac:dyDescent="0.25">
      <c r="A5" s="28" t="s">
        <v>51</v>
      </c>
      <c r="B5" s="72">
        <v>810.44309203562352</v>
      </c>
      <c r="C5" s="72">
        <v>805.42743682615765</v>
      </c>
      <c r="D5" s="72">
        <v>938.72807235929702</v>
      </c>
      <c r="E5" s="72">
        <v>998.91333073265196</v>
      </c>
      <c r="F5" s="72">
        <v>952.95241506443779</v>
      </c>
      <c r="G5" s="72">
        <v>983.51133888075776</v>
      </c>
      <c r="H5" s="72">
        <v>944.405756426773</v>
      </c>
      <c r="I5" s="72">
        <v>549.83124565918706</v>
      </c>
      <c r="J5" s="72">
        <v>666.29945241233008</v>
      </c>
      <c r="K5" s="72">
        <v>583.24699285279496</v>
      </c>
      <c r="L5" s="72">
        <v>619.10014185322507</v>
      </c>
      <c r="M5" s="72">
        <v>719.8907736116214</v>
      </c>
      <c r="N5" s="72">
        <v>650.30291399424527</v>
      </c>
      <c r="O5" s="72">
        <v>576.32650155791737</v>
      </c>
      <c r="P5" s="72">
        <v>444.82594961286054</v>
      </c>
      <c r="Q5" s="72">
        <v>412.81950380746457</v>
      </c>
      <c r="R5" s="72">
        <v>516.31175585766141</v>
      </c>
      <c r="S5" s="72">
        <v>625.0953691522883</v>
      </c>
      <c r="T5" s="72">
        <v>417.96703115130924</v>
      </c>
      <c r="U5" s="72">
        <v>310.1448047157233</v>
      </c>
      <c r="V5" s="72">
        <v>246.3616910047686</v>
      </c>
      <c r="W5" s="72">
        <v>197.17661255181153</v>
      </c>
      <c r="X5" s="72">
        <v>218.42836269122668</v>
      </c>
      <c r="Y5" s="72">
        <v>141.33422420635353</v>
      </c>
      <c r="DA5" s="89" t="s">
        <v>447</v>
      </c>
    </row>
    <row r="6" spans="1:105" ht="12" customHeight="1" x14ac:dyDescent="0.25">
      <c r="A6" s="28" t="s">
        <v>74</v>
      </c>
      <c r="B6" s="72">
        <v>417.70067041703624</v>
      </c>
      <c r="C6" s="72">
        <v>331.6268886593578</v>
      </c>
      <c r="D6" s="72">
        <v>342.24540931757207</v>
      </c>
      <c r="E6" s="72">
        <v>275.48689171062182</v>
      </c>
      <c r="F6" s="72">
        <v>157.33011304994017</v>
      </c>
      <c r="G6" s="72">
        <v>187.93002219452336</v>
      </c>
      <c r="H6" s="72">
        <v>137.27640227251015</v>
      </c>
      <c r="I6" s="72">
        <v>48.911760488900676</v>
      </c>
      <c r="J6" s="72">
        <v>43.522711220151763</v>
      </c>
      <c r="K6" s="72">
        <v>43.812012865975433</v>
      </c>
      <c r="L6" s="72">
        <v>93.819850288353038</v>
      </c>
      <c r="M6" s="72">
        <v>60.640726936966352</v>
      </c>
      <c r="N6" s="72">
        <v>30.367820008775574</v>
      </c>
      <c r="O6" s="72">
        <v>31.32305888961028</v>
      </c>
      <c r="P6" s="72">
        <v>23.138118247079003</v>
      </c>
      <c r="Q6" s="72">
        <v>24.555970759999976</v>
      </c>
      <c r="R6" s="72">
        <v>20.03643578399998</v>
      </c>
      <c r="S6" s="72">
        <v>25.218765587999982</v>
      </c>
      <c r="T6" s="72">
        <v>25.588593426000017</v>
      </c>
      <c r="U6" s="72">
        <v>24.84916490999996</v>
      </c>
      <c r="V6" s="72">
        <v>6.119834267999984</v>
      </c>
      <c r="W6" s="72">
        <v>5.694840624000002</v>
      </c>
      <c r="X6" s="72">
        <v>5.1008323679999927</v>
      </c>
      <c r="Y6" s="72">
        <v>4.921931374200005</v>
      </c>
      <c r="DA6" s="89" t="s">
        <v>448</v>
      </c>
    </row>
    <row r="7" spans="1:105" ht="12" customHeight="1" x14ac:dyDescent="0.25">
      <c r="A7" s="28" t="s">
        <v>200</v>
      </c>
      <c r="B7" s="72">
        <v>82.84391856000002</v>
      </c>
      <c r="C7" s="72">
        <v>127.45205927999996</v>
      </c>
      <c r="D7" s="72">
        <v>86.030100000000061</v>
      </c>
      <c r="E7" s="72">
        <v>31.862881440000027</v>
      </c>
      <c r="F7" s="72">
        <v>28.676699999999983</v>
      </c>
      <c r="G7" s="72">
        <v>6.3726296400000138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449</v>
      </c>
    </row>
    <row r="8" spans="1:105" ht="12" customHeight="1" x14ac:dyDescent="0.25">
      <c r="A8" s="28" t="s">
        <v>189</v>
      </c>
      <c r="B8" s="72">
        <v>6114.2469461846904</v>
      </c>
      <c r="C8" s="72">
        <v>6755.8343355552506</v>
      </c>
      <c r="D8" s="72">
        <v>6939.2380600963697</v>
      </c>
      <c r="E8" s="72">
        <v>8218.2106831168967</v>
      </c>
      <c r="F8" s="72">
        <v>7313.5960245201941</v>
      </c>
      <c r="G8" s="72">
        <v>8149.8749272803643</v>
      </c>
      <c r="H8" s="72">
        <v>7589.0935483449657</v>
      </c>
      <c r="I8" s="72">
        <v>6474.9776713251367</v>
      </c>
      <c r="J8" s="72">
        <v>6738.2554297646593</v>
      </c>
      <c r="K8" s="72">
        <v>6520.8242219799613</v>
      </c>
      <c r="L8" s="72">
        <v>6685.2667358734216</v>
      </c>
      <c r="M8" s="72">
        <v>6068.7034080034982</v>
      </c>
      <c r="N8" s="72">
        <v>5539.2270065728562</v>
      </c>
      <c r="O8" s="72">
        <v>5137.2126400360512</v>
      </c>
      <c r="P8" s="72">
        <v>4597.9901476447067</v>
      </c>
      <c r="Q8" s="72">
        <v>5262.508599562052</v>
      </c>
      <c r="R8" s="72">
        <v>5686.9464186691857</v>
      </c>
      <c r="S8" s="72">
        <v>6007.7881878456683</v>
      </c>
      <c r="T8" s="72">
        <v>5662.4178519574489</v>
      </c>
      <c r="U8" s="72">
        <v>5559.4222042072561</v>
      </c>
      <c r="V8" s="72">
        <v>5917.4002101762107</v>
      </c>
      <c r="W8" s="72">
        <v>6633.1429132720859</v>
      </c>
      <c r="X8" s="72">
        <v>5607.5529936998855</v>
      </c>
      <c r="Y8" s="72">
        <v>4777.7876919063956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753.1094061107176</v>
      </c>
      <c r="C17" s="69">
        <f t="shared" si="7"/>
        <v>734.33877990374685</v>
      </c>
      <c r="D17" s="69">
        <f t="shared" si="7"/>
        <v>772.9716402641659</v>
      </c>
      <c r="E17" s="69">
        <f t="shared" si="7"/>
        <v>724.07733144319457</v>
      </c>
      <c r="F17" s="69">
        <f t="shared" si="7"/>
        <v>718.26074469510729</v>
      </c>
      <c r="G17" s="69">
        <f t="shared" si="7"/>
        <v>763.91412161280982</v>
      </c>
      <c r="H17" s="69">
        <f t="shared" si="7"/>
        <v>672.70866913340365</v>
      </c>
      <c r="I17" s="69">
        <f t="shared" si="7"/>
        <v>713.33419925055989</v>
      </c>
      <c r="J17" s="69">
        <f t="shared" si="7"/>
        <v>700.34546203073546</v>
      </c>
      <c r="K17" s="69">
        <f t="shared" si="7"/>
        <v>727.71551964957575</v>
      </c>
      <c r="L17" s="69">
        <f t="shared" si="7"/>
        <v>752.09222986709005</v>
      </c>
      <c r="M17" s="69">
        <f t="shared" si="7"/>
        <v>727.45281713015595</v>
      </c>
      <c r="N17" s="69">
        <f t="shared" si="7"/>
        <v>675.88648160393859</v>
      </c>
      <c r="O17" s="69">
        <f t="shared" si="7"/>
        <v>635.39641728393121</v>
      </c>
      <c r="P17" s="69">
        <f t="shared" si="7"/>
        <v>710.10430422494198</v>
      </c>
      <c r="Q17" s="69">
        <f t="shared" si="7"/>
        <v>737.68394994237201</v>
      </c>
      <c r="R17" s="69">
        <f t="shared" ref="R17:V17" si="8">SUM(R18:R26)</f>
        <v>749.49676596565894</v>
      </c>
      <c r="S17" s="69">
        <f t="shared" si="8"/>
        <v>744.3849806455778</v>
      </c>
      <c r="T17" s="69">
        <f t="shared" si="8"/>
        <v>719.54972523598644</v>
      </c>
      <c r="U17" s="69">
        <f t="shared" si="8"/>
        <v>716.72356733847937</v>
      </c>
      <c r="V17" s="69">
        <f t="shared" si="8"/>
        <v>758.24078070261089</v>
      </c>
      <c r="W17" s="69">
        <f t="shared" ref="W17:Y17" si="9">SUM(W18:W26)</f>
        <v>754.00601169141123</v>
      </c>
      <c r="X17" s="69">
        <f t="shared" si="9"/>
        <v>757.836685306248</v>
      </c>
      <c r="Y17" s="69">
        <f t="shared" si="9"/>
        <v>756.24521859339904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102.17808613863758</v>
      </c>
      <c r="C19" s="72">
        <v>86.486968052021666</v>
      </c>
      <c r="D19" s="72">
        <v>89.13952652871221</v>
      </c>
      <c r="E19" s="72">
        <v>78.088609501218812</v>
      </c>
      <c r="F19" s="72">
        <v>59.214016572956879</v>
      </c>
      <c r="G19" s="72">
        <v>64.456952965590361</v>
      </c>
      <c r="H19" s="72">
        <v>58.0646205084945</v>
      </c>
      <c r="I19" s="72">
        <v>42.081480631201273</v>
      </c>
      <c r="J19" s="72">
        <v>37.643556529625997</v>
      </c>
      <c r="K19" s="72">
        <v>38.410781211246274</v>
      </c>
      <c r="L19" s="72">
        <v>48.997264695673991</v>
      </c>
      <c r="M19" s="72">
        <v>38.510595307866971</v>
      </c>
      <c r="N19" s="72">
        <v>29.264338796000192</v>
      </c>
      <c r="O19" s="72">
        <v>31.603330068335833</v>
      </c>
      <c r="P19" s="72">
        <v>28.226981285453807</v>
      </c>
      <c r="Q19" s="72">
        <v>27.314097000000025</v>
      </c>
      <c r="R19" s="72">
        <v>22.285037096000028</v>
      </c>
      <c r="S19" s="72">
        <v>28.051666589999964</v>
      </c>
      <c r="T19" s="72">
        <v>28.465090217999993</v>
      </c>
      <c r="U19" s="72">
        <v>27.638242961999971</v>
      </c>
      <c r="V19" s="72">
        <v>19.497873498000022</v>
      </c>
      <c r="W19" s="72">
        <v>18.144056688000031</v>
      </c>
      <c r="X19" s="72">
        <v>16.248713153999994</v>
      </c>
      <c r="Y19" s="72">
        <v>15.684718413000002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650.93131997208002</v>
      </c>
      <c r="C21" s="72">
        <v>647.85181185172519</v>
      </c>
      <c r="D21" s="72">
        <v>683.83211373545373</v>
      </c>
      <c r="E21" s="72">
        <v>645.98872194197577</v>
      </c>
      <c r="F21" s="72">
        <v>659.0467281221504</v>
      </c>
      <c r="G21" s="72">
        <v>699.45716864721942</v>
      </c>
      <c r="H21" s="72">
        <v>614.64404862490915</v>
      </c>
      <c r="I21" s="72">
        <v>671.25271861935857</v>
      </c>
      <c r="J21" s="72">
        <v>662.70190550110942</v>
      </c>
      <c r="K21" s="72">
        <v>689.30473843832954</v>
      </c>
      <c r="L21" s="72">
        <v>703.09496517141611</v>
      </c>
      <c r="M21" s="72">
        <v>688.94222182228896</v>
      </c>
      <c r="N21" s="72">
        <v>646.62214280793842</v>
      </c>
      <c r="O21" s="72">
        <v>603.79308721559539</v>
      </c>
      <c r="P21" s="72">
        <v>681.87732293948818</v>
      </c>
      <c r="Q21" s="72">
        <v>710.36985294237195</v>
      </c>
      <c r="R21" s="72">
        <v>727.21172886965894</v>
      </c>
      <c r="S21" s="72">
        <v>716.33331405557783</v>
      </c>
      <c r="T21" s="72">
        <v>691.08463501798644</v>
      </c>
      <c r="U21" s="72">
        <v>689.08532437647943</v>
      </c>
      <c r="V21" s="72">
        <v>738.7429072046109</v>
      </c>
      <c r="W21" s="72">
        <v>735.86195500341125</v>
      </c>
      <c r="X21" s="72">
        <v>741.58797215224797</v>
      </c>
      <c r="Y21" s="72">
        <v>740.560500180399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587.90489632755487</v>
      </c>
      <c r="C27" s="69">
        <f t="shared" si="10"/>
        <v>597.15681492164367</v>
      </c>
      <c r="D27" s="69">
        <f t="shared" si="10"/>
        <v>637.27741556189278</v>
      </c>
      <c r="E27" s="69">
        <f t="shared" si="10"/>
        <v>649.51906420928458</v>
      </c>
      <c r="F27" s="69">
        <f t="shared" si="10"/>
        <v>642.98990677476002</v>
      </c>
      <c r="G27" s="69">
        <f t="shared" si="10"/>
        <v>617.2306584323004</v>
      </c>
      <c r="H27" s="69">
        <f t="shared" si="10"/>
        <v>595.84317596912422</v>
      </c>
      <c r="I27" s="69">
        <f t="shared" si="10"/>
        <v>530.0835832154022</v>
      </c>
      <c r="J27" s="69">
        <f t="shared" si="10"/>
        <v>534.44660650445576</v>
      </c>
      <c r="K27" s="69">
        <f t="shared" si="10"/>
        <v>462.41469598448356</v>
      </c>
      <c r="L27" s="69">
        <f t="shared" si="10"/>
        <v>481.21081969112828</v>
      </c>
      <c r="M27" s="69">
        <f t="shared" si="10"/>
        <v>386.43126364937712</v>
      </c>
      <c r="N27" s="69">
        <f t="shared" si="10"/>
        <v>313.30530705443368</v>
      </c>
      <c r="O27" s="69">
        <f t="shared" si="10"/>
        <v>321.18037951040606</v>
      </c>
      <c r="P27" s="69">
        <f t="shared" si="10"/>
        <v>312.33732464327068</v>
      </c>
      <c r="Q27" s="69">
        <f t="shared" si="10"/>
        <v>335.57741449557818</v>
      </c>
      <c r="R27" s="69">
        <f t="shared" ref="R27:V27" si="11">SUM(R28:R32)</f>
        <v>308.98765358115691</v>
      </c>
      <c r="S27" s="69">
        <f t="shared" si="11"/>
        <v>396.68469266541041</v>
      </c>
      <c r="T27" s="69">
        <f t="shared" si="11"/>
        <v>437.99609395456741</v>
      </c>
      <c r="U27" s="69">
        <f t="shared" si="11"/>
        <v>450.02854485932107</v>
      </c>
      <c r="V27" s="69">
        <f t="shared" si="11"/>
        <v>632.71224077729846</v>
      </c>
      <c r="W27" s="69">
        <f t="shared" ref="W27:Y27" si="12">SUM(W28:W32)</f>
        <v>618.18406484099819</v>
      </c>
      <c r="X27" s="69">
        <f t="shared" si="12"/>
        <v>521.7782204655756</v>
      </c>
      <c r="Y27" s="69">
        <f t="shared" si="12"/>
        <v>475.77724055942468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247.17105248432605</v>
      </c>
      <c r="C29" s="72">
        <v>241.48927232862064</v>
      </c>
      <c r="D29" s="72">
        <v>243.14146939371582</v>
      </c>
      <c r="E29" s="72">
        <v>243.3505492681594</v>
      </c>
      <c r="F29" s="72">
        <v>234.24216941710276</v>
      </c>
      <c r="G29" s="72">
        <v>239.91917435988614</v>
      </c>
      <c r="H29" s="72">
        <v>240.61695293899538</v>
      </c>
      <c r="I29" s="72">
        <v>220.40518315989829</v>
      </c>
      <c r="J29" s="72">
        <v>197.60948177022257</v>
      </c>
      <c r="K29" s="72">
        <v>199.51875640277854</v>
      </c>
      <c r="L29" s="72">
        <v>213.06696073597311</v>
      </c>
      <c r="M29" s="72">
        <v>176.65885347516661</v>
      </c>
      <c r="N29" s="72">
        <v>147.96686643522392</v>
      </c>
      <c r="O29" s="72">
        <v>159.50118676205358</v>
      </c>
      <c r="P29" s="72">
        <v>141.40537522746692</v>
      </c>
      <c r="Q29" s="72">
        <v>140.90040699999949</v>
      </c>
      <c r="R29" s="72">
        <v>114.96411112000018</v>
      </c>
      <c r="S29" s="72">
        <v>144.70700410200067</v>
      </c>
      <c r="T29" s="72">
        <v>146.83526235600047</v>
      </c>
      <c r="U29" s="72">
        <v>142.57874584800092</v>
      </c>
      <c r="V29" s="72">
        <v>184.00554023400096</v>
      </c>
      <c r="W29" s="72">
        <v>171.22725640800061</v>
      </c>
      <c r="X29" s="72">
        <v>153.33649447800028</v>
      </c>
      <c r="Y29" s="72">
        <v>148.01489969279959</v>
      </c>
      <c r="DA29" s="89" t="s">
        <v>468</v>
      </c>
    </row>
    <row r="30" spans="1:105" ht="12" customHeight="1" x14ac:dyDescent="0.25">
      <c r="A30" s="28" t="s">
        <v>189</v>
      </c>
      <c r="B30" s="72">
        <v>340.73384384322878</v>
      </c>
      <c r="C30" s="72">
        <v>355.66754259302303</v>
      </c>
      <c r="D30" s="72">
        <v>394.13594616817699</v>
      </c>
      <c r="E30" s="72">
        <v>406.16851494112512</v>
      </c>
      <c r="F30" s="72">
        <v>408.74773735765729</v>
      </c>
      <c r="G30" s="72">
        <v>377.31148407241426</v>
      </c>
      <c r="H30" s="72">
        <v>355.22622303012884</v>
      </c>
      <c r="I30" s="72">
        <v>309.67840005550391</v>
      </c>
      <c r="J30" s="72">
        <v>336.83712473423321</v>
      </c>
      <c r="K30" s="72">
        <v>262.89593958170502</v>
      </c>
      <c r="L30" s="72">
        <v>268.14385895515517</v>
      </c>
      <c r="M30" s="72">
        <v>209.77241017421053</v>
      </c>
      <c r="N30" s="72">
        <v>165.33844061920979</v>
      </c>
      <c r="O30" s="72">
        <v>161.67919274835245</v>
      </c>
      <c r="P30" s="72">
        <v>170.93194941580379</v>
      </c>
      <c r="Q30" s="72">
        <v>194.67700749557869</v>
      </c>
      <c r="R30" s="72">
        <v>194.02354246115672</v>
      </c>
      <c r="S30" s="72">
        <v>251.97768856340974</v>
      </c>
      <c r="T30" s="72">
        <v>291.16083159856697</v>
      </c>
      <c r="U30" s="72">
        <v>307.44979901132012</v>
      </c>
      <c r="V30" s="72">
        <v>448.70670054329747</v>
      </c>
      <c r="W30" s="72">
        <v>446.9568084329976</v>
      </c>
      <c r="X30" s="72">
        <v>368.44172598757535</v>
      </c>
      <c r="Y30" s="72">
        <v>327.7623408666251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14573.693351180738</v>
      </c>
      <c r="C3" s="65">
        <f>IF(RES_hh_fec!C3=0,0,1000*11630*RES_hh_fec!C3/RES_hh_num!C3)</f>
        <v>15643.992791993134</v>
      </c>
      <c r="D3" s="65">
        <f>IF(RES_hh_fec!D3=0,0,1000*11630*RES_hh_fec!D3/RES_hh_num!D3)</f>
        <v>15562.41100567385</v>
      </c>
      <c r="E3" s="65">
        <f>IF(RES_hh_fec!E3=0,0,1000*11630*RES_hh_fec!E3/RES_hh_num!E3)</f>
        <v>17154.342078649566</v>
      </c>
      <c r="F3" s="65">
        <f>IF(RES_hh_fec!F3=0,0,1000*11630*RES_hh_fec!F3/RES_hh_num!F3)</f>
        <v>15591.784742237762</v>
      </c>
      <c r="G3" s="65">
        <f>IF(RES_hh_fec!G3=0,0,1000*11630*RES_hh_fec!G3/RES_hh_num!G3)</f>
        <v>17957.102557259554</v>
      </c>
      <c r="H3" s="65">
        <f>IF(RES_hh_fec!H3=0,0,1000*11630*RES_hh_fec!H3/RES_hh_num!H3)</f>
        <v>17250.815473638013</v>
      </c>
      <c r="I3" s="65">
        <f>IF(RES_hh_fec!I3=0,0,1000*11630*RES_hh_fec!I3/RES_hh_num!I3)</f>
        <v>15565.718412672086</v>
      </c>
      <c r="J3" s="65">
        <f>IF(RES_hh_fec!J3=0,0,1000*11630*RES_hh_fec!J3/RES_hh_num!J3)</f>
        <v>15296.277285100214</v>
      </c>
      <c r="K3" s="65">
        <f>IF(RES_hh_fec!K3=0,0,1000*11630*RES_hh_fec!K3/RES_hh_num!K3)</f>
        <v>16105.144646540655</v>
      </c>
      <c r="L3" s="65">
        <f>IF(RES_hh_fec!L3=0,0,1000*11630*RES_hh_fec!L3/RES_hh_num!L3)</f>
        <v>17022.587932603961</v>
      </c>
      <c r="M3" s="65">
        <f>IF(RES_hh_fec!M3=0,0,1000*11630*RES_hh_fec!M3/RES_hh_num!M3)</f>
        <v>16722.68800975032</v>
      </c>
      <c r="N3" s="65">
        <f>IF(RES_hh_fec!N3=0,0,1000*11630*RES_hh_fec!N3/RES_hh_num!N3)</f>
        <v>16133.754134452467</v>
      </c>
      <c r="O3" s="65">
        <f>IF(RES_hh_fec!O3=0,0,1000*11630*RES_hh_fec!O3/RES_hh_num!O3)</f>
        <v>15603.920530661248</v>
      </c>
      <c r="P3" s="65">
        <f>IF(RES_hh_fec!P3=0,0,1000*11630*RES_hh_fec!P3/RES_hh_num!P3)</f>
        <v>13605.961545290014</v>
      </c>
      <c r="Q3" s="65">
        <f>IF(RES_hh_fec!Q3=0,0,1000*11630*RES_hh_fec!Q3/RES_hh_num!Q3)</f>
        <v>14944.180546099517</v>
      </c>
      <c r="R3" s="65">
        <f>IF(RES_hh_fec!R3=0,0,1000*11630*RES_hh_fec!R3/RES_hh_num!R3)</f>
        <v>15381.083040569822</v>
      </c>
      <c r="S3" s="65">
        <f>IF(RES_hh_fec!S3=0,0,1000*11630*RES_hh_fec!S3/RES_hh_num!S3)</f>
        <v>15692.872899243002</v>
      </c>
      <c r="T3" s="65">
        <f>IF(RES_hh_fec!T3=0,0,1000*11630*RES_hh_fec!T3/RES_hh_num!T3)</f>
        <v>14361.152595635096</v>
      </c>
      <c r="U3" s="65">
        <f>IF(RES_hh_fec!U3=0,0,1000*11630*RES_hh_fec!U3/RES_hh_num!U3)</f>
        <v>13921.403595304959</v>
      </c>
      <c r="V3" s="65">
        <f>IF(RES_hh_fec!V3=0,0,1000*11630*RES_hh_fec!V3/RES_hh_num!V3)</f>
        <v>14788.183449243617</v>
      </c>
      <c r="W3" s="65">
        <f>IF(RES_hh_fec!W3=0,0,1000*11630*RES_hh_fec!W3/RES_hh_num!W3)</f>
        <v>15843.634338044607</v>
      </c>
      <c r="X3" s="65">
        <f>IF(RES_hh_fec!X3=0,0,1000*11630*RES_hh_fec!X3/RES_hh_num!X3)</f>
        <v>14345.462605160395</v>
      </c>
      <c r="Y3" s="65">
        <f>IF(RES_hh_fec!Y3=0,0,1000*11630*RES_hh_fec!Y3/RES_hh_num!Y3)</f>
        <v>13129.270722215419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12042.908531805168</v>
      </c>
      <c r="C4" s="69">
        <f>IF(RES_hh_fec!C4=0,0,1000*11630*RES_hh_fec!C4/RES_hh_num!C4)</f>
        <v>13068.22427805101</v>
      </c>
      <c r="D4" s="69">
        <f>IF(RES_hh_fec!D4=0,0,1000*11630*RES_hh_fec!D4/RES_hh_num!D4)</f>
        <v>12892.003093748906</v>
      </c>
      <c r="E4" s="69">
        <f>IF(RES_hh_fec!E4=0,0,1000*11630*RES_hh_fec!E4/RES_hh_num!E4)</f>
        <v>14424.055812365377</v>
      </c>
      <c r="F4" s="69">
        <f>IF(RES_hh_fec!F4=0,0,1000*11630*RES_hh_fec!F4/RES_hh_num!F4)</f>
        <v>12866.056336248475</v>
      </c>
      <c r="G4" s="69">
        <f>IF(RES_hh_fec!G4=0,0,1000*11630*RES_hh_fec!G4/RES_hh_num!G4)</f>
        <v>15251.366451961376</v>
      </c>
      <c r="H4" s="69">
        <f>IF(RES_hh_fec!H4=0,0,1000*11630*RES_hh_fec!H4/RES_hh_num!H4)</f>
        <v>14558.756990151567</v>
      </c>
      <c r="I4" s="69">
        <f>IF(RES_hh_fec!I4=0,0,1000*11630*RES_hh_fec!I4/RES_hh_num!I4)</f>
        <v>12915.298066040034</v>
      </c>
      <c r="J4" s="69">
        <f>IF(RES_hh_fec!J4=0,0,1000*11630*RES_hh_fec!J4/RES_hh_num!J4)</f>
        <v>12613.251285921227</v>
      </c>
      <c r="K4" s="69">
        <f>IF(RES_hh_fec!K4=0,0,1000*11630*RES_hh_fec!K4/RES_hh_num!K4)</f>
        <v>13539.234821784192</v>
      </c>
      <c r="L4" s="69">
        <f>IF(RES_hh_fec!L4=0,0,1000*11630*RES_hh_fec!L4/RES_hh_num!L4)</f>
        <v>14412.835205209403</v>
      </c>
      <c r="M4" s="69">
        <f>IF(RES_hh_fec!M4=0,0,1000*11630*RES_hh_fec!M4/RES_hh_num!M4)</f>
        <v>14254.666683433774</v>
      </c>
      <c r="N4" s="69">
        <f>IF(RES_hh_fec!N4=0,0,1000*11630*RES_hh_fec!N4/RES_hh_num!N4)</f>
        <v>13967.865631568287</v>
      </c>
      <c r="O4" s="69">
        <f>IF(RES_hh_fec!O4=0,0,1000*11630*RES_hh_fec!O4/RES_hh_num!O4)</f>
        <v>13489.633328844357</v>
      </c>
      <c r="P4" s="69">
        <f>IF(RES_hh_fec!P4=0,0,1000*11630*RES_hh_fec!P4/RES_hh_num!P4)</f>
        <v>11404.252965615255</v>
      </c>
      <c r="Q4" s="69">
        <f>IF(RES_hh_fec!Q4=0,0,1000*11630*RES_hh_fec!Q4/RES_hh_num!Q4)</f>
        <v>12535.735769190558</v>
      </c>
      <c r="R4" s="69">
        <f>IF(RES_hh_fec!R4=0,0,1000*11630*RES_hh_fec!R4/RES_hh_num!R4)</f>
        <v>12996.791920123933</v>
      </c>
      <c r="S4" s="69">
        <f>IF(RES_hh_fec!S4=0,0,1000*11630*RES_hh_fec!S4/RES_hh_num!S4)</f>
        <v>13222.403781532117</v>
      </c>
      <c r="T4" s="69">
        <f>IF(RES_hh_fec!T4=0,0,1000*11630*RES_hh_fec!T4/RES_hh_num!T4)</f>
        <v>11861.036462658125</v>
      </c>
      <c r="U4" s="69">
        <f>IF(RES_hh_fec!U4=0,0,1000*11630*RES_hh_fec!U4/RES_hh_num!U4)</f>
        <v>11399.199855690244</v>
      </c>
      <c r="V4" s="69">
        <f>IF(RES_hh_fec!V4=0,0,1000*11630*RES_hh_fec!V4/RES_hh_num!V4)</f>
        <v>11903.114727498571</v>
      </c>
      <c r="W4" s="69">
        <f>IF(RES_hh_fec!W4=0,0,1000*11630*RES_hh_fec!W4/RES_hh_num!W4)</f>
        <v>13054.276299106104</v>
      </c>
      <c r="X4" s="69">
        <f>IF(RES_hh_fec!X4=0,0,1000*11630*RES_hh_fec!X4/RES_hh_num!X4)</f>
        <v>11712.084166860999</v>
      </c>
      <c r="Y4" s="69">
        <f>IF(RES_hh_fec!Y4=0,0,1000*11630*RES_hh_fec!Y4/RES_hh_num!Y4)</f>
        <v>10519.117392079739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9906.142146065662</v>
      </c>
      <c r="C5" s="72">
        <f>IF(RES_hh_fec!C5=0,0,1000*11630*RES_hh_fec!C5/RES_hh_num!C5)</f>
        <v>9836.0153789947963</v>
      </c>
      <c r="D5" s="72">
        <f>IF(RES_hh_fec!D5=0,0,1000*11630*RES_hh_fec!D5/RES_hh_num!D5)</f>
        <v>11922.156719118177</v>
      </c>
      <c r="E5" s="72">
        <f>IF(RES_hh_fec!E5=0,0,1000*11630*RES_hh_fec!E5/RES_hh_num!E5)</f>
        <v>12659.563425565513</v>
      </c>
      <c r="F5" s="72">
        <f>IF(RES_hh_fec!F5=0,0,1000*11630*RES_hh_fec!F5/RES_hh_num!F5)</f>
        <v>12284.455550302784</v>
      </c>
      <c r="G5" s="72">
        <f>IF(RES_hh_fec!G5=0,0,1000*11630*RES_hh_fec!G5/RES_hh_num!G5)</f>
        <v>13549.627785600662</v>
      </c>
      <c r="H5" s="72">
        <f>IF(RES_hh_fec!H5=0,0,1000*11630*RES_hh_fec!H5/RES_hh_num!H5)</f>
        <v>14129.041047083108</v>
      </c>
      <c r="I5" s="72">
        <f>IF(RES_hh_fec!I5=0,0,1000*11630*RES_hh_fec!I5/RES_hh_num!I5)</f>
        <v>9737.4478608217087</v>
      </c>
      <c r="J5" s="72">
        <f>IF(RES_hh_fec!J5=0,0,1000*11630*RES_hh_fec!J5/RES_hh_num!J5)</f>
        <v>12416.522738466594</v>
      </c>
      <c r="K5" s="72">
        <f>IF(RES_hh_fec!K5=0,0,1000*11630*RES_hh_fec!K5/RES_hh_num!K5)</f>
        <v>11741.443048815308</v>
      </c>
      <c r="L5" s="72">
        <f>IF(RES_hh_fec!L5=0,0,1000*11630*RES_hh_fec!L5/RES_hh_num!L5)</f>
        <v>12457.648837376728</v>
      </c>
      <c r="M5" s="72">
        <f>IF(RES_hh_fec!M5=0,0,1000*11630*RES_hh_fec!M5/RES_hh_num!M5)</f>
        <v>14319.248859902213</v>
      </c>
      <c r="N5" s="72">
        <f>IF(RES_hh_fec!N5=0,0,1000*11630*RES_hh_fec!N5/RES_hh_num!N5)</f>
        <v>13216.221870236999</v>
      </c>
      <c r="O5" s="72">
        <f>IF(RES_hh_fec!O5=0,0,1000*11630*RES_hh_fec!O5/RES_hh_num!O5)</f>
        <v>12577.356167268845</v>
      </c>
      <c r="P5" s="72">
        <f>IF(RES_hh_fec!P5=0,0,1000*11630*RES_hh_fec!P5/RES_hh_num!P5)</f>
        <v>10553.688183284015</v>
      </c>
      <c r="Q5" s="72">
        <f>IF(RES_hh_fec!Q5=0,0,1000*11630*RES_hh_fec!Q5/RES_hh_num!Q5)</f>
        <v>10289.334908248769</v>
      </c>
      <c r="R5" s="72">
        <f>IF(RES_hh_fec!R5=0,0,1000*11630*RES_hh_fec!R5/RES_hh_num!R5)</f>
        <v>13333.001705514502</v>
      </c>
      <c r="S5" s="72">
        <f>IF(RES_hh_fec!S5=0,0,1000*11630*RES_hh_fec!S5/RES_hh_num!S5)</f>
        <v>15668.537241884385</v>
      </c>
      <c r="T5" s="72">
        <f>IF(RES_hh_fec!T5=0,0,1000*11630*RES_hh_fec!T5/RES_hh_num!T5)</f>
        <v>11593.523183108338</v>
      </c>
      <c r="U5" s="72">
        <f>IF(RES_hh_fec!U5=0,0,1000*11630*RES_hh_fec!U5/RES_hh_num!U5)</f>
        <v>10822.308298319325</v>
      </c>
      <c r="V5" s="72">
        <f>IF(RES_hh_fec!V5=0,0,1000*11630*RES_hh_fec!V5/RES_hh_num!V5)</f>
        <v>11260.557511437657</v>
      </c>
      <c r="W5" s="72">
        <f>IF(RES_hh_fec!W5=0,0,1000*11630*RES_hh_fec!W5/RES_hh_num!W5)</f>
        <v>11325.172737353918</v>
      </c>
      <c r="X5" s="72">
        <f>IF(RES_hh_fec!X5=0,0,1000*11630*RES_hh_fec!X5/RES_hh_num!X5)</f>
        <v>13885.626779604228</v>
      </c>
      <c r="Y5" s="72">
        <f>IF(RES_hh_fec!Y5=0,0,1000*11630*RES_hh_fec!Y5/RES_hh_num!Y5)</f>
        <v>9893.540133470502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14700.833796908131</v>
      </c>
      <c r="C6" s="72">
        <f>IF(RES_hh_fec!C6=0,0,1000*11630*RES_hh_fec!C6/RES_hh_num!C6)</f>
        <v>13222.614409983114</v>
      </c>
      <c r="D6" s="72">
        <f>IF(RES_hh_fec!D6=0,0,1000*11630*RES_hh_fec!D6/RES_hh_num!D6)</f>
        <v>15851.890577342929</v>
      </c>
      <c r="E6" s="72">
        <f>IF(RES_hh_fec!E6=0,0,1000*11630*RES_hh_fec!E6/RES_hh_num!E6)</f>
        <v>16246.166601564606</v>
      </c>
      <c r="F6" s="72">
        <f>IF(RES_hh_fec!F6=0,0,1000*11630*RES_hh_fec!F6/RES_hh_num!F6)</f>
        <v>12172.589986434683</v>
      </c>
      <c r="G6" s="72">
        <f>IF(RES_hh_fec!G6=0,0,1000*11630*RES_hh_fec!G6/RES_hh_num!G6)</f>
        <v>18813.445210032678</v>
      </c>
      <c r="H6" s="72">
        <f>IF(RES_hh_fec!H6=0,0,1000*11630*RES_hh_fec!H6/RES_hh_num!H6)</f>
        <v>18746.034391871053</v>
      </c>
      <c r="I6" s="72">
        <f>IF(RES_hh_fec!I6=0,0,1000*11630*RES_hh_fec!I6/RES_hh_num!I6)</f>
        <v>10230.853565953668</v>
      </c>
      <c r="J6" s="72">
        <f>IF(RES_hh_fec!J6=0,0,1000*11630*RES_hh_fec!J6/RES_hh_num!J6)</f>
        <v>11947.802473750335</v>
      </c>
      <c r="K6" s="72">
        <f>IF(RES_hh_fec!K6=0,0,1000*11630*RES_hh_fec!K6/RES_hh_num!K6)</f>
        <v>13129.238896930714</v>
      </c>
      <c r="L6" s="72">
        <f>IF(RES_hh_fec!L6=0,0,1000*11630*RES_hh_fec!L6/RES_hh_num!L6)</f>
        <v>28331.197373962881</v>
      </c>
      <c r="M6" s="72">
        <f>IF(RES_hh_fec!M6=0,0,1000*11630*RES_hh_fec!M6/RES_hh_num!M6)</f>
        <v>18653.595592165857</v>
      </c>
      <c r="N6" s="72">
        <f>IF(RES_hh_fec!N6=0,0,1000*11630*RES_hh_fec!N6/RES_hh_num!N6)</f>
        <v>11724.672483562415</v>
      </c>
      <c r="O6" s="72">
        <f>IF(RES_hh_fec!O6=0,0,1000*11630*RES_hh_fec!O6/RES_hh_num!O6)</f>
        <v>13991.86732431414</v>
      </c>
      <c r="P6" s="72">
        <f>IF(RES_hh_fec!P6=0,0,1000*11630*RES_hh_fec!P6/RES_hh_num!P6)</f>
        <v>11535.47474237455</v>
      </c>
      <c r="Q6" s="72">
        <f>IF(RES_hh_fec!Q6=0,0,1000*11630*RES_hh_fec!Q6/RES_hh_num!Q6)</f>
        <v>12898.208911691774</v>
      </c>
      <c r="R6" s="72">
        <f>IF(RES_hh_fec!R6=0,0,1000*11630*RES_hh_fec!R6/RES_hh_num!R6)</f>
        <v>11385.577212684468</v>
      </c>
      <c r="S6" s="72">
        <f>IF(RES_hh_fec!S6=0,0,1000*11630*RES_hh_fec!S6/RES_hh_num!S6)</f>
        <v>13806.446130249127</v>
      </c>
      <c r="T6" s="72">
        <f>IF(RES_hh_fec!T6=0,0,1000*11630*RES_hh_fec!T6/RES_hh_num!T6)</f>
        <v>14491.918607144396</v>
      </c>
      <c r="U6" s="72">
        <f>IF(RES_hh_fec!U6=0,0,1000*11630*RES_hh_fec!U6/RES_hh_num!U6)</f>
        <v>16417.617189454169</v>
      </c>
      <c r="V6" s="72">
        <f>IF(RES_hh_fec!V6=0,0,1000*11630*RES_hh_fec!V6/RES_hh_num!V6)</f>
        <v>6806.6279265622179</v>
      </c>
      <c r="W6" s="72">
        <f>IF(RES_hh_fec!W6=0,0,1000*11630*RES_hh_fec!W6/RES_hh_num!W6)</f>
        <v>10174.404761904765</v>
      </c>
      <c r="X6" s="72">
        <f>IF(RES_hh_fec!X6=0,0,1000*11630*RES_hh_fec!X6/RES_hh_num!X6)</f>
        <v>13342.127153891837</v>
      </c>
      <c r="Y6" s="72">
        <f>IF(RES_hh_fec!Y6=0,0,1000*11630*RES_hh_fec!Y6/RES_hh_num!Y6)</f>
        <v>12670.903508771942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11878.217632434504</v>
      </c>
      <c r="C7" s="72">
        <f>IF(RES_hh_fec!C7=0,0,1000*11630*RES_hh_fec!C7/RES_hh_num!C7)</f>
        <v>18753.306904266585</v>
      </c>
      <c r="D7" s="72">
        <f>IF(RES_hh_fec!D7=0,0,1000*11630*RES_hh_fec!D7/RES_hh_num!D7)</f>
        <v>16883.932778388553</v>
      </c>
      <c r="E7" s="72">
        <f>IF(RES_hh_fec!E7=0,0,1000*11630*RES_hh_fec!E7/RES_hh_num!E7)</f>
        <v>10194.076982162653</v>
      </c>
      <c r="F7" s="72">
        <f>IF(RES_hh_fec!F7=0,0,1000*11630*RES_hh_fec!F7/RES_hh_num!F7)</f>
        <v>16359.762593212621</v>
      </c>
      <c r="G7" s="72">
        <f>IF(RES_hh_fec!G7=0,0,1000*11630*RES_hh_fec!G7/RES_hh_num!G7)</f>
        <v>9170.4414587332503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X7" s="72">
        <f>IF(RES_hh_fec!X7=0,0,1000*11630*RES_hh_fec!X7/RES_hh_num!X7)</f>
        <v>0</v>
      </c>
      <c r="Y7" s="72">
        <f>IF(RES_hh_fec!Y7=0,0,1000*11630*RES_hh_fec!Y7/RES_hh_num!Y7)</f>
        <v>0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12812.73996910725</v>
      </c>
      <c r="C8" s="72">
        <f>IF(RES_hh_fec!C8=0,0,1000*11630*RES_hh_fec!C8/RES_hh_num!C8)</f>
        <v>13784.252574539272</v>
      </c>
      <c r="D8" s="72">
        <f>IF(RES_hh_fec!D8=0,0,1000*11630*RES_hh_fec!D8/RES_hh_num!D8)</f>
        <v>13463.403550536988</v>
      </c>
      <c r="E8" s="72">
        <f>IF(RES_hh_fec!E8=0,0,1000*11630*RES_hh_fec!E8/RES_hh_num!E8)</f>
        <v>15536.168036925672</v>
      </c>
      <c r="F8" s="72">
        <f>IF(RES_hh_fec!F8=0,0,1000*11630*RES_hh_fec!F8/RES_hh_num!F8)</f>
        <v>13840.72932724286</v>
      </c>
      <c r="G8" s="72">
        <f>IF(RES_hh_fec!G8=0,0,1000*11630*RES_hh_fec!G8/RES_hh_num!G8)</f>
        <v>15889.804479479657</v>
      </c>
      <c r="H8" s="72">
        <f>IF(RES_hh_fec!H8=0,0,1000*11630*RES_hh_fec!H8/RES_hh_num!H8)</f>
        <v>15233.100795726061</v>
      </c>
      <c r="I8" s="72">
        <f>IF(RES_hh_fec!I8=0,0,1000*11630*RES_hh_fec!I8/RES_hh_num!I8)</f>
        <v>13264.461222455522</v>
      </c>
      <c r="J8" s="72">
        <f>IF(RES_hh_fec!J8=0,0,1000*11630*RES_hh_fec!J8/RES_hh_num!J8)</f>
        <v>14082.716389686087</v>
      </c>
      <c r="K8" s="72">
        <f>IF(RES_hh_fec!K8=0,0,1000*11630*RES_hh_fec!K8/RES_hh_num!K8)</f>
        <v>14350.695533317052</v>
      </c>
      <c r="L8" s="72">
        <f>IF(RES_hh_fec!L8=0,0,1000*11630*RES_hh_fec!L8/RES_hh_num!L8)</f>
        <v>15550.444016327356</v>
      </c>
      <c r="M8" s="72">
        <f>IF(RES_hh_fec!M8=0,0,1000*11630*RES_hh_fec!M8/RES_hh_num!M8)</f>
        <v>15222.980234562539</v>
      </c>
      <c r="N8" s="72">
        <f>IF(RES_hh_fec!N8=0,0,1000*11630*RES_hh_fec!N8/RES_hh_num!N8)</f>
        <v>14567.581437072455</v>
      </c>
      <c r="O8" s="72">
        <f>IF(RES_hh_fec!O8=0,0,1000*11630*RES_hh_fec!O8/RES_hh_num!O8)</f>
        <v>13431.347433507646</v>
      </c>
      <c r="P8" s="72">
        <f>IF(RES_hh_fec!P8=0,0,1000*11630*RES_hh_fec!P8/RES_hh_num!P8)</f>
        <v>11838.526342117091</v>
      </c>
      <c r="Q8" s="72">
        <f>IF(RES_hh_fec!Q8=0,0,1000*11630*RES_hh_fec!Q8/RES_hh_num!Q8)</f>
        <v>13013.326671938525</v>
      </c>
      <c r="R8" s="72">
        <f>IF(RES_hh_fec!R8=0,0,1000*11630*RES_hh_fec!R8/RES_hh_num!R8)</f>
        <v>13193.256382298059</v>
      </c>
      <c r="S8" s="72">
        <f>IF(RES_hh_fec!S8=0,0,1000*11630*RES_hh_fec!S8/RES_hh_num!S8)</f>
        <v>13245.029492052588</v>
      </c>
      <c r="T8" s="72">
        <f>IF(RES_hh_fec!T8=0,0,1000*11630*RES_hh_fec!T8/RES_hh_num!T8)</f>
        <v>11914.224040307474</v>
      </c>
      <c r="U8" s="72">
        <f>IF(RES_hh_fec!U8=0,0,1000*11630*RES_hh_fec!U8/RES_hh_num!U8)</f>
        <v>11272.17376789184</v>
      </c>
      <c r="V8" s="72">
        <f>IF(RES_hh_fec!V8=0,0,1000*11630*RES_hh_fec!V8/RES_hh_num!V8)</f>
        <v>11822.082679506875</v>
      </c>
      <c r="W8" s="72">
        <f>IF(RES_hh_fec!W8=0,0,1000*11630*RES_hh_fec!W8/RES_hh_num!W8)</f>
        <v>13310.912041781596</v>
      </c>
      <c r="X8" s="72">
        <f>IF(RES_hh_fec!X8=0,0,1000*11630*RES_hh_fec!X8/RES_hh_num!X8)</f>
        <v>11596.841092718023</v>
      </c>
      <c r="Y8" s="72">
        <f>IF(RES_hh_fec!Y8=0,0,1000*11630*RES_hh_fec!Y8/RES_hh_num!Y8)</f>
        <v>10332.434920022783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14212.969868635782</v>
      </c>
      <c r="C9" s="72">
        <f>IF(RES_hh_fec!C9=0,0,1000*11630*RES_hh_fec!C9/RES_hh_num!C9)</f>
        <v>15416.565086351573</v>
      </c>
      <c r="D9" s="72">
        <f>IF(RES_hh_fec!D9=0,0,1000*11630*RES_hh_fec!D9/RES_hh_num!D9)</f>
        <v>15408.666947831382</v>
      </c>
      <c r="E9" s="72">
        <f>IF(RES_hh_fec!E9=0,0,1000*11630*RES_hh_fec!E9/RES_hh_num!E9)</f>
        <v>15121.462408046698</v>
      </c>
      <c r="F9" s="72">
        <f>IF(RES_hh_fec!F9=0,0,1000*11630*RES_hh_fec!F9/RES_hh_num!F9)</f>
        <v>11230.370617259407</v>
      </c>
      <c r="G9" s="72">
        <f>IF(RES_hh_fec!G9=0,0,1000*11630*RES_hh_fec!G9/RES_hh_num!G9)</f>
        <v>16910.247623298656</v>
      </c>
      <c r="H9" s="72">
        <f>IF(RES_hh_fec!H9=0,0,1000*11630*RES_hh_fec!H9/RES_hh_num!H9)</f>
        <v>15288.204956747728</v>
      </c>
      <c r="I9" s="72">
        <f>IF(RES_hh_fec!I9=0,0,1000*11630*RES_hh_fec!I9/RES_hh_num!I9)</f>
        <v>14312.938225623617</v>
      </c>
      <c r="J9" s="72">
        <f>IF(RES_hh_fec!J9=0,0,1000*11630*RES_hh_fec!J9/RES_hh_num!J9)</f>
        <v>10705.730888319797</v>
      </c>
      <c r="K9" s="72">
        <f>IF(RES_hh_fec!K9=0,0,1000*11630*RES_hh_fec!K9/RES_hh_num!K9)</f>
        <v>13640.31461037014</v>
      </c>
      <c r="L9" s="72">
        <f>IF(RES_hh_fec!L9=0,0,1000*11630*RES_hh_fec!L9/RES_hh_num!L9)</f>
        <v>13699.533730770672</v>
      </c>
      <c r="M9" s="72">
        <f>IF(RES_hh_fec!M9=0,0,1000*11630*RES_hh_fec!M9/RES_hh_num!M9)</f>
        <v>13906.023369086583</v>
      </c>
      <c r="N9" s="72">
        <f>IF(RES_hh_fec!N9=0,0,1000*11630*RES_hh_fec!N9/RES_hh_num!N9)</f>
        <v>14042.230636853983</v>
      </c>
      <c r="O9" s="72">
        <f>IF(RES_hh_fec!O9=0,0,1000*11630*RES_hh_fec!O9/RES_hh_num!O9)</f>
        <v>14181.300269695965</v>
      </c>
      <c r="P9" s="72">
        <f>IF(RES_hh_fec!P9=0,0,1000*11630*RES_hh_fec!P9/RES_hh_num!P9)</f>
        <v>11461.552803474338</v>
      </c>
      <c r="Q9" s="72">
        <f>IF(RES_hh_fec!Q9=0,0,1000*11630*RES_hh_fec!Q9/RES_hh_num!Q9)</f>
        <v>12611.706678970475</v>
      </c>
      <c r="R9" s="72">
        <f>IF(RES_hh_fec!R9=0,0,1000*11630*RES_hh_fec!R9/RES_hh_num!R9)</f>
        <v>13184.451602005727</v>
      </c>
      <c r="S9" s="72">
        <f>IF(RES_hh_fec!S9=0,0,1000*11630*RES_hh_fec!S9/RES_hh_num!S9)</f>
        <v>13491.388782854779</v>
      </c>
      <c r="T9" s="72">
        <f>IF(RES_hh_fec!T9=0,0,1000*11630*RES_hh_fec!T9/RES_hh_num!T9)</f>
        <v>12123.29876732055</v>
      </c>
      <c r="U9" s="72">
        <f>IF(RES_hh_fec!U9=0,0,1000*11630*RES_hh_fec!U9/RES_hh_num!U9)</f>
        <v>12005.877717127885</v>
      </c>
      <c r="V9" s="72">
        <f>IF(RES_hh_fec!V9=0,0,1000*11630*RES_hh_fec!V9/RES_hh_num!V9)</f>
        <v>12562.961852128601</v>
      </c>
      <c r="W9" s="72">
        <f>IF(RES_hh_fec!W9=0,0,1000*11630*RES_hh_fec!W9/RES_hh_num!W9)</f>
        <v>13195.382401279643</v>
      </c>
      <c r="X9" s="72">
        <f>IF(RES_hh_fec!X9=0,0,1000*11630*RES_hh_fec!X9/RES_hh_num!X9)</f>
        <v>12455.236872415733</v>
      </c>
      <c r="Y9" s="72">
        <f>IF(RES_hh_fec!Y9=0,0,1000*11630*RES_hh_fec!Y9/RES_hh_num!Y9)</f>
        <v>11331.390723014903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8323.4215080585673</v>
      </c>
      <c r="C11" s="72">
        <f>IF(RES_hh_fec!C11=0,0,1000*11630*RES_hh_fec!C11/RES_hh_num!C11)</f>
        <v>9716.1291454387701</v>
      </c>
      <c r="D11" s="72">
        <f>IF(RES_hh_fec!D11=0,0,1000*11630*RES_hh_fec!D11/RES_hh_num!D11)</f>
        <v>8567.6204061117951</v>
      </c>
      <c r="E11" s="72">
        <f>IF(RES_hh_fec!E11=0,0,1000*11630*RES_hh_fec!E11/RES_hh_num!E11)</f>
        <v>9514.5597250535357</v>
      </c>
      <c r="F11" s="72">
        <f>IF(RES_hh_fec!F11=0,0,1000*11630*RES_hh_fec!F11/RES_hh_num!F11)</f>
        <v>9938.1618359745462</v>
      </c>
      <c r="G11" s="72">
        <f>IF(RES_hh_fec!G11=0,0,1000*11630*RES_hh_fec!G11/RES_hh_num!G11)</f>
        <v>10853.551032701234</v>
      </c>
      <c r="H11" s="72">
        <f>IF(RES_hh_fec!H11=0,0,1000*11630*RES_hh_fec!H11/RES_hh_num!H11)</f>
        <v>10420.300631063114</v>
      </c>
      <c r="I11" s="72">
        <f>IF(RES_hh_fec!I11=0,0,1000*11630*RES_hh_fec!I11/RES_hh_num!I11)</f>
        <v>9941.8031732483651</v>
      </c>
      <c r="J11" s="72">
        <f>IF(RES_hh_fec!J11=0,0,1000*11630*RES_hh_fec!J11/RES_hh_num!J11)</f>
        <v>9354.3178232677656</v>
      </c>
      <c r="K11" s="72">
        <f>IF(RES_hh_fec!K11=0,0,1000*11630*RES_hh_fec!K11/RES_hh_num!K11)</f>
        <v>9845.9903710850158</v>
      </c>
      <c r="L11" s="72">
        <f>IF(RES_hh_fec!L11=0,0,1000*11630*RES_hh_fec!L11/RES_hh_num!L11)</f>
        <v>11007.406007818779</v>
      </c>
      <c r="M11" s="72">
        <f>IF(RES_hh_fec!M11=0,0,1000*11630*RES_hh_fec!M11/RES_hh_num!M11)</f>
        <v>10661.378503121286</v>
      </c>
      <c r="N11" s="72">
        <f>IF(RES_hh_fec!N11=0,0,1000*11630*RES_hh_fec!N11/RES_hh_num!N11)</f>
        <v>11056.199563221917</v>
      </c>
      <c r="O11" s="72">
        <f>IF(RES_hh_fec!O11=0,0,1000*11630*RES_hh_fec!O11/RES_hh_num!O11)</f>
        <v>10964.733968854754</v>
      </c>
      <c r="P11" s="72">
        <f>IF(RES_hh_fec!P11=0,0,1000*11630*RES_hh_fec!P11/RES_hh_num!P11)</f>
        <v>9103.0181913694232</v>
      </c>
      <c r="Q11" s="72">
        <f>IF(RES_hh_fec!Q11=0,0,1000*11630*RES_hh_fec!Q11/RES_hh_num!Q11)</f>
        <v>10115.978464753876</v>
      </c>
      <c r="R11" s="72">
        <f>IF(RES_hh_fec!R11=0,0,1000*11630*RES_hh_fec!R11/RES_hh_num!R11)</f>
        <v>10783.810645024792</v>
      </c>
      <c r="S11" s="72">
        <f>IF(RES_hh_fec!S11=0,0,1000*11630*RES_hh_fec!S11/RES_hh_num!S11)</f>
        <v>11079.153301612325</v>
      </c>
      <c r="T11" s="72">
        <f>IF(RES_hh_fec!T11=0,0,1000*11630*RES_hh_fec!T11/RES_hh_num!T11)</f>
        <v>10313.017726280303</v>
      </c>
      <c r="U11" s="72">
        <f>IF(RES_hh_fec!U11=0,0,1000*11630*RES_hh_fec!U11/RES_hh_num!U11)</f>
        <v>10103.679441320475</v>
      </c>
      <c r="V11" s="72">
        <f>IF(RES_hh_fec!V11=0,0,1000*11630*RES_hh_fec!V11/RES_hh_num!V11)</f>
        <v>10619.615859253374</v>
      </c>
      <c r="W11" s="72">
        <f>IF(RES_hh_fec!W11=0,0,1000*11630*RES_hh_fec!W11/RES_hh_num!W11)</f>
        <v>11703.770079194996</v>
      </c>
      <c r="X11" s="72">
        <f>IF(RES_hh_fec!X11=0,0,1000*11630*RES_hh_fec!X11/RES_hh_num!X11)</f>
        <v>10752.13788028618</v>
      </c>
      <c r="Y11" s="72">
        <f>IF(RES_hh_fec!Y11=0,0,1000*11630*RES_hh_fec!Y11/RES_hh_num!Y11)</f>
        <v>9916.5243541167201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3848.3133070676804</v>
      </c>
      <c r="C12" s="72">
        <f>IF(RES_hh_fec!C12=0,0,1000*11630*RES_hh_fec!C12/RES_hh_num!C12)</f>
        <v>4171.0751706425453</v>
      </c>
      <c r="D12" s="72">
        <f>IF(RES_hh_fec!D12=0,0,1000*11630*RES_hh_fec!D12/RES_hh_num!D12)</f>
        <v>4203.4539101684513</v>
      </c>
      <c r="E12" s="72">
        <f>IF(RES_hh_fec!E12=0,0,1000*11630*RES_hh_fec!E12/RES_hh_num!E12)</f>
        <v>4668.2742560547968</v>
      </c>
      <c r="F12" s="72">
        <f>IF(RES_hh_fec!F12=0,0,1000*11630*RES_hh_fec!F12/RES_hh_num!F12)</f>
        <v>4297.2536756961008</v>
      </c>
      <c r="G12" s="72">
        <f>IF(RES_hh_fec!G12=0,0,1000*11630*RES_hh_fec!G12/RES_hh_num!G12)</f>
        <v>4447.6550377716467</v>
      </c>
      <c r="H12" s="72">
        <f>IF(RES_hh_fec!H12=0,0,1000*11630*RES_hh_fec!H12/RES_hh_num!H12)</f>
        <v>4564.3945323803337</v>
      </c>
      <c r="I12" s="72">
        <f>IF(RES_hh_fec!I12=0,0,1000*11630*RES_hh_fec!I12/RES_hh_num!I12)</f>
        <v>3882.8840287968337</v>
      </c>
      <c r="J12" s="72">
        <f>IF(RES_hh_fec!J12=0,0,1000*11630*RES_hh_fec!J12/RES_hh_num!J12)</f>
        <v>3820.8805610114882</v>
      </c>
      <c r="K12" s="72">
        <f>IF(RES_hh_fec!K12=0,0,1000*11630*RES_hh_fec!K12/RES_hh_num!K12)</f>
        <v>3737.3978286319011</v>
      </c>
      <c r="L12" s="72">
        <f>IF(RES_hh_fec!L12=0,0,1000*11630*RES_hh_fec!L12/RES_hh_num!L12)</f>
        <v>4364.7436555115655</v>
      </c>
      <c r="M12" s="72">
        <f>IF(RES_hh_fec!M12=0,0,1000*11630*RES_hh_fec!M12/RES_hh_num!M12)</f>
        <v>3950.6257058342608</v>
      </c>
      <c r="N12" s="72">
        <f>IF(RES_hh_fec!N12=0,0,1000*11630*RES_hh_fec!N12/RES_hh_num!N12)</f>
        <v>3527.1252711390903</v>
      </c>
      <c r="O12" s="72">
        <f>IF(RES_hh_fec!O12=0,0,1000*11630*RES_hh_fec!O12/RES_hh_num!O12)</f>
        <v>2910.2890726949081</v>
      </c>
      <c r="P12" s="72">
        <f>IF(RES_hh_fec!P12=0,0,1000*11630*RES_hh_fec!P12/RES_hh_num!P12)</f>
        <v>2343.1793530257842</v>
      </c>
      <c r="Q12" s="72">
        <f>IF(RES_hh_fec!Q12=0,0,1000*11630*RES_hh_fec!Q12/RES_hh_num!Q12)</f>
        <v>3156.0544595802526</v>
      </c>
      <c r="R12" s="72">
        <f>IF(RES_hh_fec!R12=0,0,1000*11630*RES_hh_fec!R12/RES_hh_num!R12)</f>
        <v>2674.338510895017</v>
      </c>
      <c r="S12" s="72">
        <f>IF(RES_hh_fec!S12=0,0,1000*11630*RES_hh_fec!S12/RES_hh_num!S12)</f>
        <v>2290.0302812358823</v>
      </c>
      <c r="T12" s="72">
        <f>IF(RES_hh_fec!T12=0,0,1000*11630*RES_hh_fec!T12/RES_hh_num!T12)</f>
        <v>2308.3231640034878</v>
      </c>
      <c r="U12" s="72">
        <f>IF(RES_hh_fec!U12=0,0,1000*11630*RES_hh_fec!U12/RES_hh_num!U12)</f>
        <v>2267.8522158295204</v>
      </c>
      <c r="V12" s="72">
        <f>IF(RES_hh_fec!V12=0,0,1000*11630*RES_hh_fec!V12/RES_hh_num!V12)</f>
        <v>2036.1405441770376</v>
      </c>
      <c r="W12" s="72">
        <f>IF(RES_hh_fec!W12=0,0,1000*11630*RES_hh_fec!W12/RES_hh_num!W12)</f>
        <v>2355.5039877869758</v>
      </c>
      <c r="X12" s="72">
        <f>IF(RES_hh_fec!X12=0,0,1000*11630*RES_hh_fec!X12/RES_hh_num!X12)</f>
        <v>2412.1191612710063</v>
      </c>
      <c r="Y12" s="72">
        <f>IF(RES_hh_fec!Y12=0,0,1000*11630*RES_hh_fec!Y12/RES_hh_num!Y12)</f>
        <v>2319.9936120284265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9516.9868419973518</v>
      </c>
      <c r="C13" s="74">
        <f>IF(RES_hh_fec!C13=0,0,1000*11630*RES_hh_fec!C13/RES_hh_num!C13)</f>
        <v>10062.664719275212</v>
      </c>
      <c r="D13" s="74">
        <f>IF(RES_hh_fec!D13=0,0,1000*11630*RES_hh_fec!D13/RES_hh_num!D13)</f>
        <v>10238.052763727477</v>
      </c>
      <c r="E13" s="74">
        <f>IF(RES_hh_fec!E13=0,0,1000*11630*RES_hh_fec!E13/RES_hh_num!E13)</f>
        <v>11187.147232129842</v>
      </c>
      <c r="F13" s="74">
        <f>IF(RES_hh_fec!F13=0,0,1000*11630*RES_hh_fec!F13/RES_hh_num!F13)</f>
        <v>10787.412533414787</v>
      </c>
      <c r="G13" s="74">
        <f>IF(RES_hh_fec!G13=0,0,1000*11630*RES_hh_fec!G13/RES_hh_num!G13)</f>
        <v>11550.972731538006</v>
      </c>
      <c r="H13" s="74">
        <f>IF(RES_hh_fec!H13=0,0,1000*11630*RES_hh_fec!H13/RES_hh_num!H13)</f>
        <v>11349.218050306779</v>
      </c>
      <c r="I13" s="74">
        <f>IF(RES_hh_fec!I13=0,0,1000*11630*RES_hh_fec!I13/RES_hh_num!I13)</f>
        <v>10374.131258435536</v>
      </c>
      <c r="J13" s="74">
        <f>IF(RES_hh_fec!J13=0,0,1000*11630*RES_hh_fec!J13/RES_hh_num!J13)</f>
        <v>10716.90757226817</v>
      </c>
      <c r="K13" s="74">
        <f>IF(RES_hh_fec!K13=0,0,1000*11630*RES_hh_fec!K13/RES_hh_num!K13)</f>
        <v>11237.46835147345</v>
      </c>
      <c r="L13" s="74">
        <f>IF(RES_hh_fec!L13=0,0,1000*11630*RES_hh_fec!L13/RES_hh_num!L13)</f>
        <v>11749.149789641409</v>
      </c>
      <c r="M13" s="74">
        <f>IF(RES_hh_fec!M13=0,0,1000*11630*RES_hh_fec!M13/RES_hh_num!M13)</f>
        <v>11716.603118285511</v>
      </c>
      <c r="N13" s="74">
        <f>IF(RES_hh_fec!N13=0,0,1000*11630*RES_hh_fec!N13/RES_hh_num!N13)</f>
        <v>10711.001340752786</v>
      </c>
      <c r="O13" s="74">
        <f>IF(RES_hh_fec!O13=0,0,1000*11630*RES_hh_fec!O13/RES_hh_num!O13)</f>
        <v>10933.960431280346</v>
      </c>
      <c r="P13" s="74">
        <f>IF(RES_hh_fec!P13=0,0,1000*11630*RES_hh_fec!P13/RES_hh_num!P13)</f>
        <v>10127.234318860666</v>
      </c>
      <c r="Q13" s="74">
        <f>IF(RES_hh_fec!Q13=0,0,1000*11630*RES_hh_fec!Q13/RES_hh_num!Q13)</f>
        <v>11067.498039823695</v>
      </c>
      <c r="R13" s="74">
        <f>IF(RES_hh_fec!R13=0,0,1000*11630*RES_hh_fec!R13/RES_hh_num!R13)</f>
        <v>11139.963971128975</v>
      </c>
      <c r="S13" s="74">
        <f>IF(RES_hh_fec!S13=0,0,1000*11630*RES_hh_fec!S13/RES_hh_num!S13)</f>
        <v>11218.987616049748</v>
      </c>
      <c r="T13" s="74">
        <f>IF(RES_hh_fec!T13=0,0,1000*11630*RES_hh_fec!T13/RES_hh_num!T13)</f>
        <v>9476.9711595350182</v>
      </c>
      <c r="U13" s="74">
        <f>IF(RES_hh_fec!U13=0,0,1000*11630*RES_hh_fec!U13/RES_hh_num!U13)</f>
        <v>6066.0959207538035</v>
      </c>
      <c r="V13" s="74">
        <f>IF(RES_hh_fec!V13=0,0,1000*11630*RES_hh_fec!V13/RES_hh_num!V13)</f>
        <v>5753.5583580512885</v>
      </c>
      <c r="W13" s="74">
        <f>IF(RES_hh_fec!W13=0,0,1000*11630*RES_hh_fec!W13/RES_hh_num!W13)</f>
        <v>7747.0812545237022</v>
      </c>
      <c r="X13" s="74">
        <f>IF(RES_hh_fec!X13=0,0,1000*11630*RES_hh_fec!X13/RES_hh_num!X13)</f>
        <v>8682.0272812188414</v>
      </c>
      <c r="Y13" s="74">
        <f>IF(RES_hh_fec!Y13=0,0,1000*11630*RES_hh_fec!Y13/RES_hh_num!Y13)</f>
        <v>9391.2353653753162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103.15758804548263</v>
      </c>
      <c r="C14" s="76">
        <f>IF(RES_hh_fec!C14=0,0,1000*11630*RES_hh_fec!C14/RES_hh_num!C14)</f>
        <v>110.94346514207572</v>
      </c>
      <c r="D14" s="76">
        <f>IF(RES_hh_fec!D14=0,0,1000*11630*RES_hh_fec!D14/RES_hh_num!D14)</f>
        <v>111.2808698566087</v>
      </c>
      <c r="E14" s="76">
        <f>IF(RES_hh_fec!E14=0,0,1000*11630*RES_hh_fec!E14/RES_hh_num!E14)</f>
        <v>125.05211852716231</v>
      </c>
      <c r="F14" s="76">
        <f>IF(RES_hh_fec!F14=0,0,1000*11630*RES_hh_fec!F14/RES_hh_num!F14)</f>
        <v>110.54671760048063</v>
      </c>
      <c r="G14" s="76">
        <f>IF(RES_hh_fec!G14=0,0,1000*11630*RES_hh_fec!G14/RES_hh_num!G14)</f>
        <v>124.89507678974435</v>
      </c>
      <c r="H14" s="76">
        <f>IF(RES_hh_fec!H14=0,0,1000*11630*RES_hh_fec!H14/RES_hh_num!H14)</f>
        <v>116.05432991424128</v>
      </c>
      <c r="I14" s="76">
        <f>IF(RES_hh_fec!I14=0,0,1000*11630*RES_hh_fec!I14/RES_hh_num!I14)</f>
        <v>100.15597304777924</v>
      </c>
      <c r="J14" s="76">
        <f>IF(RES_hh_fec!J14=0,0,1000*11630*RES_hh_fec!J14/RES_hh_num!J14)</f>
        <v>101.00586472539571</v>
      </c>
      <c r="K14" s="76">
        <f>IF(RES_hh_fec!K14=0,0,1000*11630*RES_hh_fec!K14/RES_hh_num!K14)</f>
        <v>103.24710159143312</v>
      </c>
      <c r="L14" s="76">
        <f>IF(RES_hh_fec!L14=0,0,1000*11630*RES_hh_fec!L14/RES_hh_num!L14)</f>
        <v>108.41664869532345</v>
      </c>
      <c r="M14" s="76">
        <f>IF(RES_hh_fec!M14=0,0,1000*11630*RES_hh_fec!M14/RES_hh_num!M14)</f>
        <v>103.36083282417241</v>
      </c>
      <c r="N14" s="76">
        <f>IF(RES_hh_fec!N14=0,0,1000*11630*RES_hh_fec!N14/RES_hh_num!N14)</f>
        <v>96.510792407310248</v>
      </c>
      <c r="O14" s="76">
        <f>IF(RES_hh_fec!O14=0,0,1000*11630*RES_hh_fec!O14/RES_hh_num!O14)</f>
        <v>93.588990526264695</v>
      </c>
      <c r="P14" s="76">
        <f>IF(RES_hh_fec!P14=0,0,1000*11630*RES_hh_fec!P14/RES_hh_num!P14)</f>
        <v>82.08419769211757</v>
      </c>
      <c r="Q14" s="76">
        <f>IF(RES_hh_fec!Q14=0,0,1000*11630*RES_hh_fec!Q14/RES_hh_num!Q14)</f>
        <v>93.577673373572665</v>
      </c>
      <c r="R14" s="76">
        <f>IF(RES_hh_fec!R14=0,0,1000*11630*RES_hh_fec!R14/RES_hh_num!R14)</f>
        <v>100.93451113662337</v>
      </c>
      <c r="S14" s="76">
        <f>IF(RES_hh_fec!S14=0,0,1000*11630*RES_hh_fec!S14/RES_hh_num!S14)</f>
        <v>108.22496064592167</v>
      </c>
      <c r="T14" s="76">
        <f>IF(RES_hh_fec!T14=0,0,1000*11630*RES_hh_fec!T14/RES_hh_num!T14)</f>
        <v>102.13433258539331</v>
      </c>
      <c r="U14" s="76">
        <f>IF(RES_hh_fec!U14=0,0,1000*11630*RES_hh_fec!U14/RES_hh_num!U14)</f>
        <v>101.61801321885252</v>
      </c>
      <c r="V14" s="76">
        <f>IF(RES_hh_fec!V14=0,0,1000*11630*RES_hh_fec!V14/RES_hh_num!V14)</f>
        <v>111.61366347462571</v>
      </c>
      <c r="W14" s="76">
        <f>IF(RES_hh_fec!W14=0,0,1000*11630*RES_hh_fec!W14/RES_hh_num!W14)</f>
        <v>126.7265025062167</v>
      </c>
      <c r="X14" s="76">
        <f>IF(RES_hh_fec!X14=0,0,1000*11630*RES_hh_fec!X14/RES_hh_num!X14)</f>
        <v>111.84081907086701</v>
      </c>
      <c r="Y14" s="76">
        <f>IF(RES_hh_fec!Y14=0,0,1000*11630*RES_hh_fec!Y14/RES_hh_num!Y14)</f>
        <v>99.395584264238224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0.96589179044694429</v>
      </c>
      <c r="C15" s="69">
        <f t="shared" si="0"/>
        <v>1.2414898938544281</v>
      </c>
      <c r="D15" s="69">
        <f t="shared" si="0"/>
        <v>2.2041405258564617</v>
      </c>
      <c r="E15" s="69">
        <f t="shared" si="0"/>
        <v>4.2625752590678871</v>
      </c>
      <c r="F15" s="69">
        <f t="shared" si="0"/>
        <v>2.6626687830828581</v>
      </c>
      <c r="G15" s="69">
        <f t="shared" si="0"/>
        <v>3.2931901348411063</v>
      </c>
      <c r="H15" s="69">
        <f t="shared" si="0"/>
        <v>5.9547280591411527</v>
      </c>
      <c r="I15" s="69">
        <f t="shared" si="0"/>
        <v>9.3947961154619275</v>
      </c>
      <c r="J15" s="69">
        <f t="shared" si="0"/>
        <v>6.7544566972189406</v>
      </c>
      <c r="K15" s="69">
        <f t="shared" si="0"/>
        <v>7.9061167241316932</v>
      </c>
      <c r="L15" s="69">
        <f t="shared" si="0"/>
        <v>10.469421060311266</v>
      </c>
      <c r="M15" s="69">
        <f t="shared" si="0"/>
        <v>11.092613261079705</v>
      </c>
      <c r="N15" s="69">
        <f t="shared" si="0"/>
        <v>22.591538508116855</v>
      </c>
      <c r="O15" s="69">
        <f t="shared" si="0"/>
        <v>15.235231147388836</v>
      </c>
      <c r="P15" s="69">
        <f t="shared" si="0"/>
        <v>11.077679929613772</v>
      </c>
      <c r="Q15" s="69">
        <f t="shared" si="0"/>
        <v>17.874122639918554</v>
      </c>
      <c r="R15" s="69">
        <f t="shared" si="0"/>
        <v>17.987640506834019</v>
      </c>
      <c r="S15" s="69">
        <f t="shared" si="0"/>
        <v>20.604345535164111</v>
      </c>
      <c r="T15" s="69">
        <f t="shared" si="0"/>
        <v>27.599425278317746</v>
      </c>
      <c r="U15" s="69">
        <f t="shared" si="0"/>
        <v>37.518753083892413</v>
      </c>
      <c r="V15" s="69">
        <f t="shared" si="0"/>
        <v>20.92962198079428</v>
      </c>
      <c r="W15" s="69">
        <f t="shared" si="0"/>
        <v>76.284326556524718</v>
      </c>
      <c r="X15" s="69">
        <f t="shared" si="0"/>
        <v>75.768058310839891</v>
      </c>
      <c r="Y15" s="69">
        <f t="shared" si="0"/>
        <v>61.974380773545469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0.96589179044694429</v>
      </c>
      <c r="C16" s="72">
        <f>IF(RES_hh_fec!C16=0,0,1000*11630*RES_hh_fec!C16/RES_hh_num!C$3)</f>
        <v>1.2414898938544281</v>
      </c>
      <c r="D16" s="72">
        <f>IF(RES_hh_fec!D16=0,0,1000*11630*RES_hh_fec!D16/RES_hh_num!D$3)</f>
        <v>2.2041405258564617</v>
      </c>
      <c r="E16" s="72">
        <f>IF(RES_hh_fec!E16=0,0,1000*11630*RES_hh_fec!E16/RES_hh_num!E$3)</f>
        <v>4.2625752590678871</v>
      </c>
      <c r="F16" s="72">
        <f>IF(RES_hh_fec!F16=0,0,1000*11630*RES_hh_fec!F16/RES_hh_num!F$3)</f>
        <v>2.6626687830828581</v>
      </c>
      <c r="G16" s="72">
        <f>IF(RES_hh_fec!G16=0,0,1000*11630*RES_hh_fec!G16/RES_hh_num!G$3)</f>
        <v>3.2931901348411063</v>
      </c>
      <c r="H16" s="72">
        <f>IF(RES_hh_fec!H16=0,0,1000*11630*RES_hh_fec!H16/RES_hh_num!H$3)</f>
        <v>5.9547280591411527</v>
      </c>
      <c r="I16" s="72">
        <f>IF(RES_hh_fec!I16=0,0,1000*11630*RES_hh_fec!I16/RES_hh_num!I$3)</f>
        <v>9.3947961154619275</v>
      </c>
      <c r="J16" s="72">
        <f>IF(RES_hh_fec!J16=0,0,1000*11630*RES_hh_fec!J16/RES_hh_num!J$3)</f>
        <v>6.7544566972189406</v>
      </c>
      <c r="K16" s="72">
        <f>IF(RES_hh_fec!K16=0,0,1000*11630*RES_hh_fec!K16/RES_hh_num!K$3)</f>
        <v>7.9061167241316932</v>
      </c>
      <c r="L16" s="72">
        <f>IF(RES_hh_fec!L16=0,0,1000*11630*RES_hh_fec!L16/RES_hh_num!L$3)</f>
        <v>10.469421060311266</v>
      </c>
      <c r="M16" s="72">
        <f>IF(RES_hh_fec!M16=0,0,1000*11630*RES_hh_fec!M16/RES_hh_num!M$3)</f>
        <v>11.092613261079705</v>
      </c>
      <c r="N16" s="72">
        <f>IF(RES_hh_fec!N16=0,0,1000*11630*RES_hh_fec!N16/RES_hh_num!N$3)</f>
        <v>22.591538508116855</v>
      </c>
      <c r="O16" s="72">
        <f>IF(RES_hh_fec!O16=0,0,1000*11630*RES_hh_fec!O16/RES_hh_num!O$3)</f>
        <v>15.235231147388836</v>
      </c>
      <c r="P16" s="72">
        <f>IF(RES_hh_fec!P16=0,0,1000*11630*RES_hh_fec!P16/RES_hh_num!P$3)</f>
        <v>11.077679929613772</v>
      </c>
      <c r="Q16" s="72">
        <f>IF(RES_hh_fec!Q16=0,0,1000*11630*RES_hh_fec!Q16/RES_hh_num!Q$3)</f>
        <v>17.874122639918554</v>
      </c>
      <c r="R16" s="72">
        <f>IF(RES_hh_fec!R16=0,0,1000*11630*RES_hh_fec!R16/RES_hh_num!R$3)</f>
        <v>17.987640506834019</v>
      </c>
      <c r="S16" s="72">
        <f>IF(RES_hh_fec!S16=0,0,1000*11630*RES_hh_fec!S16/RES_hh_num!S$3)</f>
        <v>20.604345535164111</v>
      </c>
      <c r="T16" s="72">
        <f>IF(RES_hh_fec!T16=0,0,1000*11630*RES_hh_fec!T16/RES_hh_num!T$3)</f>
        <v>27.599425278317746</v>
      </c>
      <c r="U16" s="72">
        <f>IF(RES_hh_fec!U16=0,0,1000*11630*RES_hh_fec!U16/RES_hh_num!U$3)</f>
        <v>37.518753083892413</v>
      </c>
      <c r="V16" s="72">
        <f>IF(RES_hh_fec!V16=0,0,1000*11630*RES_hh_fec!V16/RES_hh_num!V$3)</f>
        <v>20.92962198079428</v>
      </c>
      <c r="W16" s="72">
        <f>IF(RES_hh_fec!W16=0,0,1000*11630*RES_hh_fec!W16/RES_hh_num!W$3)</f>
        <v>76.284326556524718</v>
      </c>
      <c r="X16" s="72">
        <f>IF(RES_hh_fec!X16=0,0,1000*11630*RES_hh_fec!X16/RES_hh_num!X$3)</f>
        <v>75.768058310839891</v>
      </c>
      <c r="Y16" s="72">
        <f>IF(RES_hh_fec!Y16=0,0,1000*11630*RES_hh_fec!Y16/RES_hh_num!Y$3)</f>
        <v>61.974380773545469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1809.372727606881</v>
      </c>
      <c r="C17" s="69">
        <f>IF(RES_hh_fec!C17=0,0,1000*11630*RES_hh_fec!C17/RES_hh_num!C17)</f>
        <v>1837.6747592154895</v>
      </c>
      <c r="D17" s="69">
        <f>IF(RES_hh_fec!D17=0,0,1000*11630*RES_hh_fec!D17/RES_hh_num!D17)</f>
        <v>1892.5851988663167</v>
      </c>
      <c r="E17" s="69">
        <f>IF(RES_hh_fec!E17=0,0,1000*11630*RES_hh_fec!E17/RES_hh_num!E17)</f>
        <v>1938.0939350480505</v>
      </c>
      <c r="F17" s="69">
        <f>IF(RES_hh_fec!F17=0,0,1000*11630*RES_hh_fec!F17/RES_hh_num!F17)</f>
        <v>1936.1985226323084</v>
      </c>
      <c r="G17" s="69">
        <f>IF(RES_hh_fec!G17=0,0,1000*11630*RES_hh_fec!G17/RES_hh_num!G17)</f>
        <v>1951.7205216652746</v>
      </c>
      <c r="H17" s="69">
        <f>IF(RES_hh_fec!H17=0,0,1000*11630*RES_hh_fec!H17/RES_hh_num!H17)</f>
        <v>1959.1383304099547</v>
      </c>
      <c r="I17" s="69">
        <f>IF(RES_hh_fec!I17=0,0,1000*11630*RES_hh_fec!I17/RES_hh_num!I17)</f>
        <v>1981.9355960142168</v>
      </c>
      <c r="J17" s="69">
        <f>IF(RES_hh_fec!J17=0,0,1000*11630*RES_hh_fec!J17/RES_hh_num!J17)</f>
        <v>2006.8460235929554</v>
      </c>
      <c r="K17" s="69">
        <f>IF(RES_hh_fec!K17=0,0,1000*11630*RES_hh_fec!K17/RES_hh_num!K17)</f>
        <v>1976.2960337435288</v>
      </c>
      <c r="L17" s="69">
        <f>IF(RES_hh_fec!L17=0,0,1000*11630*RES_hh_fec!L17/RES_hh_num!L17)</f>
        <v>1983.5571657608887</v>
      </c>
      <c r="M17" s="69">
        <f>IF(RES_hh_fec!M17=0,0,1000*11630*RES_hh_fec!M17/RES_hh_num!M17)</f>
        <v>1935.6574216805575</v>
      </c>
      <c r="N17" s="69">
        <f>IF(RES_hh_fec!N17=0,0,1000*11630*RES_hh_fec!N17/RES_hh_num!N17)</f>
        <v>1703.3058095835197</v>
      </c>
      <c r="O17" s="69">
        <f>IF(RES_hh_fec!O17=0,0,1000*11630*RES_hh_fec!O17/RES_hh_num!O17)</f>
        <v>1654.8047391114326</v>
      </c>
      <c r="P17" s="69">
        <f>IF(RES_hh_fec!P17=0,0,1000*11630*RES_hh_fec!P17/RES_hh_num!P17)</f>
        <v>1753.1807874836516</v>
      </c>
      <c r="Q17" s="69">
        <f>IF(RES_hh_fec!Q17=0,0,1000*11630*RES_hh_fec!Q17/RES_hh_num!Q17)</f>
        <v>1922.4103362402182</v>
      </c>
      <c r="R17" s="69">
        <f>IF(RES_hh_fec!R17=0,0,1000*11630*RES_hh_fec!R17/RES_hh_num!R17)</f>
        <v>1928.4458752062328</v>
      </c>
      <c r="S17" s="69">
        <f>IF(RES_hh_fec!S17=0,0,1000*11630*RES_hh_fec!S17/RES_hh_num!S17)</f>
        <v>1907.2442681323128</v>
      </c>
      <c r="T17" s="69">
        <f>IF(RES_hh_fec!T17=0,0,1000*11630*RES_hh_fec!T17/RES_hh_num!T17)</f>
        <v>1881.3964152591789</v>
      </c>
      <c r="U17" s="69">
        <f>IF(RES_hh_fec!U17=0,0,1000*11630*RES_hh_fec!U17/RES_hh_num!U17)</f>
        <v>1878.8941153045471</v>
      </c>
      <c r="V17" s="69">
        <f>IF(RES_hh_fec!V17=0,0,1000*11630*RES_hh_fec!V17/RES_hh_num!V17)</f>
        <v>1979.7605374972268</v>
      </c>
      <c r="W17" s="69">
        <f>IF(RES_hh_fec!W17=0,0,1000*11630*RES_hh_fec!W17/RES_hh_num!W17)</f>
        <v>1862.0661990078081</v>
      </c>
      <c r="X17" s="69">
        <f>IF(RES_hh_fec!X17=0,0,1000*11630*RES_hh_fec!X17/RES_hh_num!X17)</f>
        <v>1824.1393607876209</v>
      </c>
      <c r="Y17" s="69">
        <f>IF(RES_hh_fec!Y17=0,0,1000*11630*RES_hh_fec!Y17/RES_hh_num!Y17)</f>
        <v>1862.2001427953649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2067.7629744674841</v>
      </c>
      <c r="C19" s="72">
        <f>IF(RES_hh_fec!C19=0,0,1000*11630*RES_hh_fec!C19/RES_hh_num!C19)</f>
        <v>1891.7959506594316</v>
      </c>
      <c r="D19" s="72">
        <f>IF(RES_hh_fec!D19=0,0,1000*11630*RES_hh_fec!D19/RES_hh_num!D19)</f>
        <v>2140.4959000240674</v>
      </c>
      <c r="E19" s="72">
        <f>IF(RES_hh_fec!E19=0,0,1000*11630*RES_hh_fec!E19/RES_hh_num!E19)</f>
        <v>2131.5168932400775</v>
      </c>
      <c r="F19" s="72">
        <f>IF(RES_hh_fec!F19=0,0,1000*11630*RES_hh_fec!F19/RES_hh_num!F19)</f>
        <v>1853.0145280578308</v>
      </c>
      <c r="G19" s="72">
        <f>IF(RES_hh_fec!G19=0,0,1000*11630*RES_hh_fec!G19/RES_hh_num!G19)</f>
        <v>2210.6761225516552</v>
      </c>
      <c r="H19" s="72">
        <f>IF(RES_hh_fec!H19=0,0,1000*11630*RES_hh_fec!H19/RES_hh_num!H19)</f>
        <v>2255.2595142897198</v>
      </c>
      <c r="I19" s="72">
        <f>IF(RES_hh_fec!I19=0,0,1000*11630*RES_hh_fec!I19/RES_hh_num!I19)</f>
        <v>1924.6194817322803</v>
      </c>
      <c r="J19" s="72">
        <f>IF(RES_hh_fec!J19=0,0,1000*11630*RES_hh_fec!J19/RES_hh_num!J19)</f>
        <v>1915.9663178409446</v>
      </c>
      <c r="K19" s="72">
        <f>IF(RES_hh_fec!K19=0,0,1000*11630*RES_hh_fec!K19/RES_hh_num!K19)</f>
        <v>2002.3364550258243</v>
      </c>
      <c r="L19" s="72">
        <f>IF(RES_hh_fec!L19=0,0,1000*11630*RES_hh_fec!L19/RES_hh_num!L19)</f>
        <v>2613.2488806000301</v>
      </c>
      <c r="M19" s="72">
        <f>IF(RES_hh_fec!M19=0,0,1000*11630*RES_hh_fec!M19/RES_hh_num!M19)</f>
        <v>2093.592009794022</v>
      </c>
      <c r="N19" s="72">
        <f>IF(RES_hh_fec!N19=0,0,1000*11630*RES_hh_fec!N19/RES_hh_num!N19)</f>
        <v>1662.991840253138</v>
      </c>
      <c r="O19" s="72">
        <f>IF(RES_hh_fec!O19=0,0,1000*11630*RES_hh_fec!O19/RES_hh_num!O19)</f>
        <v>1882.7718137694303</v>
      </c>
      <c r="P19" s="72">
        <f>IF(RES_hh_fec!P19=0,0,1000*11630*RES_hh_fec!P19/RES_hh_num!P19)</f>
        <v>1762.6331729008089</v>
      </c>
      <c r="Q19" s="72">
        <f>IF(RES_hh_fec!Q19=0,0,1000*11630*RES_hh_fec!Q19/RES_hh_num!Q19)</f>
        <v>1806.7597281283033</v>
      </c>
      <c r="R19" s="72">
        <f>IF(RES_hh_fec!R19=0,0,1000*11630*RES_hh_fec!R19/RES_hh_num!R19)</f>
        <v>1548.4621927586174</v>
      </c>
      <c r="S19" s="72">
        <f>IF(RES_hh_fec!S19=0,0,1000*11630*RES_hh_fec!S19/RES_hh_num!S19)</f>
        <v>1995.452586787321</v>
      </c>
      <c r="T19" s="72">
        <f>IF(RES_hh_fec!T19=0,0,1000*11630*RES_hh_fec!T19/RES_hh_num!T19)</f>
        <v>2062.6242757440082</v>
      </c>
      <c r="U19" s="72">
        <f>IF(RES_hh_fec!U19=0,0,1000*11630*RES_hh_fec!U19/RES_hh_num!U19)</f>
        <v>2060.364029442977</v>
      </c>
      <c r="V19" s="72">
        <f>IF(RES_hh_fec!V19=0,0,1000*11630*RES_hh_fec!V19/RES_hh_num!V19)</f>
        <v>1552.3903830038639</v>
      </c>
      <c r="W19" s="72">
        <f>IF(RES_hh_fec!W19=0,0,1000*11630*RES_hh_fec!W19/RES_hh_num!W19)</f>
        <v>1602.5976457998927</v>
      </c>
      <c r="X19" s="72">
        <f>IF(RES_hh_fec!X19=0,0,1000*11630*RES_hh_fec!X19/RES_hh_num!X19)</f>
        <v>1577.5272184607702</v>
      </c>
      <c r="Y19" s="72">
        <f>IF(RES_hh_fec!Y19=0,0,1000*11630*RES_hh_fec!Y19/RES_hh_num!Y19)</f>
        <v>1599.0506793268487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2114.9020288792581</v>
      </c>
      <c r="C21" s="72">
        <f>IF(RES_hh_fec!C21=0,0,1000*11630*RES_hh_fec!C21/RES_hh_num!C21)</f>
        <v>2097.1313209920622</v>
      </c>
      <c r="D21" s="72">
        <f>IF(RES_hh_fec!D21=0,0,1000*11630*RES_hh_fec!D21/RES_hh_num!D21)</f>
        <v>2237.683727472574</v>
      </c>
      <c r="E21" s="72">
        <f>IF(RES_hh_fec!E21=0,0,1000*11630*RES_hh_fec!E21/RES_hh_num!E21)</f>
        <v>2154.594873469654</v>
      </c>
      <c r="F21" s="72">
        <f>IF(RES_hh_fec!F21=0,0,1000*11630*RES_hh_fec!F21/RES_hh_num!F21)</f>
        <v>2213.2577283847963</v>
      </c>
      <c r="G21" s="72">
        <f>IF(RES_hh_fec!G21=0,0,1000*11630*RES_hh_fec!G21/RES_hh_num!G21)</f>
        <v>2344.1131002305301</v>
      </c>
      <c r="H21" s="72">
        <f>IF(RES_hh_fec!H21=0,0,1000*11630*RES_hh_fec!H21/RES_hh_num!H21)</f>
        <v>2111.689925358065</v>
      </c>
      <c r="I21" s="72">
        <f>IF(RES_hh_fec!I21=0,0,1000*11630*RES_hh_fec!I21/RES_hh_num!I21)</f>
        <v>2265.4252137209669</v>
      </c>
      <c r="J21" s="72">
        <f>IF(RES_hh_fec!J21=0,0,1000*11630*RES_hh_fec!J21/RES_hh_num!J21)</f>
        <v>2201.2880783016944</v>
      </c>
      <c r="K21" s="72">
        <f>IF(RES_hh_fec!K21=0,0,1000*11630*RES_hh_fec!K21/RES_hh_num!K21)</f>
        <v>2194.7796856410487</v>
      </c>
      <c r="L21" s="72">
        <f>IF(RES_hh_fec!L21=0,0,1000*11630*RES_hh_fec!L21/RES_hh_num!L21)</f>
        <v>2160.3358894414478</v>
      </c>
      <c r="M21" s="72">
        <f>IF(RES_hh_fec!M21=0,0,1000*11630*RES_hh_fec!M21/RES_hh_num!M21)</f>
        <v>2052.0745902517324</v>
      </c>
      <c r="N21" s="72">
        <f>IF(RES_hh_fec!N21=0,0,1000*11630*RES_hh_fec!N21/RES_hh_num!N21)</f>
        <v>1856.4186714595719</v>
      </c>
      <c r="O21" s="72">
        <f>IF(RES_hh_fec!O21=0,0,1000*11630*RES_hh_fec!O21/RES_hh_num!O21)</f>
        <v>1709.3059515031891</v>
      </c>
      <c r="P21" s="72">
        <f>IF(RES_hh_fec!P21=0,0,1000*11630*RES_hh_fec!P21/RES_hh_num!P21)</f>
        <v>1895.0053885109669</v>
      </c>
      <c r="Q21" s="72">
        <f>IF(RES_hh_fec!Q21=0,0,1000*11630*RES_hh_fec!Q21/RES_hh_num!Q21)</f>
        <v>1979.9286868988304</v>
      </c>
      <c r="R21" s="72">
        <f>IF(RES_hh_fec!R21=0,0,1000*11630*RES_hh_fec!R21/RES_hh_num!R21)</f>
        <v>2017.421798330686</v>
      </c>
      <c r="S21" s="72">
        <f>IF(RES_hh_fec!S21=0,0,1000*11630*RES_hh_fec!S21/RES_hh_num!S21)</f>
        <v>1994.7925206889004</v>
      </c>
      <c r="T21" s="72">
        <f>IF(RES_hh_fec!T21=0,0,1000*11630*RES_hh_fec!T21/RES_hh_num!T21)</f>
        <v>1928.8858346965303</v>
      </c>
      <c r="U21" s="72">
        <f>IF(RES_hh_fec!U21=0,0,1000*11630*RES_hh_fec!U21/RES_hh_num!U21)</f>
        <v>1909.0915459326066</v>
      </c>
      <c r="V21" s="72">
        <f>IF(RES_hh_fec!V21=0,0,1000*11630*RES_hh_fec!V21/RES_hh_num!V21)</f>
        <v>2002.0326648586379</v>
      </c>
      <c r="W21" s="72">
        <f>IF(RES_hh_fec!W21=0,0,1000*11630*RES_hh_fec!W21/RES_hh_num!W21)</f>
        <v>1983.832884225789</v>
      </c>
      <c r="X21" s="72">
        <f>IF(RES_hh_fec!X21=0,0,1000*11630*RES_hh_fec!X21/RES_hh_num!X21)</f>
        <v>1935.7236510355713</v>
      </c>
      <c r="Y21" s="72">
        <f>IF(RES_hh_fec!Y21=0,0,1000*11630*RES_hh_fec!Y21/RES_hh_num!Y21)</f>
        <v>1890.2408278632317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2417.6182389799287</v>
      </c>
      <c r="C22" s="72">
        <f>IF(RES_hh_fec!C22=0,0,1000*11630*RES_hh_fec!C22/RES_hh_num!C22)</f>
        <v>2415.3125723595076</v>
      </c>
      <c r="D22" s="72">
        <f>IF(RES_hh_fec!D22=0,0,1000*11630*RES_hh_fec!D22/RES_hh_num!D22)</f>
        <v>2559.9652989783312</v>
      </c>
      <c r="E22" s="72">
        <f>IF(RES_hh_fec!E22=0,0,1000*11630*RES_hh_fec!E22/RES_hh_num!E22)</f>
        <v>2266.0157088985402</v>
      </c>
      <c r="F22" s="72">
        <f>IF(RES_hh_fec!F22=0,0,1000*11630*RES_hh_fec!F22/RES_hh_num!F22)</f>
        <v>1704.4775237545066</v>
      </c>
      <c r="G22" s="72">
        <f>IF(RES_hh_fec!G22=0,0,1000*11630*RES_hh_fec!G22/RES_hh_num!G22)</f>
        <v>2486.7606708605304</v>
      </c>
      <c r="H22" s="72">
        <f>IF(RES_hh_fec!H22=0,0,1000*11630*RES_hh_fec!H22/RES_hh_num!H22)</f>
        <v>2235.5509171711119</v>
      </c>
      <c r="I22" s="72">
        <f>IF(RES_hh_fec!I22=0,0,1000*11630*RES_hh_fec!I22/RES_hh_num!I22)</f>
        <v>2293.841305305692</v>
      </c>
      <c r="J22" s="72">
        <f>IF(RES_hh_fec!J22=0,0,1000*11630*RES_hh_fec!J22/RES_hh_num!J22)</f>
        <v>1714.5146997130089</v>
      </c>
      <c r="K22" s="72">
        <f>IF(RES_hh_fec!K22=0,0,1000*11630*RES_hh_fec!K22/RES_hh_num!K22)</f>
        <v>2058.5817858830319</v>
      </c>
      <c r="L22" s="72">
        <f>IF(RES_hh_fec!L22=0,0,1000*11630*RES_hh_fec!L22/RES_hh_num!L22)</f>
        <v>1882.4062194162882</v>
      </c>
      <c r="M22" s="72">
        <f>IF(RES_hh_fec!M22=0,0,1000*11630*RES_hh_fec!M22/RES_hh_num!M22)</f>
        <v>1873.0857362993361</v>
      </c>
      <c r="N22" s="72">
        <f>IF(RES_hh_fec!N22=0,0,1000*11630*RES_hh_fec!N22/RES_hh_num!N22)</f>
        <v>1838.2129962704059</v>
      </c>
      <c r="O22" s="72">
        <f>IF(RES_hh_fec!O22=0,0,1000*11630*RES_hh_fec!O22/RES_hh_num!O22)</f>
        <v>1889.9111466090646</v>
      </c>
      <c r="P22" s="72">
        <f>IF(RES_hh_fec!P22=0,0,1000*11630*RES_hh_fec!P22/RES_hh_num!P22)</f>
        <v>1890.8307487496845</v>
      </c>
      <c r="Q22" s="72">
        <f>IF(RES_hh_fec!Q22=0,0,1000*11630*RES_hh_fec!Q22/RES_hh_num!Q22)</f>
        <v>1919.6630782481759</v>
      </c>
      <c r="R22" s="72">
        <f>IF(RES_hh_fec!R22=0,0,1000*11630*RES_hh_fec!R22/RES_hh_num!R22)</f>
        <v>1925.6406228602268</v>
      </c>
      <c r="S22" s="72">
        <f>IF(RES_hh_fec!S22=0,0,1000*11630*RES_hh_fec!S22/RES_hh_num!S22)</f>
        <v>1903.9300021083702</v>
      </c>
      <c r="T22" s="72">
        <f>IF(RES_hh_fec!T22=0,0,1000*11630*RES_hh_fec!T22/RES_hh_num!T22)</f>
        <v>2022.8639609139118</v>
      </c>
      <c r="U22" s="72">
        <f>IF(RES_hh_fec!U22=0,0,1000*11630*RES_hh_fec!U22/RES_hh_num!U22)</f>
        <v>2239.3965611543704</v>
      </c>
      <c r="V22" s="72">
        <f>IF(RES_hh_fec!V22=0,0,1000*11630*RES_hh_fec!V22/RES_hh_num!V22)</f>
        <v>1604.0051823611457</v>
      </c>
      <c r="W22" s="72">
        <f>IF(RES_hh_fec!W22=0,0,1000*11630*RES_hh_fec!W22/RES_hh_num!W22)</f>
        <v>1790.6027755913435</v>
      </c>
      <c r="X22" s="72">
        <f>IF(RES_hh_fec!X22=0,0,1000*11630*RES_hh_fec!X22/RES_hh_num!X22)</f>
        <v>1887.2854663025121</v>
      </c>
      <c r="Y22" s="72">
        <f>IF(RES_hh_fec!Y22=0,0,1000*11630*RES_hh_fec!Y22/RES_hh_num!Y22)</f>
        <v>1883.972035674946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1325.475721818055</v>
      </c>
      <c r="C24" s="72">
        <f>IF(RES_hh_fec!C24=0,0,1000*11630*RES_hh_fec!C24/RES_hh_num!C24)</f>
        <v>1449.0450043795333</v>
      </c>
      <c r="D24" s="72">
        <f>IF(RES_hh_fec!D24=0,0,1000*11630*RES_hh_fec!D24/RES_hh_num!D24)</f>
        <v>1330.3378995178875</v>
      </c>
      <c r="E24" s="72">
        <f>IF(RES_hh_fec!E24=0,0,1000*11630*RES_hh_fec!E24/RES_hh_num!E24)</f>
        <v>1354.4387887975279</v>
      </c>
      <c r="F24" s="72">
        <f>IF(RES_hh_fec!F24=0,0,1000*11630*RES_hh_fec!F24/RES_hh_num!F24)</f>
        <v>1571.7663120452496</v>
      </c>
      <c r="G24" s="72">
        <f>IF(RES_hh_fec!G24=0,0,1000*11630*RES_hh_fec!G24/RES_hh_num!G24)</f>
        <v>1454.6751343767921</v>
      </c>
      <c r="H24" s="72">
        <f>IF(RES_hh_fec!H24=0,0,1000*11630*RES_hh_fec!H24/RES_hh_num!H24)</f>
        <v>1474.739857516292</v>
      </c>
      <c r="I24" s="72">
        <f>IF(RES_hh_fec!I24=0,0,1000*11630*RES_hh_fec!I24/RES_hh_num!I24)</f>
        <v>1589.914473862091</v>
      </c>
      <c r="J24" s="72">
        <f>IF(RES_hh_fec!J24=0,0,1000*11630*RES_hh_fec!J24/RES_hh_num!J24)</f>
        <v>1550.2119679408584</v>
      </c>
      <c r="K24" s="72">
        <f>IF(RES_hh_fec!K24=0,0,1000*11630*RES_hh_fec!K24/RES_hh_num!K24)</f>
        <v>1486.0761721952583</v>
      </c>
      <c r="L24" s="72">
        <f>IF(RES_hh_fec!L24=0,0,1000*11630*RES_hh_fec!L24/RES_hh_num!L24)</f>
        <v>1550.5270184724995</v>
      </c>
      <c r="M24" s="72">
        <f>IF(RES_hh_fec!M24=0,0,1000*11630*RES_hh_fec!M24/RES_hh_num!M24)</f>
        <v>1450.876044993018</v>
      </c>
      <c r="N24" s="72">
        <f>IF(RES_hh_fec!N24=0,0,1000*11630*RES_hh_fec!N24/RES_hh_num!N24)</f>
        <v>1390.7215266781784</v>
      </c>
      <c r="O24" s="72">
        <f>IF(RES_hh_fec!O24=0,0,1000*11630*RES_hh_fec!O24/RES_hh_num!O24)</f>
        <v>1381.8196518566701</v>
      </c>
      <c r="P24" s="72">
        <f>IF(RES_hh_fec!P24=0,0,1000*11630*RES_hh_fec!P24/RES_hh_num!P24)</f>
        <v>1403.8574138006222</v>
      </c>
      <c r="Q24" s="72">
        <f>IF(RES_hh_fec!Q24=0,0,1000*11630*RES_hh_fec!Q24/RES_hh_num!Q24)</f>
        <v>1524.0831768854612</v>
      </c>
      <c r="R24" s="72">
        <f>IF(RES_hh_fec!R24=0,0,1000*11630*RES_hh_fec!R24/RES_hh_num!R24)</f>
        <v>1600.6176940570315</v>
      </c>
      <c r="S24" s="72">
        <f>IF(RES_hh_fec!S24=0,0,1000*11630*RES_hh_fec!S24/RES_hh_num!S24)</f>
        <v>1608.9712540351727</v>
      </c>
      <c r="T24" s="72">
        <f>IF(RES_hh_fec!T24=0,0,1000*11630*RES_hh_fec!T24/RES_hh_num!T24)</f>
        <v>1630.2008614738038</v>
      </c>
      <c r="U24" s="72">
        <f>IF(RES_hh_fec!U24=0,0,1000*11630*RES_hh_fec!U24/RES_hh_num!U24)</f>
        <v>1655.8081215789737</v>
      </c>
      <c r="V24" s="72">
        <f>IF(RES_hh_fec!V24=0,0,1000*11630*RES_hh_fec!V24/RES_hh_num!V24)</f>
        <v>1741.8088199275007</v>
      </c>
      <c r="W24" s="72">
        <f>IF(RES_hh_fec!W24=0,0,1000*11630*RES_hh_fec!W24/RES_hh_num!W24)</f>
        <v>1663.6560392379479</v>
      </c>
      <c r="X24" s="72">
        <f>IF(RES_hh_fec!X24=0,0,1000*11630*RES_hh_fec!X24/RES_hh_num!X24)</f>
        <v>1631.4475583201261</v>
      </c>
      <c r="Y24" s="72">
        <f>IF(RES_hh_fec!Y24=0,0,1000*11630*RES_hh_fec!Y24/RES_hh_num!Y24)</f>
        <v>1712.9301765093701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1695.4711598836154</v>
      </c>
      <c r="C25" s="74">
        <f>IF(RES_hh_fec!C25=0,0,1000*11630*RES_hh_fec!C25/RES_hh_num!C25)</f>
        <v>1738.0523301661353</v>
      </c>
      <c r="D25" s="74">
        <f>IF(RES_hh_fec!D25=0,0,1000*11630*RES_hh_fec!D25/RES_hh_num!D25)</f>
        <v>1756.7660544019595</v>
      </c>
      <c r="E25" s="74">
        <f>IF(RES_hh_fec!E25=0,0,1000*11630*RES_hh_fec!E25/RES_hh_num!E25)</f>
        <v>1933.7677742010301</v>
      </c>
      <c r="F25" s="74">
        <f>IF(RES_hh_fec!F25=0,0,1000*11630*RES_hh_fec!F25/RES_hh_num!F25)</f>
        <v>1837.8507710417689</v>
      </c>
      <c r="G25" s="74">
        <f>IF(RES_hh_fec!G25=0,0,1000*11630*RES_hh_fec!G25/RES_hh_num!G25)</f>
        <v>1763.9612189039049</v>
      </c>
      <c r="H25" s="74">
        <f>IF(RES_hh_fec!H25=0,0,1000*11630*RES_hh_fec!H25/RES_hh_num!H25)</f>
        <v>1961.4187079076507</v>
      </c>
      <c r="I25" s="74">
        <f>IF(RES_hh_fec!I25=0,0,1000*11630*RES_hh_fec!I25/RES_hh_num!I25)</f>
        <v>1863.4822857510744</v>
      </c>
      <c r="J25" s="74">
        <f>IF(RES_hh_fec!J25=0,0,1000*11630*RES_hh_fec!J25/RES_hh_num!J25)</f>
        <v>1978.4437042174295</v>
      </c>
      <c r="K25" s="74">
        <f>IF(RES_hh_fec!K25=0,0,1000*11630*RES_hh_fec!K25/RES_hh_num!K25)</f>
        <v>1898.3910005034916</v>
      </c>
      <c r="L25" s="74">
        <f>IF(RES_hh_fec!L25=0,0,1000*11630*RES_hh_fec!L25/RES_hh_num!L25)</f>
        <v>1890.0484556700812</v>
      </c>
      <c r="M25" s="74">
        <f>IF(RES_hh_fec!M25=0,0,1000*11630*RES_hh_fec!M25/RES_hh_num!M25)</f>
        <v>1912.7383827630354</v>
      </c>
      <c r="N25" s="74">
        <f>IF(RES_hh_fec!N25=0,0,1000*11630*RES_hh_fec!N25/RES_hh_num!N25)</f>
        <v>1572.7779304925209</v>
      </c>
      <c r="O25" s="74">
        <f>IF(RES_hh_fec!O25=0,0,1000*11630*RES_hh_fec!O25/RES_hh_num!O25)</f>
        <v>1585.5539246535088</v>
      </c>
      <c r="P25" s="74">
        <f>IF(RES_hh_fec!P25=0,0,1000*11630*RES_hh_fec!P25/RES_hh_num!P25)</f>
        <v>1622.405143297862</v>
      </c>
      <c r="Q25" s="74">
        <f>IF(RES_hh_fec!Q25=0,0,1000*11630*RES_hh_fec!Q25/RES_hh_num!Q25)</f>
        <v>1896.5222744799105</v>
      </c>
      <c r="R25" s="74">
        <f>IF(RES_hh_fec!R25=0,0,1000*11630*RES_hh_fec!R25/RES_hh_num!R25)</f>
        <v>1859.6859131148824</v>
      </c>
      <c r="S25" s="74">
        <f>IF(RES_hh_fec!S25=0,0,1000*11630*RES_hh_fec!S25/RES_hh_num!S25)</f>
        <v>1813.6292527600417</v>
      </c>
      <c r="T25" s="74">
        <f>IF(RES_hh_fec!T25=0,0,1000*11630*RES_hh_fec!T25/RES_hh_num!T25)</f>
        <v>1798.4392064891313</v>
      </c>
      <c r="U25" s="74">
        <f>IF(RES_hh_fec!U25=0,0,1000*11630*RES_hh_fec!U25/RES_hh_num!U25)</f>
        <v>1788.7096187572133</v>
      </c>
      <c r="V25" s="74">
        <f>IF(RES_hh_fec!V25=0,0,1000*11630*RES_hh_fec!V25/RES_hh_num!V25)</f>
        <v>1947.1396571198654</v>
      </c>
      <c r="W25" s="74">
        <f>IF(RES_hh_fec!W25=0,0,1000*11630*RES_hh_fec!W25/RES_hh_num!W25)</f>
        <v>1695.1437747955977</v>
      </c>
      <c r="X25" s="74">
        <f>IF(RES_hh_fec!X25=0,0,1000*11630*RES_hh_fec!X25/RES_hh_num!X25)</f>
        <v>1646.9720501671898</v>
      </c>
      <c r="Y25" s="74">
        <f>IF(RES_hh_fec!Y25=0,0,1000*11630*RES_hh_fec!Y25/RES_hh_num!Y25)</f>
        <v>1752.6557014303032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772.47868001483141</v>
      </c>
      <c r="D26" s="77">
        <f>IF(RES_hh_fec!D26=0,0,1000*11630*RES_hh_fec!D26/RES_hh_num!D26)</f>
        <v>791.91952103612573</v>
      </c>
      <c r="E26" s="77">
        <f>IF(RES_hh_fec!E26=0,0,1000*11630*RES_hh_fec!E26/RES_hh_num!E26)</f>
        <v>817.55867090078232</v>
      </c>
      <c r="F26" s="77">
        <f>IF(RES_hh_fec!F26=0,0,1000*11630*RES_hh_fec!F26/RES_hh_num!F26)</f>
        <v>827.85614941386837</v>
      </c>
      <c r="G26" s="77">
        <f>IF(RES_hh_fec!G26=0,0,1000*11630*RES_hh_fec!G26/RES_hh_num!G26)</f>
        <v>836.21675177196835</v>
      </c>
      <c r="H26" s="77">
        <f>IF(RES_hh_fec!H26=0,0,1000*11630*RES_hh_fec!H26/RES_hh_num!H26)</f>
        <v>849.59473925676696</v>
      </c>
      <c r="I26" s="77">
        <f>IF(RES_hh_fec!I26=0,0,1000*11630*RES_hh_fec!I26/RES_hh_num!I26)</f>
        <v>870.81755540381141</v>
      </c>
      <c r="J26" s="77">
        <f>IF(RES_hh_fec!J26=0,0,1000*11630*RES_hh_fec!J26/RES_hh_num!J26)</f>
        <v>891.39404042508841</v>
      </c>
      <c r="K26" s="77">
        <f>IF(RES_hh_fec!K26=0,0,1000*11630*RES_hh_fec!K26/RES_hh_num!K26)</f>
        <v>884.46748908182963</v>
      </c>
      <c r="L26" s="77">
        <f>IF(RES_hh_fec!L26=0,0,1000*11630*RES_hh_fec!L26/RES_hh_num!L26)</f>
        <v>899.05789393709165</v>
      </c>
      <c r="M26" s="77">
        <f>IF(RES_hh_fec!M26=0,0,1000*11630*RES_hh_fec!M26/RES_hh_num!M26)</f>
        <v>878.81838336628914</v>
      </c>
      <c r="N26" s="77">
        <f>IF(RES_hh_fec!N26=0,0,1000*11630*RES_hh_fec!N26/RES_hh_num!N26)</f>
        <v>847.98466535328248</v>
      </c>
      <c r="O26" s="77">
        <f>IF(RES_hh_fec!O26=0,0,1000*11630*RES_hh_fec!O26/RES_hh_num!O26)</f>
        <v>850.19554497534432</v>
      </c>
      <c r="P26" s="77">
        <f>IF(RES_hh_fec!P26=0,0,1000*11630*RES_hh_fec!P26/RES_hh_num!P26)</f>
        <v>877.80687580096946</v>
      </c>
      <c r="Q26" s="77">
        <f>IF(RES_hh_fec!Q26=0,0,1000*11630*RES_hh_fec!Q26/RES_hh_num!Q26)</f>
        <v>921.47261516140725</v>
      </c>
      <c r="R26" s="77">
        <f>IF(RES_hh_fec!R26=0,0,1000*11630*RES_hh_fec!R26/RES_hh_num!R26)</f>
        <v>932.01073091570947</v>
      </c>
      <c r="S26" s="77">
        <f>IF(RES_hh_fec!S26=0,0,1000*11630*RES_hh_fec!S26/RES_hh_num!S26)</f>
        <v>948.07617567042371</v>
      </c>
      <c r="T26" s="77">
        <f>IF(RES_hh_fec!T26=0,0,1000*11630*RES_hh_fec!T26/RES_hh_num!T26)</f>
        <v>953.37073057390342</v>
      </c>
      <c r="U26" s="77">
        <f>IF(RES_hh_fec!U26=0,0,1000*11630*RES_hh_fec!U26/RES_hh_num!U26)</f>
        <v>975.28219230646266</v>
      </c>
      <c r="V26" s="77">
        <f>IF(RES_hh_fec!V26=0,0,1000*11630*RES_hh_fec!V26/RES_hh_num!V26)</f>
        <v>1050.0312964076629</v>
      </c>
      <c r="W26" s="77">
        <f>IF(RES_hh_fec!W26=0,0,1000*11630*RES_hh_fec!W26/RES_hh_num!W26)</f>
        <v>1010.2504852048103</v>
      </c>
      <c r="X26" s="77">
        <f>IF(RES_hh_fec!X26=0,0,1000*11630*RES_hh_fec!X26/RES_hh_num!X26)</f>
        <v>952.20703328811419</v>
      </c>
      <c r="Y26" s="77">
        <f>IF(RES_hh_fec!Y26=0,0,1000*11630*RES_hh_fec!Y26/RES_hh_num!Y26)</f>
        <v>945.61266385415081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720.44619997824282</v>
      </c>
      <c r="C27" s="69">
        <f>IF(RES_hh_fec!C27=0,0,1000*11630*RES_hh_fec!C27/RES_hh_num!C27)</f>
        <v>736.85226483278359</v>
      </c>
      <c r="D27" s="69">
        <f>IF(RES_hh_fec!D27=0,0,1000*11630*RES_hh_fec!D27/RES_hh_num!D27)</f>
        <v>775.61857253276958</v>
      </c>
      <c r="E27" s="69">
        <f>IF(RES_hh_fec!E27=0,0,1000*11630*RES_hh_fec!E27/RES_hh_num!E27)</f>
        <v>787.9297559770655</v>
      </c>
      <c r="F27" s="69">
        <f>IF(RES_hh_fec!F27=0,0,1000*11630*RES_hh_fec!F27/RES_hh_num!F27)</f>
        <v>786.8672145738949</v>
      </c>
      <c r="G27" s="69">
        <f>IF(RES_hh_fec!G27=0,0,1000*11630*RES_hh_fec!G27/RES_hh_num!G27)</f>
        <v>750.72239349806114</v>
      </c>
      <c r="H27" s="69">
        <f>IF(RES_hh_fec!H27=0,0,1000*11630*RES_hh_fec!H27/RES_hh_num!H27)</f>
        <v>726.9654250173503</v>
      </c>
      <c r="I27" s="69">
        <f>IF(RES_hh_fec!I27=0,0,1000*11630*RES_hh_fec!I27/RES_hh_num!I27)</f>
        <v>659.08995450237421</v>
      </c>
      <c r="J27" s="69">
        <f>IF(RES_hh_fec!J27=0,0,1000*11630*RES_hh_fec!J27/RES_hh_num!J27)</f>
        <v>669.42551888881087</v>
      </c>
      <c r="K27" s="69">
        <f>IF(RES_hh_fec!K27=0,0,1000*11630*RES_hh_fec!K27/RES_hh_num!K27)</f>
        <v>581.70767428880185</v>
      </c>
      <c r="L27" s="69">
        <f>IF(RES_hh_fec!L27=0,0,1000*11630*RES_hh_fec!L27/RES_hh_num!L27)</f>
        <v>615.7261405733575</v>
      </c>
      <c r="M27" s="69">
        <f>IF(RES_hh_fec!M27=0,0,1000*11630*RES_hh_fec!M27/RES_hh_num!M27)</f>
        <v>521.27129137490783</v>
      </c>
      <c r="N27" s="69">
        <f>IF(RES_hh_fec!N27=0,0,1000*11630*RES_hh_fec!N27/RES_hh_num!N27)</f>
        <v>439.99115479254169</v>
      </c>
      <c r="O27" s="69">
        <f>IF(RES_hh_fec!O27=0,0,1000*11630*RES_hh_fec!O27/RES_hh_num!O27)</f>
        <v>444.2472315580697</v>
      </c>
      <c r="P27" s="69">
        <f>IF(RES_hh_fec!P27=0,0,1000*11630*RES_hh_fec!P27/RES_hh_num!P27)</f>
        <v>437.4501122614929</v>
      </c>
      <c r="Q27" s="69">
        <f>IF(RES_hh_fec!Q27=0,0,1000*11630*RES_hh_fec!Q27/RES_hh_num!Q27)</f>
        <v>468.16031802882401</v>
      </c>
      <c r="R27" s="69">
        <f>IF(RES_hh_fec!R27=0,0,1000*11630*RES_hh_fec!R27/RES_hh_num!R27)</f>
        <v>437.85760473282107</v>
      </c>
      <c r="S27" s="69">
        <f>IF(RES_hh_fec!S27=0,0,1000*11630*RES_hh_fec!S27/RES_hh_num!S27)</f>
        <v>542.62050404340744</v>
      </c>
      <c r="T27" s="69">
        <f>IF(RES_hh_fec!T27=0,0,1000*11630*RES_hh_fec!T27/RES_hh_num!T27)</f>
        <v>591.12029243947541</v>
      </c>
      <c r="U27" s="69">
        <f>IF(RES_hh_fec!U27=0,0,1000*11630*RES_hh_fec!U27/RES_hh_num!U27)</f>
        <v>605.79087122627493</v>
      </c>
      <c r="V27" s="69">
        <f>IF(RES_hh_fec!V27=0,0,1000*11630*RES_hh_fec!V27/RES_hh_num!V27)</f>
        <v>884.3785622670257</v>
      </c>
      <c r="W27" s="69">
        <f>IF(RES_hh_fec!W27=0,0,1000*11630*RES_hh_fec!W27/RES_hh_num!W27)</f>
        <v>851.00751337417125</v>
      </c>
      <c r="X27" s="69">
        <f>IF(RES_hh_fec!X27=0,0,1000*11630*RES_hh_fec!X27/RES_hh_num!X27)</f>
        <v>733.47101920093428</v>
      </c>
      <c r="Y27" s="69">
        <f>IF(RES_hh_fec!Y27=0,0,1000*11630*RES_hh_fec!Y27/RES_hh_num!Y27)</f>
        <v>685.97880656677034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739.42322048850644</v>
      </c>
      <c r="C29" s="72">
        <f>IF(RES_hh_fec!C29=0,0,1000*11630*RES_hh_fec!C29/RES_hh_num!C29)</f>
        <v>744.93638103713647</v>
      </c>
      <c r="D29" s="72">
        <f>IF(RES_hh_fec!D29=0,0,1000*11630*RES_hh_fec!D29/RES_hh_num!D29)</f>
        <v>792.41117789621842</v>
      </c>
      <c r="E29" s="72">
        <f>IF(RES_hh_fec!E29=0,0,1000*11630*RES_hh_fec!E29/RES_hh_num!E29)</f>
        <v>804.25596323823743</v>
      </c>
      <c r="F29" s="72">
        <f>IF(RES_hh_fec!F29=0,0,1000*11630*RES_hh_fec!F29/RES_hh_num!F29)</f>
        <v>768.15183496571592</v>
      </c>
      <c r="G29" s="72">
        <f>IF(RES_hh_fec!G29=0,0,1000*11630*RES_hh_fec!G29/RES_hh_num!G29)</f>
        <v>766.81569269521481</v>
      </c>
      <c r="H29" s="72">
        <f>IF(RES_hh_fec!H29=0,0,1000*11630*RES_hh_fec!H29/RES_hh_num!H29)</f>
        <v>759.90502690606172</v>
      </c>
      <c r="I29" s="72">
        <f>IF(RES_hh_fec!I29=0,0,1000*11630*RES_hh_fec!I29/RES_hh_num!I29)</f>
        <v>692.36081225056819</v>
      </c>
      <c r="J29" s="72">
        <f>IF(RES_hh_fec!J29=0,0,1000*11630*RES_hh_fec!J29/RES_hh_num!J29)</f>
        <v>616.97634172733649</v>
      </c>
      <c r="K29" s="72">
        <f>IF(RES_hh_fec!K29=0,0,1000*11630*RES_hh_fec!K29/RES_hh_num!K29)</f>
        <v>617.42950917831661</v>
      </c>
      <c r="L29" s="72">
        <f>IF(RES_hh_fec!L29=0,0,1000*11630*RES_hh_fec!L29/RES_hh_num!L29)</f>
        <v>653.84243348996245</v>
      </c>
      <c r="M29" s="72">
        <f>IF(RES_hh_fec!M29=0,0,1000*11630*RES_hh_fec!M29/RES_hh_num!M29)</f>
        <v>540.31733718107762</v>
      </c>
      <c r="N29" s="72">
        <f>IF(RES_hh_fec!N29=0,0,1000*11630*RES_hh_fec!N29/RES_hh_num!N29)</f>
        <v>457.79340347843151</v>
      </c>
      <c r="O29" s="72">
        <f>IF(RES_hh_fec!O29=0,0,1000*11630*RES_hh_fec!O29/RES_hh_num!O29)</f>
        <v>497.64308355317422</v>
      </c>
      <c r="P29" s="72">
        <f>IF(RES_hh_fec!P29=0,0,1000*11630*RES_hh_fec!P29/RES_hh_num!P29)</f>
        <v>467.63470653204956</v>
      </c>
      <c r="Q29" s="72">
        <f>IF(RES_hh_fec!Q29=0,0,1000*11630*RES_hh_fec!Q29/RES_hh_num!Q29)</f>
        <v>499.29078737314421</v>
      </c>
      <c r="R29" s="72">
        <f>IF(RES_hh_fec!R29=0,0,1000*11630*RES_hh_fec!R29/RES_hh_num!R29)</f>
        <v>444.01338033901214</v>
      </c>
      <c r="S29" s="72">
        <f>IF(RES_hh_fec!S29=0,0,1000*11630*RES_hh_fec!S29/RES_hh_num!S29)</f>
        <v>586.15443952680209</v>
      </c>
      <c r="T29" s="72">
        <f>IF(RES_hh_fec!T29=0,0,1000*11630*RES_hh_fec!T29/RES_hh_num!T29)</f>
        <v>632.65884516167125</v>
      </c>
      <c r="U29" s="72">
        <f>IF(RES_hh_fec!U29=0,0,1000*11630*RES_hh_fec!U29/RES_hh_num!U29)</f>
        <v>654.3684664312575</v>
      </c>
      <c r="V29" s="72">
        <f>IF(RES_hh_fec!V29=0,0,1000*11630*RES_hh_fec!V29/RES_hh_num!V29)</f>
        <v>912.55437127596906</v>
      </c>
      <c r="W29" s="72">
        <f>IF(RES_hh_fec!W29=0,0,1000*11630*RES_hh_fec!W29/RES_hh_num!W29)</f>
        <v>883.62931294202042</v>
      </c>
      <c r="X29" s="72">
        <f>IF(RES_hh_fec!X29=0,0,1000*11630*RES_hh_fec!X29/RES_hh_num!X29)</f>
        <v>797.94145646806442</v>
      </c>
      <c r="Y29" s="72">
        <f>IF(RES_hh_fec!Y29=0,0,1000*11630*RES_hh_fec!Y29/RES_hh_num!Y29)</f>
        <v>758.30854085541216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726.81123608373559</v>
      </c>
      <c r="C30" s="72">
        <f>IF(RES_hh_fec!C30=0,0,1000*11630*RES_hh_fec!C30/RES_hh_num!C30)</f>
        <v>740.13580626141663</v>
      </c>
      <c r="D30" s="72">
        <f>IF(RES_hh_fec!D30=0,0,1000*11630*RES_hh_fec!D30/RES_hh_num!D30)</f>
        <v>794.21429992361857</v>
      </c>
      <c r="E30" s="72">
        <f>IF(RES_hh_fec!E30=0,0,1000*11630*RES_hh_fec!E30/RES_hh_num!E30)</f>
        <v>806.5737076553462</v>
      </c>
      <c r="F30" s="72">
        <f>IF(RES_hh_fec!F30=0,0,1000*11630*RES_hh_fec!F30/RES_hh_num!F30)</f>
        <v>811.01413348568178</v>
      </c>
      <c r="G30" s="72">
        <f>IF(RES_hh_fec!G30=0,0,1000*11630*RES_hh_fec!G30/RES_hh_num!G30)</f>
        <v>762.51216132273942</v>
      </c>
      <c r="H30" s="72">
        <f>IF(RES_hh_fec!H30=0,0,1000*11630*RES_hh_fec!H30/RES_hh_num!H30)</f>
        <v>734.10240840906738</v>
      </c>
      <c r="I30" s="72">
        <f>IF(RES_hh_fec!I30=0,0,1000*11630*RES_hh_fec!I30/RES_hh_num!I30)</f>
        <v>656.66150329478023</v>
      </c>
      <c r="J30" s="72">
        <f>IF(RES_hh_fec!J30=0,0,1000*11630*RES_hh_fec!J30/RES_hh_num!J30)</f>
        <v>722.61086029579724</v>
      </c>
      <c r="K30" s="72">
        <f>IF(RES_hh_fec!K30=0,0,1000*11630*RES_hh_fec!K30/RES_hh_num!K30)</f>
        <v>594.02942410142316</v>
      </c>
      <c r="L30" s="72">
        <f>IF(RES_hh_fec!L30=0,0,1000*11630*RES_hh_fec!L30/RES_hh_num!L30)</f>
        <v>641.47660933018847</v>
      </c>
      <c r="M30" s="72">
        <f>IF(RES_hh_fec!M30=0,0,1000*11630*RES_hh_fec!M30/RES_hh_num!M30)</f>
        <v>541.50331433607107</v>
      </c>
      <c r="N30" s="72">
        <f>IF(RES_hh_fec!N30=0,0,1000*11630*RES_hh_fec!N30/RES_hh_num!N30)</f>
        <v>451.11385528655563</v>
      </c>
      <c r="O30" s="72">
        <f>IF(RES_hh_fec!O30=0,0,1000*11630*RES_hh_fec!O30/RES_hh_num!O30)</f>
        <v>448.40757767864386</v>
      </c>
      <c r="P30" s="72">
        <f>IF(RES_hh_fec!P30=0,0,1000*11630*RES_hh_fec!P30/RES_hh_num!P30)</f>
        <v>460.1722489595906</v>
      </c>
      <c r="Q30" s="72">
        <f>IF(RES_hh_fec!Q30=0,0,1000*11630*RES_hh_fec!Q30/RES_hh_num!Q30)</f>
        <v>495.31091519081065</v>
      </c>
      <c r="R30" s="72">
        <f>IF(RES_hh_fec!R30=0,0,1000*11630*RES_hh_fec!R30/RES_hh_num!R30)</f>
        <v>463.42929172489733</v>
      </c>
      <c r="S30" s="72">
        <f>IF(RES_hh_fec!S30=0,0,1000*11630*RES_hh_fec!S30/RES_hh_num!S30)</f>
        <v>571.39049458212855</v>
      </c>
      <c r="T30" s="72">
        <f>IF(RES_hh_fec!T30=0,0,1000*11630*RES_hh_fec!T30/RES_hh_num!T30)</f>
        <v>630.76300924715429</v>
      </c>
      <c r="U30" s="72">
        <f>IF(RES_hh_fec!U30=0,0,1000*11630*RES_hh_fec!U30/RES_hh_num!U30)</f>
        <v>644.65773426716601</v>
      </c>
      <c r="V30" s="72">
        <f>IF(RES_hh_fec!V30=0,0,1000*11630*RES_hh_fec!V30/RES_hh_num!V30)</f>
        <v>934.41815977417968</v>
      </c>
      <c r="W30" s="72">
        <f>IF(RES_hh_fec!W30=0,0,1000*11630*RES_hh_fec!W30/RES_hh_num!W30)</f>
        <v>930.93720901106462</v>
      </c>
      <c r="X30" s="72">
        <f>IF(RES_hh_fec!X30=0,0,1000*11630*RES_hh_fec!X30/RES_hh_num!X30)</f>
        <v>783.70285769680504</v>
      </c>
      <c r="Y30" s="72">
        <f>IF(RES_hh_fec!Y30=0,0,1000*11630*RES_hh_fec!Y30/RES_hh_num!Y30)</f>
        <v>725.99045053334316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747.82309094179595</v>
      </c>
      <c r="C31" s="72">
        <f>IF(RES_hh_fec!C31=0,0,1000*11630*RES_hh_fec!C31/RES_hh_num!C31)</f>
        <v>755.84631049468692</v>
      </c>
      <c r="D31" s="72">
        <f>IF(RES_hh_fec!D31=0,0,1000*11630*RES_hh_fec!D31/RES_hh_num!D31)</f>
        <v>816.95191367293978</v>
      </c>
      <c r="E31" s="72">
        <f>IF(RES_hh_fec!E31=0,0,1000*11630*RES_hh_fec!E31/RES_hh_num!E31)</f>
        <v>734.32897763295659</v>
      </c>
      <c r="F31" s="72">
        <f>IF(RES_hh_fec!F31=0,0,1000*11630*RES_hh_fec!F31/RES_hh_num!F31)</f>
        <v>570.11920491423302</v>
      </c>
      <c r="G31" s="72">
        <f>IF(RES_hh_fec!G31=0,0,1000*11630*RES_hh_fec!G31/RES_hh_num!G31)</f>
        <v>843.67010644344748</v>
      </c>
      <c r="H31" s="72">
        <f>IF(RES_hh_fec!H31=0,0,1000*11630*RES_hh_fec!H31/RES_hh_num!H31)</f>
        <v>737.25307959989925</v>
      </c>
      <c r="I31" s="72">
        <f>IF(RES_hh_fec!I31=0,0,1000*11630*RES_hh_fec!I31/RES_hh_num!I31)</f>
        <v>739.70408557636665</v>
      </c>
      <c r="J31" s="72">
        <f>IF(RES_hh_fec!J31=0,0,1000*11630*RES_hh_fec!J31/RES_hh_num!J31)</f>
        <v>549.98203853518442</v>
      </c>
      <c r="K31" s="72">
        <f>IF(RES_hh_fec!K31=0,0,1000*11630*RES_hh_fec!K31/RES_hh_num!K31)</f>
        <v>637.64928884889378</v>
      </c>
      <c r="L31" s="72">
        <f>IF(RES_hh_fec!L31=0,0,1000*11630*RES_hh_fec!L31/RES_hh_num!L31)</f>
        <v>573.18640764056636</v>
      </c>
      <c r="M31" s="72">
        <f>IF(RES_hh_fec!M31=0,0,1000*11630*RES_hh_fec!M31/RES_hh_num!M31)</f>
        <v>552.05610683428574</v>
      </c>
      <c r="N31" s="72">
        <f>IF(RES_hh_fec!N31=0,0,1000*11630*RES_hh_fec!N31/RES_hh_num!N31)</f>
        <v>535.05674015015563</v>
      </c>
      <c r="O31" s="72">
        <f>IF(RES_hh_fec!O31=0,0,1000*11630*RES_hh_fec!O31/RES_hh_num!O31)</f>
        <v>547.40182469800777</v>
      </c>
      <c r="P31" s="72">
        <f>IF(RES_hh_fec!P31=0,0,1000*11630*RES_hh_fec!P31/RES_hh_num!P31)</f>
        <v>530.34079971485392</v>
      </c>
      <c r="Q31" s="72">
        <f>IF(RES_hh_fec!Q31=0,0,1000*11630*RES_hh_fec!Q31/RES_hh_num!Q31)</f>
        <v>546.62587484987785</v>
      </c>
      <c r="R31" s="72">
        <f>IF(RES_hh_fec!R31=0,0,1000*11630*RES_hh_fec!R31/RES_hh_num!R31)</f>
        <v>566.43098644288057</v>
      </c>
      <c r="S31" s="72">
        <f>IF(RES_hh_fec!S31=0,0,1000*11630*RES_hh_fec!S31/RES_hh_num!S31)</f>
        <v>580.65865758173436</v>
      </c>
      <c r="T31" s="72">
        <f>IF(RES_hh_fec!T31=0,0,1000*11630*RES_hh_fec!T31/RES_hh_num!T31)</f>
        <v>631.86705767350907</v>
      </c>
      <c r="U31" s="72">
        <f>IF(RES_hh_fec!U31=0,0,1000*11630*RES_hh_fec!U31/RES_hh_num!U31)</f>
        <v>746.70081210778892</v>
      </c>
      <c r="V31" s="72">
        <f>IF(RES_hh_fec!V31=0,0,1000*11630*RES_hh_fec!V31/RES_hh_num!V31)</f>
        <v>742.05995844464235</v>
      </c>
      <c r="W31" s="72">
        <f>IF(RES_hh_fec!W31=0,0,1000*11630*RES_hh_fec!W31/RES_hh_num!W31)</f>
        <v>826.19948238104712</v>
      </c>
      <c r="X31" s="72">
        <f>IF(RES_hh_fec!X31=0,0,1000*11630*RES_hh_fec!X31/RES_hh_num!X31)</f>
        <v>829.11448618882673</v>
      </c>
      <c r="Y31" s="72">
        <f>IF(RES_hh_fec!Y31=0,0,1000*11630*RES_hh_fec!Y31/RES_hh_num!Y31)</f>
        <v>777.02916429430002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521.69827292905723</v>
      </c>
      <c r="C32" s="77">
        <f>IF(RES_hh_fec!C32=0,0,1000*11630*RES_hh_fec!C32/RES_hh_num!C32)</f>
        <v>650.37799769004653</v>
      </c>
      <c r="D32" s="77">
        <f>IF(RES_hh_fec!D32=0,0,1000*11630*RES_hh_fec!D32/RES_hh_num!D32)</f>
        <v>495.33949213103699</v>
      </c>
      <c r="E32" s="77">
        <f>IF(RES_hh_fec!E32=0,0,1000*11630*RES_hh_fec!E32/RES_hh_num!E32)</f>
        <v>510.56261529009845</v>
      </c>
      <c r="F32" s="77">
        <f>IF(RES_hh_fec!F32=0,0,1000*11630*RES_hh_fec!F32/RES_hh_num!F32)</f>
        <v>650.71394936829267</v>
      </c>
      <c r="G32" s="77">
        <f>IF(RES_hh_fec!G32=0,0,1000*11630*RES_hh_fec!G32/RES_hh_num!G32)</f>
        <v>573.62935664485667</v>
      </c>
      <c r="H32" s="77">
        <f>IF(RES_hh_fec!H32=0,0,1000*11630*RES_hh_fec!H32/RES_hh_num!H32)</f>
        <v>536.62932335400581</v>
      </c>
      <c r="I32" s="77">
        <f>IF(RES_hh_fec!I32=0,0,1000*11630*RES_hh_fec!I32/RES_hh_num!I32)</f>
        <v>551.97205860171141</v>
      </c>
      <c r="J32" s="77">
        <f>IF(RES_hh_fec!J32=0,0,1000*11630*RES_hh_fec!J32/RES_hh_num!J32)</f>
        <v>549.54465488225173</v>
      </c>
      <c r="K32" s="77">
        <f>IF(RES_hh_fec!K32=0,0,1000*11630*RES_hh_fec!K32/RES_hh_num!K32)</f>
        <v>428.85495257807821</v>
      </c>
      <c r="L32" s="77">
        <f>IF(RES_hh_fec!L32=0,0,1000*11630*RES_hh_fec!L32/RES_hh_num!L32)</f>
        <v>444.55627709690265</v>
      </c>
      <c r="M32" s="77">
        <f>IF(RES_hh_fec!M32=0,0,1000*11630*RES_hh_fec!M32/RES_hh_num!M32)</f>
        <v>436.64017940790762</v>
      </c>
      <c r="N32" s="77">
        <f>IF(RES_hh_fec!N32=0,0,1000*11630*RES_hh_fec!N32/RES_hh_num!N32)</f>
        <v>389.22639464459417</v>
      </c>
      <c r="O32" s="77">
        <f>IF(RES_hh_fec!O32=0,0,1000*11630*RES_hh_fec!O32/RES_hh_num!O32)</f>
        <v>358.19587654930956</v>
      </c>
      <c r="P32" s="77">
        <f>IF(RES_hh_fec!P32=0,0,1000*11630*RES_hh_fec!P32/RES_hh_num!P32)</f>
        <v>355.29253604647334</v>
      </c>
      <c r="Q32" s="77">
        <f>IF(RES_hh_fec!Q32=0,0,1000*11630*RES_hh_fec!Q32/RES_hh_num!Q32)</f>
        <v>376.88749300764056</v>
      </c>
      <c r="R32" s="77">
        <f>IF(RES_hh_fec!R32=0,0,1000*11630*RES_hh_fec!R32/RES_hh_num!R32)</f>
        <v>376.7386512674978</v>
      </c>
      <c r="S32" s="77">
        <f>IF(RES_hh_fec!S32=0,0,1000*11630*RES_hh_fec!S32/RES_hh_num!S32)</f>
        <v>425.17358565223765</v>
      </c>
      <c r="T32" s="77">
        <f>IF(RES_hh_fec!T32=0,0,1000*11630*RES_hh_fec!T32/RES_hh_num!T32)</f>
        <v>442.95051990608539</v>
      </c>
      <c r="U32" s="77">
        <f>IF(RES_hh_fec!U32=0,0,1000*11630*RES_hh_fec!U32/RES_hh_num!U32)</f>
        <v>448.46329538940006</v>
      </c>
      <c r="V32" s="77">
        <f>IF(RES_hh_fec!V32=0,0,1000*11630*RES_hh_fec!V32/RES_hh_num!V32)</f>
        <v>729.6421976115837</v>
      </c>
      <c r="W32" s="77">
        <f>IF(RES_hh_fec!W32=0,0,1000*11630*RES_hh_fec!W32/RES_hh_num!W32)</f>
        <v>621.43731112868659</v>
      </c>
      <c r="X32" s="77">
        <f>IF(RES_hh_fec!X32=0,0,1000*11630*RES_hh_fec!X32/RES_hh_num!X32)</f>
        <v>560.52522667528785</v>
      </c>
      <c r="Y32" s="77">
        <f>IF(RES_hh_fec!Y32=0,0,1000*11630*RES_hh_fec!Y32/RES_hh_num!Y32)</f>
        <v>542.18362283521697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7179.4124371889211</v>
      </c>
      <c r="C3" s="65">
        <f>IF(RES_hh_tes!C3=0,0,1000*11630*RES_hh_tes!C3/RES_hh_num!C3)</f>
        <v>7775.057283302629</v>
      </c>
      <c r="D3" s="65">
        <f>IF(RES_hh_tes!D3=0,0,1000*11630*RES_hh_tes!D3/RES_hh_num!D3)</f>
        <v>7732.7231637182867</v>
      </c>
      <c r="E3" s="65">
        <f>IF(RES_hh_tes!E3=0,0,1000*11630*RES_hh_tes!E3/RES_hh_num!E3)</f>
        <v>8584.6880184523015</v>
      </c>
      <c r="F3" s="65">
        <f>IF(RES_hh_tes!F3=0,0,1000*11630*RES_hh_tes!F3/RES_hh_num!F3)</f>
        <v>7965.8472556718534</v>
      </c>
      <c r="G3" s="65">
        <f>IF(RES_hh_tes!G3=0,0,1000*11630*RES_hh_tes!G3/RES_hh_num!G3)</f>
        <v>9177.0854127560233</v>
      </c>
      <c r="H3" s="65">
        <f>IF(RES_hh_tes!H3=0,0,1000*11630*RES_hh_tes!H3/RES_hh_num!H3)</f>
        <v>8938.4758706829052</v>
      </c>
      <c r="I3" s="65">
        <f>IF(RES_hh_tes!I3=0,0,1000*11630*RES_hh_tes!I3/RES_hh_num!I3)</f>
        <v>8195.1393934473763</v>
      </c>
      <c r="J3" s="65">
        <f>IF(RES_hh_tes!J3=0,0,1000*11630*RES_hh_tes!J3/RES_hh_num!J3)</f>
        <v>8113.3779298124773</v>
      </c>
      <c r="K3" s="65">
        <f>IF(RES_hh_tes!K3=0,0,1000*11630*RES_hh_tes!K3/RES_hh_num!K3)</f>
        <v>8650.0451407328455</v>
      </c>
      <c r="L3" s="65">
        <f>IF(RES_hh_tes!L3=0,0,1000*11630*RES_hh_tes!L3/RES_hh_num!L3)</f>
        <v>9286.1633637658579</v>
      </c>
      <c r="M3" s="65">
        <f>IF(RES_hh_tes!M3=0,0,1000*11630*RES_hh_tes!M3/RES_hh_num!M3)</f>
        <v>9302.8892965638115</v>
      </c>
      <c r="N3" s="65">
        <f>IF(RES_hh_tes!N3=0,0,1000*11630*RES_hh_tes!N3/RES_hh_num!N3)</f>
        <v>9211.7877264395102</v>
      </c>
      <c r="O3" s="65">
        <f>IF(RES_hh_tes!O3=0,0,1000*11630*RES_hh_tes!O3/RES_hh_num!O3)</f>
        <v>9098.9117795583261</v>
      </c>
      <c r="P3" s="65">
        <f>IF(RES_hh_tes!P3=0,0,1000*11630*RES_hh_tes!P3/RES_hh_num!P3)</f>
        <v>7997.5156314848318</v>
      </c>
      <c r="Q3" s="65">
        <f>IF(RES_hh_tes!Q3=0,0,1000*11630*RES_hh_tes!Q3/RES_hh_num!Q3)</f>
        <v>8912.3723145789409</v>
      </c>
      <c r="R3" s="65">
        <f>IF(RES_hh_tes!R3=0,0,1000*11630*RES_hh_tes!R3/RES_hh_num!R3)</f>
        <v>9340.8439080459848</v>
      </c>
      <c r="S3" s="65">
        <f>IF(RES_hh_tes!S3=0,0,1000*11630*RES_hh_tes!S3/RES_hh_num!S3)</f>
        <v>9746.0913957419925</v>
      </c>
      <c r="T3" s="65">
        <f>IF(RES_hh_tes!T3=0,0,1000*11630*RES_hh_tes!T3/RES_hh_num!T3)</f>
        <v>9153.2865702975432</v>
      </c>
      <c r="U3" s="65">
        <f>IF(RES_hh_tes!U3=0,0,1000*11630*RES_hh_tes!U3/RES_hh_num!U3)</f>
        <v>9086.9308259813042</v>
      </c>
      <c r="V3" s="65">
        <f>IF(RES_hh_tes!V3=0,0,1000*11630*RES_hh_tes!V3/RES_hh_num!V3)</f>
        <v>9777.5083197212989</v>
      </c>
      <c r="W3" s="65">
        <f>IF(RES_hh_tes!W3=0,0,1000*11630*RES_hh_tes!W3/RES_hh_num!W3)</f>
        <v>10830.74109476125</v>
      </c>
      <c r="X3" s="65">
        <f>IF(RES_hh_tes!X3=0,0,1000*11630*RES_hh_tes!X3/RES_hh_num!X3)</f>
        <v>10026.589917725416</v>
      </c>
      <c r="Y3" s="65">
        <f>IF(RES_hh_tes!Y3=0,0,1000*11630*RES_hh_tes!Y3/RES_hh_num!Y3)</f>
        <v>9342.9122645254374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5775.5411387257764</v>
      </c>
      <c r="C4" s="69">
        <f>IF(RES_hh_tes!C4=0,0,1000*11630*RES_hh_tes!C4/RES_hh_num!C4)</f>
        <v>6331.3482018555151</v>
      </c>
      <c r="D4" s="69">
        <f>IF(RES_hh_tes!D4=0,0,1000*11630*RES_hh_tes!D4/RES_hh_num!D4)</f>
        <v>6238.2971222654869</v>
      </c>
      <c r="E4" s="69">
        <f>IF(RES_hh_tes!E4=0,0,1000*11630*RES_hh_tes!E4/RES_hh_num!E4)</f>
        <v>7039.7647967104231</v>
      </c>
      <c r="F4" s="69">
        <f>IF(RES_hh_tes!F4=0,0,1000*11630*RES_hh_tes!F4/RES_hh_num!F4)</f>
        <v>6410.1893640139333</v>
      </c>
      <c r="G4" s="69">
        <f>IF(RES_hh_tes!G4=0,0,1000*11630*RES_hh_tes!G4/RES_hh_num!G4)</f>
        <v>7631.1448078776048</v>
      </c>
      <c r="H4" s="69">
        <f>IF(RES_hh_tes!H4=0,0,1000*11630*RES_hh_tes!H4/RES_hh_num!H4)</f>
        <v>7375.1636811670578</v>
      </c>
      <c r="I4" s="69">
        <f>IF(RES_hh_tes!I4=0,0,1000*11630*RES_hh_tes!I4/RES_hh_num!I4)</f>
        <v>6640.5742871266311</v>
      </c>
      <c r="J4" s="69">
        <f>IF(RES_hh_tes!J4=0,0,1000*11630*RES_hh_tes!J4/RES_hh_num!J4)</f>
        <v>6532.1189499100155</v>
      </c>
      <c r="K4" s="69">
        <f>IF(RES_hh_tes!K4=0,0,1000*11630*RES_hh_tes!K4/RES_hh_num!K4)</f>
        <v>7125.5713445327265</v>
      </c>
      <c r="L4" s="69">
        <f>IF(RES_hh_tes!L4=0,0,1000*11630*RES_hh_tes!L4/RES_hh_num!L4)</f>
        <v>7712.9452906102997</v>
      </c>
      <c r="M4" s="69">
        <f>IF(RES_hh_tes!M4=0,0,1000*11630*RES_hh_tes!M4/RES_hh_num!M4)</f>
        <v>7790.5396220837483</v>
      </c>
      <c r="N4" s="69">
        <f>IF(RES_hh_tes!N4=0,0,1000*11630*RES_hh_tes!N4/RES_hh_num!N4)</f>
        <v>7828.3095228767679</v>
      </c>
      <c r="O4" s="69">
        <f>IF(RES_hh_tes!O4=0,0,1000*11630*RES_hh_tes!O4/RES_hh_num!O4)</f>
        <v>7744.098825609206</v>
      </c>
      <c r="P4" s="69">
        <f>IF(RES_hh_tes!P4=0,0,1000*11630*RES_hh_tes!P4/RES_hh_num!P4)</f>
        <v>6587.8014376125511</v>
      </c>
      <c r="Q4" s="69">
        <f>IF(RES_hh_tes!Q4=0,0,1000*11630*RES_hh_tes!Q4/RES_hh_num!Q4)</f>
        <v>7337.656901651736</v>
      </c>
      <c r="R4" s="69">
        <f>IF(RES_hh_tes!R4=0,0,1000*11630*RES_hh_tes!R4/RES_hh_num!R4)</f>
        <v>7755.5376333855493</v>
      </c>
      <c r="S4" s="69">
        <f>IF(RES_hh_tes!S4=0,0,1000*11630*RES_hh_tes!S4/RES_hh_num!S4)</f>
        <v>8073.2662288234405</v>
      </c>
      <c r="T4" s="69">
        <f>IF(RES_hh_tes!T4=0,0,1000*11630*RES_hh_tes!T4/RES_hh_num!T4)</f>
        <v>7412.6579604625858</v>
      </c>
      <c r="U4" s="69">
        <f>IF(RES_hh_tes!U4=0,0,1000*11630*RES_hh_tes!U4/RES_hh_num!U4)</f>
        <v>7272.8230487039409</v>
      </c>
      <c r="V4" s="69">
        <f>IF(RES_hh_tes!V4=0,0,1000*11630*RES_hh_tes!V4/RES_hh_num!V4)</f>
        <v>7743.9667991920878</v>
      </c>
      <c r="W4" s="69">
        <f>IF(RES_hh_tes!W4=0,0,1000*11630*RES_hh_tes!W4/RES_hh_num!W4)</f>
        <v>8672.4243482214515</v>
      </c>
      <c r="X4" s="69">
        <f>IF(RES_hh_tes!X4=0,0,1000*11630*RES_hh_tes!X4/RES_hh_num!X4)</f>
        <v>7942.3921015299611</v>
      </c>
      <c r="Y4" s="69">
        <f>IF(RES_hh_tes!Y4=0,0,1000*11630*RES_hh_tes!Y4/RES_hh_num!Y4)</f>
        <v>7283.1689307105653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5390.5884744403575</v>
      </c>
      <c r="C5" s="72">
        <f>IF(RES_hh_tes!C5=0,0,1000*11630*RES_hh_tes!C5/RES_hh_num!C5)</f>
        <v>5376.2419714368561</v>
      </c>
      <c r="D5" s="72">
        <f>IF(RES_hh_tes!D5=0,0,1000*11630*RES_hh_tes!D5/RES_hh_num!D5)</f>
        <v>6545.3504423174436</v>
      </c>
      <c r="E5" s="72">
        <f>IF(RES_hh_tes!E5=0,0,1000*11630*RES_hh_tes!E5/RES_hh_num!E5)</f>
        <v>6992.929078164897</v>
      </c>
      <c r="F5" s="72">
        <f>IF(RES_hh_tes!F5=0,0,1000*11630*RES_hh_tes!F5/RES_hh_num!F5)</f>
        <v>6820.1777112692089</v>
      </c>
      <c r="G5" s="72">
        <f>IF(RES_hh_tes!G5=0,0,1000*11630*RES_hh_tes!G5/RES_hh_num!G5)</f>
        <v>7545.7869865380835</v>
      </c>
      <c r="H5" s="72">
        <f>IF(RES_hh_tes!H5=0,0,1000*11630*RES_hh_tes!H5/RES_hh_num!H5)</f>
        <v>7888.5940328301585</v>
      </c>
      <c r="I5" s="72">
        <f>IF(RES_hh_tes!I5=0,0,1000*11630*RES_hh_tes!I5/RES_hh_num!I5)</f>
        <v>5450.1598602723343</v>
      </c>
      <c r="J5" s="72">
        <f>IF(RES_hh_tes!J5=0,0,1000*11630*RES_hh_tes!J5/RES_hh_num!J5)</f>
        <v>6973.7810196509081</v>
      </c>
      <c r="K5" s="72">
        <f>IF(RES_hh_tes!K5=0,0,1000*11630*RES_hh_tes!K5/RES_hh_num!K5)</f>
        <v>6646.4464632938179</v>
      </c>
      <c r="L5" s="72">
        <f>IF(RES_hh_tes!L5=0,0,1000*11630*RES_hh_tes!L5/RES_hh_num!L5)</f>
        <v>7171.3417595793353</v>
      </c>
      <c r="M5" s="72">
        <f>IF(RES_hh_tes!M5=0,0,1000*11630*RES_hh_tes!M5/RES_hh_num!M5)</f>
        <v>8412.4880788971241</v>
      </c>
      <c r="N5" s="72">
        <f>IF(RES_hh_tes!N5=0,0,1000*11630*RES_hh_tes!N5/RES_hh_num!N5)</f>
        <v>7922.0411138476984</v>
      </c>
      <c r="O5" s="72">
        <f>IF(RES_hh_tes!O5=0,0,1000*11630*RES_hh_tes!O5/RES_hh_num!O5)</f>
        <v>7674.7640492016408</v>
      </c>
      <c r="P5" s="72">
        <f>IF(RES_hh_tes!P5=0,0,1000*11630*RES_hh_tes!P5/RES_hh_num!P5)</f>
        <v>6455.9915846362592</v>
      </c>
      <c r="Q5" s="72">
        <f>IF(RES_hh_tes!Q5=0,0,1000*11630*RES_hh_tes!Q5/RES_hh_num!Q5)</f>
        <v>6313.3879825565318</v>
      </c>
      <c r="R5" s="72">
        <f>IF(RES_hh_tes!R5=0,0,1000*11630*RES_hh_tes!R5/RES_hh_num!R5)</f>
        <v>8259.5808993079154</v>
      </c>
      <c r="S5" s="72">
        <f>IF(RES_hh_tes!S5=0,0,1000*11630*RES_hh_tes!S5/RES_hh_num!S5)</f>
        <v>9864.6516890968851</v>
      </c>
      <c r="T5" s="72">
        <f>IF(RES_hh_tes!T5=0,0,1000*11630*RES_hh_tes!T5/RES_hh_num!T5)</f>
        <v>7351.2244018947176</v>
      </c>
      <c r="U5" s="72">
        <f>IF(RES_hh_tes!U5=0,0,1000*11630*RES_hh_tes!U5/RES_hh_num!U5)</f>
        <v>6904.6956843183443</v>
      </c>
      <c r="V5" s="72">
        <f>IF(RES_hh_tes!V5=0,0,1000*11630*RES_hh_tes!V5/RES_hh_num!V5)</f>
        <v>7205.5689549175786</v>
      </c>
      <c r="W5" s="72">
        <f>IF(RES_hh_tes!W5=0,0,1000*11630*RES_hh_tes!W5/RES_hh_num!W5)</f>
        <v>7253.7243996406451</v>
      </c>
      <c r="X5" s="72">
        <f>IF(RES_hh_tes!X5=0,0,1000*11630*RES_hh_tes!X5/RES_hh_num!X5)</f>
        <v>8897.0130027936939</v>
      </c>
      <c r="Y5" s="72">
        <f>IF(RES_hh_tes!Y5=0,0,1000*11630*RES_hh_tes!Y5/RES_hh_num!Y5)</f>
        <v>6343.199642537199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6207.7621094976503</v>
      </c>
      <c r="C6" s="72">
        <f>IF(RES_hh_tes!C6=0,0,1000*11630*RES_hh_tes!C6/RES_hh_num!C6)</f>
        <v>5583.5502840699</v>
      </c>
      <c r="D6" s="72">
        <f>IF(RES_hh_tes!D6=0,0,1000*11630*RES_hh_tes!D6/RES_hh_num!D6)</f>
        <v>6693.8220681488601</v>
      </c>
      <c r="E6" s="72">
        <f>IF(RES_hh_tes!E6=0,0,1000*11630*RES_hh_tes!E6/RES_hh_num!E6)</f>
        <v>6860.3141051081157</v>
      </c>
      <c r="F6" s="72">
        <f>IF(RES_hh_tes!F6=0,0,1000*11630*RES_hh_tes!F6/RES_hh_num!F6)</f>
        <v>5140.1535406877683</v>
      </c>
      <c r="G6" s="72">
        <f>IF(RES_hh_tes!G6=0,0,1000*11630*RES_hh_tes!G6/RES_hh_num!G6)</f>
        <v>7944.4060069921998</v>
      </c>
      <c r="H6" s="72">
        <f>IF(RES_hh_tes!H6=0,0,1000*11630*RES_hh_tes!H6/RES_hh_num!H6)</f>
        <v>7915.9402526999502</v>
      </c>
      <c r="I6" s="72">
        <f>IF(RES_hh_tes!I6=0,0,1000*11630*RES_hh_tes!I6/RES_hh_num!I6)</f>
        <v>4320.2110840749474</v>
      </c>
      <c r="J6" s="72">
        <f>IF(RES_hh_tes!J6=0,0,1000*11630*RES_hh_tes!J6/RES_hh_num!J6)</f>
        <v>5045.231890446159</v>
      </c>
      <c r="K6" s="72">
        <f>IF(RES_hh_tes!K6=0,0,1000*11630*RES_hh_tes!K6/RES_hh_num!K6)</f>
        <v>5544.1203456127032</v>
      </c>
      <c r="L6" s="72">
        <f>IF(RES_hh_tes!L6=0,0,1000*11630*RES_hh_tes!L6/RES_hh_num!L6)</f>
        <v>11963.493772154314</v>
      </c>
      <c r="M6" s="72">
        <f>IF(RES_hh_tes!M6=0,0,1000*11630*RES_hh_tes!M6/RES_hh_num!M6)</f>
        <v>7876.9058628017374</v>
      </c>
      <c r="N6" s="72">
        <f>IF(RES_hh_tes!N6=0,0,1000*11630*RES_hh_tes!N6/RES_hh_num!N6)</f>
        <v>5341.9214237992483</v>
      </c>
      <c r="O6" s="72">
        <f>IF(RES_hh_tes!O6=0,0,1000*11630*RES_hh_tes!O6/RES_hh_num!O6)</f>
        <v>7975.548250967051</v>
      </c>
      <c r="P6" s="72">
        <f>IF(RES_hh_tes!P6=0,0,1000*11630*RES_hh_tes!P6/RES_hh_num!P6)</f>
        <v>6575.4531526646697</v>
      </c>
      <c r="Q6" s="72">
        <f>IF(RES_hh_tes!Q6=0,0,1000*11630*RES_hh_tes!Q6/RES_hh_num!Q6)</f>
        <v>7352.2342068001271</v>
      </c>
      <c r="R6" s="72">
        <f>IF(RES_hh_tes!R6=0,0,1000*11630*RES_hh_tes!R6/RES_hh_num!R6)</f>
        <v>6489.9469711998236</v>
      </c>
      <c r="S6" s="72">
        <f>IF(RES_hh_tes!S6=0,0,1000*11630*RES_hh_tes!S6/RES_hh_num!S6)</f>
        <v>7905.1017566061628</v>
      </c>
      <c r="T6" s="72">
        <f>IF(RES_hh_tes!T6=0,0,1000*11630*RES_hh_tes!T6/RES_hh_num!T6)</f>
        <v>8297.6306157708223</v>
      </c>
      <c r="U6" s="72">
        <f>IF(RES_hh_tes!U6=0,0,1000*11630*RES_hh_tes!U6/RES_hh_num!U6)</f>
        <v>9400.0849003160929</v>
      </c>
      <c r="V6" s="72">
        <f>IF(RES_hh_tes!V6=0,0,1000*11630*RES_hh_tes!V6/RES_hh_num!V6)</f>
        <v>3897.5240197771395</v>
      </c>
      <c r="W6" s="72">
        <f>IF(RES_hh_tes!W6=0,0,1000*11630*RES_hh_tes!W6/RES_hh_num!W6)</f>
        <v>5826.171460711591</v>
      </c>
      <c r="X6" s="72">
        <f>IF(RES_hh_tes!X6=0,0,1000*11630*RES_hh_tes!X6/RES_hh_num!X6)</f>
        <v>7640.8068870832876</v>
      </c>
      <c r="Y6" s="72">
        <f>IF(RES_hh_tes!Y6=0,0,1000*11630*RES_hh_tes!Y6/RES_hh_num!Y6)</f>
        <v>7268.5867164179163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4767.616325633061</v>
      </c>
      <c r="C7" s="72">
        <f>IF(RES_hh_tes!C7=0,0,1000*11630*RES_hh_tes!C7/RES_hh_num!C7)</f>
        <v>7571.3210970781256</v>
      </c>
      <c r="D7" s="72">
        <f>IF(RES_hh_tes!D7=0,0,1000*11630*RES_hh_tes!D7/RES_hh_num!D7)</f>
        <v>6820.0836215749941</v>
      </c>
      <c r="E7" s="72">
        <f>IF(RES_hh_tes!E7=0,0,1000*11630*RES_hh_tes!E7/RES_hh_num!E7)</f>
        <v>4117.8007874024015</v>
      </c>
      <c r="F7" s="72">
        <f>IF(RES_hh_tes!F7=0,0,1000*11630*RES_hh_tes!F7/RES_hh_num!F7)</f>
        <v>6608.4063074889573</v>
      </c>
      <c r="G7" s="72">
        <f>IF(RES_hh_tes!G7=0,0,1000*11630*RES_hh_tes!G7/RES_hh_num!G7)</f>
        <v>3704.3206786932556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X7" s="72">
        <f>IF(RES_hh_tes!X7=0,0,1000*11630*RES_hh_tes!X7/RES_hh_num!X7)</f>
        <v>0</v>
      </c>
      <c r="Y7" s="72">
        <f>IF(RES_hh_tes!Y7=0,0,1000*11630*RES_hh_tes!Y7/RES_hh_num!Y7)</f>
        <v>0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5671.052358998958</v>
      </c>
      <c r="C8" s="72">
        <f>IF(RES_hh_tes!C8=0,0,1000*11630*RES_hh_tes!C8/RES_hh_num!C8)</f>
        <v>6163.0942713140985</v>
      </c>
      <c r="D8" s="72">
        <f>IF(RES_hh_tes!D8=0,0,1000*11630*RES_hh_tes!D8/RES_hh_num!D8)</f>
        <v>6096.2189202992186</v>
      </c>
      <c r="E8" s="72">
        <f>IF(RES_hh_tes!E8=0,0,1000*11630*RES_hh_tes!E8/RES_hh_num!E8)</f>
        <v>7110.2599099713989</v>
      </c>
      <c r="F8" s="72">
        <f>IF(RES_hh_tes!F8=0,0,1000*11630*RES_hh_tes!F8/RES_hh_num!F8)</f>
        <v>6390.0179491069375</v>
      </c>
      <c r="G8" s="72">
        <f>IF(RES_hh_tes!G8=0,0,1000*11630*RES_hh_tes!G8/RES_hh_num!G8)</f>
        <v>7387.4655068387992</v>
      </c>
      <c r="H8" s="72">
        <f>IF(RES_hh_tes!H8=0,0,1000*11630*RES_hh_tes!H8/RES_hh_num!H8)</f>
        <v>7139.0348280117887</v>
      </c>
      <c r="I8" s="72">
        <f>IF(RES_hh_tes!I8=0,0,1000*11630*RES_hh_tes!I8/RES_hh_num!I8)</f>
        <v>6278.2166944637338</v>
      </c>
      <c r="J8" s="72">
        <f>IF(RES_hh_tes!J8=0,0,1000*11630*RES_hh_tes!J8/RES_hh_num!J8)</f>
        <v>6741.0001251447638</v>
      </c>
      <c r="K8" s="72">
        <f>IF(RES_hh_tes!K8=0,0,1000*11630*RES_hh_tes!K8/RES_hh_num!K8)</f>
        <v>6939.9521598131223</v>
      </c>
      <c r="L8" s="72">
        <f>IF(RES_hh_tes!L8=0,0,1000*11630*RES_hh_tes!L8/RES_hh_num!L8)</f>
        <v>7614.1253984290697</v>
      </c>
      <c r="M8" s="72">
        <f>IF(RES_hh_tes!M8=0,0,1000*11630*RES_hh_tes!M8/RES_hh_num!M8)</f>
        <v>7561.7235609267509</v>
      </c>
      <c r="N8" s="72">
        <f>IF(RES_hh_tes!N8=0,0,1000*11630*RES_hh_tes!N8/RES_hh_num!N8)</f>
        <v>7412.6854832899298</v>
      </c>
      <c r="O8" s="72">
        <f>IF(RES_hh_tes!O8=0,0,1000*11630*RES_hh_tes!O8/RES_hh_num!O8)</f>
        <v>7076.6217192772174</v>
      </c>
      <c r="P8" s="72">
        <f>IF(RES_hh_tes!P8=0,0,1000*11630*RES_hh_tes!P8/RES_hh_num!P8)</f>
        <v>6345.6034750909757</v>
      </c>
      <c r="Q8" s="72">
        <f>IF(RES_hh_tes!Q8=0,0,1000*11630*RES_hh_tes!Q8/RES_hh_num!Q8)</f>
        <v>7172.3203390690715</v>
      </c>
      <c r="R8" s="72">
        <f>IF(RES_hh_tes!R8=0,0,1000*11630*RES_hh_tes!R8/RES_hh_num!R8)</f>
        <v>7548.2750511143131</v>
      </c>
      <c r="S8" s="72">
        <f>IF(RES_hh_tes!S8=0,0,1000*11630*RES_hh_tes!S8/RES_hh_num!S8)</f>
        <v>7890.0331183302324</v>
      </c>
      <c r="T8" s="72">
        <f>IF(RES_hh_tes!T8=0,0,1000*11630*RES_hh_tes!T8/RES_hh_num!T8)</f>
        <v>7357.7039654359196</v>
      </c>
      <c r="U8" s="72">
        <f>IF(RES_hh_tes!U8=0,0,1000*11630*RES_hh_tes!U8/RES_hh_num!U8)</f>
        <v>7162.7381169980217</v>
      </c>
      <c r="V8" s="72">
        <f>IF(RES_hh_tes!V8=0,0,1000*11630*RES_hh_tes!V8/RES_hh_num!V8)</f>
        <v>7674.1587217771166</v>
      </c>
      <c r="W8" s="72">
        <f>IF(RES_hh_tes!W8=0,0,1000*11630*RES_hh_tes!W8/RES_hh_num!W8)</f>
        <v>8787.4244498640492</v>
      </c>
      <c r="X8" s="72">
        <f>IF(RES_hh_tes!X8=0,0,1000*11630*RES_hh_tes!X8/RES_hh_num!X8)</f>
        <v>7767.5831993000838</v>
      </c>
      <c r="Y8" s="72">
        <f>IF(RES_hh_tes!Y8=0,0,1000*11630*RES_hh_tes!Y8/RES_hh_num!Y8)</f>
        <v>7015.444603856221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5700.7582525165099</v>
      </c>
      <c r="C9" s="72">
        <f>IF(RES_hh_tes!C9=0,0,1000*11630*RES_hh_tes!C9/RES_hh_num!C9)</f>
        <v>6295.5978556532018</v>
      </c>
      <c r="D9" s="72">
        <f>IF(RES_hh_tes!D9=0,0,1000*11630*RES_hh_tes!D9/RES_hh_num!D9)</f>
        <v>6368.9894798575424</v>
      </c>
      <c r="E9" s="72">
        <f>IF(RES_hh_tes!E9=0,0,1000*11630*RES_hh_tes!E9/RES_hh_num!E9)</f>
        <v>6411.0889676429642</v>
      </c>
      <c r="F9" s="72">
        <f>IF(RES_hh_tes!F9=0,0,1000*11630*RES_hh_tes!F9/RES_hh_num!F9)</f>
        <v>4973.2188652343684</v>
      </c>
      <c r="G9" s="72">
        <f>IF(RES_hh_tes!G9=0,0,1000*11630*RES_hh_tes!G9/RES_hh_num!G9)</f>
        <v>7969.4944610929679</v>
      </c>
      <c r="H9" s="72">
        <f>IF(RES_hh_tes!H9=0,0,1000*11630*RES_hh_tes!H9/RES_hh_num!H9)</f>
        <v>7501.4777398638353</v>
      </c>
      <c r="I9" s="72">
        <f>IF(RES_hh_tes!I9=0,0,1000*11630*RES_hh_tes!I9/RES_hh_num!I9)</f>
        <v>7250.6038978329243</v>
      </c>
      <c r="J9" s="72">
        <f>IF(RES_hh_tes!J9=0,0,1000*11630*RES_hh_tes!J9/RES_hh_num!J9)</f>
        <v>5567.4535912660522</v>
      </c>
      <c r="K9" s="72">
        <f>IF(RES_hh_tes!K9=0,0,1000*11630*RES_hh_tes!K9/RES_hh_num!K9)</f>
        <v>7316.5915819474531</v>
      </c>
      <c r="L9" s="72">
        <f>IF(RES_hh_tes!L9=0,0,1000*11630*RES_hh_tes!L9/RES_hh_num!L9)</f>
        <v>7537.5403887779594</v>
      </c>
      <c r="M9" s="72">
        <f>IF(RES_hh_tes!M9=0,0,1000*11630*RES_hh_tes!M9/RES_hh_num!M9)</f>
        <v>7839.9579622304182</v>
      </c>
      <c r="N9" s="72">
        <f>IF(RES_hh_tes!N9=0,0,1000*11630*RES_hh_tes!N9/RES_hh_num!N9)</f>
        <v>8069.0154601034019</v>
      </c>
      <c r="O9" s="72">
        <f>IF(RES_hh_tes!O9=0,0,1000*11630*RES_hh_tes!O9/RES_hh_num!O9)</f>
        <v>8253.9800917358043</v>
      </c>
      <c r="P9" s="72">
        <f>IF(RES_hh_tes!P9=0,0,1000*11630*RES_hh_tes!P9/RES_hh_num!P9)</f>
        <v>6696.1750685245861</v>
      </c>
      <c r="Q9" s="72">
        <f>IF(RES_hh_tes!Q9=0,0,1000*11630*RES_hh_tes!Q9/RES_hh_num!Q9)</f>
        <v>7389.3998561920689</v>
      </c>
      <c r="R9" s="72">
        <f>IF(RES_hh_tes!R9=0,0,1000*11630*RES_hh_tes!R9/RES_hh_num!R9)</f>
        <v>7746.321553811681</v>
      </c>
      <c r="S9" s="72">
        <f>IF(RES_hh_tes!S9=0,0,1000*11630*RES_hh_tes!S9/RES_hh_num!S9)</f>
        <v>7954.327045572214</v>
      </c>
      <c r="T9" s="72">
        <f>IF(RES_hh_tes!T9=0,0,1000*11630*RES_hh_tes!T9/RES_hh_num!T9)</f>
        <v>7174.1888086626914</v>
      </c>
      <c r="U9" s="72">
        <f>IF(RES_hh_tes!U9=0,0,1000*11630*RES_hh_tes!U9/RES_hh_num!U9)</f>
        <v>7157.4248059827041</v>
      </c>
      <c r="V9" s="72">
        <f>IF(RES_hh_tes!V9=0,0,1000*11630*RES_hh_tes!V9/RES_hh_num!V9)</f>
        <v>7615.5551378684822</v>
      </c>
      <c r="W9" s="72">
        <f>IF(RES_hh_tes!W9=0,0,1000*11630*RES_hh_tes!W9/RES_hh_num!W9)</f>
        <v>8179.5913454566189</v>
      </c>
      <c r="X9" s="72">
        <f>IF(RES_hh_tes!X9=0,0,1000*11630*RES_hh_tes!X9/RES_hh_num!X9)</f>
        <v>7910.3654050643354</v>
      </c>
      <c r="Y9" s="72">
        <f>IF(RES_hh_tes!Y9=0,0,1000*11630*RES_hh_tes!Y9/RES_hh_num!Y9)</f>
        <v>7373.828139405874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5687.5361752755698</v>
      </c>
      <c r="C11" s="72">
        <f>IF(RES_hh_tes!C11=0,0,1000*11630*RES_hh_tes!C11/RES_hh_num!C11)</f>
        <v>6649.4927973640397</v>
      </c>
      <c r="D11" s="72">
        <f>IF(RES_hh_tes!D11=0,0,1000*11630*RES_hh_tes!D11/RES_hh_num!D11)</f>
        <v>5864.2745537842566</v>
      </c>
      <c r="E11" s="72">
        <f>IF(RES_hh_tes!E11=0,0,1000*11630*RES_hh_tes!E11/RES_hh_num!E11)</f>
        <v>6523.3989607684216</v>
      </c>
      <c r="F11" s="72">
        <f>IF(RES_hh_tes!F11=0,0,1000*11630*RES_hh_tes!F11/RES_hh_num!F11)</f>
        <v>6836.7791662334494</v>
      </c>
      <c r="G11" s="72">
        <f>IF(RES_hh_tes!G11=0,0,1000*11630*RES_hh_tes!G11/RES_hh_num!G11)</f>
        <v>7487.5668770442035</v>
      </c>
      <c r="H11" s="72">
        <f>IF(RES_hh_tes!H11=0,0,1000*11630*RES_hh_tes!H11/RES_hh_num!H11)</f>
        <v>7211.0068842539949</v>
      </c>
      <c r="I11" s="72">
        <f>IF(RES_hh_tes!I11=0,0,1000*11630*RES_hh_tes!I11/RES_hh_num!I11)</f>
        <v>6901.2091590075779</v>
      </c>
      <c r="J11" s="72">
        <f>IF(RES_hh_tes!J11=0,0,1000*11630*RES_hh_tes!J11/RES_hh_num!J11)</f>
        <v>6512.5901328780628</v>
      </c>
      <c r="K11" s="72">
        <f>IF(RES_hh_tes!K11=0,0,1000*11630*RES_hh_tes!K11/RES_hh_num!K11)</f>
        <v>6877.6131566908998</v>
      </c>
      <c r="L11" s="72">
        <f>IF(RES_hh_tes!L11=0,0,1000*11630*RES_hh_tes!L11/RES_hh_num!L11)</f>
        <v>7722.8343725012537</v>
      </c>
      <c r="M11" s="72">
        <f>IF(RES_hh_tes!M11=0,0,1000*11630*RES_hh_tes!M11/RES_hh_num!M11)</f>
        <v>7520.6393145173779</v>
      </c>
      <c r="N11" s="72">
        <f>IF(RES_hh_tes!N11=0,0,1000*11630*RES_hh_tes!N11/RES_hh_num!N11)</f>
        <v>7852.5870593406516</v>
      </c>
      <c r="O11" s="72">
        <f>IF(RES_hh_tes!O11=0,0,1000*11630*RES_hh_tes!O11/RES_hh_num!O11)</f>
        <v>7836.9598950543468</v>
      </c>
      <c r="P11" s="72">
        <f>IF(RES_hh_tes!P11=0,0,1000*11630*RES_hh_tes!P11/RES_hh_num!P11)</f>
        <v>6510.1389012426826</v>
      </c>
      <c r="Q11" s="72">
        <f>IF(RES_hh_tes!Q11=0,0,1000*11630*RES_hh_tes!Q11/RES_hh_num!Q11)</f>
        <v>7241.8908029996464</v>
      </c>
      <c r="R11" s="72">
        <f>IF(RES_hh_tes!R11=0,0,1000*11630*RES_hh_tes!R11/RES_hh_num!R11)</f>
        <v>7733.8110796508399</v>
      </c>
      <c r="S11" s="72">
        <f>IF(RES_hh_tes!S11=0,0,1000*11630*RES_hh_tes!S11/RES_hh_num!S11)</f>
        <v>7966.7745461587574</v>
      </c>
      <c r="T11" s="72">
        <f>IF(RES_hh_tes!T11=0,0,1000*11630*RES_hh_tes!T11/RES_hh_num!T11)</f>
        <v>7437.5202157393578</v>
      </c>
      <c r="U11" s="72">
        <f>IF(RES_hh_tes!U11=0,0,1000*11630*RES_hh_tes!U11/RES_hh_num!U11)</f>
        <v>7312.9782561483453</v>
      </c>
      <c r="V11" s="72">
        <f>IF(RES_hh_tes!V11=0,0,1000*11630*RES_hh_tes!V11/RES_hh_num!V11)</f>
        <v>7716.5770335267489</v>
      </c>
      <c r="W11" s="72">
        <f>IF(RES_hh_tes!W11=0,0,1000*11630*RES_hh_tes!W11/RES_hh_num!W11)</f>
        <v>8535.5141063002193</v>
      </c>
      <c r="X11" s="72">
        <f>IF(RES_hh_tes!X11=0,0,1000*11630*RES_hh_tes!X11/RES_hh_num!X11)</f>
        <v>7872.3772516485024</v>
      </c>
      <c r="Y11" s="72">
        <f>IF(RES_hh_tes!Y11=0,0,1000*11630*RES_hh_tes!Y11/RES_hh_num!Y11)</f>
        <v>7292.007769098369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5491.2503390049051</v>
      </c>
      <c r="C12" s="72">
        <f>IF(RES_hh_tes!C12=0,0,1000*11630*RES_hh_tes!C12/RES_hh_num!C12)</f>
        <v>6027.9990190734361</v>
      </c>
      <c r="D12" s="72">
        <f>IF(RES_hh_tes!D12=0,0,1000*11630*RES_hh_tes!D12/RES_hh_num!D12)</f>
        <v>6258.3990916500516</v>
      </c>
      <c r="E12" s="72">
        <f>IF(RES_hh_tes!E12=0,0,1000*11630*RES_hh_tes!E12/RES_hh_num!E12)</f>
        <v>7152.8424839201507</v>
      </c>
      <c r="F12" s="72">
        <f>IF(RES_hh_tes!F12=0,0,1000*11630*RES_hh_tes!F12/RES_hh_num!F12)</f>
        <v>6782.2211292633565</v>
      </c>
      <c r="G12" s="72">
        <f>IF(RES_hh_tes!G12=0,0,1000*11630*RES_hh_tes!G12/RES_hh_num!G12)</f>
        <v>7182.8019839806038</v>
      </c>
      <c r="H12" s="72">
        <f>IF(RES_hh_tes!H12=0,0,1000*11630*RES_hh_tes!H12/RES_hh_num!H12)</f>
        <v>7596.0616629551378</v>
      </c>
      <c r="I12" s="72">
        <f>IF(RES_hh_tes!I12=0,0,1000*11630*RES_hh_tes!I12/RES_hh_num!I12)</f>
        <v>6625.1331164540807</v>
      </c>
      <c r="J12" s="72">
        <f>IF(RES_hh_tes!J12=0,0,1000*11630*RES_hh_tes!J12/RES_hh_num!J12)</f>
        <v>6719.6680462078148</v>
      </c>
      <c r="K12" s="72">
        <f>IF(RES_hh_tes!K12=0,0,1000*11630*RES_hh_tes!K12/RES_hh_num!K12)</f>
        <v>6741.225855033842</v>
      </c>
      <c r="L12" s="72">
        <f>IF(RES_hh_tes!L12=0,0,1000*11630*RES_hh_tes!L12/RES_hh_num!L12)</f>
        <v>8154.4159040651975</v>
      </c>
      <c r="M12" s="72">
        <f>IF(RES_hh_tes!M12=0,0,1000*11630*RES_hh_tes!M12/RES_hh_num!M12)</f>
        <v>7627.2129136531776</v>
      </c>
      <c r="N12" s="72">
        <f>IF(RES_hh_tes!N12=0,0,1000*11630*RES_hh_tes!N12/RES_hh_num!N12)</f>
        <v>7190.0542902796624</v>
      </c>
      <c r="O12" s="72">
        <f>IF(RES_hh_tes!O12=0,0,1000*11630*RES_hh_tes!O12/RES_hh_num!O12)</f>
        <v>6510.0183861546275</v>
      </c>
      <c r="P12" s="72">
        <f>IF(RES_hh_tes!P12=0,0,1000*11630*RES_hh_tes!P12/RES_hh_num!P12)</f>
        <v>5766.2061414682448</v>
      </c>
      <c r="Q12" s="72">
        <f>IF(RES_hh_tes!Q12=0,0,1000*11630*RES_hh_tes!Q12/RES_hh_num!Q12)</f>
        <v>8474.6655952482797</v>
      </c>
      <c r="R12" s="72">
        <f>IF(RES_hh_tes!R12=0,0,1000*11630*RES_hh_tes!R12/RES_hh_num!R12)</f>
        <v>7575.5426321118593</v>
      </c>
      <c r="S12" s="72">
        <f>IF(RES_hh_tes!S12=0,0,1000*11630*RES_hh_tes!S12/RES_hh_num!S12)</f>
        <v>6813.6516936834814</v>
      </c>
      <c r="T12" s="72">
        <f>IF(RES_hh_tes!T12=0,0,1000*11630*RES_hh_tes!T12/RES_hh_num!T12)</f>
        <v>7154.273108523279</v>
      </c>
      <c r="U12" s="72">
        <f>IF(RES_hh_tes!U12=0,0,1000*11630*RES_hh_tes!U12/RES_hh_num!U12)</f>
        <v>7227.0518119560093</v>
      </c>
      <c r="V12" s="72">
        <f>IF(RES_hh_tes!V12=0,0,1000*11630*RES_hh_tes!V12/RES_hh_num!V12)</f>
        <v>6614.3700172981953</v>
      </c>
      <c r="W12" s="72">
        <f>IF(RES_hh_tes!W12=0,0,1000*11630*RES_hh_tes!W12/RES_hh_num!W12)</f>
        <v>7783.0270093360832</v>
      </c>
      <c r="X12" s="72">
        <f>IF(RES_hh_tes!X12=0,0,1000*11630*RES_hh_tes!X12/RES_hh_num!X12)</f>
        <v>8099.3878264482355</v>
      </c>
      <c r="Y12" s="72">
        <f>IF(RES_hh_tes!Y12=0,0,1000*11630*RES_hh_tes!Y12/RES_hh_num!Y12)</f>
        <v>7881.0092178115838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5800.800243081082</v>
      </c>
      <c r="C13" s="74">
        <f>IF(RES_hh_tes!C13=0,0,1000*11630*RES_hh_tes!C13/RES_hh_num!C13)</f>
        <v>6169.6190266960502</v>
      </c>
      <c r="D13" s="74">
        <f>IF(RES_hh_tes!D13=0,0,1000*11630*RES_hh_tes!D13/RES_hh_num!D13)</f>
        <v>6329.1106575338745</v>
      </c>
      <c r="E13" s="74">
        <f>IF(RES_hh_tes!E13=0,0,1000*11630*RES_hh_tes!E13/RES_hh_num!E13)</f>
        <v>6965.6030991240395</v>
      </c>
      <c r="F13" s="74">
        <f>IF(RES_hh_tes!F13=0,0,1000*11630*RES_hh_tes!F13/RES_hh_num!F13)</f>
        <v>6769.8604109710668</v>
      </c>
      <c r="G13" s="74">
        <f>IF(RES_hh_tes!G13=0,0,1000*11630*RES_hh_tes!G13/RES_hh_num!G13)</f>
        <v>7292.4612253038031</v>
      </c>
      <c r="H13" s="74">
        <f>IF(RES_hh_tes!H13=0,0,1000*11630*RES_hh_tes!H13/RES_hh_num!H13)</f>
        <v>7227.2226232709936</v>
      </c>
      <c r="I13" s="74">
        <f>IF(RES_hh_tes!I13=0,0,1000*11630*RES_hh_tes!I13/RES_hh_num!I13)</f>
        <v>6666.5114719947233</v>
      </c>
      <c r="J13" s="74">
        <f>IF(RES_hh_tes!J13=0,0,1000*11630*RES_hh_tes!J13/RES_hh_num!J13)</f>
        <v>6949.2097672640784</v>
      </c>
      <c r="K13" s="74">
        <f>IF(RES_hh_tes!K13=0,0,1000*11630*RES_hh_tes!K13/RES_hh_num!K13)</f>
        <v>7332.3276604625216</v>
      </c>
      <c r="L13" s="74">
        <f>IF(RES_hh_tes!L13=0,0,1000*11630*RES_hh_tes!L13/RES_hh_num!L13)</f>
        <v>7704.4807132732012</v>
      </c>
      <c r="M13" s="74">
        <f>IF(RES_hh_tes!M13=0,0,1000*11630*RES_hh_tes!M13/RES_hh_num!M13)</f>
        <v>7729.3864624441521</v>
      </c>
      <c r="N13" s="74">
        <f>IF(RES_hh_tes!N13=0,0,1000*11630*RES_hh_tes!N13/RES_hh_num!N13)</f>
        <v>7131.7687228213308</v>
      </c>
      <c r="O13" s="74">
        <f>IF(RES_hh_tes!O13=0,0,1000*11630*RES_hh_tes!O13/RES_hh_num!O13)</f>
        <v>7381.180558102119</v>
      </c>
      <c r="P13" s="74">
        <f>IF(RES_hh_tes!P13=0,0,1000*11630*RES_hh_tes!P13/RES_hh_num!P13)</f>
        <v>6878.3185252267886</v>
      </c>
      <c r="Q13" s="74">
        <f>IF(RES_hh_tes!Q13=0,0,1000*11630*RES_hh_tes!Q13/RES_hh_num!Q13)</f>
        <v>7569.1565420994002</v>
      </c>
      <c r="R13" s="74">
        <f>IF(RES_hh_tes!R13=0,0,1000*11630*RES_hh_tes!R13/RES_hh_num!R13)</f>
        <v>7689.6158665371004</v>
      </c>
      <c r="S13" s="74">
        <f>IF(RES_hh_tes!S13=0,0,1000*11630*RES_hh_tes!S13/RES_hh_num!S13)</f>
        <v>7857.9358092105713</v>
      </c>
      <c r="T13" s="74">
        <f>IF(RES_hh_tes!T13=0,0,1000*11630*RES_hh_tes!T13/RES_hh_num!T13)</f>
        <v>6834.0525124754713</v>
      </c>
      <c r="U13" s="74">
        <f>IF(RES_hh_tes!U13=0,0,1000*11630*RES_hh_tes!U13/RES_hh_num!U13)</f>
        <v>4634.8670234145911</v>
      </c>
      <c r="V13" s="74">
        <f>IF(RES_hh_tes!V13=0,0,1000*11630*RES_hh_tes!V13/RES_hh_num!V13)</f>
        <v>4715.9758308011451</v>
      </c>
      <c r="W13" s="74">
        <f>IF(RES_hh_tes!W13=0,0,1000*11630*RES_hh_tes!W13/RES_hh_num!W13)</f>
        <v>6666.4598043993892</v>
      </c>
      <c r="X13" s="74">
        <f>IF(RES_hh_tes!X13=0,0,1000*11630*RES_hh_tes!X13/RES_hh_num!X13)</f>
        <v>7671.9857666416083</v>
      </c>
      <c r="Y13" s="74">
        <f>IF(RES_hh_tes!Y13=0,0,1000*11630*RES_hh_tes!Y13/RES_hh_num!Y13)</f>
        <v>8422.165246867502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103.15758804548263</v>
      </c>
      <c r="C14" s="76">
        <f>IF(RES_hh_tes!C14=0,0,1000*11630*RES_hh_tes!C14/RES_hh_num!C14)</f>
        <v>110.94346514207572</v>
      </c>
      <c r="D14" s="76">
        <f>IF(RES_hh_tes!D14=0,0,1000*11630*RES_hh_tes!D14/RES_hh_num!D14)</f>
        <v>111.2808698566087</v>
      </c>
      <c r="E14" s="76">
        <f>IF(RES_hh_tes!E14=0,0,1000*11630*RES_hh_tes!E14/RES_hh_num!E14)</f>
        <v>125.05211852716231</v>
      </c>
      <c r="F14" s="76">
        <f>IF(RES_hh_tes!F14=0,0,1000*11630*RES_hh_tes!F14/RES_hh_num!F14)</f>
        <v>110.54671760048063</v>
      </c>
      <c r="G14" s="76">
        <f>IF(RES_hh_tes!G14=0,0,1000*11630*RES_hh_tes!G14/RES_hh_num!G14)</f>
        <v>124.89507678974435</v>
      </c>
      <c r="H14" s="76">
        <f>IF(RES_hh_tes!H14=0,0,1000*11630*RES_hh_tes!H14/RES_hh_num!H14)</f>
        <v>116.05432991424128</v>
      </c>
      <c r="I14" s="76">
        <f>IF(RES_hh_tes!I14=0,0,1000*11630*RES_hh_tes!I14/RES_hh_num!I14)</f>
        <v>100.15597304777924</v>
      </c>
      <c r="J14" s="76">
        <f>IF(RES_hh_tes!J14=0,0,1000*11630*RES_hh_tes!J14/RES_hh_num!J14)</f>
        <v>101.00586472539571</v>
      </c>
      <c r="K14" s="76">
        <f>IF(RES_hh_tes!K14=0,0,1000*11630*RES_hh_tes!K14/RES_hh_num!K14)</f>
        <v>103.24710159143312</v>
      </c>
      <c r="L14" s="76">
        <f>IF(RES_hh_tes!L14=0,0,1000*11630*RES_hh_tes!L14/RES_hh_num!L14)</f>
        <v>108.41664869532345</v>
      </c>
      <c r="M14" s="76">
        <f>IF(RES_hh_tes!M14=0,0,1000*11630*RES_hh_tes!M14/RES_hh_num!M14)</f>
        <v>103.36083282417241</v>
      </c>
      <c r="N14" s="76">
        <f>IF(RES_hh_tes!N14=0,0,1000*11630*RES_hh_tes!N14/RES_hh_num!N14)</f>
        <v>96.510792407310248</v>
      </c>
      <c r="O14" s="76">
        <f>IF(RES_hh_tes!O14=0,0,1000*11630*RES_hh_tes!O14/RES_hh_num!O14)</f>
        <v>93.588990526264695</v>
      </c>
      <c r="P14" s="76">
        <f>IF(RES_hh_tes!P14=0,0,1000*11630*RES_hh_tes!P14/RES_hh_num!P14)</f>
        <v>82.08419769211757</v>
      </c>
      <c r="Q14" s="76">
        <f>IF(RES_hh_tes!Q14=0,0,1000*11630*RES_hh_tes!Q14/RES_hh_num!Q14)</f>
        <v>93.577673373572665</v>
      </c>
      <c r="R14" s="76">
        <f>IF(RES_hh_tes!R14=0,0,1000*11630*RES_hh_tes!R14/RES_hh_num!R14)</f>
        <v>100.93451113662337</v>
      </c>
      <c r="S14" s="76">
        <f>IF(RES_hh_tes!S14=0,0,1000*11630*RES_hh_tes!S14/RES_hh_num!S14)</f>
        <v>108.22496064592167</v>
      </c>
      <c r="T14" s="76">
        <f>IF(RES_hh_tes!T14=0,0,1000*11630*RES_hh_tes!T14/RES_hh_num!T14)</f>
        <v>102.13433258539331</v>
      </c>
      <c r="U14" s="76">
        <f>IF(RES_hh_tes!U14=0,0,1000*11630*RES_hh_tes!U14/RES_hh_num!U14)</f>
        <v>101.61801321885252</v>
      </c>
      <c r="V14" s="76">
        <f>IF(RES_hh_tes!V14=0,0,1000*11630*RES_hh_tes!V14/RES_hh_num!V14)</f>
        <v>111.61366347462571</v>
      </c>
      <c r="W14" s="76">
        <f>IF(RES_hh_tes!W14=0,0,1000*11630*RES_hh_tes!W14/RES_hh_num!W14)</f>
        <v>126.7265025062167</v>
      </c>
      <c r="X14" s="76">
        <f>IF(RES_hh_tes!X14=0,0,1000*11630*RES_hh_tes!X14/RES_hh_num!X14)</f>
        <v>111.84081907086701</v>
      </c>
      <c r="Y14" s="76">
        <f>IF(RES_hh_tes!Y14=0,0,1000*11630*RES_hh_tes!Y14/RES_hh_num!Y14)</f>
        <v>99.395584264238224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1.6212044866680819</v>
      </c>
      <c r="C15" s="69">
        <f t="shared" si="0"/>
        <v>2.4226558180569722</v>
      </c>
      <c r="D15" s="69">
        <f t="shared" si="0"/>
        <v>4.5879425520051917</v>
      </c>
      <c r="E15" s="69">
        <f t="shared" si="0"/>
        <v>9.2996760339066835</v>
      </c>
      <c r="F15" s="69">
        <f t="shared" si="0"/>
        <v>6.0346075574900127</v>
      </c>
      <c r="G15" s="69">
        <f t="shared" si="0"/>
        <v>7.7309758252517105</v>
      </c>
      <c r="H15" s="69">
        <f t="shared" si="0"/>
        <v>14.474863345863575</v>
      </c>
      <c r="I15" s="69">
        <f t="shared" si="0"/>
        <v>23.540889336659678</v>
      </c>
      <c r="J15" s="69">
        <f t="shared" si="0"/>
        <v>17.443951158992625</v>
      </c>
      <c r="K15" s="69">
        <f t="shared" si="0"/>
        <v>21.14222755305887</v>
      </c>
      <c r="L15" s="69">
        <f t="shared" si="0"/>
        <v>28.911983961055942</v>
      </c>
      <c r="M15" s="69">
        <f t="shared" si="0"/>
        <v>31.64723249757817</v>
      </c>
      <c r="N15" s="69">
        <f t="shared" si="0"/>
        <v>66.722899403822936</v>
      </c>
      <c r="O15" s="69">
        <f t="shared" si="0"/>
        <v>46.726605165950652</v>
      </c>
      <c r="P15" s="69">
        <f t="shared" si="0"/>
        <v>35.340422284872403</v>
      </c>
      <c r="Q15" s="69">
        <f t="shared" si="0"/>
        <v>59.238927405188029</v>
      </c>
      <c r="R15" s="69">
        <f t="shared" si="0"/>
        <v>61.555219061470332</v>
      </c>
      <c r="S15" s="69">
        <f t="shared" si="0"/>
        <v>72.38729601665392</v>
      </c>
      <c r="T15" s="69">
        <f t="shared" si="0"/>
        <v>99.092273276638124</v>
      </c>
      <c r="U15" s="69">
        <f t="shared" si="0"/>
        <v>136.62787598581011</v>
      </c>
      <c r="V15" s="69">
        <f t="shared" si="0"/>
        <v>76.965428653075605</v>
      </c>
      <c r="W15" s="69">
        <f t="shared" si="0"/>
        <v>282.62583246483916</v>
      </c>
      <c r="X15" s="69">
        <f t="shared" si="0"/>
        <v>282.61846883729498</v>
      </c>
      <c r="Y15" s="69">
        <f t="shared" si="0"/>
        <v>232.75109426980976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1.6212044866680819</v>
      </c>
      <c r="C16" s="72">
        <f>IF(RES_hh_tes!C16=0,0,1000*11630*RES_hh_tes!C16/RES_hh_num!C$3)</f>
        <v>2.4226558180569722</v>
      </c>
      <c r="D16" s="72">
        <f>IF(RES_hh_tes!D16=0,0,1000*11630*RES_hh_tes!D16/RES_hh_num!D$3)</f>
        <v>4.5879425520051917</v>
      </c>
      <c r="E16" s="72">
        <f>IF(RES_hh_tes!E16=0,0,1000*11630*RES_hh_tes!E16/RES_hh_num!E$3)</f>
        <v>9.2996760339066835</v>
      </c>
      <c r="F16" s="72">
        <f>IF(RES_hh_tes!F16=0,0,1000*11630*RES_hh_tes!F16/RES_hh_num!F$3)</f>
        <v>6.0346075574900127</v>
      </c>
      <c r="G16" s="72">
        <f>IF(RES_hh_tes!G16=0,0,1000*11630*RES_hh_tes!G16/RES_hh_num!G$3)</f>
        <v>7.7309758252517105</v>
      </c>
      <c r="H16" s="72">
        <f>IF(RES_hh_tes!H16=0,0,1000*11630*RES_hh_tes!H16/RES_hh_num!H$3)</f>
        <v>14.474863345863575</v>
      </c>
      <c r="I16" s="72">
        <f>IF(RES_hh_tes!I16=0,0,1000*11630*RES_hh_tes!I16/RES_hh_num!I$3)</f>
        <v>23.540889336659678</v>
      </c>
      <c r="J16" s="72">
        <f>IF(RES_hh_tes!J16=0,0,1000*11630*RES_hh_tes!J16/RES_hh_num!J$3)</f>
        <v>17.443951158992625</v>
      </c>
      <c r="K16" s="72">
        <f>IF(RES_hh_tes!K16=0,0,1000*11630*RES_hh_tes!K16/RES_hh_num!K$3)</f>
        <v>21.14222755305887</v>
      </c>
      <c r="L16" s="72">
        <f>IF(RES_hh_tes!L16=0,0,1000*11630*RES_hh_tes!L16/RES_hh_num!L$3)</f>
        <v>28.911983961055942</v>
      </c>
      <c r="M16" s="72">
        <f>IF(RES_hh_tes!M16=0,0,1000*11630*RES_hh_tes!M16/RES_hh_num!M$3)</f>
        <v>31.64723249757817</v>
      </c>
      <c r="N16" s="72">
        <f>IF(RES_hh_tes!N16=0,0,1000*11630*RES_hh_tes!N16/RES_hh_num!N$3)</f>
        <v>66.722899403822936</v>
      </c>
      <c r="O16" s="72">
        <f>IF(RES_hh_tes!O16=0,0,1000*11630*RES_hh_tes!O16/RES_hh_num!O$3)</f>
        <v>46.726605165950652</v>
      </c>
      <c r="P16" s="72">
        <f>IF(RES_hh_tes!P16=0,0,1000*11630*RES_hh_tes!P16/RES_hh_num!P$3)</f>
        <v>35.340422284872403</v>
      </c>
      <c r="Q16" s="72">
        <f>IF(RES_hh_tes!Q16=0,0,1000*11630*RES_hh_tes!Q16/RES_hh_num!Q$3)</f>
        <v>59.238927405188029</v>
      </c>
      <c r="R16" s="72">
        <f>IF(RES_hh_tes!R16=0,0,1000*11630*RES_hh_tes!R16/RES_hh_num!R$3)</f>
        <v>61.555219061470332</v>
      </c>
      <c r="S16" s="72">
        <f>IF(RES_hh_tes!S16=0,0,1000*11630*RES_hh_tes!S16/RES_hh_num!S$3)</f>
        <v>72.38729601665392</v>
      </c>
      <c r="T16" s="72">
        <f>IF(RES_hh_tes!T16=0,0,1000*11630*RES_hh_tes!T16/RES_hh_num!T$3)</f>
        <v>99.092273276638124</v>
      </c>
      <c r="U16" s="72">
        <f>IF(RES_hh_tes!U16=0,0,1000*11630*RES_hh_tes!U16/RES_hh_num!U$3)</f>
        <v>136.62787598581011</v>
      </c>
      <c r="V16" s="72">
        <f>IF(RES_hh_tes!V16=0,0,1000*11630*RES_hh_tes!V16/RES_hh_num!V$3)</f>
        <v>76.965428653075605</v>
      </c>
      <c r="W16" s="72">
        <f>IF(RES_hh_tes!W16=0,0,1000*11630*RES_hh_tes!W16/RES_hh_num!W$3)</f>
        <v>282.62583246483916</v>
      </c>
      <c r="X16" s="72">
        <f>IF(RES_hh_tes!X16=0,0,1000*11630*RES_hh_tes!X16/RES_hh_num!X$3)</f>
        <v>282.61846883729498</v>
      </c>
      <c r="Y16" s="72">
        <f>IF(RES_hh_tes!Y16=0,0,1000*11630*RES_hh_tes!Y16/RES_hh_num!Y$3)</f>
        <v>232.75109426980976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984.95473747108394</v>
      </c>
      <c r="C17" s="69">
        <f>IF(RES_hh_tes!C17=0,0,1000*11630*RES_hh_tes!C17/RES_hh_num!C17)</f>
        <v>1012.503920500031</v>
      </c>
      <c r="D17" s="69">
        <f>IF(RES_hh_tes!D17=0,0,1000*11630*RES_hh_tes!D17/RES_hh_num!D17)</f>
        <v>1038.9753319777692</v>
      </c>
      <c r="E17" s="69">
        <f>IF(RES_hh_tes!E17=0,0,1000*11630*RES_hh_tes!E17/RES_hh_num!E17)</f>
        <v>1076.5901660882296</v>
      </c>
      <c r="F17" s="69">
        <f>IF(RES_hh_tes!F17=0,0,1000*11630*RES_hh_tes!F17/RES_hh_num!F17)</f>
        <v>1088.5916134477125</v>
      </c>
      <c r="G17" s="69">
        <f>IF(RES_hh_tes!G17=0,0,1000*11630*RES_hh_tes!G17/RES_hh_num!G17)</f>
        <v>1096.9769429708488</v>
      </c>
      <c r="H17" s="69">
        <f>IF(RES_hh_tes!H17=0,0,1000*11630*RES_hh_tes!H17/RES_hh_num!H17)</f>
        <v>1119.8012153165205</v>
      </c>
      <c r="I17" s="69">
        <f>IF(RES_hh_tes!I17=0,0,1000*11630*RES_hh_tes!I17/RES_hh_num!I17)</f>
        <v>1139.4153248773143</v>
      </c>
      <c r="J17" s="69">
        <f>IF(RES_hh_tes!J17=0,0,1000*11630*RES_hh_tes!J17/RES_hh_num!J17)</f>
        <v>1165.5736958861744</v>
      </c>
      <c r="K17" s="69">
        <f>IF(RES_hh_tes!K17=0,0,1000*11630*RES_hh_tes!K17/RES_hh_num!K17)</f>
        <v>1155.8470100129782</v>
      </c>
      <c r="L17" s="69">
        <f>IF(RES_hh_tes!L17=0,0,1000*11630*RES_hh_tes!L17/RES_hh_num!L17)</f>
        <v>1174.1862210223167</v>
      </c>
      <c r="M17" s="69">
        <f>IF(RES_hh_tes!M17=0,0,1000*11630*RES_hh_tes!M17/RES_hh_num!M17)</f>
        <v>1162.5688290636774</v>
      </c>
      <c r="N17" s="69">
        <f>IF(RES_hh_tes!N17=0,0,1000*11630*RES_hh_tes!N17/RES_hh_num!N17)</f>
        <v>1045.0839520039597</v>
      </c>
      <c r="O17" s="69">
        <f>IF(RES_hh_tes!O17=0,0,1000*11630*RES_hh_tes!O17/RES_hh_num!O17)</f>
        <v>1033.9740127136452</v>
      </c>
      <c r="P17" s="69">
        <f>IF(RES_hh_tes!P17=0,0,1000*11630*RES_hh_tes!P17/RES_hh_num!P17)</f>
        <v>1103.4964627360455</v>
      </c>
      <c r="Q17" s="69">
        <f>IF(RES_hh_tes!Q17=0,0,1000*11630*RES_hh_tes!Q17/RES_hh_num!Q17)</f>
        <v>1225.2574827944593</v>
      </c>
      <c r="R17" s="69">
        <f>IF(RES_hh_tes!R17=0,0,1000*11630*RES_hh_tes!R17/RES_hh_num!R17)</f>
        <v>1250.6322098853566</v>
      </c>
      <c r="S17" s="69">
        <f>IF(RES_hh_tes!S17=0,0,1000*11630*RES_hh_tes!S17/RES_hh_num!S17)</f>
        <v>1263.5311081286668</v>
      </c>
      <c r="T17" s="69">
        <f>IF(RES_hh_tes!T17=0,0,1000*11630*RES_hh_tes!T17/RES_hh_num!T17)</f>
        <v>1273.8671376731634</v>
      </c>
      <c r="U17" s="69">
        <f>IF(RES_hh_tes!U17=0,0,1000*11630*RES_hh_tes!U17/RES_hh_num!U17)</f>
        <v>1298.1900609750073</v>
      </c>
      <c r="V17" s="69">
        <f>IF(RES_hh_tes!V17=0,0,1000*11630*RES_hh_tes!V17/RES_hh_num!V17)</f>
        <v>1392.7003027649275</v>
      </c>
      <c r="W17" s="69">
        <f>IF(RES_hh_tes!W17=0,0,1000*11630*RES_hh_tes!W17/RES_hh_num!W17)</f>
        <v>1331.6232856272654</v>
      </c>
      <c r="X17" s="69">
        <f>IF(RES_hh_tes!X17=0,0,1000*11630*RES_hh_tes!X17/RES_hh_num!X17)</f>
        <v>1326.2688116259023</v>
      </c>
      <c r="Y17" s="69">
        <f>IF(RES_hh_tes!Y17=0,0,1000*11630*RES_hh_tes!Y17/RES_hh_num!Y17)</f>
        <v>1376.3161849830437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1045.4517597788149</v>
      </c>
      <c r="C19" s="72">
        <f>IF(RES_hh_tes!C19=0,0,1000*11630*RES_hh_tes!C19/RES_hh_num!C19)</f>
        <v>959.86381580527768</v>
      </c>
      <c r="D19" s="72">
        <f>IF(RES_hh_tes!D19=0,0,1000*11630*RES_hh_tes!D19/RES_hh_num!D19)</f>
        <v>1090.8365701809744</v>
      </c>
      <c r="E19" s="72">
        <f>IF(RES_hh_tes!E19=0,0,1000*11630*RES_hh_tes!E19/RES_hh_num!E19)</f>
        <v>1091.8256370473418</v>
      </c>
      <c r="F19" s="72">
        <f>IF(RES_hh_tes!F19=0,0,1000*11630*RES_hh_tes!F19/RES_hh_num!F19)</f>
        <v>956.49947029946247</v>
      </c>
      <c r="G19" s="72">
        <f>IF(RES_hh_tes!G19=0,0,1000*11630*RES_hh_tes!G19/RES_hh_num!G19)</f>
        <v>1157.165631865284</v>
      </c>
      <c r="H19" s="72">
        <f>IF(RES_hh_tes!H19=0,0,1000*11630*RES_hh_tes!H19/RES_hh_num!H19)</f>
        <v>1202.9628741272552</v>
      </c>
      <c r="I19" s="72">
        <f>IF(RES_hh_tes!I19=0,0,1000*11630*RES_hh_tes!I19/RES_hh_num!I19)</f>
        <v>1036.4454183787727</v>
      </c>
      <c r="J19" s="72">
        <f>IF(RES_hh_tes!J19=0,0,1000*11630*RES_hh_tes!J19/RES_hh_num!J19)</f>
        <v>1034.541144903523</v>
      </c>
      <c r="K19" s="72">
        <f>IF(RES_hh_tes!K19=0,0,1000*11630*RES_hh_tes!K19/RES_hh_num!K19)</f>
        <v>1091.8895683642902</v>
      </c>
      <c r="L19" s="72">
        <f>IF(RES_hh_tes!L19=0,0,1000*11630*RES_hh_tes!L19/RES_hh_num!L19)</f>
        <v>1440.7687458812211</v>
      </c>
      <c r="M19" s="72">
        <f>IF(RES_hh_tes!M19=0,0,1000*11630*RES_hh_tes!M19/RES_hh_num!M19)</f>
        <v>1171.5646908173276</v>
      </c>
      <c r="N19" s="72">
        <f>IF(RES_hh_tes!N19=0,0,1000*11630*RES_hh_tes!N19/RES_hh_num!N19)</f>
        <v>951.79609098238109</v>
      </c>
      <c r="O19" s="72">
        <f>IF(RES_hh_tes!O19=0,0,1000*11630*RES_hh_tes!O19/RES_hh_num!O19)</f>
        <v>1114.4332076789697</v>
      </c>
      <c r="P19" s="72">
        <f>IF(RES_hh_tes!P19=0,0,1000*11630*RES_hh_tes!P19/RES_hh_num!P19)</f>
        <v>1070.0373331954315</v>
      </c>
      <c r="Q19" s="72">
        <f>IF(RES_hh_tes!Q19=0,0,1000*11630*RES_hh_tes!Q19/RES_hh_num!Q19)</f>
        <v>1116.2078664160163</v>
      </c>
      <c r="R19" s="72">
        <f>IF(RES_hh_tes!R19=0,0,1000*11630*RES_hh_tes!R19/RES_hh_num!R19)</f>
        <v>988.79421378421932</v>
      </c>
      <c r="S19" s="72">
        <f>IF(RES_hh_tes!S19=0,0,1000*11630*RES_hh_tes!S19/RES_hh_num!S19)</f>
        <v>1352.3828889403585</v>
      </c>
      <c r="T19" s="72">
        <f>IF(RES_hh_tes!T19=0,0,1000*11630*RES_hh_tes!T19/RES_hh_num!T19)</f>
        <v>1484.0036904987917</v>
      </c>
      <c r="U19" s="72">
        <f>IF(RES_hh_tes!U19=0,0,1000*11630*RES_hh_tes!U19/RES_hh_num!U19)</f>
        <v>1567.2605384939186</v>
      </c>
      <c r="V19" s="72">
        <f>IF(RES_hh_tes!V19=0,0,1000*11630*RES_hh_tes!V19/RES_hh_num!V19)</f>
        <v>1234.7571083356136</v>
      </c>
      <c r="W19" s="72">
        <f>IF(RES_hh_tes!W19=0,0,1000*11630*RES_hh_tes!W19/RES_hh_num!W19)</f>
        <v>1314.3057676317289</v>
      </c>
      <c r="X19" s="72">
        <f>IF(RES_hh_tes!X19=0,0,1000*11630*RES_hh_tes!X19/RES_hh_num!X19)</f>
        <v>1313.4047048847458</v>
      </c>
      <c r="Y19" s="72">
        <f>IF(RES_hh_tes!Y19=0,0,1000*11630*RES_hh_tes!Y19/RES_hh_num!Y19)</f>
        <v>1348.328487580143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997.8739526450704</v>
      </c>
      <c r="C21" s="72">
        <f>IF(RES_hh_tes!C21=0,0,1000*11630*RES_hh_tes!C21/RES_hh_num!C21)</f>
        <v>997.19084550416551</v>
      </c>
      <c r="D21" s="72">
        <f>IF(RES_hh_tes!D21=0,0,1000*11630*RES_hh_tes!D21/RES_hh_num!D21)</f>
        <v>1071.8580888471458</v>
      </c>
      <c r="E21" s="72">
        <f>IF(RES_hh_tes!E21=0,0,1000*11630*RES_hh_tes!E21/RES_hh_num!E21)</f>
        <v>1039.8819413171545</v>
      </c>
      <c r="F21" s="72">
        <f>IF(RES_hh_tes!F21=0,0,1000*11630*RES_hh_tes!F21/RES_hh_num!F21)</f>
        <v>1078.7933461793812</v>
      </c>
      <c r="G21" s="72">
        <f>IF(RES_hh_tes!G21=0,0,1000*11630*RES_hh_tes!G21/RES_hh_num!G21)</f>
        <v>1156.2512590113888</v>
      </c>
      <c r="H21" s="72">
        <f>IF(RES_hh_tes!H21=0,0,1000*11630*RES_hh_tes!H21/RES_hh_num!H21)</f>
        <v>1052.4131280456781</v>
      </c>
      <c r="I21" s="72">
        <f>IF(RES_hh_tes!I21=0,0,1000*11630*RES_hh_tes!I21/RES_hh_num!I21)</f>
        <v>1148.3621560629319</v>
      </c>
      <c r="J21" s="72">
        <f>IF(RES_hh_tes!J21=0,0,1000*11630*RES_hh_tes!J21/RES_hh_num!J21)</f>
        <v>1141.1779665755644</v>
      </c>
      <c r="K21" s="72">
        <f>IF(RES_hh_tes!K21=0,0,1000*11630*RES_hh_tes!K21/RES_hh_num!K21)</f>
        <v>1166.5263464716575</v>
      </c>
      <c r="L21" s="72">
        <f>IF(RES_hh_tes!L21=0,0,1000*11630*RES_hh_tes!L21/RES_hh_num!L21)</f>
        <v>1176.9036050431255</v>
      </c>
      <c r="M21" s="72">
        <f>IF(RES_hh_tes!M21=0,0,1000*11630*RES_hh_tes!M21/RES_hh_num!M21)</f>
        <v>1147.9289022742901</v>
      </c>
      <c r="N21" s="72">
        <f>IF(RES_hh_tes!N21=0,0,1000*11630*RES_hh_tes!N21/RES_hh_num!N21)</f>
        <v>1071.2575044660568</v>
      </c>
      <c r="O21" s="72">
        <f>IF(RES_hh_tes!O21=0,0,1000*11630*RES_hh_tes!O21/RES_hh_num!O21)</f>
        <v>1014.2536341743285</v>
      </c>
      <c r="P21" s="72">
        <f>IF(RES_hh_tes!P21=0,0,1000*11630*RES_hh_tes!P21/RES_hh_num!P21)</f>
        <v>1137.8386654873029</v>
      </c>
      <c r="Q21" s="72">
        <f>IF(RES_hh_tes!Q21=0,0,1000*11630*RES_hh_tes!Q21/RES_hh_num!Q21)</f>
        <v>1205.6726101322486</v>
      </c>
      <c r="R21" s="72">
        <f>IF(RES_hh_tes!R21=0,0,1000*11630*RES_hh_tes!R21/RES_hh_num!R21)</f>
        <v>1254.2249142447697</v>
      </c>
      <c r="S21" s="72">
        <f>IF(RES_hh_tes!S21=0,0,1000*11630*RES_hh_tes!S21/RES_hh_num!S21)</f>
        <v>1273.042373430417</v>
      </c>
      <c r="T21" s="72">
        <f>IF(RES_hh_tes!T21=0,0,1000*11630*RES_hh_tes!T21/RES_hh_num!T21)</f>
        <v>1262.8539586707384</v>
      </c>
      <c r="U21" s="72">
        <f>IF(RES_hh_tes!U21=0,0,1000*11630*RES_hh_tes!U21/RES_hh_num!U21)</f>
        <v>1279.4751557473498</v>
      </c>
      <c r="V21" s="72">
        <f>IF(RES_hh_tes!V21=0,0,1000*11630*RES_hh_tes!V21/RES_hh_num!V21)</f>
        <v>1371.4486313870505</v>
      </c>
      <c r="W21" s="72">
        <f>IF(RES_hh_tes!W21=0,0,1000*11630*RES_hh_tes!W21/RES_hh_num!W21)</f>
        <v>1383.1386715869328</v>
      </c>
      <c r="X21" s="72">
        <f>IF(RES_hh_tes!X21=0,0,1000*11630*RES_hh_tes!X21/RES_hh_num!X21)</f>
        <v>1377.0242633393666</v>
      </c>
      <c r="Y21" s="72">
        <f>IF(RES_hh_tes!Y21=0,0,1000*11630*RES_hh_tes!Y21/RES_hh_num!Y21)</f>
        <v>1369.2611409004708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996.83791419303748</v>
      </c>
      <c r="C22" s="72">
        <f>IF(RES_hh_tes!C22=0,0,1000*11630*RES_hh_tes!C22/RES_hh_num!C22)</f>
        <v>1008.5506303739514</v>
      </c>
      <c r="D22" s="72">
        <f>IF(RES_hh_tes!D22=0,0,1000*11630*RES_hh_tes!D22/RES_hh_num!D22)</f>
        <v>1075.4764286930822</v>
      </c>
      <c r="E22" s="72">
        <f>IF(RES_hh_tes!E22=0,0,1000*11630*RES_hh_tes!E22/RES_hh_num!E22)</f>
        <v>975.7560905359054</v>
      </c>
      <c r="F22" s="72">
        <f>IF(RES_hh_tes!F22=0,0,1000*11630*RES_hh_tes!F22/RES_hh_num!F22)</f>
        <v>770.03087837889927</v>
      </c>
      <c r="G22" s="72">
        <f>IF(RES_hh_tes!G22=0,0,1000*11630*RES_hh_tes!G22/RES_hh_num!G22)</f>
        <v>1212.4339694796181</v>
      </c>
      <c r="H22" s="72">
        <f>IF(RES_hh_tes!H22=0,0,1000*11630*RES_hh_tes!H22/RES_hh_num!H22)</f>
        <v>1139.4512346200208</v>
      </c>
      <c r="I22" s="72">
        <f>IF(RES_hh_tes!I22=0,0,1000*11630*RES_hh_tes!I22/RES_hh_num!I22)</f>
        <v>1217.5186037142557</v>
      </c>
      <c r="J22" s="72">
        <f>IF(RES_hh_tes!J22=0,0,1000*11630*RES_hh_tes!J22/RES_hh_num!J22)</f>
        <v>942.41219641494877</v>
      </c>
      <c r="K22" s="72">
        <f>IF(RES_hh_tes!K22=0,0,1000*11630*RES_hh_tes!K22/RES_hh_num!K22)</f>
        <v>1177.9625498535679</v>
      </c>
      <c r="L22" s="72">
        <f>IF(RES_hh_tes!L22=0,0,1000*11630*RES_hh_tes!L22/RES_hh_num!L22)</f>
        <v>1114.3897620444257</v>
      </c>
      <c r="M22" s="72">
        <f>IF(RES_hh_tes!M22=0,0,1000*11630*RES_hh_tes!M22/RES_hh_num!M22)</f>
        <v>1144.7473086960961</v>
      </c>
      <c r="N22" s="72">
        <f>IF(RES_hh_tes!N22=0,0,1000*11630*RES_hh_tes!N22/RES_hh_num!N22)</f>
        <v>1150.3758409075149</v>
      </c>
      <c r="O22" s="72">
        <f>IF(RES_hh_tes!O22=0,0,1000*11630*RES_hh_tes!O22/RES_hh_num!O22)</f>
        <v>1201.5014231986945</v>
      </c>
      <c r="P22" s="72">
        <f>IF(RES_hh_tes!P22=0,0,1000*11630*RES_hh_tes!P22/RES_hh_num!P22)</f>
        <v>1204.570037994519</v>
      </c>
      <c r="Q22" s="72">
        <f>IF(RES_hh_tes!Q22=0,0,1000*11630*RES_hh_tes!Q22/RES_hh_num!Q22)</f>
        <v>1227.703517113358</v>
      </c>
      <c r="R22" s="72">
        <f>IF(RES_hh_tes!R22=0,0,1000*11630*RES_hh_tes!R22/RES_hh_num!R22)</f>
        <v>1237.7409244746225</v>
      </c>
      <c r="S22" s="72">
        <f>IF(RES_hh_tes!S22=0,0,1000*11630*RES_hh_tes!S22/RES_hh_num!S22)</f>
        <v>1235.937480062016</v>
      </c>
      <c r="T22" s="72">
        <f>IF(RES_hh_tes!T22=0,0,1000*11630*RES_hh_tes!T22/RES_hh_num!T22)</f>
        <v>1325.9846545013024</v>
      </c>
      <c r="U22" s="72">
        <f>IF(RES_hh_tes!U22=0,0,1000*11630*RES_hh_tes!U22/RES_hh_num!U22)</f>
        <v>1490.057052125366</v>
      </c>
      <c r="V22" s="72">
        <f>IF(RES_hh_tes!V22=0,0,1000*11630*RES_hh_tes!V22/RES_hh_num!V22)</f>
        <v>1099.0699051131016</v>
      </c>
      <c r="W22" s="72">
        <f>IF(RES_hh_tes!W22=0,0,1000*11630*RES_hh_tes!W22/RES_hh_num!W22)</f>
        <v>1256.3194246451083</v>
      </c>
      <c r="X22" s="72">
        <f>IF(RES_hh_tes!X22=0,0,1000*11630*RES_hh_tes!X22/RES_hh_num!X22)</f>
        <v>1344.1845438137182</v>
      </c>
      <c r="Y22" s="72">
        <f>IF(RES_hh_tes!Y22=0,0,1000*11630*RES_hh_tes!Y22/RES_hh_num!Y22)</f>
        <v>1357.4265044850529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976.06014070335868</v>
      </c>
      <c r="C24" s="72">
        <f>IF(RES_hh_tes!C24=0,0,1000*11630*RES_hh_tes!C24/RES_hh_num!C24)</f>
        <v>1068.5598288823142</v>
      </c>
      <c r="D24" s="72">
        <f>IF(RES_hh_tes!D24=0,0,1000*11630*RES_hh_tes!D24/RES_hh_num!D24)</f>
        <v>981.38371803039615</v>
      </c>
      <c r="E24" s="72">
        <f>IF(RES_hh_tes!E24=0,0,1000*11630*RES_hh_tes!E24/RES_hh_num!E24)</f>
        <v>1000.49009710772</v>
      </c>
      <c r="F24" s="72">
        <f>IF(RES_hh_tes!F24=0,0,1000*11630*RES_hh_tes!F24/RES_hh_num!F24)</f>
        <v>1164.7539437993305</v>
      </c>
      <c r="G24" s="72">
        <f>IF(RES_hh_tes!G24=0,0,1000*11630*RES_hh_tes!G24/RES_hh_num!G24)</f>
        <v>1081.1596843396273</v>
      </c>
      <c r="H24" s="72">
        <f>IF(RES_hh_tes!H24=0,0,1000*11630*RES_hh_tes!H24/RES_hh_num!H24)</f>
        <v>1099.8497645206551</v>
      </c>
      <c r="I24" s="72">
        <f>IF(RES_hh_tes!I24=0,0,1000*11630*RES_hh_tes!I24/RES_hh_num!I24)</f>
        <v>1189.9177206559013</v>
      </c>
      <c r="J24" s="72">
        <f>IF(RES_hh_tes!J24=0,0,1000*11630*RES_hh_tes!J24/RES_hh_num!J24)</f>
        <v>1164.3158206803059</v>
      </c>
      <c r="K24" s="72">
        <f>IF(RES_hh_tes!K24=0,0,1000*11630*RES_hh_tes!K24/RES_hh_num!K24)</f>
        <v>1120.6368902849194</v>
      </c>
      <c r="L24" s="72">
        <f>IF(RES_hh_tes!L24=0,0,1000*11630*RES_hh_tes!L24/RES_hh_num!L24)</f>
        <v>1175.6738528768249</v>
      </c>
      <c r="M24" s="72">
        <f>IF(RES_hh_tes!M24=0,0,1000*11630*RES_hh_tes!M24/RES_hh_num!M24)</f>
        <v>1107.9722825849249</v>
      </c>
      <c r="N24" s="72">
        <f>IF(RES_hh_tes!N24=0,0,1000*11630*RES_hh_tes!N24/RES_hh_num!N24)</f>
        <v>1071.5932626075366</v>
      </c>
      <c r="O24" s="72">
        <f>IF(RES_hh_tes!O24=0,0,1000*11630*RES_hh_tes!O24/RES_hh_num!O24)</f>
        <v>1072.530566623876</v>
      </c>
      <c r="P24" s="72">
        <f>IF(RES_hh_tes!P24=0,0,1000*11630*RES_hh_tes!P24/RES_hh_num!P24)</f>
        <v>1090.6136817434863</v>
      </c>
      <c r="Q24" s="72">
        <f>IF(RES_hh_tes!Q24=0,0,1000*11630*RES_hh_tes!Q24/RES_hh_num!Q24)</f>
        <v>1185.6284248414718</v>
      </c>
      <c r="R24" s="72">
        <f>IF(RES_hh_tes!R24=0,0,1000*11630*RES_hh_tes!R24/RES_hh_num!R24)</f>
        <v>1247.8256907140235</v>
      </c>
      <c r="S24" s="72">
        <f>IF(RES_hh_tes!S24=0,0,1000*11630*RES_hh_tes!S24/RES_hh_num!S24)</f>
        <v>1259.0351638404518</v>
      </c>
      <c r="T24" s="72">
        <f>IF(RES_hh_tes!T24=0,0,1000*11630*RES_hh_tes!T24/RES_hh_num!T24)</f>
        <v>1281.0696992356659</v>
      </c>
      <c r="U24" s="72">
        <f>IF(RES_hh_tes!U24=0,0,1000*11630*RES_hh_tes!U24/RES_hh_num!U24)</f>
        <v>1308.0883899000826</v>
      </c>
      <c r="V24" s="72">
        <f>IF(RES_hh_tes!V24=0,0,1000*11630*RES_hh_tes!V24/RES_hh_num!V24)</f>
        <v>1383.8799400441071</v>
      </c>
      <c r="W24" s="72">
        <f>IF(RES_hh_tes!W24=0,0,1000*11630*RES_hh_tes!W24/RES_hh_num!W24)</f>
        <v>1329.0674266223921</v>
      </c>
      <c r="X24" s="72">
        <f>IF(RES_hh_tes!X24=0,0,1000*11630*RES_hh_tes!X24/RES_hh_num!X24)</f>
        <v>1310.478775052632</v>
      </c>
      <c r="Y24" s="72">
        <f>IF(RES_hh_tes!Y24=0,0,1000*11630*RES_hh_tes!Y24/RES_hh_num!Y24)</f>
        <v>1384.4921448954333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967.06212175190387</v>
      </c>
      <c r="C25" s="74">
        <f>IF(RES_hh_tes!C25=0,0,1000*11630*RES_hh_tes!C25/RES_hh_num!C25)</f>
        <v>996.85454345684911</v>
      </c>
      <c r="D25" s="74">
        <f>IF(RES_hh_tes!D25=0,0,1000*11630*RES_hh_tes!D25/RES_hh_num!D25)</f>
        <v>1014.3523218572465</v>
      </c>
      <c r="E25" s="74">
        <f>IF(RES_hh_tes!E25=0,0,1000*11630*RES_hh_tes!E25/RES_hh_num!E25)</f>
        <v>1123.4674530754362</v>
      </c>
      <c r="F25" s="74">
        <f>IF(RES_hh_tes!F25=0,0,1000*11630*RES_hh_tes!F25/RES_hh_num!F25)</f>
        <v>1073.7147415747913</v>
      </c>
      <c r="G25" s="74">
        <f>IF(RES_hh_tes!G25=0,0,1000*11630*RES_hh_tes!G25/RES_hh_num!G25)</f>
        <v>1036.4783633123843</v>
      </c>
      <c r="H25" s="74">
        <f>IF(RES_hh_tes!H25=0,0,1000*11630*RES_hh_tes!H25/RES_hh_num!H25)</f>
        <v>1159.7806755303423</v>
      </c>
      <c r="I25" s="74">
        <f>IF(RES_hh_tes!I25=0,0,1000*11630*RES_hh_tes!I25/RES_hh_num!I25)</f>
        <v>1105.4562431728962</v>
      </c>
      <c r="J25" s="74">
        <f>IF(RES_hh_tes!J25=0,0,1000*11630*RES_hh_tes!J25/RES_hh_num!J25)</f>
        <v>1175.8713448039168</v>
      </c>
      <c r="K25" s="74">
        <f>IF(RES_hh_tes!K25=0,0,1000*11630*RES_hh_tes!K25/RES_hh_num!K25)</f>
        <v>1131.7171587451217</v>
      </c>
      <c r="L25" s="74">
        <f>IF(RES_hh_tes!L25=0,0,1000*11630*RES_hh_tes!L25/RES_hh_num!L25)</f>
        <v>1130.9328471480596</v>
      </c>
      <c r="M25" s="74">
        <f>IF(RES_hh_tes!M25=0,0,1000*11630*RES_hh_tes!M25/RES_hh_num!M25)</f>
        <v>1150.6563646254406</v>
      </c>
      <c r="N25" s="74">
        <f>IF(RES_hh_tes!N25=0,0,1000*11630*RES_hh_tes!N25/RES_hh_num!N25)</f>
        <v>952.49388261135789</v>
      </c>
      <c r="O25" s="74">
        <f>IF(RES_hh_tes!O25=0,0,1000*11630*RES_hh_tes!O25/RES_hh_num!O25)</f>
        <v>968.14534620067104</v>
      </c>
      <c r="P25" s="74">
        <f>IF(RES_hh_tes!P25=0,0,1000*11630*RES_hh_tes!P25/RES_hh_num!P25)</f>
        <v>1001.3805423169122</v>
      </c>
      <c r="Q25" s="74">
        <f>IF(RES_hh_tes!Q25=0,0,1000*11630*RES_hh_tes!Q25/RES_hh_num!Q25)</f>
        <v>1190.0545010511998</v>
      </c>
      <c r="R25" s="74">
        <f>IF(RES_hh_tes!R25=0,0,1000*11630*RES_hh_tes!R25/RES_hh_num!R25)</f>
        <v>1187.9258416742744</v>
      </c>
      <c r="S25" s="74">
        <f>IF(RES_hh_tes!S25=0,0,1000*11630*RES_hh_tes!S25/RES_hh_num!S25)</f>
        <v>1181.2718786261248</v>
      </c>
      <c r="T25" s="74">
        <f>IF(RES_hh_tes!T25=0,0,1000*11630*RES_hh_tes!T25/RES_hh_num!T25)</f>
        <v>1194.7168147717109</v>
      </c>
      <c r="U25" s="74">
        <f>IF(RES_hh_tes!U25=0,0,1000*11630*RES_hh_tes!U25/RES_hh_num!U25)</f>
        <v>1211.5139879509607</v>
      </c>
      <c r="V25" s="74">
        <f>IF(RES_hh_tes!V25=0,0,1000*11630*RES_hh_tes!V25/RES_hh_num!V25)</f>
        <v>1341.4068654424429</v>
      </c>
      <c r="W25" s="74">
        <f>IF(RES_hh_tes!W25=0,0,1000*11630*RES_hh_tes!W25/RES_hh_num!W25)</f>
        <v>1186.7725711484616</v>
      </c>
      <c r="X25" s="74">
        <f>IF(RES_hh_tes!X25=0,0,1000*11630*RES_hh_tes!X25/RES_hh_num!X25)</f>
        <v>1171.521848435769</v>
      </c>
      <c r="Y25" s="74">
        <f>IF(RES_hh_tes!Y25=0,0,1000*11630*RES_hh_tes!Y25/RES_hh_num!Y25)</f>
        <v>1266.6454676098954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772.47868001483107</v>
      </c>
      <c r="D26" s="77">
        <f>IF(RES_hh_tes!D26=0,0,1000*11630*RES_hh_tes!D26/RES_hh_num!D26)</f>
        <v>791.91952103612596</v>
      </c>
      <c r="E26" s="77">
        <f>IF(RES_hh_tes!E26=0,0,1000*11630*RES_hh_tes!E26/RES_hh_num!E26)</f>
        <v>817.55867090078254</v>
      </c>
      <c r="F26" s="77">
        <f>IF(RES_hh_tes!F26=0,0,1000*11630*RES_hh_tes!F26/RES_hh_num!F26)</f>
        <v>827.85614941386837</v>
      </c>
      <c r="G26" s="77">
        <f>IF(RES_hh_tes!G26=0,0,1000*11630*RES_hh_tes!G26/RES_hh_num!G26)</f>
        <v>836.21675177196835</v>
      </c>
      <c r="H26" s="77">
        <f>IF(RES_hh_tes!H26=0,0,1000*11630*RES_hh_tes!H26/RES_hh_num!H26)</f>
        <v>849.59473925676696</v>
      </c>
      <c r="I26" s="77">
        <f>IF(RES_hh_tes!I26=0,0,1000*11630*RES_hh_tes!I26/RES_hh_num!I26)</f>
        <v>870.81755540381141</v>
      </c>
      <c r="J26" s="77">
        <f>IF(RES_hh_tes!J26=0,0,1000*11630*RES_hh_tes!J26/RES_hh_num!J26)</f>
        <v>891.39404042508897</v>
      </c>
      <c r="K26" s="77">
        <f>IF(RES_hh_tes!K26=0,0,1000*11630*RES_hh_tes!K26/RES_hh_num!K26)</f>
        <v>884.46748908182974</v>
      </c>
      <c r="L26" s="77">
        <f>IF(RES_hh_tes!L26=0,0,1000*11630*RES_hh_tes!L26/RES_hh_num!L26)</f>
        <v>899.05789393709097</v>
      </c>
      <c r="M26" s="77">
        <f>IF(RES_hh_tes!M26=0,0,1000*11630*RES_hh_tes!M26/RES_hh_num!M26)</f>
        <v>878.8183833662913</v>
      </c>
      <c r="N26" s="77">
        <f>IF(RES_hh_tes!N26=0,0,1000*11630*RES_hh_tes!N26/RES_hh_num!N26)</f>
        <v>847.98466535328191</v>
      </c>
      <c r="O26" s="77">
        <f>IF(RES_hh_tes!O26=0,0,1000*11630*RES_hh_tes!O26/RES_hh_num!O26)</f>
        <v>850.19554497533989</v>
      </c>
      <c r="P26" s="77">
        <f>IF(RES_hh_tes!P26=0,0,1000*11630*RES_hh_tes!P26/RES_hh_num!P26)</f>
        <v>877.8068758009664</v>
      </c>
      <c r="Q26" s="77">
        <f>IF(RES_hh_tes!Q26=0,0,1000*11630*RES_hh_tes!Q26/RES_hh_num!Q26)</f>
        <v>921.47261516140452</v>
      </c>
      <c r="R26" s="77">
        <f>IF(RES_hh_tes!R26=0,0,1000*11630*RES_hh_tes!R26/RES_hh_num!R26)</f>
        <v>932.01073091571004</v>
      </c>
      <c r="S26" s="77">
        <f>IF(RES_hh_tes!S26=0,0,1000*11630*RES_hh_tes!S26/RES_hh_num!S26)</f>
        <v>948.07617567042303</v>
      </c>
      <c r="T26" s="77">
        <f>IF(RES_hh_tes!T26=0,0,1000*11630*RES_hh_tes!T26/RES_hh_num!T26)</f>
        <v>953.37073057390285</v>
      </c>
      <c r="U26" s="77">
        <f>IF(RES_hh_tes!U26=0,0,1000*11630*RES_hh_tes!U26/RES_hh_num!U26)</f>
        <v>975.2821923064613</v>
      </c>
      <c r="V26" s="77">
        <f>IF(RES_hh_tes!V26=0,0,1000*11630*RES_hh_tes!V26/RES_hh_num!V26)</f>
        <v>1050.0312964076591</v>
      </c>
      <c r="W26" s="77">
        <f>IF(RES_hh_tes!W26=0,0,1000*11630*RES_hh_tes!W26/RES_hh_num!W26)</f>
        <v>1010.2504852048127</v>
      </c>
      <c r="X26" s="77">
        <f>IF(RES_hh_tes!X26=0,0,1000*11630*RES_hh_tes!X26/RES_hh_num!X26)</f>
        <v>952.20703328811487</v>
      </c>
      <c r="Y26" s="77">
        <f>IF(RES_hh_tes!Y26=0,0,1000*11630*RES_hh_tes!Y26/RES_hh_num!Y26)</f>
        <v>945.61266385414547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417.29535650539373</v>
      </c>
      <c r="C27" s="69">
        <f>IF(RES_hh_tes!C27=0,0,1000*11630*RES_hh_tes!C27/RES_hh_num!C27)</f>
        <v>428.7825051290265</v>
      </c>
      <c r="D27" s="69">
        <f>IF(RES_hh_tes!D27=0,0,1000*11630*RES_hh_tes!D27/RES_hh_num!D27)</f>
        <v>450.86276692302607</v>
      </c>
      <c r="E27" s="69">
        <f>IF(RES_hh_tes!E27=0,0,1000*11630*RES_hh_tes!E27/RES_hh_num!E27)</f>
        <v>459.03337961974228</v>
      </c>
      <c r="F27" s="69">
        <f>IF(RES_hh_tes!F27=0,0,1000*11630*RES_hh_tes!F27/RES_hh_num!F27)</f>
        <v>461.03167065271805</v>
      </c>
      <c r="G27" s="69">
        <f>IF(RES_hh_tes!G27=0,0,1000*11630*RES_hh_tes!G27/RES_hh_num!G27)</f>
        <v>441.23268608231592</v>
      </c>
      <c r="H27" s="69">
        <f>IF(RES_hh_tes!H27=0,0,1000*11630*RES_hh_tes!H27/RES_hh_num!H27)</f>
        <v>429.03611085346137</v>
      </c>
      <c r="I27" s="69">
        <f>IF(RES_hh_tes!I27=0,0,1000*11630*RES_hh_tes!I27/RES_hh_num!I27)</f>
        <v>391.6088921067722</v>
      </c>
      <c r="J27" s="69">
        <f>IF(RES_hh_tes!J27=0,0,1000*11630*RES_hh_tes!J27/RES_hh_num!J27)</f>
        <v>398.24133285729658</v>
      </c>
      <c r="K27" s="69">
        <f>IF(RES_hh_tes!K27=0,0,1000*11630*RES_hh_tes!K27/RES_hh_num!K27)</f>
        <v>347.48455863408043</v>
      </c>
      <c r="L27" s="69">
        <f>IF(RES_hh_tes!L27=0,0,1000*11630*RES_hh_tes!L27/RES_hh_num!L27)</f>
        <v>370.11986817218661</v>
      </c>
      <c r="M27" s="69">
        <f>IF(RES_hh_tes!M27=0,0,1000*11630*RES_hh_tes!M27/RES_hh_num!M27)</f>
        <v>318.13361291880756</v>
      </c>
      <c r="N27" s="69">
        <f>IF(RES_hh_tes!N27=0,0,1000*11630*RES_hh_tes!N27/RES_hh_num!N27)</f>
        <v>271.67135215496057</v>
      </c>
      <c r="O27" s="69">
        <f>IF(RES_hh_tes!O27=0,0,1000*11630*RES_hh_tes!O27/RES_hh_num!O27)</f>
        <v>274.11233606952624</v>
      </c>
      <c r="P27" s="69">
        <f>IF(RES_hh_tes!P27=0,0,1000*11630*RES_hh_tes!P27/RES_hh_num!P27)</f>
        <v>270.87730885136267</v>
      </c>
      <c r="Q27" s="69">
        <f>IF(RES_hh_tes!Q27=0,0,1000*11630*RES_hh_tes!Q27/RES_hh_num!Q27)</f>
        <v>290.21900272755704</v>
      </c>
      <c r="R27" s="69">
        <f>IF(RES_hh_tes!R27=0,0,1000*11630*RES_hh_tes!R27/RES_hh_num!R27)</f>
        <v>273.11884571360923</v>
      </c>
      <c r="S27" s="69">
        <f>IF(RES_hh_tes!S27=0,0,1000*11630*RES_hh_tes!S27/RES_hh_num!S27)</f>
        <v>336.90676277323087</v>
      </c>
      <c r="T27" s="69">
        <f>IF(RES_hh_tes!T27=0,0,1000*11630*RES_hh_tes!T27/RES_hh_num!T27)</f>
        <v>367.66919888515736</v>
      </c>
      <c r="U27" s="69">
        <f>IF(RES_hh_tes!U27=0,0,1000*11630*RES_hh_tes!U27/RES_hh_num!U27)</f>
        <v>379.28984031654556</v>
      </c>
      <c r="V27" s="69">
        <f>IF(RES_hh_tes!V27=0,0,1000*11630*RES_hh_tes!V27/RES_hh_num!V27)</f>
        <v>563.87578911120727</v>
      </c>
      <c r="W27" s="69">
        <f>IF(RES_hh_tes!W27=0,0,1000*11630*RES_hh_tes!W27/RES_hh_num!W27)</f>
        <v>544.06762844769366</v>
      </c>
      <c r="X27" s="69">
        <f>IF(RES_hh_tes!X27=0,0,1000*11630*RES_hh_tes!X27/RES_hh_num!X27)</f>
        <v>475.31053573225614</v>
      </c>
      <c r="Y27" s="69">
        <f>IF(RES_hh_tes!Y27=0,0,1000*11630*RES_hh_tes!Y27/RES_hh_num!Y27)</f>
        <v>450.67605456201835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424.05941349919289</v>
      </c>
      <c r="C29" s="72">
        <f>IF(RES_hh_tes!C29=0,0,1000*11630*RES_hh_tes!C29/RES_hh_num!C29)</f>
        <v>427.80919355789626</v>
      </c>
      <c r="D29" s="72">
        <f>IF(RES_hh_tes!D29=0,0,1000*11630*RES_hh_tes!D29/RES_hh_num!D29)</f>
        <v>455.69385914241548</v>
      </c>
      <c r="E29" s="72">
        <f>IF(RES_hh_tes!E29=0,0,1000*11630*RES_hh_tes!E29/RES_hh_num!E29)</f>
        <v>463.39918512090162</v>
      </c>
      <c r="F29" s="72">
        <f>IF(RES_hh_tes!F29=0,0,1000*11630*RES_hh_tes!F29/RES_hh_num!F29)</f>
        <v>443.565406641435</v>
      </c>
      <c r="G29" s="72">
        <f>IF(RES_hh_tes!G29=0,0,1000*11630*RES_hh_tes!G29/RES_hh_num!G29)</f>
        <v>443.83434249403621</v>
      </c>
      <c r="H29" s="72">
        <f>IF(RES_hh_tes!H29=0,0,1000*11630*RES_hh_tes!H29/RES_hh_num!H29)</f>
        <v>440.87078005906375</v>
      </c>
      <c r="I29" s="72">
        <f>IF(RES_hh_tes!I29=0,0,1000*11630*RES_hh_tes!I29/RES_hh_num!I29)</f>
        <v>402.12401869314408</v>
      </c>
      <c r="J29" s="72">
        <f>IF(RES_hh_tes!J29=0,0,1000*11630*RES_hh_tes!J29/RES_hh_num!J29)</f>
        <v>358.4674295280505</v>
      </c>
      <c r="K29" s="72">
        <f>IF(RES_hh_tes!K29=0,0,1000*11630*RES_hh_tes!K29/RES_hh_num!K29)</f>
        <v>358.9163833075097</v>
      </c>
      <c r="L29" s="72">
        <f>IF(RES_hh_tes!L29=0,0,1000*11630*RES_hh_tes!L29/RES_hh_num!L29)</f>
        <v>380.29372519821402</v>
      </c>
      <c r="M29" s="72">
        <f>IF(RES_hh_tes!M29=0,0,1000*11630*RES_hh_tes!M29/RES_hh_num!M29)</f>
        <v>314.45735573747862</v>
      </c>
      <c r="N29" s="72">
        <f>IF(RES_hh_tes!N29=0,0,1000*11630*RES_hh_tes!N29/RES_hh_num!N29)</f>
        <v>266.58768282845136</v>
      </c>
      <c r="O29" s="72">
        <f>IF(RES_hh_tes!O29=0,0,1000*11630*RES_hh_tes!O29/RES_hh_num!O29)</f>
        <v>289.94428156267446</v>
      </c>
      <c r="P29" s="72">
        <f>IF(RES_hh_tes!P29=0,0,1000*11630*RES_hh_tes!P29/RES_hh_num!P29)</f>
        <v>272.53658585286274</v>
      </c>
      <c r="Q29" s="72">
        <f>IF(RES_hh_tes!Q29=0,0,1000*11630*RES_hh_tes!Q29/RES_hh_num!Q29)</f>
        <v>291.09456682066991</v>
      </c>
      <c r="R29" s="72">
        <f>IF(RES_hh_tes!R29=0,0,1000*11630*RES_hh_tes!R29/RES_hh_num!R29)</f>
        <v>259.06953479894281</v>
      </c>
      <c r="S29" s="72">
        <f>IF(RES_hh_tes!S29=0,0,1000*11630*RES_hh_tes!S29/RES_hh_num!S29)</f>
        <v>342.73334872459105</v>
      </c>
      <c r="T29" s="72">
        <f>IF(RES_hh_tes!T29=0,0,1000*11630*RES_hh_tes!T29/RES_hh_num!T29)</f>
        <v>371.07542771281516</v>
      </c>
      <c r="U29" s="72">
        <f>IF(RES_hh_tes!U29=0,0,1000*11630*RES_hh_tes!U29/RES_hh_num!U29)</f>
        <v>385.45395507108879</v>
      </c>
      <c r="V29" s="72">
        <f>IF(RES_hh_tes!V29=0,0,1000*11630*RES_hh_tes!V29/RES_hh_num!V29)</f>
        <v>540.0944288753052</v>
      </c>
      <c r="W29" s="72">
        <f>IF(RES_hh_tes!W29=0,0,1000*11630*RES_hh_tes!W29/RES_hh_num!W29)</f>
        <v>525.47712379655502</v>
      </c>
      <c r="X29" s="72">
        <f>IF(RES_hh_tes!X29=0,0,1000*11630*RES_hh_tes!X29/RES_hh_num!X29)</f>
        <v>476.10028968512904</v>
      </c>
      <c r="Y29" s="72">
        <f>IF(RES_hh_tes!Y29=0,0,1000*11630*RES_hh_tes!Y29/RES_hh_num!Y29)</f>
        <v>453.82976392264067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416.17766826185198</v>
      </c>
      <c r="C30" s="72">
        <f>IF(RES_hh_tes!C30=0,0,1000*11630*RES_hh_tes!C30/RES_hh_num!C30)</f>
        <v>424.63118919532513</v>
      </c>
      <c r="D30" s="72">
        <f>IF(RES_hh_tes!D30=0,0,1000*11630*RES_hh_tes!D30/RES_hh_num!D30)</f>
        <v>456.60814818505031</v>
      </c>
      <c r="E30" s="72">
        <f>IF(RES_hh_tes!E30=0,0,1000*11630*RES_hh_tes!E30/RES_hh_num!E30)</f>
        <v>464.65174361356281</v>
      </c>
      <c r="F30" s="72">
        <f>IF(RES_hh_tes!F30=0,0,1000*11630*RES_hh_tes!F30/RES_hh_num!F30)</f>
        <v>468.17291919542782</v>
      </c>
      <c r="G30" s="72">
        <f>IF(RES_hh_tes!G30=0,0,1000*11630*RES_hh_tes!G30/RES_hh_num!G30)</f>
        <v>441.12665322614907</v>
      </c>
      <c r="H30" s="72">
        <f>IF(RES_hh_tes!H30=0,0,1000*11630*RES_hh_tes!H30/RES_hh_num!H30)</f>
        <v>425.74002350397308</v>
      </c>
      <c r="I30" s="72">
        <f>IF(RES_hh_tes!I30=0,0,1000*11630*RES_hh_tes!I30/RES_hh_num!I30)</f>
        <v>381.32953017230273</v>
      </c>
      <c r="J30" s="72">
        <f>IF(RES_hh_tes!J30=0,0,1000*11630*RES_hh_tes!J30/RES_hh_num!J30)</f>
        <v>419.93203371017796</v>
      </c>
      <c r="K30" s="72">
        <f>IF(RES_hh_tes!K30=0,0,1000*11630*RES_hh_tes!K30/RES_hh_num!K30)</f>
        <v>345.54216178003412</v>
      </c>
      <c r="L30" s="72">
        <f>IF(RES_hh_tes!L30=0,0,1000*11630*RES_hh_tes!L30/RES_hh_num!L30)</f>
        <v>373.51774765421339</v>
      </c>
      <c r="M30" s="72">
        <f>IF(RES_hh_tes!M30=0,0,1000*11630*RES_hh_tes!M30/RES_hh_num!M30)</f>
        <v>315.59972523140777</v>
      </c>
      <c r="N30" s="72">
        <f>IF(RES_hh_tes!N30=0,0,1000*11630*RES_hh_tes!N30/RES_hh_num!N30)</f>
        <v>263.17781231182232</v>
      </c>
      <c r="O30" s="72">
        <f>IF(RES_hh_tes!O30=0,0,1000*11630*RES_hh_tes!O30/RES_hh_num!O30)</f>
        <v>261.8430528015474</v>
      </c>
      <c r="P30" s="72">
        <f>IF(RES_hh_tes!P30=0,0,1000*11630*RES_hh_tes!P30/RES_hh_num!P30)</f>
        <v>268.88235554763088</v>
      </c>
      <c r="Q30" s="72">
        <f>IF(RES_hh_tes!Q30=0,0,1000*11630*RES_hh_tes!Q30/RES_hh_num!Q30)</f>
        <v>289.73354589798379</v>
      </c>
      <c r="R30" s="72">
        <f>IF(RES_hh_tes!R30=0,0,1000*11630*RES_hh_tes!R30/RES_hh_num!R30)</f>
        <v>271.75101201400429</v>
      </c>
      <c r="S30" s="72">
        <f>IF(RES_hh_tes!S30=0,0,1000*11630*RES_hh_tes!S30/RES_hh_num!S30)</f>
        <v>336.41450449577798</v>
      </c>
      <c r="T30" s="72">
        <f>IF(RES_hh_tes!T30=0,0,1000*11630*RES_hh_tes!T30/RES_hh_num!T30)</f>
        <v>373.3850862274432</v>
      </c>
      <c r="U30" s="72">
        <f>IF(RES_hh_tes!U30=0,0,1000*11630*RES_hh_tes!U30/RES_hh_num!U30)</f>
        <v>383.93280917086554</v>
      </c>
      <c r="V30" s="72">
        <f>IF(RES_hh_tes!V30=0,0,1000*11630*RES_hh_tes!V30/RES_hh_num!V30)</f>
        <v>559.99563292523851</v>
      </c>
      <c r="W30" s="72">
        <f>IF(RES_hh_tes!W30=0,0,1000*11630*RES_hh_tes!W30/RES_hh_num!W30)</f>
        <v>561.53176876349107</v>
      </c>
      <c r="X30" s="72">
        <f>IF(RES_hh_tes!X30=0,0,1000*11630*RES_hh_tes!X30/RES_hh_num!X30)</f>
        <v>475.43091989490773</v>
      </c>
      <c r="Y30" s="72">
        <f>IF(RES_hh_tes!Y30=0,0,1000*11630*RES_hh_tes!Y30/RES_hh_num!Y30)</f>
        <v>442.83368386936019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424.09560637961027</v>
      </c>
      <c r="C31" s="72">
        <f>IF(RES_hh_tes!C31=0,0,1000*11630*RES_hh_tes!C31/RES_hh_num!C31)</f>
        <v>429.22037822793681</v>
      </c>
      <c r="D31" s="72">
        <f>IF(RES_hh_tes!D31=0,0,1000*11630*RES_hh_tes!D31/RES_hh_num!D31)</f>
        <v>464.42501412681776</v>
      </c>
      <c r="E31" s="72">
        <f>IF(RES_hh_tes!E31=0,0,1000*11630*RES_hh_tes!E31/RES_hh_num!E31)</f>
        <v>418.25882129874412</v>
      </c>
      <c r="F31" s="72">
        <f>IF(RES_hh_tes!F31=0,0,1000*11630*RES_hh_tes!F31/RES_hh_num!F31)</f>
        <v>325.57711977131385</v>
      </c>
      <c r="G31" s="72">
        <f>IF(RES_hh_tes!G31=0,0,1000*11630*RES_hh_tes!G31/RES_hh_num!G31)</f>
        <v>483.23661589326264</v>
      </c>
      <c r="H31" s="72">
        <f>IF(RES_hh_tes!H31=0,0,1000*11630*RES_hh_tes!H31/RES_hh_num!H31)</f>
        <v>423.07271154109657</v>
      </c>
      <c r="I31" s="72">
        <f>IF(RES_hh_tes!I31=0,0,1000*11630*RES_hh_tes!I31/RES_hh_num!I31)</f>
        <v>424.83894587597644</v>
      </c>
      <c r="J31" s="72">
        <f>IF(RES_hh_tes!J31=0,0,1000*11630*RES_hh_tes!J31/RES_hh_num!J31)</f>
        <v>315.97188363512851</v>
      </c>
      <c r="K31" s="72">
        <f>IF(RES_hh_tes!K31=0,0,1000*11630*RES_hh_tes!K31/RES_hh_num!K31)</f>
        <v>366.53265598786544</v>
      </c>
      <c r="L31" s="72">
        <f>IF(RES_hh_tes!L31=0,0,1000*11630*RES_hh_tes!L31/RES_hh_num!L31)</f>
        <v>329.6349655618053</v>
      </c>
      <c r="M31" s="72">
        <f>IF(RES_hh_tes!M31=0,0,1000*11630*RES_hh_tes!M31/RES_hh_num!M31)</f>
        <v>317.64887400486043</v>
      </c>
      <c r="N31" s="72">
        <f>IF(RES_hh_tes!N31=0,0,1000*11630*RES_hh_tes!N31/RES_hh_num!N31)</f>
        <v>307.97893712231217</v>
      </c>
      <c r="O31" s="72">
        <f>IF(RES_hh_tes!O31=0,0,1000*11630*RES_hh_tes!O31/RES_hh_num!O31)</f>
        <v>315.1699105786621</v>
      </c>
      <c r="P31" s="72">
        <f>IF(RES_hh_tes!P31=0,0,1000*11630*RES_hh_tes!P31/RES_hh_num!P31)</f>
        <v>305.40256447565304</v>
      </c>
      <c r="Q31" s="72">
        <f>IF(RES_hh_tes!Q31=0,0,1000*11630*RES_hh_tes!Q31/RES_hh_num!Q31)</f>
        <v>314.87274487587109</v>
      </c>
      <c r="R31" s="72">
        <f>IF(RES_hh_tes!R31=0,0,1000*11630*RES_hh_tes!R31/RES_hh_num!R31)</f>
        <v>326.49519491612773</v>
      </c>
      <c r="S31" s="72">
        <f>IF(RES_hh_tes!S31=0,0,1000*11630*RES_hh_tes!S31/RES_hh_num!S31)</f>
        <v>335.20053261247205</v>
      </c>
      <c r="T31" s="72">
        <f>IF(RES_hh_tes!T31=0,0,1000*11630*RES_hh_tes!T31/RES_hh_num!T31)</f>
        <v>365.70036116679569</v>
      </c>
      <c r="U31" s="72">
        <f>IF(RES_hh_tes!U31=0,0,1000*11630*RES_hh_tes!U31/RES_hh_num!U31)</f>
        <v>433.36507051719491</v>
      </c>
      <c r="V31" s="72">
        <f>IF(RES_hh_tes!V31=0,0,1000*11630*RES_hh_tes!V31/RES_hh_num!V31)</f>
        <v>431.58304525028404</v>
      </c>
      <c r="W31" s="72">
        <f>IF(RES_hh_tes!W31=0,0,1000*11630*RES_hh_tes!W31/RES_hh_num!W31)</f>
        <v>482.46849748885649</v>
      </c>
      <c r="X31" s="72">
        <f>IF(RES_hh_tes!X31=0,0,1000*11630*RES_hh_tes!X31/RES_hh_num!X31)</f>
        <v>486.37268982572266</v>
      </c>
      <c r="Y31" s="72">
        <f>IF(RES_hh_tes!Y31=0,0,1000*11630*RES_hh_tes!Y31/RES_hh_num!Y31)</f>
        <v>457.66785230556218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383.02285846797866</v>
      </c>
      <c r="C32" s="77">
        <f>IF(RES_hh_tes!C32=0,0,1000*11630*RES_hh_tes!C32/RES_hh_num!C32)</f>
        <v>479.0325784746546</v>
      </c>
      <c r="D32" s="77">
        <f>IF(RES_hh_tes!D32=0,0,1000*11630*RES_hh_tes!D32/RES_hh_num!D32)</f>
        <v>366.23671447935931</v>
      </c>
      <c r="E32" s="77">
        <f>IF(RES_hh_tes!E32=0,0,1000*11630*RES_hh_tes!E32/RES_hh_num!E32)</f>
        <v>378.63250540592327</v>
      </c>
      <c r="F32" s="77">
        <f>IF(RES_hh_tes!F32=0,0,1000*11630*RES_hh_tes!F32/RES_hh_num!F32)</f>
        <v>484.13430060619754</v>
      </c>
      <c r="G32" s="77">
        <f>IF(RES_hh_tes!G32=0,0,1000*11630*RES_hh_tes!G32/RES_hh_num!G32)</f>
        <v>429.37638336486037</v>
      </c>
      <c r="H32" s="77">
        <f>IF(RES_hh_tes!H32=0,0,1000*11630*RES_hh_tes!H32/RES_hh_num!H32)</f>
        <v>403.13253371688245</v>
      </c>
      <c r="I32" s="77">
        <f>IF(RES_hh_tes!I32=0,0,1000*11630*RES_hh_tes!I32/RES_hh_num!I32)</f>
        <v>415.32820661928076</v>
      </c>
      <c r="J32" s="77">
        <f>IF(RES_hh_tes!J32=0,0,1000*11630*RES_hh_tes!J32/RES_hh_num!J32)</f>
        <v>414.07212341057527</v>
      </c>
      <c r="K32" s="77">
        <f>IF(RES_hh_tes!K32=0,0,1000*11630*RES_hh_tes!K32/RES_hh_num!K32)</f>
        <v>323.78608588677145</v>
      </c>
      <c r="L32" s="77">
        <f>IF(RES_hh_tes!L32=0,0,1000*11630*RES_hh_tes!L32/RES_hh_num!L32)</f>
        <v>336.19478900805422</v>
      </c>
      <c r="M32" s="77">
        <f>IF(RES_hh_tes!M32=0,0,1000*11630*RES_hh_tes!M32/RES_hh_num!M32)</f>
        <v>331.05814544599923</v>
      </c>
      <c r="N32" s="77">
        <f>IF(RES_hh_tes!N32=0,0,1000*11630*RES_hh_tes!N32/RES_hh_num!N32)</f>
        <v>295.9743606140978</v>
      </c>
      <c r="O32" s="77">
        <f>IF(RES_hh_tes!O32=0,0,1000*11630*RES_hh_tes!O32/RES_hh_num!O32)</f>
        <v>273.20484512518402</v>
      </c>
      <c r="P32" s="77">
        <f>IF(RES_hh_tes!P32=0,0,1000*11630*RES_hh_tes!P32/RES_hh_num!P32)</f>
        <v>271.94673537253982</v>
      </c>
      <c r="Q32" s="77">
        <f>IF(RES_hh_tes!Q32=0,0,1000*11630*RES_hh_tes!Q32/RES_hh_num!Q32)</f>
        <v>289.81623691106881</v>
      </c>
      <c r="R32" s="77">
        <f>IF(RES_hh_tes!R32=0,0,1000*11630*RES_hh_tes!R32/RES_hh_num!R32)</f>
        <v>291.36813498119062</v>
      </c>
      <c r="S32" s="77">
        <f>IF(RES_hh_tes!S32=0,0,1000*11630*RES_hh_tes!S32/RES_hh_num!S32)</f>
        <v>331.33739024057473</v>
      </c>
      <c r="T32" s="77">
        <f>IF(RES_hh_tes!T32=0,0,1000*11630*RES_hh_tes!T32/RES_hh_num!T32)</f>
        <v>349.30984205449192</v>
      </c>
      <c r="U32" s="77">
        <f>IF(RES_hh_tes!U32=0,0,1000*11630*RES_hh_tes!U32/RES_hh_num!U32)</f>
        <v>359.8014493695166</v>
      </c>
      <c r="V32" s="77">
        <f>IF(RES_hh_tes!V32=0,0,1000*11630*RES_hh_tes!V32/RES_hh_num!V32)</f>
        <v>597.4494969759636</v>
      </c>
      <c r="W32" s="77">
        <f>IF(RES_hh_tes!W32=0,0,1000*11630*RES_hh_tes!W32/RES_hh_num!W32)</f>
        <v>517.32795956108134</v>
      </c>
      <c r="X32" s="77">
        <f>IF(RES_hh_tes!X32=0,0,1000*11630*RES_hh_tes!X32/RES_hh_num!X32)</f>
        <v>474.30127665071058</v>
      </c>
      <c r="Y32" s="77">
        <f>IF(RES_hh_tes!Y32=0,0,1000*11630*RES_hh_tes!Y32/RES_hh_num!Y32)</f>
        <v>464.666133031345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2186.0986254193267</v>
      </c>
      <c r="C3" s="65">
        <f>IF(RES_hh_emi!C3=0,0,1000000*RES_hh_emi!C3/RES_hh_num!C3)</f>
        <v>2319.0334468269839</v>
      </c>
      <c r="D3" s="65">
        <f>IF(RES_hh_emi!D3=0,0,1000000*RES_hh_emi!D3/RES_hh_num!D3)</f>
        <v>2396.7598256638421</v>
      </c>
      <c r="E3" s="65">
        <f>IF(RES_hh_emi!E3=0,0,1000000*RES_hh_emi!E3/RES_hh_num!E3)</f>
        <v>2675.7624775595496</v>
      </c>
      <c r="F3" s="65">
        <f>IF(RES_hh_emi!F3=0,0,1000000*RES_hh_emi!F3/RES_hh_num!F3)</f>
        <v>2396.6280247170744</v>
      </c>
      <c r="G3" s="65">
        <f>IF(RES_hh_emi!G3=0,0,1000000*RES_hh_emi!G3/RES_hh_num!G3)</f>
        <v>2599.3784837930771</v>
      </c>
      <c r="H3" s="65">
        <f>IF(RES_hh_emi!H3=0,0,1000000*RES_hh_emi!H3/RES_hh_num!H3)</f>
        <v>2409.955182989991</v>
      </c>
      <c r="I3" s="65">
        <f>IF(RES_hh_emi!I3=0,0,1000000*RES_hh_emi!I3/RES_hh_num!I3)</f>
        <v>2015.9671196895861</v>
      </c>
      <c r="J3" s="65">
        <f>IF(RES_hh_emi!J3=0,0,1000000*RES_hh_emi!J3/RES_hh_num!J3)</f>
        <v>2104.8554364488796</v>
      </c>
      <c r="K3" s="65">
        <f>IF(RES_hh_emi!K3=0,0,1000000*RES_hh_emi!K3/RES_hh_num!K3)</f>
        <v>2018.5189844897211</v>
      </c>
      <c r="L3" s="65">
        <f>IF(RES_hh_emi!L3=0,0,1000000*RES_hh_emi!L3/RES_hh_num!L3)</f>
        <v>2084.6778418573131</v>
      </c>
      <c r="M3" s="65">
        <f>IF(RES_hh_emi!M3=0,0,1000000*RES_hh_emi!M3/RES_hh_num!M3)</f>
        <v>1917.7088091506357</v>
      </c>
      <c r="N3" s="65">
        <f>IF(RES_hh_emi!N3=0,0,1000000*RES_hh_emi!N3/RES_hh_num!N3)</f>
        <v>1731.1527329455116</v>
      </c>
      <c r="O3" s="65">
        <f>IF(RES_hh_emi!O3=0,0,1000000*RES_hh_emi!O3/RES_hh_num!O3)</f>
        <v>1602.3448981720253</v>
      </c>
      <c r="P3" s="65">
        <f>IF(RES_hh_emi!P3=0,0,1000000*RES_hh_emi!P3/RES_hh_num!P3)</f>
        <v>1452.529341993753</v>
      </c>
      <c r="Q3" s="65">
        <f>IF(RES_hh_emi!Q3=0,0,1000000*RES_hh_emi!Q3/RES_hh_num!Q3)</f>
        <v>1608.4384183088432</v>
      </c>
      <c r="R3" s="65">
        <f>IF(RES_hh_emi!R3=0,0,1000000*RES_hh_emi!R3/RES_hh_num!R3)</f>
        <v>1722.9690743120191</v>
      </c>
      <c r="S3" s="65">
        <f>IF(RES_hh_emi!S3=0,0,1000000*RES_hh_emi!S3/RES_hh_num!S3)</f>
        <v>1847.3259831711921</v>
      </c>
      <c r="T3" s="65">
        <f>IF(RES_hh_emi!T3=0,0,1000000*RES_hh_emi!T3/RES_hh_num!T3)</f>
        <v>1722.122726844419</v>
      </c>
      <c r="U3" s="65">
        <f>IF(RES_hh_emi!U3=0,0,1000000*RES_hh_emi!U3/RES_hh_num!U3)</f>
        <v>1674.9784876855556</v>
      </c>
      <c r="V3" s="65">
        <f>IF(RES_hh_emi!V3=0,0,1000000*RES_hh_emi!V3/RES_hh_num!V3)</f>
        <v>1800.9834658741522</v>
      </c>
      <c r="W3" s="65">
        <f>IF(RES_hh_emi!W3=0,0,1000000*RES_hh_emi!W3/RES_hh_num!W3)</f>
        <v>1961.1662539146027</v>
      </c>
      <c r="X3" s="65">
        <f>IF(RES_hh_emi!X3=0,0,1000000*RES_hh_emi!X3/RES_hh_num!X3)</f>
        <v>1703.2401252970644</v>
      </c>
      <c r="Y3" s="65">
        <f>IF(RES_hh_emi!Y3=0,0,1000000*RES_hh_emi!Y3/RES_hh_num!Y3)</f>
        <v>1479.4192805090945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1851.6808434513418</v>
      </c>
      <c r="C4" s="69">
        <f>IF(RES_hh_emi!C4=0,0,1000000*RES_hh_emi!C4/RES_hh_num!C4)</f>
        <v>1988.8541414319654</v>
      </c>
      <c r="D4" s="69">
        <f>IF(RES_hh_emi!D4=0,0,1000000*RES_hh_emi!D4/RES_hh_num!D4)</f>
        <v>2048.8946975657536</v>
      </c>
      <c r="E4" s="69">
        <f>IF(RES_hh_emi!E4=0,0,1000000*RES_hh_emi!E4/RES_hh_num!E4)</f>
        <v>2338.5084836691076</v>
      </c>
      <c r="F4" s="69">
        <f>IF(RES_hh_emi!F4=0,0,1000000*RES_hh_emi!F4/RES_hh_num!F4)</f>
        <v>2064.1972132810529</v>
      </c>
      <c r="G4" s="69">
        <f>IF(RES_hh_emi!G4=0,0,1000000*RES_hh_emi!G4/RES_hh_num!G4)</f>
        <v>2264.130208819005</v>
      </c>
      <c r="H4" s="69">
        <f>IF(RES_hh_emi!H4=0,0,1000000*RES_hh_emi!H4/RES_hh_num!H4)</f>
        <v>2102.3737014504227</v>
      </c>
      <c r="I4" s="69">
        <f>IF(RES_hh_emi!I4=0,0,1000000*RES_hh_emi!I4/RES_hh_num!I4)</f>
        <v>1714.5786821202723</v>
      </c>
      <c r="J4" s="69">
        <f>IF(RES_hh_emi!J4=0,0,1000000*RES_hh_emi!J4/RES_hh_num!J4)</f>
        <v>1805.5236602579828</v>
      </c>
      <c r="K4" s="69">
        <f>IF(RES_hh_emi!K4=0,0,1000000*RES_hh_emi!K4/RES_hh_num!K4)</f>
        <v>1730.4047411392125</v>
      </c>
      <c r="L4" s="69">
        <f>IF(RES_hh_emi!L4=0,0,1000000*RES_hh_emi!L4/RES_hh_num!L4)</f>
        <v>1786.8104277766897</v>
      </c>
      <c r="M4" s="69">
        <f>IF(RES_hh_emi!M4=0,0,1000000*RES_hh_emi!M4/RES_hh_num!M4)</f>
        <v>1649.4589792855591</v>
      </c>
      <c r="N4" s="69">
        <f>IF(RES_hh_emi!N4=0,0,1000000*RES_hh_emi!N4/RES_hh_num!N4)</f>
        <v>1493.6134346195695</v>
      </c>
      <c r="O4" s="69">
        <f>IF(RES_hh_emi!O4=0,0,1000000*RES_hh_emi!O4/RES_hh_num!O4)</f>
        <v>1373.6229847627194</v>
      </c>
      <c r="P4" s="69">
        <f>IF(RES_hh_emi!P4=0,0,1000000*RES_hh_emi!P4/RES_hh_num!P4)</f>
        <v>1208.601958760355</v>
      </c>
      <c r="Q4" s="69">
        <f>IF(RES_hh_emi!Q4=0,0,1000000*RES_hh_emi!Q4/RES_hh_num!Q4)</f>
        <v>1353.5679409057066</v>
      </c>
      <c r="R4" s="69">
        <f>IF(RES_hh_emi!R4=0,0,1000000*RES_hh_emi!R4/RES_hh_num!R4)</f>
        <v>1472.517101924178</v>
      </c>
      <c r="S4" s="69">
        <f>IF(RES_hh_emi!S4=0,0,1000000*RES_hh_emi!S4/RES_hh_num!S4)</f>
        <v>1577.050156811034</v>
      </c>
      <c r="T4" s="69">
        <f>IF(RES_hh_emi!T4=0,0,1000000*RES_hh_emi!T4/RES_hh_num!T4)</f>
        <v>1447.6778081443395</v>
      </c>
      <c r="U4" s="69">
        <f>IF(RES_hh_emi!U4=0,0,1000000*RES_hh_emi!U4/RES_hh_num!U4)</f>
        <v>1398.2134242810773</v>
      </c>
      <c r="V4" s="69">
        <f>IF(RES_hh_emi!V4=0,0,1000000*RES_hh_emi!V4/RES_hh_num!V4)</f>
        <v>1469.6598125966741</v>
      </c>
      <c r="W4" s="69">
        <f>IF(RES_hh_emi!W4=0,0,1000000*RES_hh_emi!W4/RES_hh_num!W4)</f>
        <v>1633.3122280133239</v>
      </c>
      <c r="X4" s="69">
        <f>IF(RES_hh_emi!X4=0,0,1000000*RES_hh_emi!X4/RES_hh_num!X4)</f>
        <v>1396.7312945222154</v>
      </c>
      <c r="Y4" s="69">
        <f>IF(RES_hh_emi!Y4=0,0,1000000*RES_hh_emi!Y4/RES_hh_num!Y4)</f>
        <v>1183.340958850177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3513.9487852530547</v>
      </c>
      <c r="C5" s="72">
        <f>IF(RES_hh_emi!C5=0,0,1000000*RES_hh_emi!C5/RES_hh_num!C5)</f>
        <v>3503.0159392936698</v>
      </c>
      <c r="D5" s="72">
        <f>IF(RES_hh_emi!D5=0,0,1000000*RES_hh_emi!D5/RES_hh_num!D5)</f>
        <v>4142.2636476568778</v>
      </c>
      <c r="E5" s="72">
        <f>IF(RES_hh_emi!E5=0,0,1000000*RES_hh_emi!E5/RES_hh_num!E5)</f>
        <v>4393.5122150793313</v>
      </c>
      <c r="F5" s="72">
        <f>IF(RES_hh_emi!F5=0,0,1000000*RES_hh_emi!F5/RES_hh_num!F5)</f>
        <v>4290.5491324573413</v>
      </c>
      <c r="G5" s="72">
        <f>IF(RES_hh_emi!G5=0,0,1000000*RES_hh_emi!G5/RES_hh_num!G5)</f>
        <v>4726.6246900492497</v>
      </c>
      <c r="H5" s="72">
        <f>IF(RES_hh_emi!H5=0,0,1000000*RES_hh_emi!H5/RES_hh_num!H5)</f>
        <v>4948.3152379660523</v>
      </c>
      <c r="I5" s="72">
        <f>IF(RES_hh_emi!I5=0,0,1000000*RES_hh_emi!I5/RES_hh_num!I5)</f>
        <v>3407.7562375450866</v>
      </c>
      <c r="J5" s="72">
        <f>IF(RES_hh_emi!J5=0,0,1000000*RES_hh_emi!J5/RES_hh_num!J5)</f>
        <v>4375.6325884901007</v>
      </c>
      <c r="K5" s="72">
        <f>IF(RES_hh_emi!K5=0,0,1000000*RES_hh_emi!K5/RES_hh_num!K5)</f>
        <v>4162.482107142414</v>
      </c>
      <c r="L5" s="72">
        <f>IF(RES_hh_emi!L5=0,0,1000000*RES_hh_emi!L5/RES_hh_num!L5)</f>
        <v>4456.8435811188911</v>
      </c>
      <c r="M5" s="72">
        <f>IF(RES_hh_emi!M5=0,0,1000000*RES_hh_emi!M5/RES_hh_num!M5)</f>
        <v>5153.8203020569827</v>
      </c>
      <c r="N5" s="72">
        <f>IF(RES_hh_emi!N5=0,0,1000000*RES_hh_emi!N5/RES_hh_num!N5)</f>
        <v>4858.6631749966027</v>
      </c>
      <c r="O5" s="72">
        <f>IF(RES_hh_emi!O5=0,0,1000000*RES_hh_emi!O5/RES_hh_num!O5)</f>
        <v>4668.8039853365735</v>
      </c>
      <c r="P5" s="72">
        <f>IF(RES_hh_emi!P5=0,0,1000000*RES_hh_emi!P5/RES_hh_num!P5)</f>
        <v>3940.9071142411944</v>
      </c>
      <c r="Q5" s="72">
        <f>IF(RES_hh_emi!Q5=0,0,1000000*RES_hh_emi!Q5/RES_hh_num!Q5)</f>
        <v>3839.5028209661978</v>
      </c>
      <c r="R5" s="72">
        <f>IF(RES_hh_emi!R5=0,0,1000000*RES_hh_emi!R5/RES_hh_num!R5)</f>
        <v>4892.0954695628334</v>
      </c>
      <c r="S5" s="72">
        <f>IF(RES_hh_emi!S5=0,0,1000000*RES_hh_emi!S5/RES_hh_num!S5)</f>
        <v>5945.531726721214</v>
      </c>
      <c r="T5" s="72">
        <f>IF(RES_hh_emi!T5=0,0,1000000*RES_hh_emi!T5/RES_hh_num!T5)</f>
        <v>4377.5807366154786</v>
      </c>
      <c r="U5" s="72">
        <f>IF(RES_hh_emi!U5=0,0,1000000*RES_hh_emi!U5/RES_hh_num!U5)</f>
        <v>4072.2794736833412</v>
      </c>
      <c r="V5" s="72">
        <f>IF(RES_hh_emi!V5=0,0,1000000*RES_hh_emi!V5/RES_hh_num!V5)</f>
        <v>4190.0384544240114</v>
      </c>
      <c r="W5" s="72">
        <f>IF(RES_hh_emi!W5=0,0,1000000*RES_hh_emi!W5/RES_hh_num!W5)</f>
        <v>4204.9094206220998</v>
      </c>
      <c r="X5" s="72">
        <f>IF(RES_hh_emi!X5=0,0,1000000*RES_hh_emi!X5/RES_hh_num!X5)</f>
        <v>5226.4341562277577</v>
      </c>
      <c r="Y5" s="72">
        <f>IF(RES_hh_emi!Y5=0,0,1000000*RES_hh_emi!Y5/RES_hh_num!Y5)</f>
        <v>3728.0531826212318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3339.4414053056516</v>
      </c>
      <c r="C6" s="72">
        <f>IF(RES_hh_emi!C6=0,0,1000000*RES_hh_emi!C6/RES_hh_num!C6)</f>
        <v>3003.6490893717646</v>
      </c>
      <c r="D6" s="72">
        <f>IF(RES_hh_emi!D6=0,0,1000000*RES_hh_emi!D6/RES_hh_num!D6)</f>
        <v>3600.91546354922</v>
      </c>
      <c r="E6" s="72">
        <f>IF(RES_hh_emi!E6=0,0,1000000*RES_hh_emi!E6/RES_hh_num!E6)</f>
        <v>3690.4792052114167</v>
      </c>
      <c r="F6" s="72">
        <f>IF(RES_hh_emi!F6=0,0,1000000*RES_hh_emi!F6/RES_hh_num!F6)</f>
        <v>2765.1255413185027</v>
      </c>
      <c r="G6" s="72">
        <f>IF(RES_hh_emi!G6=0,0,1000000*RES_hh_emi!G6/RES_hh_num!G6)</f>
        <v>4273.6622139110241</v>
      </c>
      <c r="H6" s="72">
        <f>IF(RES_hh_emi!H6=0,0,1000000*RES_hh_emi!H6/RES_hh_num!H6)</f>
        <v>4258.3491724574287</v>
      </c>
      <c r="I6" s="72">
        <f>IF(RES_hh_emi!I6=0,0,1000000*RES_hh_emi!I6/RES_hh_num!I6)</f>
        <v>2324.0406960420355</v>
      </c>
      <c r="J6" s="72">
        <f>IF(RES_hh_emi!J6=0,0,1000000*RES_hh_emi!J6/RES_hh_num!J6)</f>
        <v>2714.0628099371265</v>
      </c>
      <c r="K6" s="72">
        <f>IF(RES_hh_emi!K6=0,0,1000000*RES_hh_emi!K6/RES_hh_num!K6)</f>
        <v>2982.4379078267825</v>
      </c>
      <c r="L6" s="72">
        <f>IF(RES_hh_emi!L6=0,0,1000000*RES_hh_emi!L6/RES_hh_num!L6)</f>
        <v>6435.7147954694092</v>
      </c>
      <c r="M6" s="72">
        <f>IF(RES_hh_emi!M6=0,0,1000000*RES_hh_emi!M6/RES_hh_num!M6)</f>
        <v>4237.3507747163967</v>
      </c>
      <c r="N6" s="72">
        <f>IF(RES_hh_emi!N6=0,0,1000000*RES_hh_emi!N6/RES_hh_num!N6)</f>
        <v>2663.3766013660388</v>
      </c>
      <c r="O6" s="72">
        <f>IF(RES_hh_emi!O6=0,0,1000000*RES_hh_emi!O6/RES_hh_num!O6)</f>
        <v>3178.3925813912006</v>
      </c>
      <c r="P6" s="72">
        <f>IF(RES_hh_emi!P6=0,0,1000000*RES_hh_emi!P6/RES_hh_num!P6)</f>
        <v>2620.3984424778032</v>
      </c>
      <c r="Q6" s="72">
        <f>IF(RES_hh_emi!Q6=0,0,1000000*RES_hh_emi!Q6/RES_hh_num!Q6)</f>
        <v>2929.9571363799041</v>
      </c>
      <c r="R6" s="72">
        <f>IF(RES_hh_emi!R6=0,0,1000000*RES_hh_emi!R6/RES_hh_num!R6)</f>
        <v>2586.3477196334038</v>
      </c>
      <c r="S6" s="72">
        <f>IF(RES_hh_emi!S6=0,0,1000000*RES_hh_emi!S6/RES_hh_num!S6)</f>
        <v>3136.2723029473923</v>
      </c>
      <c r="T6" s="72">
        <f>IF(RES_hh_emi!T6=0,0,1000000*RES_hh_emi!T6/RES_hh_num!T6)</f>
        <v>3291.9842307989215</v>
      </c>
      <c r="U6" s="72">
        <f>IF(RES_hh_emi!U6=0,0,1000000*RES_hh_emi!U6/RES_hh_num!U6)</f>
        <v>3729.4259207564101</v>
      </c>
      <c r="V6" s="72">
        <f>IF(RES_hh_emi!V6=0,0,1000000*RES_hh_emi!V6/RES_hh_num!V6)</f>
        <v>1546.1935997978737</v>
      </c>
      <c r="W6" s="72">
        <f>IF(RES_hh_emi!W6=0,0,1000000*RES_hh_emi!W6/RES_hh_num!W6)</f>
        <v>2311.2177857142865</v>
      </c>
      <c r="X6" s="72">
        <f>IF(RES_hh_emi!X6=0,0,1000000*RES_hh_emi!X6/RES_hh_num!X6)</f>
        <v>3030.7976042780701</v>
      </c>
      <c r="Y6" s="72">
        <f>IF(RES_hh_emi!Y6=0,0,1000000*RES_hh_emi!Y6/RES_hh_num!Y6)</f>
        <v>2878.3224410526345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3168.633335628228</v>
      </c>
      <c r="C7" s="72">
        <f>IF(RES_hh_emi!C7=0,0,1000000*RES_hh_emi!C7/RES_hh_num!C7)</f>
        <v>5002.6321497821546</v>
      </c>
      <c r="D7" s="72">
        <f>IF(RES_hh_emi!D7=0,0,1000000*RES_hh_emi!D7/RES_hh_num!D7)</f>
        <v>4503.9579079629366</v>
      </c>
      <c r="E7" s="72">
        <f>IF(RES_hh_emi!E7=0,0,1000000*RES_hh_emi!E7/RES_hh_num!E7)</f>
        <v>2719.3719757617159</v>
      </c>
      <c r="F7" s="72">
        <f>IF(RES_hh_emi!F7=0,0,1000000*RES_hh_emi!F7/RES_hh_num!F7)</f>
        <v>4364.1302693653906</v>
      </c>
      <c r="G7" s="72">
        <f>IF(RES_hh_emi!G7=0,0,1000000*RES_hh_emi!G7/RES_hh_num!G7)</f>
        <v>2446.3069635316751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X7" s="72">
        <f>IF(RES_hh_emi!X7=0,0,1000000*RES_hh_emi!X7/RES_hh_num!X7)</f>
        <v>0</v>
      </c>
      <c r="Y7" s="72">
        <f>IF(RES_hh_emi!Y7=0,0,1000000*RES_hh_emi!Y7/RES_hh_num!Y7)</f>
        <v>0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2587.6609641609002</v>
      </c>
      <c r="C8" s="72">
        <f>IF(RES_hh_emi!C8=0,0,1000000*RES_hh_emi!C8/RES_hh_num!C8)</f>
        <v>2783.8676499539515</v>
      </c>
      <c r="D8" s="72">
        <f>IF(RES_hh_emi!D8=0,0,1000000*RES_hh_emi!D8/RES_hh_num!D8)</f>
        <v>2719.0689810664503</v>
      </c>
      <c r="E8" s="72">
        <f>IF(RES_hh_emi!E8=0,0,1000000*RES_hh_emi!E8/RES_hh_num!E8)</f>
        <v>3137.6844967375091</v>
      </c>
      <c r="F8" s="72">
        <f>IF(RES_hh_emi!F8=0,0,1000000*RES_hh_emi!F8/RES_hh_num!F8)</f>
        <v>2795.2736949299688</v>
      </c>
      <c r="G8" s="72">
        <f>IF(RES_hh_emi!G8=0,0,1000000*RES_hh_emi!G8/RES_hh_num!G8)</f>
        <v>3209.1049126757116</v>
      </c>
      <c r="H8" s="72">
        <f>IF(RES_hh_emi!H8=0,0,1000000*RES_hh_emi!H8/RES_hh_num!H8)</f>
        <v>3076.4770367048359</v>
      </c>
      <c r="I8" s="72">
        <f>IF(RES_hh_emi!I8=0,0,1000000*RES_hh_emi!I8/RES_hh_num!I8)</f>
        <v>2678.8905884871174</v>
      </c>
      <c r="J8" s="72">
        <f>IF(RES_hh_emi!J8=0,0,1000000*RES_hh_emi!J8/RES_hh_num!J8)</f>
        <v>2844.1454020610026</v>
      </c>
      <c r="K8" s="72">
        <f>IF(RES_hh_emi!K8=0,0,1000000*RES_hh_emi!K8/RES_hh_num!K8)</f>
        <v>2898.2664699087122</v>
      </c>
      <c r="L8" s="72">
        <f>IF(RES_hh_emi!L8=0,0,1000000*RES_hh_emi!L8/RES_hh_num!L8)</f>
        <v>3140.5676735374732</v>
      </c>
      <c r="M8" s="72">
        <f>IF(RES_hh_emi!M8=0,0,1000000*RES_hh_emi!M8/RES_hh_num!M8)</f>
        <v>3074.4330881722508</v>
      </c>
      <c r="N8" s="72">
        <f>IF(RES_hh_emi!N8=0,0,1000000*RES_hh_emi!N8/RES_hh_num!N8)</f>
        <v>2942.0687470311532</v>
      </c>
      <c r="O8" s="72">
        <f>IF(RES_hh_emi!O8=0,0,1000000*RES_hh_emi!O8/RES_hh_num!O8)</f>
        <v>2712.5949276712045</v>
      </c>
      <c r="P8" s="72">
        <f>IF(RES_hh_emi!P8=0,0,1000000*RES_hh_emi!P8/RES_hh_num!P8)</f>
        <v>2390.9087800539683</v>
      </c>
      <c r="Q8" s="72">
        <f>IF(RES_hh_emi!Q8=0,0,1000000*RES_hh_emi!Q8/RES_hh_num!Q8)</f>
        <v>2628.171454664704</v>
      </c>
      <c r="R8" s="72">
        <f>IF(RES_hh_emi!R8=0,0,1000000*RES_hh_emi!R8/RES_hh_num!R8)</f>
        <v>2664.5100589689159</v>
      </c>
      <c r="S8" s="72">
        <f>IF(RES_hh_emi!S8=0,0,1000000*RES_hh_emi!S8/RES_hh_num!S8)</f>
        <v>2673.4943098780232</v>
      </c>
      <c r="T8" s="72">
        <f>IF(RES_hh_emi!T8=0,0,1000000*RES_hh_emi!T8/RES_hh_num!T8)</f>
        <v>2404.8362657362236</v>
      </c>
      <c r="U8" s="72">
        <f>IF(RES_hh_emi!U8=0,0,1000000*RES_hh_emi!U8/RES_hh_num!U8)</f>
        <v>2275.1378542104067</v>
      </c>
      <c r="V8" s="72">
        <f>IF(RES_hh_emi!V8=0,0,1000000*RES_hh_emi!V8/RES_hh_num!V8)</f>
        <v>2386.1966469596136</v>
      </c>
      <c r="W8" s="72">
        <f>IF(RES_hh_emi!W8=0,0,1000000*RES_hh_emi!W8/RES_hh_num!W8)</f>
        <v>2686.8862334061459</v>
      </c>
      <c r="X8" s="72">
        <f>IF(RES_hh_emi!X8=0,0,1000000*RES_hh_emi!X8/RES_hh_num!X8)</f>
        <v>2340.704410208541</v>
      </c>
      <c r="Y8" s="72">
        <f>IF(RES_hh_emi!Y8=0,0,1000000*RES_hh_emi!Y8/RES_hh_num!Y8)</f>
        <v>2084.1195040929147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187.80797245252742</v>
      </c>
      <c r="C17" s="69">
        <f>IF(RES_hh_emi!C17=0,0,1000000*RES_hh_emi!C17/RES_hh_num!C17)</f>
        <v>182.09858839603666</v>
      </c>
      <c r="D17" s="69">
        <f>IF(RES_hh_emi!D17=0,0,1000000*RES_hh_emi!D17/RES_hh_num!D17)</f>
        <v>190.66836282984085</v>
      </c>
      <c r="E17" s="69">
        <f>IF(RES_hh_emi!E17=0,0,1000000*RES_hh_emi!E17/RES_hh_num!E17)</f>
        <v>177.78000341850995</v>
      </c>
      <c r="F17" s="69">
        <f>IF(RES_hh_emi!F17=0,0,1000000*RES_hh_emi!F17/RES_hh_num!F17)</f>
        <v>175.40634557185456</v>
      </c>
      <c r="G17" s="69">
        <f>IF(RES_hh_emi!G17=0,0,1000000*RES_hh_emi!G17/RES_hh_num!G17)</f>
        <v>185.42653543581707</v>
      </c>
      <c r="H17" s="69">
        <f>IF(RES_hh_emi!H17=0,0,1000000*RES_hh_emi!H17/RES_hh_num!H17)</f>
        <v>163.10939903275303</v>
      </c>
      <c r="I17" s="69">
        <f>IF(RES_hh_emi!I17=0,0,1000000*RES_hh_emi!I17/RES_hh_num!I17)</f>
        <v>172.90301201138635</v>
      </c>
      <c r="J17" s="69">
        <f>IF(RES_hh_emi!J17=0,0,1000000*RES_hh_emi!J17/RES_hh_num!J17)</f>
        <v>169.77405057807076</v>
      </c>
      <c r="K17" s="69">
        <f>IF(RES_hh_emi!K17=0,0,1000000*RES_hh_emi!K17/RES_hh_num!K17)</f>
        <v>176.1699716249598</v>
      </c>
      <c r="L17" s="69">
        <f>IF(RES_hh_emi!L17=0,0,1000000*RES_hh_emi!L17/RES_hh_num!L17)</f>
        <v>181.64535289269531</v>
      </c>
      <c r="M17" s="69">
        <f>IF(RES_hh_emi!M17=0,0,1000000*RES_hh_emi!M17/RES_hh_num!M17)</f>
        <v>175.18797314480904</v>
      </c>
      <c r="N17" s="69">
        <f>IF(RES_hh_emi!N17=0,0,1000000*RES_hh_emi!N17/RES_hh_num!N17)</f>
        <v>162.3038145170419</v>
      </c>
      <c r="O17" s="69">
        <f>IF(RES_hh_emi!O17=0,0,1000000*RES_hh_emi!O17/RES_hh_num!O17)</f>
        <v>151.92620688858713</v>
      </c>
      <c r="P17" s="69">
        <f>IF(RES_hh_emi!P17=0,0,1000000*RES_hh_emi!P17/RES_hh_num!P17)</f>
        <v>169.41200344522474</v>
      </c>
      <c r="Q17" s="69">
        <f>IF(RES_hh_emi!Q17=0,0,1000000*RES_hh_emi!Q17/RES_hh_num!Q17)</f>
        <v>175.17993913151224</v>
      </c>
      <c r="R17" s="69">
        <f>IF(RES_hh_emi!R17=0,0,1000000*RES_hh_emi!R17/RES_hh_num!R17)</f>
        <v>177.34124363849935</v>
      </c>
      <c r="S17" s="69">
        <f>IF(RES_hh_emi!S17=0,0,1000000*RES_hh_emi!S17/RES_hh_num!S17)</f>
        <v>176.31637268063798</v>
      </c>
      <c r="T17" s="69">
        <f>IF(RES_hh_emi!T17=0,0,1000000*RES_hh_emi!T17/RES_hh_num!T17)</f>
        <v>170.59952406993801</v>
      </c>
      <c r="U17" s="69">
        <f>IF(RES_hh_emi!U17=0,0,1000000*RES_hh_emi!U17/RES_hh_num!U17)</f>
        <v>170.01387139917964</v>
      </c>
      <c r="V17" s="69">
        <f>IF(RES_hh_emi!V17=0,0,1000000*RES_hh_emi!V17/RES_hh_num!V17)</f>
        <v>180.61221453695558</v>
      </c>
      <c r="W17" s="69">
        <f>IF(RES_hh_emi!W17=0,0,1000000*RES_hh_emi!W17/RES_hh_num!W17)</f>
        <v>180.15281608178663</v>
      </c>
      <c r="X17" s="69">
        <f>IF(RES_hh_emi!X17=0,0,1000000*RES_hh_emi!X17/RES_hh_num!X17)</f>
        <v>181.52620392570287</v>
      </c>
      <c r="Y17" s="69">
        <f>IF(RES_hh_emi!Y17=0,0,1000000*RES_hh_emi!Y17/RES_hh_num!Y17)</f>
        <v>181.74004330869161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469.7130372800338</v>
      </c>
      <c r="C19" s="72">
        <f>IF(RES_hh_emi!C19=0,0,1000000*RES_hh_emi!C19/RES_hh_num!C19)</f>
        <v>429.74036815179659</v>
      </c>
      <c r="D19" s="72">
        <f>IF(RES_hh_emi!D19=0,0,1000000*RES_hh_emi!D19/RES_hh_num!D19)</f>
        <v>486.23504864946716</v>
      </c>
      <c r="E19" s="72">
        <f>IF(RES_hh_emi!E19=0,0,1000000*RES_hh_emi!E19/RES_hh_num!E19)</f>
        <v>484.1953774684161</v>
      </c>
      <c r="F19" s="72">
        <f>IF(RES_hh_emi!F19=0,0,1000000*RES_hh_emi!F19/RES_hh_num!F19)</f>
        <v>420.93078019361701</v>
      </c>
      <c r="G19" s="72">
        <f>IF(RES_hh_emi!G19=0,0,1000000*RES_hh_emi!G19/RES_hh_num!G19)</f>
        <v>502.17718799883414</v>
      </c>
      <c r="H19" s="72">
        <f>IF(RES_hh_emi!H19=0,0,1000000*RES_hh_emi!H19/RES_hh_num!H19)</f>
        <v>512.30475126605347</v>
      </c>
      <c r="I19" s="72">
        <f>IF(RES_hh_emi!I19=0,0,1000000*RES_hh_emi!I19/RES_hh_num!I19)</f>
        <v>437.19656147030508</v>
      </c>
      <c r="J19" s="72">
        <f>IF(RES_hh_emi!J19=0,0,1000000*RES_hh_emi!J19/RES_hh_num!J19)</f>
        <v>435.23090876074963</v>
      </c>
      <c r="K19" s="72">
        <f>IF(RES_hh_emi!K19=0,0,1000000*RES_hh_emi!K19/RES_hh_num!K19)</f>
        <v>454.85074912366662</v>
      </c>
      <c r="L19" s="72">
        <f>IF(RES_hh_emi!L19=0,0,1000000*RES_hh_emi!L19/RES_hh_num!L19)</f>
        <v>593.6256157171033</v>
      </c>
      <c r="M19" s="72">
        <f>IF(RES_hh_emi!M19=0,0,1000000*RES_hh_emi!M19/RES_hh_num!M19)</f>
        <v>475.58036094481042</v>
      </c>
      <c r="N19" s="72">
        <f>IF(RES_hh_emi!N19=0,0,1000000*RES_hh_emi!N19/RES_hh_num!N19)</f>
        <v>377.76522643190253</v>
      </c>
      <c r="O19" s="72">
        <f>IF(RES_hh_emi!O19=0,0,1000000*RES_hh_emi!O19/RES_hh_num!O19)</f>
        <v>427.69044521586392</v>
      </c>
      <c r="P19" s="72">
        <f>IF(RES_hh_emi!P19=0,0,1000000*RES_hh_emi!P19/RES_hh_num!P19)</f>
        <v>400.3997515561486</v>
      </c>
      <c r="Q19" s="72">
        <f>IF(RES_hh_emi!Q19=0,0,1000000*RES_hh_emi!Q19/RES_hh_num!Q19)</f>
        <v>410.4235398416256</v>
      </c>
      <c r="R19" s="72">
        <f>IF(RES_hh_emi!R19=0,0,1000000*RES_hh_emi!R19/RES_hh_num!R19)</f>
        <v>351.748671707048</v>
      </c>
      <c r="S19" s="72">
        <f>IF(RES_hh_emi!S19=0,0,1000000*RES_hh_emi!S19/RES_hh_num!S19)</f>
        <v>453.28700961460714</v>
      </c>
      <c r="T19" s="72">
        <f>IF(RES_hh_emi!T19=0,0,1000000*RES_hh_emi!T19/RES_hh_num!T19)</f>
        <v>468.54573047800886</v>
      </c>
      <c r="U19" s="72">
        <f>IF(RES_hh_emi!U19=0,0,1000000*RES_hh_emi!U19/RES_hh_num!U19)</f>
        <v>468.03229292826614</v>
      </c>
      <c r="V19" s="72">
        <f>IF(RES_hh_emi!V19=0,0,1000000*RES_hh_emi!V19/RES_hh_num!V19)</f>
        <v>352.64099940315822</v>
      </c>
      <c r="W19" s="72">
        <f>IF(RES_hh_emi!W19=0,0,1000000*RES_hh_emi!W19/RES_hh_num!W19)</f>
        <v>364.04608121990429</v>
      </c>
      <c r="X19" s="72">
        <f>IF(RES_hh_emi!X19=0,0,1000000*RES_hh_emi!X19/RES_hh_num!X19)</f>
        <v>358.35108294554823</v>
      </c>
      <c r="Y19" s="72">
        <f>IF(RES_hh_emi!Y19=0,0,1000000*RES_hh_emi!Y19/RES_hh_num!Y19)</f>
        <v>363.24035231588704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427.12561375245491</v>
      </c>
      <c r="C21" s="72">
        <f>IF(RES_hh_emi!C21=0,0,1000000*RES_hh_emi!C21/RES_hh_num!C21)</f>
        <v>423.53664158755697</v>
      </c>
      <c r="D21" s="72">
        <f>IF(RES_hh_emi!D21=0,0,1000000*RES_hh_emi!D21/RES_hh_num!D21)</f>
        <v>451.92260560036118</v>
      </c>
      <c r="E21" s="72">
        <f>IF(RES_hh_emi!E21=0,0,1000000*RES_hh_emi!E21/RES_hh_num!E21)</f>
        <v>435.14198064593154</v>
      </c>
      <c r="F21" s="72">
        <f>IF(RES_hh_emi!F21=0,0,1000000*RES_hh_emi!F21/RES_hh_num!F21)</f>
        <v>446.98953082459343</v>
      </c>
      <c r="G21" s="72">
        <f>IF(RES_hh_emi!G21=0,0,1000000*RES_hh_emi!G21/RES_hh_num!G21)</f>
        <v>473.41708172255818</v>
      </c>
      <c r="H21" s="72">
        <f>IF(RES_hh_emi!H21=0,0,1000000*RES_hh_emi!H21/RES_hh_num!H21)</f>
        <v>426.47689732531495</v>
      </c>
      <c r="I21" s="72">
        <f>IF(RES_hh_emi!I21=0,0,1000000*RES_hh_emi!I21/RES_hh_num!I21)</f>
        <v>457.52527616308657</v>
      </c>
      <c r="J21" s="72">
        <f>IF(RES_hh_emi!J21=0,0,1000000*RES_hh_emi!J21/RES_hh_num!J21)</f>
        <v>444.57214029381089</v>
      </c>
      <c r="K21" s="72">
        <f>IF(RES_hh_emi!K21=0,0,1000000*RES_hh_emi!K21/RES_hh_num!K21)</f>
        <v>443.2577053120657</v>
      </c>
      <c r="L21" s="72">
        <f>IF(RES_hh_emi!L21=0,0,1000000*RES_hh_emi!L21/RES_hh_num!L21)</f>
        <v>436.30143623159461</v>
      </c>
      <c r="M21" s="72">
        <f>IF(RES_hh_emi!M21=0,0,1000000*RES_hh_emi!M21/RES_hh_num!M21)</f>
        <v>414.43698424723993</v>
      </c>
      <c r="N21" s="72">
        <f>IF(RES_hh_emi!N21=0,0,1000000*RES_hh_emi!N21/RES_hh_num!N21)</f>
        <v>374.92231488797563</v>
      </c>
      <c r="O21" s="72">
        <f>IF(RES_hh_emi!O21=0,0,1000000*RES_hh_emi!O21/RES_hh_num!O21)</f>
        <v>345.21142996558444</v>
      </c>
      <c r="P21" s="72">
        <f>IF(RES_hh_emi!P21=0,0,1000000*RES_hh_emi!P21/RES_hh_num!P21)</f>
        <v>382.71528826367438</v>
      </c>
      <c r="Q21" s="72">
        <f>IF(RES_hh_emi!Q21=0,0,1000000*RES_hh_emi!Q21/RES_hh_num!Q21)</f>
        <v>399.86639760608784</v>
      </c>
      <c r="R21" s="72">
        <f>IF(RES_hh_emi!R21=0,0,1000000*RES_hh_emi!R21/RES_hh_num!R21)</f>
        <v>407.43850639086514</v>
      </c>
      <c r="S21" s="72">
        <f>IF(RES_hh_emi!S21=0,0,1000000*RES_hh_emi!S21/RES_hh_num!S21)</f>
        <v>402.64662729886754</v>
      </c>
      <c r="T21" s="72">
        <f>IF(RES_hh_emi!T21=0,0,1000000*RES_hh_emi!T21/RES_hh_num!T21)</f>
        <v>389.33753403074229</v>
      </c>
      <c r="U21" s="72">
        <f>IF(RES_hh_emi!U21=0,0,1000000*RES_hh_emi!U21/RES_hh_num!U21)</f>
        <v>385.32465279025467</v>
      </c>
      <c r="V21" s="72">
        <f>IF(RES_hh_emi!V21=0,0,1000000*RES_hh_emi!V21/RES_hh_num!V21)</f>
        <v>404.09492654542754</v>
      </c>
      <c r="W21" s="72">
        <f>IF(RES_hh_emi!W21=0,0,1000000*RES_hh_emi!W21/RES_hh_num!W21)</f>
        <v>400.44838770426088</v>
      </c>
      <c r="X21" s="72">
        <f>IF(RES_hh_emi!X21=0,0,1000000*RES_hh_emi!X21/RES_hh_num!X21)</f>
        <v>390.70612856539509</v>
      </c>
      <c r="Y21" s="72">
        <f>IF(RES_hh_emi!Y21=0,0,1000000*RES_hh_emi!Y21/RES_hh_num!Y21)</f>
        <v>381.2739017739496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146.60980951545719</v>
      </c>
      <c r="C27" s="69">
        <f>IF(RES_hh_emi!C27=0,0,1000000*RES_hh_emi!C27/RES_hh_num!C27)</f>
        <v>148.08071699898221</v>
      </c>
      <c r="D27" s="69">
        <f>IF(RES_hh_emi!D27=0,0,1000000*RES_hh_emi!D27/RES_hh_num!D27)</f>
        <v>157.19676526824736</v>
      </c>
      <c r="E27" s="69">
        <f>IF(RES_hh_emi!E27=0,0,1000000*RES_hh_emi!E27/RES_hh_num!E27)</f>
        <v>159.47399047193207</v>
      </c>
      <c r="F27" s="69">
        <f>IF(RES_hh_emi!F27=0,0,1000000*RES_hh_emi!F27/RES_hh_num!F27)</f>
        <v>157.02446586416707</v>
      </c>
      <c r="G27" s="69">
        <f>IF(RES_hh_emi!G27=0,0,1000000*RES_hh_emi!G27/RES_hh_num!G27)</f>
        <v>149.82173953825554</v>
      </c>
      <c r="H27" s="69">
        <f>IF(RES_hh_emi!H27=0,0,1000000*RES_hh_emi!H27/RES_hh_num!H27)</f>
        <v>144.47208250681493</v>
      </c>
      <c r="I27" s="69">
        <f>IF(RES_hh_emi!I27=0,0,1000000*RES_hh_emi!I27/RES_hh_num!I27)</f>
        <v>128.48542555792716</v>
      </c>
      <c r="J27" s="69">
        <f>IF(RES_hh_emi!J27=0,0,1000000*RES_hh_emi!J27/RES_hh_num!J27)</f>
        <v>129.55772561282581</v>
      </c>
      <c r="K27" s="69">
        <f>IF(RES_hh_emi!K27=0,0,1000000*RES_hh_emi!K27/RES_hh_num!K27)</f>
        <v>111.94427172554856</v>
      </c>
      <c r="L27" s="69">
        <f>IF(RES_hh_emi!L27=0,0,1000000*RES_hh_emi!L27/RES_hh_num!L27)</f>
        <v>116.22206118792802</v>
      </c>
      <c r="M27" s="69">
        <f>IF(RES_hh_emi!M27=0,0,1000000*RES_hh_emi!M27/RES_hh_num!M27)</f>
        <v>93.061856720267741</v>
      </c>
      <c r="N27" s="69">
        <f>IF(RES_hh_emi!N27=0,0,1000000*RES_hh_emi!N27/RES_hh_num!N27)</f>
        <v>75.235483808900227</v>
      </c>
      <c r="O27" s="69">
        <f>IF(RES_hh_emi!O27=0,0,1000000*RES_hh_emi!O27/RES_hh_num!O27)</f>
        <v>76.795706520718667</v>
      </c>
      <c r="P27" s="69">
        <f>IF(RES_hh_emi!P27=0,0,1000000*RES_hh_emi!P27/RES_hh_num!P27)</f>
        <v>74.51537978817322</v>
      </c>
      <c r="Q27" s="69">
        <f>IF(RES_hh_emi!Q27=0,0,1000000*RES_hh_emi!Q27/RES_hh_num!Q27)</f>
        <v>79.690538271624376</v>
      </c>
      <c r="R27" s="69">
        <f>IF(RES_hh_emi!R27=0,0,1000000*RES_hh_emi!R27/RES_hh_num!R27)</f>
        <v>73.110728749341774</v>
      </c>
      <c r="S27" s="69">
        <f>IF(RES_hh_emi!S27=0,0,1000000*RES_hh_emi!S27/RES_hh_num!S27)</f>
        <v>93.959453679520379</v>
      </c>
      <c r="T27" s="69">
        <f>IF(RES_hh_emi!T27=0,0,1000000*RES_hh_emi!T27/RES_hh_num!T27)</f>
        <v>103.84539463014171</v>
      </c>
      <c r="U27" s="69">
        <f>IF(RES_hh_emi!U27=0,0,1000000*RES_hh_emi!U27/RES_hh_num!U27)</f>
        <v>106.75119200529856</v>
      </c>
      <c r="V27" s="69">
        <f>IF(RES_hh_emi!V27=0,0,1000000*RES_hh_emi!V27/RES_hh_num!V27)</f>
        <v>150.71143874052228</v>
      </c>
      <c r="W27" s="69">
        <f>IF(RES_hh_emi!W27=0,0,1000000*RES_hh_emi!W27/RES_hh_num!W27)</f>
        <v>147.70120981949219</v>
      </c>
      <c r="X27" s="69">
        <f>IF(RES_hh_emi!X27=0,0,1000000*RES_hh_emi!X27/RES_hh_num!X27)</f>
        <v>124.98262684914594</v>
      </c>
      <c r="Y27" s="69">
        <f>IF(RES_hh_emi!Y27=0,0,1000000*RES_hh_emi!Y27/RES_hh_num!Y27)</f>
        <v>114.33827835022608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167.96737876616913</v>
      </c>
      <c r="C29" s="72">
        <f>IF(RES_hh_emi!C29=0,0,1000000*RES_hh_emi!C29/RES_hh_num!C29)</f>
        <v>169.21974831639588</v>
      </c>
      <c r="D29" s="72">
        <f>IF(RES_hh_emi!D29=0,0,1000000*RES_hh_emi!D29/RES_hh_num!D29)</f>
        <v>180.00412317090505</v>
      </c>
      <c r="E29" s="72">
        <f>IF(RES_hh_emi!E29=0,0,1000000*RES_hh_emi!E29/RES_hh_num!E29)</f>
        <v>182.694784609198</v>
      </c>
      <c r="F29" s="72">
        <f>IF(RES_hh_emi!F29=0,0,1000000*RES_hh_emi!F29/RES_hh_num!F29)</f>
        <v>174.49337083081195</v>
      </c>
      <c r="G29" s="72">
        <f>IF(RES_hh_emi!G29=0,0,1000000*RES_hh_emi!G29/RES_hh_num!G29)</f>
        <v>174.18985275264487</v>
      </c>
      <c r="H29" s="72">
        <f>IF(RES_hh_emi!H29=0,0,1000000*RES_hh_emi!H29/RES_hh_num!H29)</f>
        <v>172.62002591198103</v>
      </c>
      <c r="I29" s="72">
        <f>IF(RES_hh_emi!I29=0,0,1000000*RES_hh_emi!I29/RES_hh_num!I29)</f>
        <v>157.27668211083912</v>
      </c>
      <c r="J29" s="72">
        <f>IF(RES_hh_emi!J29=0,0,1000000*RES_hh_emi!J29/RES_hh_num!J29)</f>
        <v>140.15234578678189</v>
      </c>
      <c r="K29" s="72">
        <f>IF(RES_hh_emi!K29=0,0,1000000*RES_hh_emi!K29/RES_hh_num!K29)</f>
        <v>140.25528730494645</v>
      </c>
      <c r="L29" s="72">
        <f>IF(RES_hh_emi!L29=0,0,1000000*RES_hh_emi!L29/RES_hh_num!L29)</f>
        <v>148.52684719157995</v>
      </c>
      <c r="M29" s="72">
        <f>IF(RES_hh_emi!M29=0,0,1000000*RES_hh_emi!M29/RES_hh_num!M29)</f>
        <v>122.73848631405347</v>
      </c>
      <c r="N29" s="72">
        <f>IF(RES_hh_emi!N29=0,0,1000000*RES_hh_emi!N29/RES_hh_num!N29)</f>
        <v>103.99234953416028</v>
      </c>
      <c r="O29" s="72">
        <f>IF(RES_hh_emi!O29=0,0,1000000*RES_hh_emi!O29/RES_hh_num!O29)</f>
        <v>113.04460285993883</v>
      </c>
      <c r="P29" s="72">
        <f>IF(RES_hh_emi!P29=0,0,1000000*RES_hh_emi!P29/RES_hh_num!P29)</f>
        <v>106.22789993582013</v>
      </c>
      <c r="Q29" s="72">
        <f>IF(RES_hh_emi!Q29=0,0,1000000*RES_hh_emi!Q29/RES_hh_num!Q29)</f>
        <v>113.41889525968304</v>
      </c>
      <c r="R29" s="72">
        <f>IF(RES_hh_emi!R29=0,0,1000000*RES_hh_emi!R29/RES_hh_num!R29)</f>
        <v>100.86207947781016</v>
      </c>
      <c r="S29" s="72">
        <f>IF(RES_hh_emi!S29=0,0,1000000*RES_hh_emi!S29/RES_hh_num!S29)</f>
        <v>133.15084248290898</v>
      </c>
      <c r="T29" s="72">
        <f>IF(RES_hh_emi!T29=0,0,1000000*RES_hh_emi!T29/RES_hh_num!T29)</f>
        <v>143.71478326692574</v>
      </c>
      <c r="U29" s="72">
        <f>IF(RES_hh_emi!U29=0,0,1000000*RES_hh_emi!U29/RES_hh_num!U29)</f>
        <v>148.6463408345254</v>
      </c>
      <c r="V29" s="72">
        <f>IF(RES_hh_emi!V29=0,0,1000000*RES_hh_emi!V29/RES_hh_num!V29)</f>
        <v>207.29585097905019</v>
      </c>
      <c r="W29" s="72">
        <f>IF(RES_hh_emi!W29=0,0,1000000*RES_hh_emi!W29/RES_hh_num!W29)</f>
        <v>200.72523472791011</v>
      </c>
      <c r="X29" s="72">
        <f>IF(RES_hh_emi!X29=0,0,1000000*RES_hh_emi!X29/RES_hh_num!X29)</f>
        <v>181.26038125128588</v>
      </c>
      <c r="Y29" s="72">
        <f>IF(RES_hh_emi!Y29=0,0,1000000*RES_hh_emi!Y29/RES_hh_num!Y29)</f>
        <v>172.25736814071499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146.78679723947124</v>
      </c>
      <c r="C30" s="72">
        <f>IF(RES_hh_emi!C30=0,0,1000000*RES_hh_emi!C30/RES_hh_num!C30)</f>
        <v>149.4778274325557</v>
      </c>
      <c r="D30" s="72">
        <f>IF(RES_hh_emi!D30=0,0,1000000*RES_hh_emi!D30/RES_hh_num!D30)</f>
        <v>160.39952001257399</v>
      </c>
      <c r="E30" s="72">
        <f>IF(RES_hh_emi!E30=0,0,1000000*RES_hh_emi!E30/RES_hh_num!E30)</f>
        <v>162.89562599807377</v>
      </c>
      <c r="F30" s="72">
        <f>IF(RES_hh_emi!F30=0,0,1000000*RES_hh_emi!F30/RES_hh_num!F30)</f>
        <v>163.79241439876824</v>
      </c>
      <c r="G30" s="72">
        <f>IF(RES_hh_emi!G30=0,0,1000000*RES_hh_emi!G30/RES_hh_num!G30)</f>
        <v>153.99695610074036</v>
      </c>
      <c r="H30" s="72">
        <f>IF(RES_hh_emi!H30=0,0,1000000*RES_hh_emi!H30/RES_hh_num!H30)</f>
        <v>148.2593224022952</v>
      </c>
      <c r="I30" s="72">
        <f>IF(RES_hh_emi!I30=0,0,1000000*RES_hh_emi!I30/RES_hh_num!I30)</f>
        <v>132.61935720541371</v>
      </c>
      <c r="J30" s="72">
        <f>IF(RES_hh_emi!J30=0,0,1000000*RES_hh_emi!J30/RES_hh_num!J30)</f>
        <v>145.93848934533924</v>
      </c>
      <c r="K30" s="72">
        <f>IF(RES_hh_emi!K30=0,0,1000000*RES_hh_emi!K30/RES_hh_num!K30)</f>
        <v>119.97018249152349</v>
      </c>
      <c r="L30" s="72">
        <f>IF(RES_hh_emi!L30=0,0,1000000*RES_hh_emi!L30/RES_hh_num!L30)</f>
        <v>129.55261602032459</v>
      </c>
      <c r="M30" s="72">
        <f>IF(RES_hh_emi!M30=0,0,1000000*RES_hh_emi!M30/RES_hh_num!M30)</f>
        <v>109.36200936331289</v>
      </c>
      <c r="N30" s="72">
        <f>IF(RES_hh_emi!N30=0,0,1000000*RES_hh_emi!N30/RES_hh_num!N30)</f>
        <v>91.106954213672893</v>
      </c>
      <c r="O30" s="72">
        <f>IF(RES_hh_emi!O30=0,0,1000000*RES_hh_emi!O30/RES_hh_num!O30)</f>
        <v>90.560394387979088</v>
      </c>
      <c r="P30" s="72">
        <f>IF(RES_hh_emi!P30=0,0,1000000*RES_hh_emi!P30/RES_hh_num!P30)</f>
        <v>92.936387399878967</v>
      </c>
      <c r="Q30" s="72">
        <f>IF(RES_hh_emi!Q30=0,0,1000000*RES_hh_emi!Q30/RES_hh_num!Q30)</f>
        <v>100.03299243193598</v>
      </c>
      <c r="R30" s="72">
        <f>IF(RES_hh_emi!R30=0,0,1000000*RES_hh_emi!R30/RES_hh_num!R30)</f>
        <v>93.594179756760255</v>
      </c>
      <c r="S30" s="72">
        <f>IF(RES_hh_emi!S30=0,0,1000000*RES_hh_emi!S30/RES_hh_num!S30)</f>
        <v>115.33452884346745</v>
      </c>
      <c r="T30" s="72">
        <f>IF(RES_hh_emi!T30=0,0,1000000*RES_hh_emi!T30/RES_hh_num!T30)</f>
        <v>127.31687389717121</v>
      </c>
      <c r="U30" s="72">
        <f>IF(RES_hh_emi!U30=0,0,1000000*RES_hh_emi!U30/RES_hh_num!U30)</f>
        <v>130.11556106582685</v>
      </c>
      <c r="V30" s="72">
        <f>IF(RES_hh_emi!V30=0,0,1000000*RES_hh_emi!V30/RES_hh_num!V30)</f>
        <v>188.60513330501601</v>
      </c>
      <c r="W30" s="72">
        <f>IF(RES_hh_emi!W30=0,0,1000000*RES_hh_emi!W30/RES_hh_num!W30)</f>
        <v>187.91517539939937</v>
      </c>
      <c r="X30" s="72">
        <f>IF(RES_hh_emi!X30=0,0,1000000*RES_hh_emi!X30/RES_hh_num!X30)</f>
        <v>158.1824499135227</v>
      </c>
      <c r="Y30" s="72">
        <f>IF(RES_hh_emi!Y30=0,0,1000000*RES_hh_emi!Y30/RES_hh_num!Y30)</f>
        <v>146.43700826120477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191.91864935122601</v>
      </c>
      <c r="C3" s="65">
        <f>IF(RES_hh_fech!C3=0,0,RES_hh_fech!C3/RES_summary!C$19)</f>
        <v>204.65130618899482</v>
      </c>
      <c r="D3" s="65">
        <f>IF(RES_hh_fech!D3=0,0,RES_hh_fech!D3/RES_summary!D$19)</f>
        <v>202.011106104378</v>
      </c>
      <c r="E3" s="65">
        <f>IF(RES_hh_fech!E3=0,0,RES_hh_fech!E3/RES_summary!E$19)</f>
        <v>221.00997303101806</v>
      </c>
      <c r="F3" s="65">
        <f>IF(RES_hh_fech!F3=0,0,RES_hh_fech!F3/RES_summary!F$19)</f>
        <v>199.61772347586626</v>
      </c>
      <c r="G3" s="65">
        <f>IF(RES_hh_fech!G3=0,0,RES_hh_fech!G3/RES_summary!G$19)</f>
        <v>228.85898995632039</v>
      </c>
      <c r="H3" s="65">
        <f>IF(RES_hh_fech!H3=0,0,RES_hh_fech!H3/RES_summary!H$19)</f>
        <v>219.33550157757585</v>
      </c>
      <c r="I3" s="65">
        <f>IF(RES_hh_fech!I3=0,0,RES_hh_fech!I3/RES_summary!I$19)</f>
        <v>197.67558798305316</v>
      </c>
      <c r="J3" s="65">
        <f>IF(RES_hh_fech!J3=0,0,RES_hh_fech!J3/RES_summary!J$19)</f>
        <v>194.10732907219051</v>
      </c>
      <c r="K3" s="65">
        <f>IF(RES_hh_fech!K3=0,0,RES_hh_fech!K3/RES_summary!K$19)</f>
        <v>204.20929234760999</v>
      </c>
      <c r="L3" s="65">
        <f>IF(RES_hh_fech!L3=0,0,RES_hh_fech!L3/RES_summary!L$19)</f>
        <v>215.55968541961929</v>
      </c>
      <c r="M3" s="65">
        <f>IF(RES_hh_fech!M3=0,0,RES_hh_fech!M3/RES_summary!M$19)</f>
        <v>211.25622833055766</v>
      </c>
      <c r="N3" s="65">
        <f>IF(RES_hh_fech!N3=0,0,RES_hh_fech!N3/RES_summary!N$19)</f>
        <v>202.91659105629961</v>
      </c>
      <c r="O3" s="65">
        <f>IF(RES_hh_fech!O3=0,0,RES_hh_fech!O3/RES_summary!O$19)</f>
        <v>195.05745337575749</v>
      </c>
      <c r="P3" s="65">
        <f>IF(RES_hh_fech!P3=0,0,RES_hh_fech!P3/RES_summary!P$19)</f>
        <v>168.94043360232456</v>
      </c>
      <c r="Q3" s="65">
        <f>IF(RES_hh_fech!Q3=0,0,RES_hh_fech!Q3/RES_summary!Q$19)</f>
        <v>184.45287311689785</v>
      </c>
      <c r="R3" s="65">
        <f>IF(RES_hh_fech!R3=0,0,RES_hh_fech!R3/RES_summary!R$19)</f>
        <v>189.04889348781498</v>
      </c>
      <c r="S3" s="65">
        <f>IF(RES_hh_fech!S3=0,0,RES_hh_fech!S3/RES_summary!S$19)</f>
        <v>192.42667024928008</v>
      </c>
      <c r="T3" s="65">
        <f>IF(RES_hh_fech!T3=0,0,RES_hh_fech!T3/RES_summary!T$19)</f>
        <v>175.82622847839085</v>
      </c>
      <c r="U3" s="65">
        <f>IF(RES_hh_fech!U3=0,0,RES_hh_fech!U3/RES_summary!U$19)</f>
        <v>170.26865081543198</v>
      </c>
      <c r="V3" s="65">
        <f>IF(RES_hh_fech!V3=0,0,RES_hh_fech!V3/RES_summary!V$19)</f>
        <v>180.73633738743308</v>
      </c>
      <c r="W3" s="65">
        <f>IF(RES_hh_fech!W3=0,0,RES_hh_fech!W3/RES_summary!W$19)</f>
        <v>193.52136352232472</v>
      </c>
      <c r="X3" s="65">
        <f>IF(RES_hh_fech!X3=0,0,RES_hh_fech!X3/RES_summary!X$19)</f>
        <v>175.09402228482776</v>
      </c>
      <c r="Y3" s="65">
        <f>IF(RES_hh_fech!Y3=0,0,RES_hh_fech!Y3/RES_summary!Y$19)</f>
        <v>160.14051453591304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158.5911466633919</v>
      </c>
      <c r="C4" s="69">
        <f>IF(RES_hh_fech!C4=0,0,RES_hh_fech!C4/RES_summary!C$19)</f>
        <v>170.9556635338449</v>
      </c>
      <c r="D4" s="69">
        <f>IF(RES_hh_fech!D4=0,0,RES_hh_fech!D4/RES_summary!D$19)</f>
        <v>167.34732194900752</v>
      </c>
      <c r="E4" s="69">
        <f>IF(RES_hh_fech!E4=0,0,RES_hh_fech!E4/RES_summary!E$19)</f>
        <v>185.83401050725274</v>
      </c>
      <c r="F4" s="69">
        <f>IF(RES_hh_fech!F4=0,0,RES_hh_fech!F4/RES_summary!F$19)</f>
        <v>164.72090388707861</v>
      </c>
      <c r="G4" s="69">
        <f>IF(RES_hh_fech!G4=0,0,RES_hh_fech!G4/RES_summary!G$19)</f>
        <v>194.3750285169761</v>
      </c>
      <c r="H4" s="69">
        <f>IF(RES_hh_fech!H4=0,0,RES_hh_fech!H4/RES_summary!H$19)</f>
        <v>185.10732270371389</v>
      </c>
      <c r="I4" s="69">
        <f>IF(RES_hh_fech!I4=0,0,RES_hh_fech!I4/RES_summary!I$19)</f>
        <v>164.01678814274439</v>
      </c>
      <c r="J4" s="69">
        <f>IF(RES_hh_fech!J4=0,0,RES_hh_fech!J4/RES_summary!J$19)</f>
        <v>160.06015531709824</v>
      </c>
      <c r="K4" s="69">
        <f>IF(RES_hh_fech!K4=0,0,RES_hh_fech!K4/RES_summary!K$19)</f>
        <v>171.67418378192272</v>
      </c>
      <c r="L4" s="69">
        <f>IF(RES_hh_fech!L4=0,0,RES_hh_fech!L4/RES_summary!L$19)</f>
        <v>182.51197967902044</v>
      </c>
      <c r="M4" s="69">
        <f>IF(RES_hh_fech!M4=0,0,RES_hh_fech!M4/RES_summary!M$19)</f>
        <v>180.07793471334637</v>
      </c>
      <c r="N4" s="69">
        <f>IF(RES_hh_fech!N4=0,0,RES_hh_fech!N4/RES_summary!N$19)</f>
        <v>175.6758938229892</v>
      </c>
      <c r="O4" s="69">
        <f>IF(RES_hh_fech!O4=0,0,RES_hh_fech!O4/RES_summary!O$19)</f>
        <v>168.62771884327313</v>
      </c>
      <c r="P4" s="69">
        <f>IF(RES_hh_fech!P4=0,0,RES_hh_fech!P4/RES_summary!P$19)</f>
        <v>141.60259342997946</v>
      </c>
      <c r="Q4" s="69">
        <f>IF(RES_hh_fech!Q4=0,0,RES_hh_fech!Q4/RES_summary!Q$19)</f>
        <v>154.72594647318886</v>
      </c>
      <c r="R4" s="69">
        <f>IF(RES_hh_fech!R4=0,0,RES_hh_fech!R4/RES_summary!R$19)</f>
        <v>159.74357104178137</v>
      </c>
      <c r="S4" s="69">
        <f>IF(RES_hh_fech!S4=0,0,RES_hh_fech!S4/RES_summary!S$19)</f>
        <v>162.13367359232544</v>
      </c>
      <c r="T4" s="69">
        <f>IF(RES_hh_fech!T4=0,0,RES_hh_fech!T4/RES_summary!T$19)</f>
        <v>145.21684754660359</v>
      </c>
      <c r="U4" s="69">
        <f>IF(RES_hh_fech!U4=0,0,RES_hh_fech!U4/RES_summary!U$19)</f>
        <v>139.42030819783349</v>
      </c>
      <c r="V4" s="69">
        <f>IF(RES_hh_fech!V4=0,0,RES_hh_fech!V4/RES_summary!V$19)</f>
        <v>145.47597186188145</v>
      </c>
      <c r="W4" s="69">
        <f>IF(RES_hh_fech!W4=0,0,RES_hh_fech!W4/RES_summary!W$19)</f>
        <v>159.45087442051945</v>
      </c>
      <c r="X4" s="69">
        <f>IF(RES_hh_fech!X4=0,0,RES_hh_fech!X4/RES_summary!X$19)</f>
        <v>142.95223392631814</v>
      </c>
      <c r="Y4" s="69">
        <f>IF(RES_hh_fech!Y4=0,0,RES_hh_fech!Y4/RES_summary!Y$19)</f>
        <v>128.30391780870173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130.4524100474604</v>
      </c>
      <c r="C5" s="72">
        <f>IF(RES_hh_fech!C5=0,0,RES_hh_fech!C5/RES_summary!C$19)</f>
        <v>128.67261074401608</v>
      </c>
      <c r="D5" s="72">
        <f>IF(RES_hh_fech!D5=0,0,RES_hh_fech!D5/RES_summary!D$19)</f>
        <v>154.75802978733381</v>
      </c>
      <c r="E5" s="72">
        <f>IF(RES_hh_fech!E5=0,0,RES_hh_fech!E5/RES_summary!E$19)</f>
        <v>163.1009664166003</v>
      </c>
      <c r="F5" s="72">
        <f>IF(RES_hh_fech!F5=0,0,RES_hh_fech!F5/RES_summary!F$19)</f>
        <v>157.27481437381414</v>
      </c>
      <c r="G5" s="72">
        <f>IF(RES_hh_fech!G5=0,0,RES_hh_fech!G5/RES_summary!G$19)</f>
        <v>172.6867750188926</v>
      </c>
      <c r="H5" s="72">
        <f>IF(RES_hh_fech!H5=0,0,RES_hh_fech!H5/RES_summary!H$19)</f>
        <v>179.64369914036214</v>
      </c>
      <c r="I5" s="72">
        <f>IF(RES_hh_fech!I5=0,0,RES_hh_fech!I5/RES_summary!I$19)</f>
        <v>123.65993527001139</v>
      </c>
      <c r="J5" s="72">
        <f>IF(RES_hh_fech!J5=0,0,RES_hh_fech!J5/RES_summary!J$19)</f>
        <v>157.56370129845493</v>
      </c>
      <c r="K5" s="72">
        <f>IF(RES_hh_fech!K5=0,0,RES_hh_fech!K5/RES_summary!K$19)</f>
        <v>148.878624114274</v>
      </c>
      <c r="L5" s="72">
        <f>IF(RES_hh_fech!L5=0,0,RES_hh_fech!L5/RES_summary!L$19)</f>
        <v>157.75314981981299</v>
      </c>
      <c r="M5" s="72">
        <f>IF(RES_hh_fech!M5=0,0,RES_hh_fech!M5/RES_summary!M$19)</f>
        <v>180.89379559708385</v>
      </c>
      <c r="N5" s="72">
        <f>IF(RES_hh_fech!N5=0,0,RES_hh_fech!N5/RES_summary!N$19)</f>
        <v>166.22236004114094</v>
      </c>
      <c r="O5" s="72">
        <f>IF(RES_hh_fech!O5=0,0,RES_hh_fech!O5/RES_summary!O$19)</f>
        <v>157.22376048805566</v>
      </c>
      <c r="P5" s="72">
        <f>IF(RES_hh_fech!P5=0,0,RES_hh_fech!P5/RES_summary!P$19)</f>
        <v>131.04143002704089</v>
      </c>
      <c r="Q5" s="72">
        <f>IF(RES_hh_fech!Q5=0,0,RES_hh_fech!Q5/RES_summary!Q$19)</f>
        <v>126.99909375652156</v>
      </c>
      <c r="R5" s="72">
        <f>IF(RES_hh_fech!R5=0,0,RES_hh_fech!R5/RES_summary!R$19)</f>
        <v>163.87592555415307</v>
      </c>
      <c r="S5" s="72">
        <f>IF(RES_hh_fech!S5=0,0,RES_hh_fech!S5/RES_summary!S$19)</f>
        <v>192.12826539097833</v>
      </c>
      <c r="T5" s="72">
        <f>IF(RES_hh_fech!T5=0,0,RES_hh_fech!T5/RES_summary!T$19)</f>
        <v>141.94163333953358</v>
      </c>
      <c r="U5" s="72">
        <f>IF(RES_hh_fech!U5=0,0,RES_hh_fech!U5/RES_summary!U$19)</f>
        <v>132.36451483131643</v>
      </c>
      <c r="V5" s="72">
        <f>IF(RES_hh_fech!V5=0,0,RES_hh_fech!V5/RES_summary!V$19)</f>
        <v>137.62284790035426</v>
      </c>
      <c r="W5" s="72">
        <f>IF(RES_hh_fech!W5=0,0,RES_hh_fech!W5/RES_summary!W$19)</f>
        <v>138.33081624434158</v>
      </c>
      <c r="X5" s="72">
        <f>IF(RES_hh_fech!X5=0,0,RES_hh_fech!X5/RES_summary!X$19)</f>
        <v>169.48148077931154</v>
      </c>
      <c r="Y5" s="72">
        <f>IF(RES_hh_fech!Y5=0,0,RES_hh_fech!Y5/RES_summary!Y$19)</f>
        <v>120.67361859443244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193.59294165544395</v>
      </c>
      <c r="C6" s="72">
        <f>IF(RES_hh_fech!C6=0,0,RES_hh_fech!C6/RES_summary!C$19)</f>
        <v>172.97536161110096</v>
      </c>
      <c r="D6" s="72">
        <f>IF(RES_hh_fech!D6=0,0,RES_hh_fech!D6/RES_summary!D$19)</f>
        <v>205.76875576715659</v>
      </c>
      <c r="E6" s="72">
        <f>IF(RES_hh_fech!E6=0,0,RES_hh_fech!E6/RES_summary!E$19)</f>
        <v>209.30938802590779</v>
      </c>
      <c r="F6" s="72">
        <f>IF(RES_hh_fech!F6=0,0,RES_hh_fech!F6/RES_summary!F$19)</f>
        <v>155.84262751619278</v>
      </c>
      <c r="G6" s="72">
        <f>IF(RES_hh_fech!G6=0,0,RES_hh_fech!G6/RES_summary!G$19)</f>
        <v>239.77287285837818</v>
      </c>
      <c r="H6" s="72">
        <f>IF(RES_hh_fech!H6=0,0,RES_hh_fech!H6/RES_summary!H$19)</f>
        <v>238.34646322748111</v>
      </c>
      <c r="I6" s="72">
        <f>IF(RES_hh_fech!I6=0,0,RES_hh_fech!I6/RES_summary!I$19)</f>
        <v>129.92590130449588</v>
      </c>
      <c r="J6" s="72">
        <f>IF(RES_hh_fech!J6=0,0,RES_hh_fech!J6/RES_summary!J$19)</f>
        <v>151.61571559119355</v>
      </c>
      <c r="K6" s="72">
        <f>IF(RES_hh_fech!K6=0,0,RES_hh_fech!K6/RES_summary!K$19)</f>
        <v>166.47553580220921</v>
      </c>
      <c r="L6" s="72">
        <f>IF(RES_hh_fech!L6=0,0,RES_hh_fech!L6/RES_summary!L$19)</f>
        <v>358.76237019140365</v>
      </c>
      <c r="M6" s="72">
        <f>IF(RES_hh_fech!M6=0,0,RES_hh_fech!M6/RES_summary!M$19)</f>
        <v>235.64921185558319</v>
      </c>
      <c r="N6" s="72">
        <f>IF(RES_hh_fech!N6=0,0,RES_hh_fech!N6/RES_summary!N$19)</f>
        <v>147.4629247346482</v>
      </c>
      <c r="O6" s="72">
        <f>IF(RES_hh_fech!O6=0,0,RES_hh_fech!O6/RES_summary!O$19)</f>
        <v>174.90591565686049</v>
      </c>
      <c r="P6" s="72">
        <f>IF(RES_hh_fech!P6=0,0,RES_hh_fech!P6/RES_summary!P$19)</f>
        <v>143.23192802643487</v>
      </c>
      <c r="Q6" s="72">
        <f>IF(RES_hh_fech!Q6=0,0,RES_hh_fech!Q6/RES_summary!Q$19)</f>
        <v>159.19987613134668</v>
      </c>
      <c r="R6" s="72">
        <f>IF(RES_hh_fech!R6=0,0,RES_hh_fech!R6/RES_summary!R$19)</f>
        <v>139.94013088029843</v>
      </c>
      <c r="S6" s="72">
        <f>IF(RES_hh_fech!S6=0,0,RES_hh_fech!S6/RES_summary!S$19)</f>
        <v>169.29522553821573</v>
      </c>
      <c r="T6" s="72">
        <f>IF(RES_hh_fech!T6=0,0,RES_hh_fech!T6/RES_summary!T$19)</f>
        <v>177.42722077087791</v>
      </c>
      <c r="U6" s="72">
        <f>IF(RES_hh_fech!U6=0,0,RES_hh_fech!U6/RES_summary!U$19)</f>
        <v>200.79911549977373</v>
      </c>
      <c r="V6" s="72">
        <f>IF(RES_hh_fech!V6=0,0,RES_hh_fech!V6/RES_summary!V$19)</f>
        <v>83.188378452851524</v>
      </c>
      <c r="W6" s="72">
        <f>IF(RES_hh_fech!W6=0,0,RES_hh_fech!W6/RES_summary!W$19)</f>
        <v>124.2748122395035</v>
      </c>
      <c r="X6" s="72">
        <f>IF(RES_hh_fech!X6=0,0,RES_hh_fech!X6/RES_summary!X$19)</f>
        <v>162.84777797058868</v>
      </c>
      <c r="Y6" s="72">
        <f>IF(RES_hh_fech!Y6=0,0,RES_hh_fech!Y6/RES_summary!Y$19)</f>
        <v>154.54971189650757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156.4223584086908</v>
      </c>
      <c r="C7" s="72">
        <f>IF(RES_hh_fech!C7=0,0,RES_hh_fech!C7/RES_summary!C$19)</f>
        <v>245.32667614661324</v>
      </c>
      <c r="D7" s="72">
        <f>IF(RES_hh_fech!D7=0,0,RES_hh_fech!D7/RES_summary!D$19)</f>
        <v>219.16539376261971</v>
      </c>
      <c r="E7" s="72">
        <f>IF(RES_hh_fech!E7=0,0,RES_hh_fech!E7/RES_summary!E$19)</f>
        <v>131.33658338946049</v>
      </c>
      <c r="F7" s="72">
        <f>IF(RES_hh_fech!F7=0,0,RES_hh_fech!F7/RES_summary!F$19)</f>
        <v>209.44995197477556</v>
      </c>
      <c r="G7" s="72">
        <f>IF(RES_hh_fech!G7=0,0,RES_hh_fech!G7/RES_summary!G$19)</f>
        <v>116.87508956453534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X7" s="72">
        <f>IF(RES_hh_fech!X7=0,0,RES_hh_fech!X7/RES_summary!X$19)</f>
        <v>0</v>
      </c>
      <c r="Y7" s="72">
        <f>IF(RES_hh_fech!Y7=0,0,RES_hh_fech!Y7/RES_summary!Y$19)</f>
        <v>0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168.72893439605053</v>
      </c>
      <c r="C8" s="72">
        <f>IF(RES_hh_fech!C8=0,0,RES_hh_fech!C8/RES_summary!C$19)</f>
        <v>180.32258974590525</v>
      </c>
      <c r="D8" s="72">
        <f>IF(RES_hh_fech!D8=0,0,RES_hh_fech!D8/RES_summary!D$19)</f>
        <v>174.76450417496361</v>
      </c>
      <c r="E8" s="72">
        <f>IF(RES_hh_fech!E8=0,0,RES_hh_fech!E8/RES_summary!E$19)</f>
        <v>200.16203845671549</v>
      </c>
      <c r="F8" s="72">
        <f>IF(RES_hh_fech!F8=0,0,RES_hh_fech!F8/RES_summary!F$19)</f>
        <v>177.19939860799718</v>
      </c>
      <c r="G8" s="72">
        <f>IF(RES_hh_fech!G8=0,0,RES_hh_fech!G8/RES_summary!G$19)</f>
        <v>202.51176893273268</v>
      </c>
      <c r="H8" s="72">
        <f>IF(RES_hh_fech!H8=0,0,RES_hh_fech!H8/RES_summary!H$19)</f>
        <v>193.68126734171892</v>
      </c>
      <c r="I8" s="72">
        <f>IF(RES_hh_fech!I8=0,0,RES_hh_fech!I8/RES_summary!I$19)</f>
        <v>168.45095754094322</v>
      </c>
      <c r="J8" s="72">
        <f>IF(RES_hh_fech!J8=0,0,RES_hh_fech!J8/RES_summary!J$19)</f>
        <v>178.70743407259167</v>
      </c>
      <c r="K8" s="72">
        <f>IF(RES_hh_fech!K8=0,0,RES_hh_fech!K8/RES_summary!K$19)</f>
        <v>181.96330699731757</v>
      </c>
      <c r="L8" s="72">
        <f>IF(RES_hh_fech!L8=0,0,RES_hh_fech!L8/RES_summary!L$19)</f>
        <v>196.91769744802602</v>
      </c>
      <c r="M8" s="72">
        <f>IF(RES_hh_fech!M8=0,0,RES_hh_fech!M8/RES_summary!M$19)</f>
        <v>192.31055356825533</v>
      </c>
      <c r="N8" s="72">
        <f>IF(RES_hh_fech!N8=0,0,RES_hh_fech!N8/RES_summary!N$19)</f>
        <v>183.21860743082973</v>
      </c>
      <c r="O8" s="72">
        <f>IF(RES_hh_fech!O8=0,0,RES_hh_fech!O8/RES_summary!O$19)</f>
        <v>167.89911360013795</v>
      </c>
      <c r="P8" s="72">
        <f>IF(RES_hh_fech!P8=0,0,RES_hh_fech!P8/RES_summary!P$19)</f>
        <v>146.99481303047972</v>
      </c>
      <c r="Q8" s="72">
        <f>IF(RES_hh_fech!Q8=0,0,RES_hh_fech!Q8/RES_summary!Q$19)</f>
        <v>160.62075040135392</v>
      </c>
      <c r="R8" s="72">
        <f>IF(RES_hh_fech!R8=0,0,RES_hh_fech!R8/RES_summary!R$19)</f>
        <v>162.15831576981719</v>
      </c>
      <c r="S8" s="72">
        <f>IF(RES_hh_fech!S8=0,0,RES_hh_fech!S8/RES_summary!S$19)</f>
        <v>162.41111101028147</v>
      </c>
      <c r="T8" s="72">
        <f>IF(RES_hh_fech!T8=0,0,RES_hh_fech!T8/RES_summary!T$19)</f>
        <v>145.86803282701271</v>
      </c>
      <c r="U8" s="72">
        <f>IF(RES_hh_fech!U8=0,0,RES_hh_fech!U8/RES_summary!U$19)</f>
        <v>137.86668894962125</v>
      </c>
      <c r="V8" s="72">
        <f>IF(RES_hh_fech!V8=0,0,RES_hh_fech!V8/RES_summary!V$19)</f>
        <v>144.48562469616712</v>
      </c>
      <c r="W8" s="72">
        <f>IF(RES_hh_fech!W8=0,0,RES_hh_fech!W8/RES_summary!W$19)</f>
        <v>162.58554022960521</v>
      </c>
      <c r="X8" s="72">
        <f>IF(RES_hh_fech!X8=0,0,RES_hh_fech!X8/RES_summary!X$19)</f>
        <v>141.54563074121739</v>
      </c>
      <c r="Y8" s="72">
        <f>IF(RES_hh_fech!Y8=0,0,RES_hh_fech!Y8/RES_summary!Y$19)</f>
        <v>126.02691189096613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187.16833919366462</v>
      </c>
      <c r="C9" s="72">
        <f>IF(RES_hh_fech!C9=0,0,RES_hh_fech!C9/RES_summary!C$19)</f>
        <v>201.67614648124211</v>
      </c>
      <c r="D9" s="72">
        <f>IF(RES_hh_fech!D9=0,0,RES_hh_fech!D9/RES_summary!D$19)</f>
        <v>200.01539945131447</v>
      </c>
      <c r="E9" s="72">
        <f>IF(RES_hh_fech!E9=0,0,RES_hh_fech!E9/RES_summary!E$19)</f>
        <v>194.81912997126406</v>
      </c>
      <c r="F9" s="72">
        <f>IF(RES_hh_fech!F9=0,0,RES_hh_fech!F9/RES_summary!F$19)</f>
        <v>143.77962840486452</v>
      </c>
      <c r="G9" s="72">
        <f>IF(RES_hh_fech!G9=0,0,RES_hh_fech!G9/RES_summary!G$19)</f>
        <v>215.51707346098772</v>
      </c>
      <c r="H9" s="72">
        <f>IF(RES_hh_fech!H9=0,0,RES_hh_fech!H9/RES_summary!H$19)</f>
        <v>194.38188922334351</v>
      </c>
      <c r="I9" s="72">
        <f>IF(RES_hh_fech!I9=0,0,RES_hh_fech!I9/RES_summary!I$19)</f>
        <v>181.76600684308357</v>
      </c>
      <c r="J9" s="72">
        <f>IF(RES_hh_fech!J9=0,0,RES_hh_fech!J9/RES_summary!J$19)</f>
        <v>135.8540244639525</v>
      </c>
      <c r="K9" s="72">
        <f>IF(RES_hh_fech!K9=0,0,RES_hh_fech!K9/RES_summary!K$19)</f>
        <v>172.95585076168601</v>
      </c>
      <c r="L9" s="72">
        <f>IF(RES_hh_fech!L9=0,0,RES_hh_fech!L9/RES_summary!L$19)</f>
        <v>173.47933187904266</v>
      </c>
      <c r="M9" s="72">
        <f>IF(RES_hh_fech!M9=0,0,RES_hh_fech!M9/RES_summary!M$19)</f>
        <v>175.67355477283033</v>
      </c>
      <c r="N9" s="72">
        <f>IF(RES_hh_fech!N9=0,0,RES_hh_fech!N9/RES_summary!N$19)</f>
        <v>176.61119339683316</v>
      </c>
      <c r="O9" s="72">
        <f>IF(RES_hh_fech!O9=0,0,RES_hh_fech!O9/RES_summary!O$19)</f>
        <v>177.27393001831803</v>
      </c>
      <c r="P9" s="72">
        <f>IF(RES_hh_fech!P9=0,0,RES_hh_fech!P9/RES_summary!P$19)</f>
        <v>142.31406534036478</v>
      </c>
      <c r="Q9" s="72">
        <f>IF(RES_hh_fech!Q9=0,0,RES_hh_fech!Q9/RES_summary!Q$19)</f>
        <v>155.66363941252285</v>
      </c>
      <c r="R9" s="72">
        <f>IF(RES_hh_fech!R9=0,0,RES_hh_fech!R9/RES_summary!R$19)</f>
        <v>162.05009621419305</v>
      </c>
      <c r="S9" s="72">
        <f>IF(RES_hh_fech!S9=0,0,RES_hh_fech!S9/RES_summary!S$19)</f>
        <v>165.43197903861594</v>
      </c>
      <c r="T9" s="72">
        <f>IF(RES_hh_fech!T9=0,0,RES_hh_fech!T9/RES_summary!T$19)</f>
        <v>148.42777310385031</v>
      </c>
      <c r="U9" s="72">
        <f>IF(RES_hh_fech!U9=0,0,RES_hh_fech!U9/RES_summary!U$19)</f>
        <v>146.84040921274959</v>
      </c>
      <c r="V9" s="72">
        <f>IF(RES_hh_fech!V9=0,0,RES_hh_fech!V9/RES_summary!V$19)</f>
        <v>153.54040742630235</v>
      </c>
      <c r="W9" s="72">
        <f>IF(RES_hh_fech!W9=0,0,RES_hh_fech!W9/RES_summary!W$19)</f>
        <v>161.17440859906156</v>
      </c>
      <c r="X9" s="72">
        <f>IF(RES_hh_fech!X9=0,0,RES_hh_fech!X9/RES_summary!X$19)</f>
        <v>152.02280905999302</v>
      </c>
      <c r="Y9" s="72">
        <f>IF(RES_hh_fech!Y9=0,0,RES_hh_fech!Y9/RES_summary!Y$19)</f>
        <v>138.21138882608724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109.60981374554065</v>
      </c>
      <c r="C11" s="72">
        <f>IF(RES_hh_fech!C11=0,0,RES_hh_fech!C11/RES_summary!C$19)</f>
        <v>127.10428514980609</v>
      </c>
      <c r="D11" s="72">
        <f>IF(RES_hh_fech!D11=0,0,RES_hh_fech!D11/RES_summary!D$19)</f>
        <v>111.21377492793846</v>
      </c>
      <c r="E11" s="72">
        <f>IF(RES_hh_fech!E11=0,0,RES_hh_fech!E11/RES_summary!E$19)</f>
        <v>122.58194331179102</v>
      </c>
      <c r="F11" s="72">
        <f>IF(RES_hh_fech!F11=0,0,RES_hh_fech!F11/RES_summary!F$19)</f>
        <v>127.23580231696111</v>
      </c>
      <c r="G11" s="72">
        <f>IF(RES_hh_fech!G11=0,0,RES_hh_fech!G11/RES_summary!G$19)</f>
        <v>138.32591972245535</v>
      </c>
      <c r="H11" s="72">
        <f>IF(RES_hh_fech!H11=0,0,RES_hh_fech!H11/RES_summary!H$19)</f>
        <v>132.48891734979307</v>
      </c>
      <c r="I11" s="72">
        <f>IF(RES_hh_fech!I11=0,0,RES_hh_fech!I11/RES_summary!I$19)</f>
        <v>126.25512911011795</v>
      </c>
      <c r="J11" s="72">
        <f>IF(RES_hh_fech!J11=0,0,RES_hh_fech!J11/RES_summary!J$19)</f>
        <v>118.70480732822288</v>
      </c>
      <c r="K11" s="72">
        <f>IF(RES_hh_fech!K11=0,0,RES_hh_fech!K11/RES_summary!K$19)</f>
        <v>124.84474807697762</v>
      </c>
      <c r="L11" s="72">
        <f>IF(RES_hh_fech!L11=0,0,RES_hh_fech!L11/RES_summary!L$19)</f>
        <v>139.38849872449924</v>
      </c>
      <c r="M11" s="72">
        <f>IF(RES_hh_fech!M11=0,0,RES_hh_fech!M11/RES_summary!M$19)</f>
        <v>134.68424514412246</v>
      </c>
      <c r="N11" s="72">
        <f>IF(RES_hh_fech!N11=0,0,RES_hh_fech!N11/RES_summary!N$19)</f>
        <v>139.05544281329645</v>
      </c>
      <c r="O11" s="72">
        <f>IF(RES_hh_fech!O11=0,0,RES_hh_fech!O11/RES_summary!O$19)</f>
        <v>137.06511006031357</v>
      </c>
      <c r="P11" s="72">
        <f>IF(RES_hh_fech!P11=0,0,RES_hh_fech!P11/RES_summary!P$19)</f>
        <v>113.02897154462144</v>
      </c>
      <c r="Q11" s="72">
        <f>IF(RES_hh_fech!Q11=0,0,RES_hh_fech!Q11/RES_summary!Q$19)</f>
        <v>124.85939168471367</v>
      </c>
      <c r="R11" s="72">
        <f>IF(RES_hh_fech!R11=0,0,RES_hh_fech!R11/RES_summary!R$19)</f>
        <v>132.54381792535534</v>
      </c>
      <c r="S11" s="72">
        <f>IF(RES_hh_fech!S11=0,0,RES_hh_fech!S11/RES_summary!S$19)</f>
        <v>135.85304569142454</v>
      </c>
      <c r="T11" s="72">
        <f>IF(RES_hh_fech!T11=0,0,RES_hh_fech!T11/RES_summary!T$19)</f>
        <v>126.264169882422</v>
      </c>
      <c r="U11" s="72">
        <f>IF(RES_hh_fech!U11=0,0,RES_hh_fech!U11/RES_summary!U$19)</f>
        <v>123.57517365026651</v>
      </c>
      <c r="V11" s="72">
        <f>IF(RES_hh_fech!V11=0,0,RES_hh_fech!V11/RES_summary!V$19)</f>
        <v>129.78946883169235</v>
      </c>
      <c r="W11" s="72">
        <f>IF(RES_hh_fech!W11=0,0,RES_hh_fech!W11/RES_summary!W$19)</f>
        <v>142.95517655560431</v>
      </c>
      <c r="X11" s="72">
        <f>IF(RES_hh_fech!X11=0,0,RES_hh_fech!X11/RES_summary!X$19)</f>
        <v>131.23557750888713</v>
      </c>
      <c r="Y11" s="72">
        <f>IF(RES_hh_fech!Y11=0,0,RES_hh_fech!Y11/RES_summary!Y$19)</f>
        <v>120.95396203454936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50.677825749156568</v>
      </c>
      <c r="C12" s="72">
        <f>IF(RES_hh_fech!C12=0,0,RES_hh_fech!C12/RES_summary!C$19)</f>
        <v>54.565096854389807</v>
      </c>
      <c r="D12" s="72">
        <f>IF(RES_hh_fech!D12=0,0,RES_hh_fech!D12/RES_summary!D$19)</f>
        <v>54.563805925850104</v>
      </c>
      <c r="E12" s="72">
        <f>IF(RES_hh_fech!E12=0,0,RES_hh_fech!E12/RES_summary!E$19)</f>
        <v>60.144257512281541</v>
      </c>
      <c r="F12" s="72">
        <f>IF(RES_hh_fech!F12=0,0,RES_hh_fech!F12/RES_summary!F$19)</f>
        <v>55.016664873327379</v>
      </c>
      <c r="G12" s="72">
        <f>IF(RES_hh_fech!G12=0,0,RES_hh_fech!G12/RES_summary!G$19)</f>
        <v>56.684302847457779</v>
      </c>
      <c r="H12" s="72">
        <f>IF(RES_hh_fech!H12=0,0,RES_hh_fech!H12/RES_summary!H$19)</f>
        <v>58.033996461644193</v>
      </c>
      <c r="I12" s="72">
        <f>IF(RES_hh_fech!I12=0,0,RES_hh_fech!I12/RES_summary!I$19)</f>
        <v>49.310373161932262</v>
      </c>
      <c r="J12" s="72">
        <f>IF(RES_hh_fech!J12=0,0,RES_hh_fech!J12/RES_summary!J$19)</f>
        <v>48.486367406808803</v>
      </c>
      <c r="K12" s="72">
        <f>IF(RES_hh_fech!K12=0,0,RES_hh_fech!K12/RES_summary!K$19)</f>
        <v>47.389289730493083</v>
      </c>
      <c r="L12" s="72">
        <f>IF(RES_hh_fech!L12=0,0,RES_hh_fech!L12/RES_summary!L$19)</f>
        <v>55.271429529072051</v>
      </c>
      <c r="M12" s="72">
        <f>IF(RES_hh_fech!M12=0,0,RES_hh_fech!M12/RES_summary!M$19)</f>
        <v>49.90790270521552</v>
      </c>
      <c r="N12" s="72">
        <f>IF(RES_hh_fech!N12=0,0,RES_hh_fech!N12/RES_summary!N$19)</f>
        <v>44.361171633310001</v>
      </c>
      <c r="O12" s="72">
        <f>IF(RES_hh_fech!O12=0,0,RES_hh_fech!O12/RES_summary!O$19)</f>
        <v>36.380188811632408</v>
      </c>
      <c r="P12" s="72">
        <f>IF(RES_hh_fech!P12=0,0,RES_hh_fech!P12/RES_summary!P$19)</f>
        <v>29.09443295062264</v>
      </c>
      <c r="Q12" s="72">
        <f>IF(RES_hh_fech!Q12=0,0,RES_hh_fech!Q12/RES_summary!Q$19)</f>
        <v>38.954515504359144</v>
      </c>
      <c r="R12" s="72">
        <f>IF(RES_hh_fech!R12=0,0,RES_hh_fech!R12/RES_summary!R$19)</f>
        <v>32.870294956669291</v>
      </c>
      <c r="S12" s="72">
        <f>IF(RES_hh_fech!S12=0,0,RES_hh_fech!S12/RES_summary!S$19)</f>
        <v>28.080448023605676</v>
      </c>
      <c r="T12" s="72">
        <f>IF(RES_hh_fech!T12=0,0,RES_hh_fech!T12/RES_summary!T$19)</f>
        <v>28.261224392211865</v>
      </c>
      <c r="U12" s="72">
        <f>IF(RES_hh_fech!U12=0,0,RES_hh_fech!U12/RES_summary!U$19)</f>
        <v>27.737442880278877</v>
      </c>
      <c r="V12" s="72">
        <f>IF(RES_hh_fech!V12=0,0,RES_hh_fech!V12/RES_summary!V$19)</f>
        <v>24.885043225470355</v>
      </c>
      <c r="W12" s="72">
        <f>IF(RES_hh_fech!W12=0,0,RES_hh_fech!W12/RES_summary!W$19)</f>
        <v>28.771198184258768</v>
      </c>
      <c r="X12" s="72">
        <f>IF(RES_hh_fech!X12=0,0,RES_hh_fech!X12/RES_summary!X$19)</f>
        <v>29.441200873181838</v>
      </c>
      <c r="Y12" s="72">
        <f>IF(RES_hh_fech!Y12=0,0,RES_hh_fech!Y12/RES_summary!Y$19)</f>
        <v>28.297456775083766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125.32768575520647</v>
      </c>
      <c r="C13" s="74">
        <f>IF(RES_hh_fech!C13=0,0,RES_hh_fech!C13/RES_summary!C$19)</f>
        <v>131.63758804565492</v>
      </c>
      <c r="D13" s="74">
        <f>IF(RES_hh_fech!D13=0,0,RES_hh_fech!D13/RES_summary!D$19)</f>
        <v>132.89716885137742</v>
      </c>
      <c r="E13" s="74">
        <f>IF(RES_hh_fech!E13=0,0,RES_hh_fech!E13/RES_summary!E$19)</f>
        <v>144.13092013271103</v>
      </c>
      <c r="F13" s="74">
        <f>IF(RES_hh_fech!F13=0,0,RES_hh_fech!F13/RES_summary!F$19)</f>
        <v>138.10854675808156</v>
      </c>
      <c r="G13" s="74">
        <f>IF(RES_hh_fech!G13=0,0,RES_hh_fech!G13/RES_summary!G$19)</f>
        <v>147.21439296363971</v>
      </c>
      <c r="H13" s="74">
        <f>IF(RES_hh_fech!H13=0,0,RES_hh_fech!H13/RES_summary!H$19)</f>
        <v>144.29963832036464</v>
      </c>
      <c r="I13" s="74">
        <f>IF(RES_hh_fech!I13=0,0,RES_hh_fech!I13/RES_summary!I$19)</f>
        <v>131.74544482669856</v>
      </c>
      <c r="J13" s="74">
        <f>IF(RES_hh_fech!J13=0,0,RES_hh_fech!J13/RES_summary!J$19)</f>
        <v>135.99585480794187</v>
      </c>
      <c r="K13" s="74">
        <f>IF(RES_hh_fech!K13=0,0,RES_hh_fech!K13/RES_summary!K$19)</f>
        <v>142.48834830092463</v>
      </c>
      <c r="L13" s="74">
        <f>IF(RES_hh_fech!L13=0,0,RES_hh_fech!L13/RES_summary!L$19)</f>
        <v>148.78131589805025</v>
      </c>
      <c r="M13" s="74">
        <f>IF(RES_hh_fech!M13=0,0,RES_hh_fech!M13/RES_summary!M$19)</f>
        <v>148.01480373082703</v>
      </c>
      <c r="N13" s="74">
        <f>IF(RES_hh_fech!N13=0,0,RES_hh_fech!N13/RES_summary!N$19)</f>
        <v>134.71383416112596</v>
      </c>
      <c r="O13" s="74">
        <f>IF(RES_hh_fech!O13=0,0,RES_hh_fech!O13/RES_summary!O$19)</f>
        <v>136.68042418224644</v>
      </c>
      <c r="P13" s="74">
        <f>IF(RES_hh_fech!P13=0,0,RES_hh_fech!P13/RES_summary!P$19)</f>
        <v>125.74630255462733</v>
      </c>
      <c r="Q13" s="74">
        <f>IF(RES_hh_fech!Q13=0,0,RES_hh_fech!Q13/RES_summary!Q$19)</f>
        <v>136.6037974021892</v>
      </c>
      <c r="R13" s="74">
        <f>IF(RES_hh_fech!R13=0,0,RES_hh_fech!R13/RES_summary!R$19)</f>
        <v>136.92129849901892</v>
      </c>
      <c r="S13" s="74">
        <f>IF(RES_hh_fech!S13=0,0,RES_hh_fech!S13/RES_summary!S$19)</f>
        <v>137.56769996069363</v>
      </c>
      <c r="T13" s="74">
        <f>IF(RES_hh_fech!T13=0,0,RES_hh_fech!T13/RES_summary!T$19)</f>
        <v>116.02829823603275</v>
      </c>
      <c r="U13" s="74">
        <f>IF(RES_hh_fech!U13=0,0,RES_hh_fech!U13/RES_summary!U$19)</f>
        <v>74.192660321412077</v>
      </c>
      <c r="V13" s="74">
        <f>IF(RES_hh_fech!V13=0,0,RES_hh_fech!V13/RES_summary!V$19)</f>
        <v>70.318106895829089</v>
      </c>
      <c r="W13" s="74">
        <f>IF(RES_hh_fech!W13=0,0,RES_hh_fech!W13/RES_summary!W$19)</f>
        <v>94.626377742993313</v>
      </c>
      <c r="X13" s="74">
        <f>IF(RES_hh_fech!X13=0,0,RES_hh_fech!X13/RES_summary!X$19)</f>
        <v>105.96877354853468</v>
      </c>
      <c r="Y13" s="74">
        <f>IF(RES_hh_fech!Y13=0,0,RES_hh_fech!Y13/RES_summary!Y$19)</f>
        <v>114.54690023219334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1.3584658666099361</v>
      </c>
      <c r="C14" s="76">
        <f>IF(RES_hh_fech!C14=0,0,RES_hh_fech!C14/RES_summary!C$19)</f>
        <v>1.4513382456989934</v>
      </c>
      <c r="D14" s="76">
        <f>IF(RES_hh_fech!D14=0,0,RES_hh_fech!D14/RES_summary!D$19)</f>
        <v>1.4445044279960837</v>
      </c>
      <c r="E14" s="76">
        <f>IF(RES_hh_fech!E14=0,0,RES_hh_fech!E14/RES_summary!E$19)</f>
        <v>1.611123598704377</v>
      </c>
      <c r="F14" s="76">
        <f>IF(RES_hh_fech!F14=0,0,RES_hh_fech!F14/RES_summary!F$19)</f>
        <v>1.4153019984529565</v>
      </c>
      <c r="G14" s="76">
        <f>IF(RES_hh_fech!G14=0,0,RES_hh_fech!G14/RES_summary!G$19)</f>
        <v>1.5917579706121641</v>
      </c>
      <c r="H14" s="76">
        <f>IF(RES_hh_fech!H14=0,0,RES_hh_fech!H14/RES_summary!H$19)</f>
        <v>1.475572833115548</v>
      </c>
      <c r="I14" s="76">
        <f>IF(RES_hh_fech!I14=0,0,RES_hh_fech!I14/RES_summary!I$19)</f>
        <v>1.2719227174324748</v>
      </c>
      <c r="J14" s="76">
        <f>IF(RES_hh_fech!J14=0,0,RES_hh_fech!J14/RES_summary!J$19)</f>
        <v>1.2817483794943572</v>
      </c>
      <c r="K14" s="76">
        <f>IF(RES_hh_fech!K14=0,0,RES_hh_fech!K14/RES_summary!K$19)</f>
        <v>1.309147978218075</v>
      </c>
      <c r="L14" s="76">
        <f>IF(RES_hh_fech!L14=0,0,RES_hh_fech!L14/RES_summary!L$19)</f>
        <v>1.3728969284541876</v>
      </c>
      <c r="M14" s="76">
        <f>IF(RES_hh_fech!M14=0,0,RES_hh_fech!M14/RES_summary!M$19)</f>
        <v>1.3057481959125532</v>
      </c>
      <c r="N14" s="76">
        <f>IF(RES_hh_fech!N14=0,0,RES_hh_fech!N14/RES_summary!N$19)</f>
        <v>1.2138303851807279</v>
      </c>
      <c r="O14" s="76">
        <f>IF(RES_hh_fech!O14=0,0,RES_hh_fech!O14/RES_summary!O$19)</f>
        <v>1.1699130433399794</v>
      </c>
      <c r="P14" s="76">
        <f>IF(RES_hh_fech!P14=0,0,RES_hh_fech!P14/RES_summary!P$19)</f>
        <v>1.0192105794100041</v>
      </c>
      <c r="Q14" s="76">
        <f>IF(RES_hh_fech!Q14=0,0,RES_hh_fech!Q14/RES_summary!Q$19)</f>
        <v>1.1550095142456778</v>
      </c>
      <c r="R14" s="76">
        <f>IF(RES_hh_fech!R14=0,0,RES_hh_fech!R14/RES_summary!R$19)</f>
        <v>1.2405860884296529</v>
      </c>
      <c r="S14" s="76">
        <f>IF(RES_hh_fech!S14=0,0,RES_hh_fech!S14/RES_summary!S$19)</f>
        <v>1.327059038116511</v>
      </c>
      <c r="T14" s="76">
        <f>IF(RES_hh_fech!T14=0,0,RES_hh_fech!T14/RES_summary!T$19)</f>
        <v>1.2504493895639974</v>
      </c>
      <c r="U14" s="76">
        <f>IF(RES_hh_fech!U14=0,0,RES_hh_fech!U14/RES_summary!U$19)</f>
        <v>1.2428604551881559</v>
      </c>
      <c r="V14" s="76">
        <f>IF(RES_hh_fech!V14=0,0,RES_hh_fech!V14/RES_summary!V$19)</f>
        <v>1.3641056596325329</v>
      </c>
      <c r="W14" s="76">
        <f>IF(RES_hh_fech!W14=0,0,RES_hh_fech!W14/RES_summary!W$19)</f>
        <v>1.5478952010732345</v>
      </c>
      <c r="X14" s="76">
        <f>IF(RES_hh_fech!X14=0,0,RES_hh_fech!X14/RES_summary!X$19)</f>
        <v>1.3650768473442914</v>
      </c>
      <c r="Y14" s="76">
        <f>IF(RES_hh_fech!Y14=0,0,RES_hh_fech!Y14/RES_summary!Y$19)</f>
        <v>1.2123491352600391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1.2719675333843659E-2</v>
      </c>
      <c r="C15" s="69">
        <f>IF(RES_hh_fech!C15=0,0,RES_hh_fech!C15/RES_summary!C$19)</f>
        <v>1.6240900374729396E-2</v>
      </c>
      <c r="D15" s="69">
        <f>IF(RES_hh_fech!D15=0,0,RES_hh_fech!D15/RES_summary!D$19)</f>
        <v>2.8611303574710433E-2</v>
      </c>
      <c r="E15" s="69">
        <f>IF(RES_hh_fech!E15=0,0,RES_hh_fech!E15/RES_summary!E$19)</f>
        <v>5.491738702248386E-2</v>
      </c>
      <c r="F15" s="69">
        <f>IF(RES_hh_fech!F15=0,0,RES_hh_fech!F15/RES_summary!F$19)</f>
        <v>3.4089482996092928E-2</v>
      </c>
      <c r="G15" s="69">
        <f>IF(RES_hh_fech!G15=0,0,RES_hh_fech!G15/RES_summary!G$19)</f>
        <v>4.1970922958791256E-2</v>
      </c>
      <c r="H15" s="69">
        <f>IF(RES_hh_fech!H15=0,0,RES_hh_fech!H15/RES_summary!H$19)</f>
        <v>7.5711392751588599E-2</v>
      </c>
      <c r="I15" s="69">
        <f>IF(RES_hh_fech!I15=0,0,RES_hh_fech!I15/RES_summary!I$19)</f>
        <v>0.11930845701236335</v>
      </c>
      <c r="J15" s="69">
        <f>IF(RES_hh_fech!J15=0,0,RES_hh_fech!J15/RES_summary!J$19)</f>
        <v>8.5712982603162083E-2</v>
      </c>
      <c r="K15" s="69">
        <f>IF(RES_hh_fech!K15=0,0,RES_hh_fech!K15/RES_summary!K$19)</f>
        <v>0.10024762502206577</v>
      </c>
      <c r="L15" s="69">
        <f>IF(RES_hh_fech!L15=0,0,RES_hh_fech!L15/RES_summary!L$19)</f>
        <v>0.1325759114431557</v>
      </c>
      <c r="M15" s="69">
        <f>IF(RES_hh_fech!M15=0,0,RES_hh_fech!M15/RES_summary!M$19)</f>
        <v>0.14013199543631349</v>
      </c>
      <c r="N15" s="69">
        <f>IF(RES_hh_fech!N15=0,0,RES_hh_fech!N15/RES_summary!N$19)</f>
        <v>0.28413709187466601</v>
      </c>
      <c r="O15" s="69">
        <f>IF(RES_hh_fech!O15=0,0,RES_hh_fech!O15/RES_summary!O$19)</f>
        <v>0.19044863650524835</v>
      </c>
      <c r="P15" s="69">
        <f>IF(RES_hh_fech!P15=0,0,RES_hh_fech!P15/RES_summary!P$19)</f>
        <v>0.13754765103423114</v>
      </c>
      <c r="Q15" s="69">
        <f>IF(RES_hh_fech!Q15=0,0,RES_hh_fech!Q15/RES_summary!Q$19)</f>
        <v>0.22061653131173387</v>
      </c>
      <c r="R15" s="69">
        <f>IF(RES_hh_fech!R15=0,0,RES_hh_fech!R15/RES_summary!R$19)</f>
        <v>0.22108609161683526</v>
      </c>
      <c r="S15" s="69">
        <f>IF(RES_hh_fech!S15=0,0,RES_hh_fech!S15/RES_summary!S$19)</f>
        <v>0.25265135513768844</v>
      </c>
      <c r="T15" s="69">
        <f>IF(RES_hh_fech!T15=0,0,RES_hh_fech!T15/RES_summary!T$19)</f>
        <v>0.33790483197934224</v>
      </c>
      <c r="U15" s="69">
        <f>IF(RES_hh_fech!U15=0,0,RES_hh_fech!U15/RES_summary!U$19)</f>
        <v>0.45888099027788792</v>
      </c>
      <c r="V15" s="69">
        <f>IF(RES_hh_fech!V15=0,0,RES_hh_fech!V15/RES_summary!V$19)</f>
        <v>0.25579498879598694</v>
      </c>
      <c r="W15" s="69">
        <f>IF(RES_hh_fech!W15=0,0,RES_hh_fech!W15/RES_summary!W$19)</f>
        <v>0.93177149734843789</v>
      </c>
      <c r="X15" s="69">
        <f>IF(RES_hh_fech!X15=0,0,RES_hh_fech!X15/RES_summary!X$19)</f>
        <v>0.92478956276976731</v>
      </c>
      <c r="Y15" s="69">
        <f>IF(RES_hh_fech!Y15=0,0,RES_hh_fech!Y15/RES_summary!Y$19)</f>
        <v>0.75591473701027478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1.2719675333843659E-2</v>
      </c>
      <c r="C16" s="72">
        <f>IF(RES_hh_fech!C16=0,0,RES_hh_fech!C16/RES_summary!C$19)</f>
        <v>1.6240900374729396E-2</v>
      </c>
      <c r="D16" s="72">
        <f>IF(RES_hh_fech!D16=0,0,RES_hh_fech!D16/RES_summary!D$19)</f>
        <v>2.8611303574710433E-2</v>
      </c>
      <c r="E16" s="72">
        <f>IF(RES_hh_fech!E16=0,0,RES_hh_fech!E16/RES_summary!E$19)</f>
        <v>5.491738702248386E-2</v>
      </c>
      <c r="F16" s="72">
        <f>IF(RES_hh_fech!F16=0,0,RES_hh_fech!F16/RES_summary!F$19)</f>
        <v>3.4089482996092928E-2</v>
      </c>
      <c r="G16" s="72">
        <f>IF(RES_hh_fech!G16=0,0,RES_hh_fech!G16/RES_summary!G$19)</f>
        <v>4.1970922958791256E-2</v>
      </c>
      <c r="H16" s="72">
        <f>IF(RES_hh_fech!H16=0,0,RES_hh_fech!H16/RES_summary!H$19)</f>
        <v>7.5711392751588599E-2</v>
      </c>
      <c r="I16" s="72">
        <f>IF(RES_hh_fech!I16=0,0,RES_hh_fech!I16/RES_summary!I$19)</f>
        <v>0.11930845701236335</v>
      </c>
      <c r="J16" s="72">
        <f>IF(RES_hh_fech!J16=0,0,RES_hh_fech!J16/RES_summary!J$19)</f>
        <v>8.5712982603162083E-2</v>
      </c>
      <c r="K16" s="72">
        <f>IF(RES_hh_fech!K16=0,0,RES_hh_fech!K16/RES_summary!K$19)</f>
        <v>0.10024762502206577</v>
      </c>
      <c r="L16" s="72">
        <f>IF(RES_hh_fech!L16=0,0,RES_hh_fech!L16/RES_summary!L$19)</f>
        <v>0.1325759114431557</v>
      </c>
      <c r="M16" s="72">
        <f>IF(RES_hh_fech!M16=0,0,RES_hh_fech!M16/RES_summary!M$19)</f>
        <v>0.14013199543631349</v>
      </c>
      <c r="N16" s="72">
        <f>IF(RES_hh_fech!N16=0,0,RES_hh_fech!N16/RES_summary!N$19)</f>
        <v>0.28413709187466601</v>
      </c>
      <c r="O16" s="72">
        <f>IF(RES_hh_fech!O16=0,0,RES_hh_fech!O16/RES_summary!O$19)</f>
        <v>0.19044863650524835</v>
      </c>
      <c r="P16" s="72">
        <f>IF(RES_hh_fech!P16=0,0,RES_hh_fech!P16/RES_summary!P$19)</f>
        <v>0.13754765103423114</v>
      </c>
      <c r="Q16" s="72">
        <f>IF(RES_hh_fech!Q16=0,0,RES_hh_fech!Q16/RES_summary!Q$19)</f>
        <v>0.22061653131173387</v>
      </c>
      <c r="R16" s="72">
        <f>IF(RES_hh_fech!R16=0,0,RES_hh_fech!R16/RES_summary!R$19)</f>
        <v>0.22108609161683526</v>
      </c>
      <c r="S16" s="72">
        <f>IF(RES_hh_fech!S16=0,0,RES_hh_fech!S16/RES_summary!S$19)</f>
        <v>0.25265135513768844</v>
      </c>
      <c r="T16" s="72">
        <f>IF(RES_hh_fech!T16=0,0,RES_hh_fech!T16/RES_summary!T$19)</f>
        <v>0.33790483197934224</v>
      </c>
      <c r="U16" s="72">
        <f>IF(RES_hh_fech!U16=0,0,RES_hh_fech!U16/RES_summary!U$19)</f>
        <v>0.45888099027788792</v>
      </c>
      <c r="V16" s="72">
        <f>IF(RES_hh_fech!V16=0,0,RES_hh_fech!V16/RES_summary!V$19)</f>
        <v>0.25579498879598694</v>
      </c>
      <c r="W16" s="72">
        <f>IF(RES_hh_fech!W16=0,0,RES_hh_fech!W16/RES_summary!W$19)</f>
        <v>0.93177149734843789</v>
      </c>
      <c r="X16" s="72">
        <f>IF(RES_hh_fech!X16=0,0,RES_hh_fech!X16/RES_summary!X$19)</f>
        <v>0.92478956276976731</v>
      </c>
      <c r="Y16" s="72">
        <f>IF(RES_hh_fech!Y16=0,0,RES_hh_fech!Y16/RES_summary!Y$19)</f>
        <v>0.75591473701027478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23.827341613930862</v>
      </c>
      <c r="C17" s="69">
        <f>IF(RES_hh_fech!C17=0,0,RES_hh_fech!C17/RES_summary!C$19)</f>
        <v>24.040060924630573</v>
      </c>
      <c r="D17" s="69">
        <f>IF(RES_hh_fech!D17=0,0,RES_hh_fech!D17/RES_summary!D$19)</f>
        <v>24.567094988068934</v>
      </c>
      <c r="E17" s="69">
        <f>IF(RES_hh_fech!E17=0,0,RES_hh_fech!E17/RES_summary!E$19)</f>
        <v>24.969659946892534</v>
      </c>
      <c r="F17" s="69">
        <f>IF(RES_hh_fech!F17=0,0,RES_hh_fech!F17/RES_summary!F$19)</f>
        <v>24.788665805408353</v>
      </c>
      <c r="G17" s="69">
        <f>IF(RES_hh_fech!G17=0,0,RES_hh_fech!G17/RES_summary!G$19)</f>
        <v>24.874212632079768</v>
      </c>
      <c r="H17" s="69">
        <f>IF(RES_hh_fech!H17=0,0,RES_hh_fech!H17/RES_summary!H$19)</f>
        <v>24.909465237570071</v>
      </c>
      <c r="I17" s="69">
        <f>IF(RES_hh_fech!I17=0,0,RES_hh_fech!I17/RES_summary!I$19)</f>
        <v>25.169431561071029</v>
      </c>
      <c r="J17" s="69">
        <f>IF(RES_hh_fech!J17=0,0,RES_hh_fech!J17/RES_summary!J$19)</f>
        <v>25.466557269998045</v>
      </c>
      <c r="K17" s="69">
        <f>IF(RES_hh_fech!K17=0,0,RES_hh_fech!K17/RES_summary!K$19)</f>
        <v>25.058950004950248</v>
      </c>
      <c r="L17" s="69">
        <f>IF(RES_hh_fech!L17=0,0,RES_hh_fech!L17/RES_summary!L$19)</f>
        <v>25.118093697392474</v>
      </c>
      <c r="M17" s="69">
        <f>IF(RES_hh_fech!M17=0,0,RES_hh_fech!M17/RES_summary!M$19)</f>
        <v>24.452987821447241</v>
      </c>
      <c r="N17" s="69">
        <f>IF(RES_hh_fech!N17=0,0,RES_hh_fech!N17/RES_summary!N$19)</f>
        <v>21.422726882208561</v>
      </c>
      <c r="O17" s="69">
        <f>IF(RES_hh_fech!O17=0,0,RES_hh_fech!O17/RES_summary!O$19)</f>
        <v>20.685955020788114</v>
      </c>
      <c r="P17" s="69">
        <f>IF(RES_hh_fech!P17=0,0,RES_hh_fech!P17/RES_summary!P$19)</f>
        <v>21.768628511469139</v>
      </c>
      <c r="Q17" s="69">
        <f>IF(RES_hh_fech!Q17=0,0,RES_hh_fech!Q17/RES_summary!Q$19)</f>
        <v>23.727905905264254</v>
      </c>
      <c r="R17" s="69">
        <f>IF(RES_hh_fech!R17=0,0,RES_hh_fech!R17/RES_summary!R$19)</f>
        <v>23.70252848237487</v>
      </c>
      <c r="S17" s="69">
        <f>IF(RES_hh_fech!S17=0,0,RES_hh_fech!S17/RES_summary!S$19)</f>
        <v>23.386709764687492</v>
      </c>
      <c r="T17" s="69">
        <f>IF(RES_hh_fech!T17=0,0,RES_hh_fech!T17/RES_summary!T$19)</f>
        <v>23.034281807459404</v>
      </c>
      <c r="U17" s="69">
        <f>IF(RES_hh_fech!U17=0,0,RES_hh_fech!U17/RES_summary!U$19)</f>
        <v>22.980209132493862</v>
      </c>
      <c r="V17" s="69">
        <f>IF(RES_hh_fech!V17=0,0,RES_hh_fech!V17/RES_summary!V$19)</f>
        <v>24.195985239128618</v>
      </c>
      <c r="W17" s="69">
        <f>IF(RES_hh_fech!W17=0,0,RES_hh_fech!W17/RES_summary!W$19)</f>
        <v>22.744124366436065</v>
      </c>
      <c r="X17" s="69">
        <f>IF(RES_hh_fech!X17=0,0,RES_hh_fech!X17/RES_summary!X$19)</f>
        <v>22.264593807765046</v>
      </c>
      <c r="Y17" s="69">
        <f>IF(RES_hh_fech!Y17=0,0,RES_hh_fech!Y17/RES_summary!Y$19)</f>
        <v>22.713652216151441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27.230041669987632</v>
      </c>
      <c r="C19" s="72">
        <f>IF(RES_hh_fech!C19=0,0,RES_hh_fech!C19/RES_summary!C$19)</f>
        <v>24.748062562625208</v>
      </c>
      <c r="D19" s="72">
        <f>IF(RES_hh_fech!D19=0,0,RES_hh_fech!D19/RES_summary!D$19)</f>
        <v>27.785151299377659</v>
      </c>
      <c r="E19" s="72">
        <f>IF(RES_hh_fech!E19=0,0,RES_hh_fech!E19/RES_summary!E$19)</f>
        <v>27.461647257021124</v>
      </c>
      <c r="F19" s="72">
        <f>IF(RES_hh_fech!F19=0,0,RES_hh_fech!F19/RES_summary!F$19)</f>
        <v>23.723681911575888</v>
      </c>
      <c r="G19" s="72">
        <f>IF(RES_hh_fech!G19=0,0,RES_hh_fech!G19/RES_summary!G$19)</f>
        <v>28.174540013594342</v>
      </c>
      <c r="H19" s="72">
        <f>IF(RES_hh_fech!H19=0,0,RES_hh_fech!H19/RES_summary!H$19)</f>
        <v>28.674498171419927</v>
      </c>
      <c r="I19" s="72">
        <f>IF(RES_hh_fech!I19=0,0,RES_hh_fech!I19/RES_summary!I$19)</f>
        <v>24.441550181541388</v>
      </c>
      <c r="J19" s="72">
        <f>IF(RES_hh_fech!J19=0,0,RES_hh_fech!J19/RES_summary!J$19)</f>
        <v>24.313308239426888</v>
      </c>
      <c r="K19" s="72">
        <f>IF(RES_hh_fech!K19=0,0,RES_hh_fech!K19/RES_summary!K$19)</f>
        <v>25.38913617335783</v>
      </c>
      <c r="L19" s="72">
        <f>IF(RES_hh_fech!L19=0,0,RES_hh_fech!L19/RES_summary!L$19)</f>
        <v>33.091978073814801</v>
      </c>
      <c r="M19" s="72">
        <f>IF(RES_hh_fech!M19=0,0,RES_hh_fech!M19/RES_summary!M$19)</f>
        <v>26.448161407675549</v>
      </c>
      <c r="N19" s="72">
        <f>IF(RES_hh_fech!N19=0,0,RES_hh_fech!N19/RES_summary!N$19)</f>
        <v>20.915692179665236</v>
      </c>
      <c r="O19" s="72">
        <f>IF(RES_hh_fech!O19=0,0,RES_hh_fech!O19/RES_summary!O$19)</f>
        <v>23.535666857562372</v>
      </c>
      <c r="P19" s="72">
        <f>IF(RES_hh_fech!P19=0,0,RES_hh_fech!P19/RES_summary!P$19)</f>
        <v>21.88599545283784</v>
      </c>
      <c r="Q19" s="72">
        <f>IF(RES_hh_fech!Q19=0,0,RES_hh_fech!Q19/RES_summary!Q$19)</f>
        <v>22.300454806279316</v>
      </c>
      <c r="R19" s="72">
        <f>IF(RES_hh_fech!R19=0,0,RES_hh_fech!R19/RES_summary!R$19)</f>
        <v>19.03214899604933</v>
      </c>
      <c r="S19" s="72">
        <f>IF(RES_hh_fech!S19=0,0,RES_hh_fech!S19/RES_summary!S$19)</f>
        <v>24.468323893346465</v>
      </c>
      <c r="T19" s="72">
        <f>IF(RES_hh_fech!T19=0,0,RES_hh_fech!T19/RES_summary!T$19)</f>
        <v>25.253087783655243</v>
      </c>
      <c r="U19" s="72">
        <f>IF(RES_hh_fech!U19=0,0,RES_hh_fech!U19/RES_summary!U$19)</f>
        <v>25.199715034496691</v>
      </c>
      <c r="V19" s="72">
        <f>IF(RES_hh_fech!V19=0,0,RES_hh_fech!V19/RES_summary!V$19)</f>
        <v>18.972807105252912</v>
      </c>
      <c r="W19" s="72">
        <f>IF(RES_hh_fech!W19=0,0,RES_hh_fech!W19/RES_summary!W$19)</f>
        <v>19.574857319708844</v>
      </c>
      <c r="X19" s="72">
        <f>IF(RES_hh_fech!X19=0,0,RES_hh_fech!X19/RES_summary!X$19)</f>
        <v>19.254561079454579</v>
      </c>
      <c r="Y19" s="72">
        <f>IF(RES_hh_fech!Y19=0,0,RES_hh_fech!Y19/RES_summary!Y$19)</f>
        <v>19.503962099213489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27.850808378631779</v>
      </c>
      <c r="C21" s="72">
        <f>IF(RES_hh_fech!C21=0,0,RES_hh_fech!C21/RES_summary!C$19)</f>
        <v>27.434215151936137</v>
      </c>
      <c r="D21" s="72">
        <f>IF(RES_hh_fech!D21=0,0,RES_hh_fech!D21/RES_summary!D$19)</f>
        <v>29.046718065323908</v>
      </c>
      <c r="E21" s="72">
        <f>IF(RES_hh_fech!E21=0,0,RES_hh_fech!E21/RES_summary!E$19)</f>
        <v>27.758975115167146</v>
      </c>
      <c r="F21" s="72">
        <f>IF(RES_hh_fech!F21=0,0,RES_hh_fech!F21/RES_summary!F$19)</f>
        <v>28.33578557615024</v>
      </c>
      <c r="G21" s="72">
        <f>IF(RES_hh_fech!G21=0,0,RES_hh_fech!G21/RES_summary!G$19)</f>
        <v>29.875162474096225</v>
      </c>
      <c r="H21" s="72">
        <f>IF(RES_hh_fech!H21=0,0,RES_hh_fech!H21/RES_summary!H$19)</f>
        <v>26.849082564387757</v>
      </c>
      <c r="I21" s="72">
        <f>IF(RES_hh_fech!I21=0,0,RES_hh_fech!I21/RES_summary!I$19)</f>
        <v>28.769585140982336</v>
      </c>
      <c r="J21" s="72">
        <f>IF(RES_hh_fech!J21=0,0,RES_hh_fech!J21/RES_summary!J$19)</f>
        <v>27.933996058884695</v>
      </c>
      <c r="K21" s="72">
        <f>IF(RES_hh_fech!K21=0,0,RES_hh_fech!K21/RES_summary!K$19)</f>
        <v>27.829269236643555</v>
      </c>
      <c r="L21" s="72">
        <f>IF(RES_hh_fech!L21=0,0,RES_hh_fech!L21/RES_summary!L$19)</f>
        <v>27.356670241472276</v>
      </c>
      <c r="M21" s="72">
        <f>IF(RES_hh_fech!M21=0,0,RES_hh_fech!M21/RES_summary!M$19)</f>
        <v>25.923675544074698</v>
      </c>
      <c r="N21" s="72">
        <f>IF(RES_hh_fech!N21=0,0,RES_hh_fech!N21/RES_summary!N$19)</f>
        <v>23.348449793308134</v>
      </c>
      <c r="O21" s="72">
        <f>IF(RES_hh_fech!O21=0,0,RES_hh_fech!O21/RES_summary!O$19)</f>
        <v>21.367249678379967</v>
      </c>
      <c r="P21" s="72">
        <f>IF(RES_hh_fech!P21=0,0,RES_hh_fech!P21/RES_summary!P$19)</f>
        <v>23.529614643414043</v>
      </c>
      <c r="Q21" s="72">
        <f>IF(RES_hh_fech!Q21=0,0,RES_hh_fech!Q21/RES_summary!Q$19)</f>
        <v>24.437842793620124</v>
      </c>
      <c r="R21" s="72">
        <f>IF(RES_hh_fech!R21=0,0,RES_hh_fech!R21/RES_summary!R$19)</f>
        <v>24.796131564119339</v>
      </c>
      <c r="S21" s="72">
        <f>IF(RES_hh_fech!S21=0,0,RES_hh_fech!S21/RES_summary!S$19)</f>
        <v>24.460230134970988</v>
      </c>
      <c r="T21" s="72">
        <f>IF(RES_hh_fech!T21=0,0,RES_hh_fech!T21/RES_summary!T$19)</f>
        <v>23.615703490481959</v>
      </c>
      <c r="U21" s="72">
        <f>IF(RES_hh_fech!U21=0,0,RES_hh_fech!U21/RES_summary!U$19)</f>
        <v>23.349545150657026</v>
      </c>
      <c r="V21" s="72">
        <f>IF(RES_hh_fech!V21=0,0,RES_hh_fech!V21/RES_summary!V$19)</f>
        <v>24.468187889233945</v>
      </c>
      <c r="W21" s="72">
        <f>IF(RES_hh_fech!W21=0,0,RES_hh_fech!W21/RES_summary!W$19)</f>
        <v>24.231438100911312</v>
      </c>
      <c r="X21" s="72">
        <f>IF(RES_hh_fech!X21=0,0,RES_hh_fech!X21/RES_summary!X$19)</f>
        <v>23.626539584005343</v>
      </c>
      <c r="Y21" s="72">
        <f>IF(RES_hh_fech!Y21=0,0,RES_hh_fech!Y21/RES_summary!Y$19)</f>
        <v>23.055670431002447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31.837229993200456</v>
      </c>
      <c r="C22" s="72">
        <f>IF(RES_hh_fech!C22=0,0,RES_hh_fech!C22/RES_summary!C$19)</f>
        <v>31.596592977277769</v>
      </c>
      <c r="D22" s="72">
        <f>IF(RES_hh_fech!D22=0,0,RES_hh_fech!D22/RES_summary!D$19)</f>
        <v>33.230160895178422</v>
      </c>
      <c r="E22" s="72">
        <f>IF(RES_hh_fech!E22=0,0,RES_hh_fech!E22/RES_summary!E$19)</f>
        <v>29.19447848337153</v>
      </c>
      <c r="F22" s="72">
        <f>IF(RES_hh_fech!F22=0,0,RES_hh_fech!F22/RES_summary!F$19)</f>
        <v>21.821999766706881</v>
      </c>
      <c r="G22" s="72">
        <f>IF(RES_hh_fech!G22=0,0,RES_hh_fech!G22/RES_summary!G$19)</f>
        <v>31.693171745358462</v>
      </c>
      <c r="H22" s="72">
        <f>IF(RES_hh_fech!H22=0,0,RES_hh_fech!H22/RES_summary!H$19)</f>
        <v>28.423913203943687</v>
      </c>
      <c r="I22" s="72">
        <f>IF(RES_hh_fech!I22=0,0,RES_hh_fech!I22/RES_summary!I$19)</f>
        <v>29.130453008643226</v>
      </c>
      <c r="J22" s="72">
        <f>IF(RES_hh_fech!J22=0,0,RES_hh_fech!J22/RES_summary!J$19)</f>
        <v>21.756919204156581</v>
      </c>
      <c r="K22" s="72">
        <f>IF(RES_hh_fech!K22=0,0,RES_hh_fech!K22/RES_summary!K$19)</f>
        <v>26.102313202455466</v>
      </c>
      <c r="L22" s="72">
        <f>IF(RES_hh_fech!L22=0,0,RES_hh_fech!L22/RES_summary!L$19)</f>
        <v>23.837203490787829</v>
      </c>
      <c r="M22" s="72">
        <f>IF(RES_hh_fech!M22=0,0,RES_hh_fech!M22/RES_summary!M$19)</f>
        <v>23.662525292563377</v>
      </c>
      <c r="N22" s="72">
        <f>IF(RES_hh_fech!N22=0,0,RES_hh_fech!N22/RES_summary!N$19)</f>
        <v>23.119474347390373</v>
      </c>
      <c r="O22" s="72">
        <f>IF(RES_hh_fech!O22=0,0,RES_hh_fech!O22/RES_summary!O$19)</f>
        <v>23.624912382734372</v>
      </c>
      <c r="P22" s="72">
        <f>IF(RES_hh_fech!P22=0,0,RES_hh_fech!P22/RES_summary!P$19)</f>
        <v>23.477779611464484</v>
      </c>
      <c r="Q22" s="72">
        <f>IF(RES_hh_fech!Q22=0,0,RES_hh_fech!Q22/RES_summary!Q$19)</f>
        <v>23.693997078462917</v>
      </c>
      <c r="R22" s="72">
        <f>IF(RES_hh_fech!R22=0,0,RES_hh_fech!R22/RES_summary!R$19)</f>
        <v>23.668049125455223</v>
      </c>
      <c r="S22" s="72">
        <f>IF(RES_hh_fech!S22=0,0,RES_hh_fech!S22/RES_summary!S$19)</f>
        <v>23.346070094730162</v>
      </c>
      <c r="T22" s="72">
        <f>IF(RES_hh_fech!T22=0,0,RES_hh_fech!T22/RES_summary!T$19)</f>
        <v>24.766294947694842</v>
      </c>
      <c r="U22" s="72">
        <f>IF(RES_hh_fech!U22=0,0,RES_hh_fech!U22/RES_summary!U$19)</f>
        <v>27.389410018761833</v>
      </c>
      <c r="V22" s="72">
        <f>IF(RES_hh_fech!V22=0,0,RES_hh_fech!V22/RES_summary!V$19)</f>
        <v>19.603626287530467</v>
      </c>
      <c r="W22" s="72">
        <f>IF(RES_hh_fech!W22=0,0,RES_hh_fech!W22/RES_summary!W$19)</f>
        <v>21.871237575031216</v>
      </c>
      <c r="X22" s="72">
        <f>IF(RES_hh_fech!X22=0,0,RES_hh_fech!X22/RES_summary!X$19)</f>
        <v>23.035325704709738</v>
      </c>
      <c r="Y22" s="72">
        <f>IF(RES_hh_fech!Y22=0,0,RES_hh_fech!Y22/RES_summary!Y$19)</f>
        <v>22.979208635995651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17.454978923277039</v>
      </c>
      <c r="C24" s="72">
        <f>IF(RES_hh_fech!C24=0,0,RES_hh_fech!C24/RES_summary!C$19)</f>
        <v>18.956091121742787</v>
      </c>
      <c r="D24" s="72">
        <f>IF(RES_hh_fech!D24=0,0,RES_hh_fech!D24/RES_summary!D$19)</f>
        <v>17.268727222035402</v>
      </c>
      <c r="E24" s="72">
        <f>IF(RES_hh_fech!E24=0,0,RES_hh_fech!E24/RES_summary!E$19)</f>
        <v>17.450070589234254</v>
      </c>
      <c r="F24" s="72">
        <f>IF(RES_hh_fech!F24=0,0,RES_hh_fech!F24/RES_summary!F$19)</f>
        <v>20.122931289359272</v>
      </c>
      <c r="G24" s="72">
        <f>IF(RES_hh_fech!G24=0,0,RES_hh_fech!G24/RES_summary!G$19)</f>
        <v>18.539487698891538</v>
      </c>
      <c r="H24" s="72">
        <f>IF(RES_hh_fech!H24=0,0,RES_hh_fech!H24/RES_summary!H$19)</f>
        <v>18.75058062264252</v>
      </c>
      <c r="I24" s="72">
        <f>IF(RES_hh_fech!I24=0,0,RES_hh_fech!I24/RES_summary!I$19)</f>
        <v>20.190990876951332</v>
      </c>
      <c r="J24" s="72">
        <f>IF(RES_hh_fech!J24=0,0,RES_hh_fech!J24/RES_summary!J$19)</f>
        <v>19.671943635975531</v>
      </c>
      <c r="K24" s="72">
        <f>IF(RES_hh_fech!K24=0,0,RES_hh_fech!K24/RES_summary!K$19)</f>
        <v>18.843082142936446</v>
      </c>
      <c r="L24" s="72">
        <f>IF(RES_hh_fech!L24=0,0,RES_hh_fech!L24/RES_summary!L$19)</f>
        <v>19.634565417423257</v>
      </c>
      <c r="M24" s="72">
        <f>IF(RES_hh_fech!M24=0,0,RES_hh_fech!M24/RES_summary!M$19)</f>
        <v>18.328787863629934</v>
      </c>
      <c r="N24" s="72">
        <f>IF(RES_hh_fech!N24=0,0,RES_hh_fech!N24/RES_summary!N$19)</f>
        <v>17.491308529335395</v>
      </c>
      <c r="O24" s="72">
        <f>IF(RES_hh_fech!O24=0,0,RES_hh_fech!O24/RES_summary!O$19)</f>
        <v>17.273493657322273</v>
      </c>
      <c r="P24" s="72">
        <f>IF(RES_hh_fech!P24=0,0,RES_hh_fech!P24/RES_summary!P$19)</f>
        <v>17.431203183535075</v>
      </c>
      <c r="Q24" s="72">
        <f>IF(RES_hh_fech!Q24=0,0,RES_hh_fech!Q24/RES_summary!Q$19)</f>
        <v>18.811437668225057</v>
      </c>
      <c r="R24" s="72">
        <f>IF(RES_hh_fech!R24=0,0,RES_hh_fech!R24/RES_summary!R$19)</f>
        <v>19.673192268734386</v>
      </c>
      <c r="S24" s="72">
        <f>IF(RES_hh_fech!S24=0,0,RES_hh_fech!S24/RES_summary!S$19)</f>
        <v>19.729273468832581</v>
      </c>
      <c r="T24" s="72">
        <f>IF(RES_hh_fech!T24=0,0,RES_hh_fech!T24/RES_summary!T$19)</f>
        <v>19.958848513473846</v>
      </c>
      <c r="U24" s="72">
        <f>IF(RES_hh_fech!U24=0,0,RES_hh_fech!U24/RES_summary!U$19)</f>
        <v>20.251709027785761</v>
      </c>
      <c r="V24" s="72">
        <f>IF(RES_hh_fech!V24=0,0,RES_hh_fech!V24/RES_summary!V$19)</f>
        <v>21.287817237547536</v>
      </c>
      <c r="W24" s="72">
        <f>IF(RES_hh_fech!W24=0,0,RES_hh_fech!W24/RES_summary!W$19)</f>
        <v>20.320652337474527</v>
      </c>
      <c r="X24" s="72">
        <f>IF(RES_hh_fech!X24=0,0,RES_hh_fech!X24/RES_summary!X$19)</f>
        <v>19.912687585987968</v>
      </c>
      <c r="Y24" s="72">
        <f>IF(RES_hh_fech!Y24=0,0,RES_hh_fech!Y24/RES_summary!Y$19)</f>
        <v>20.892974608723446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22.327389988101899</v>
      </c>
      <c r="C25" s="74">
        <f>IF(RES_hh_fech!C25=0,0,RES_hh_fech!C25/RES_summary!C$19)</f>
        <v>22.736822007190924</v>
      </c>
      <c r="D25" s="74">
        <f>IF(RES_hh_fech!D25=0,0,RES_hh_fech!D25/RES_summary!D$19)</f>
        <v>22.804066393502712</v>
      </c>
      <c r="E25" s="74">
        <f>IF(RES_hh_fech!E25=0,0,RES_hh_fech!E25/RES_summary!E$19)</f>
        <v>24.913923347508881</v>
      </c>
      <c r="F25" s="74">
        <f>IF(RES_hh_fech!F25=0,0,RES_hh_fech!F25/RES_summary!F$19)</f>
        <v>23.529544120108849</v>
      </c>
      <c r="G25" s="74">
        <f>IF(RES_hh_fech!G25=0,0,RES_hh_fech!G25/RES_summary!G$19)</f>
        <v>22.481265092361099</v>
      </c>
      <c r="H25" s="74">
        <f>IF(RES_hh_fech!H25=0,0,RES_hh_fech!H25/RES_summary!H$19)</f>
        <v>24.938459098353505</v>
      </c>
      <c r="I25" s="74">
        <f>IF(RES_hh_fech!I25=0,0,RES_hh_fech!I25/RES_summary!I$19)</f>
        <v>23.665143282558731</v>
      </c>
      <c r="J25" s="74">
        <f>IF(RES_hh_fech!J25=0,0,RES_hh_fech!J25/RES_summary!J$19)</f>
        <v>25.106136348574971</v>
      </c>
      <c r="K25" s="74">
        <f>IF(RES_hh_fech!K25=0,0,RES_hh_fech!K25/RES_summary!K$19)</f>
        <v>24.071133250899408</v>
      </c>
      <c r="L25" s="74">
        <f>IF(RES_hh_fech!L25=0,0,RES_hh_fech!L25/RES_summary!L$19)</f>
        <v>23.933978320167022</v>
      </c>
      <c r="M25" s="74">
        <f>IF(RES_hh_fech!M25=0,0,RES_hh_fech!M25/RES_summary!M$19)</f>
        <v>24.16345364393619</v>
      </c>
      <c r="N25" s="74">
        <f>IF(RES_hh_fech!N25=0,0,RES_hh_fech!N25/RES_summary!N$19)</f>
        <v>19.781058610693577</v>
      </c>
      <c r="O25" s="74">
        <f>IF(RES_hh_fech!O25=0,0,RES_hh_fech!O25/RES_summary!O$19)</f>
        <v>19.820282353087901</v>
      </c>
      <c r="P25" s="74">
        <f>IF(RES_hh_fech!P25=0,0,RES_hh_fech!P25/RES_summary!P$19)</f>
        <v>20.144833386087601</v>
      </c>
      <c r="Q25" s="74">
        <f>IF(RES_hh_fech!Q25=0,0,RES_hh_fech!Q25/RES_summary!Q$19)</f>
        <v>23.408375011189051</v>
      </c>
      <c r="R25" s="74">
        <f>IF(RES_hh_fech!R25=0,0,RES_hh_fech!R25/RES_summary!R$19)</f>
        <v>22.857399780101616</v>
      </c>
      <c r="S25" s="74">
        <f>IF(RES_hh_fech!S25=0,0,RES_hh_fech!S25/RES_summary!S$19)</f>
        <v>22.23879849253985</v>
      </c>
      <c r="T25" s="74">
        <f>IF(RES_hh_fech!T25=0,0,RES_hh_fech!T25/RES_summary!T$19)</f>
        <v>22.018621466410927</v>
      </c>
      <c r="U25" s="74">
        <f>IF(RES_hh_fech!U25=0,0,RES_hh_fech!U25/RES_summary!U$19)</f>
        <v>21.877188704527661</v>
      </c>
      <c r="V25" s="74">
        <f>IF(RES_hh_fech!V25=0,0,RES_hh_fech!V25/RES_summary!V$19)</f>
        <v>23.797303517198838</v>
      </c>
      <c r="W25" s="74">
        <f>IF(RES_hh_fech!W25=0,0,RES_hh_fech!W25/RES_summary!W$19)</f>
        <v>20.705257876161735</v>
      </c>
      <c r="X25" s="74">
        <f>IF(RES_hh_fech!X25=0,0,RES_hh_fech!X25/RES_summary!X$19)</f>
        <v>20.102172289008458</v>
      </c>
      <c r="Y25" s="74">
        <f>IF(RES_hh_fech!Y25=0,0,RES_hh_fech!Y25/RES_summary!Y$19)</f>
        <v>21.377515306805265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10.105397833544028</v>
      </c>
      <c r="D26" s="77">
        <f>IF(RES_hh_fech!D26=0,0,RES_hh_fech!D26/RES_summary!D$19)</f>
        <v>10.279675709106492</v>
      </c>
      <c r="E26" s="77">
        <f>IF(RES_hh_fech!E26=0,0,RES_hh_fech!E26/RES_summary!E$19)</f>
        <v>10.533112781512232</v>
      </c>
      <c r="F26" s="77">
        <f>IF(RES_hh_fech!F26=0,0,RES_hh_fech!F26/RES_summary!F$19)</f>
        <v>10.598835389499826</v>
      </c>
      <c r="G26" s="77">
        <f>IF(RES_hh_fech!G26=0,0,RES_hh_fech!G26/RES_summary!G$19)</f>
        <v>10.657383093115984</v>
      </c>
      <c r="H26" s="77">
        <f>IF(RES_hh_fech!H26=0,0,RES_hh_fech!H26/RES_summary!H$19)</f>
        <v>10.802172717998143</v>
      </c>
      <c r="I26" s="77">
        <f>IF(RES_hh_fech!I26=0,0,RES_hh_fech!I26/RES_summary!I$19)</f>
        <v>11.058877446367934</v>
      </c>
      <c r="J26" s="77">
        <f>IF(RES_hh_fech!J26=0,0,RES_hh_fech!J26/RES_summary!J$19)</f>
        <v>11.31164878308811</v>
      </c>
      <c r="K26" s="77">
        <f>IF(RES_hh_fech!K26=0,0,RES_hh_fech!K26/RES_summary!K$19)</f>
        <v>11.214831286142088</v>
      </c>
      <c r="L26" s="77">
        <f>IF(RES_hh_fech!L26=0,0,RES_hh_fech!L26/RES_summary!L$19)</f>
        <v>11.384910306141625</v>
      </c>
      <c r="M26" s="77">
        <f>IF(RES_hh_fech!M26=0,0,RES_hh_fech!M26/RES_summary!M$19)</f>
        <v>11.102034370866212</v>
      </c>
      <c r="N26" s="77">
        <f>IF(RES_hh_fech!N26=0,0,RES_hh_fech!N26/RES_summary!N$19)</f>
        <v>10.665227455900155</v>
      </c>
      <c r="O26" s="77">
        <f>IF(RES_hh_fech!O26=0,0,RES_hh_fech!O26/RES_summary!O$19)</f>
        <v>10.627904541582364</v>
      </c>
      <c r="P26" s="77">
        <f>IF(RES_hh_fech!P26=0,0,RES_hh_fech!P26/RES_summary!P$19)</f>
        <v>10.899418885117587</v>
      </c>
      <c r="Q26" s="77">
        <f>IF(RES_hh_fech!Q26=0,0,RES_hh_fech!Q26/RES_summary!Q$19)</f>
        <v>11.373542419455404</v>
      </c>
      <c r="R26" s="77">
        <f>IF(RES_hh_fech!R26=0,0,RES_hh_fech!R26/RES_summary!R$19)</f>
        <v>11.455344004947071</v>
      </c>
      <c r="S26" s="77">
        <f>IF(RES_hh_fech!S26=0,0,RES_hh_fech!S26/RES_summary!S$19)</f>
        <v>11.625350106272224</v>
      </c>
      <c r="T26" s="77">
        <f>IF(RES_hh_fech!T26=0,0,RES_hh_fech!T26/RES_summary!T$19)</f>
        <v>11.672292929290785</v>
      </c>
      <c r="U26" s="77">
        <f>IF(RES_hh_fech!U26=0,0,RES_hh_fech!U26/RES_summary!U$19)</f>
        <v>11.92839370768206</v>
      </c>
      <c r="V26" s="77">
        <f>IF(RES_hh_fech!V26=0,0,RES_hh_fech!V26/RES_summary!V$19)</f>
        <v>12.833138789917154</v>
      </c>
      <c r="W26" s="77">
        <f>IF(RES_hh_fech!W26=0,0,RES_hh_fech!W26/RES_summary!W$19)</f>
        <v>12.339659400398274</v>
      </c>
      <c r="X26" s="77">
        <f>IF(RES_hh_fech!X26=0,0,RES_hh_fech!X26/RES_summary!X$19)</f>
        <v>11.622194703316412</v>
      </c>
      <c r="Y26" s="77">
        <f>IF(RES_hh_fech!Y26=0,0,RES_hh_fech!Y26/RES_summary!Y$19)</f>
        <v>11.533839292768183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9.4874413985693913</v>
      </c>
      <c r="C27" s="69">
        <f>IF(RES_hh_fech!C27=0,0,RES_hh_fech!C27/RES_summary!C$19)</f>
        <v>9.6393408301446684</v>
      </c>
      <c r="D27" s="69">
        <f>IF(RES_hh_fech!D27=0,0,RES_hh_fech!D27/RES_summary!D$19)</f>
        <v>10.06807786372682</v>
      </c>
      <c r="E27" s="69">
        <f>IF(RES_hh_fech!E27=0,0,RES_hh_fech!E27/RES_summary!E$19)</f>
        <v>10.151385189850233</v>
      </c>
      <c r="F27" s="69">
        <f>IF(RES_hh_fech!F27=0,0,RES_hh_fech!F27/RES_summary!F$19)</f>
        <v>10.074064300383197</v>
      </c>
      <c r="G27" s="69">
        <f>IF(RES_hh_fech!G27=0,0,RES_hh_fech!G27/RES_summary!G$19)</f>
        <v>9.5677778843057162</v>
      </c>
      <c r="H27" s="69">
        <f>IF(RES_hh_fech!H27=0,0,RES_hh_fech!H27/RES_summary!H$19)</f>
        <v>9.2430022435403156</v>
      </c>
      <c r="I27" s="69">
        <f>IF(RES_hh_fech!I27=0,0,RES_hh_fech!I27/RES_summary!I$19)</f>
        <v>8.3700598222253895</v>
      </c>
      <c r="J27" s="69">
        <f>IF(RES_hh_fech!J27=0,0,RES_hh_fech!J27/RES_summary!J$19)</f>
        <v>8.4949035024910629</v>
      </c>
      <c r="K27" s="69">
        <f>IF(RES_hh_fech!K27=0,0,RES_hh_fech!K27/RES_summary!K$19)</f>
        <v>7.3759109357149457</v>
      </c>
      <c r="L27" s="69">
        <f>IF(RES_hh_fech!L27=0,0,RES_hh_fech!L27/RES_summary!L$19)</f>
        <v>7.7970361317631944</v>
      </c>
      <c r="M27" s="69">
        <f>IF(RES_hh_fech!M27=0,0,RES_hh_fech!M27/RES_summary!M$19)</f>
        <v>6.5851738003277118</v>
      </c>
      <c r="N27" s="69">
        <f>IF(RES_hh_fech!N27=0,0,RES_hh_fech!N27/RES_summary!N$19)</f>
        <v>5.5338332592271877</v>
      </c>
      <c r="O27" s="69">
        <f>IF(RES_hh_fech!O27=0,0,RES_hh_fech!O27/RES_summary!O$19)</f>
        <v>5.5533308751909791</v>
      </c>
      <c r="P27" s="69">
        <f>IF(RES_hh_fech!P27=0,0,RES_hh_fech!P27/RES_summary!P$19)</f>
        <v>5.4316640098417173</v>
      </c>
      <c r="Q27" s="69">
        <f>IF(RES_hh_fech!Q27=0,0,RES_hh_fech!Q27/RES_summary!Q$19)</f>
        <v>5.7784042071330424</v>
      </c>
      <c r="R27" s="69">
        <f>IF(RES_hh_fech!R27=0,0,RES_hh_fech!R27/RES_summary!R$19)</f>
        <v>5.3817078720419076</v>
      </c>
      <c r="S27" s="69">
        <f>IF(RES_hh_fech!S27=0,0,RES_hh_fech!S27/RES_summary!S$19)</f>
        <v>6.6536355371294498</v>
      </c>
      <c r="T27" s="69">
        <f>IF(RES_hh_fech!T27=0,0,RES_hh_fech!T27/RES_summary!T$19)</f>
        <v>7.2371942923485175</v>
      </c>
      <c r="U27" s="69">
        <f>IF(RES_hh_fech!U27=0,0,RES_hh_fech!U27/RES_summary!U$19)</f>
        <v>7.4092524948267195</v>
      </c>
      <c r="V27" s="69">
        <f>IF(RES_hh_fech!V27=0,0,RES_hh_fech!V27/RES_summary!V$19)</f>
        <v>10.808585297627046</v>
      </c>
      <c r="W27" s="69">
        <f>IF(RES_hh_fech!W27=0,0,RES_hh_fech!W27/RES_summary!W$19)</f>
        <v>10.3945932380208</v>
      </c>
      <c r="X27" s="69">
        <f>IF(RES_hh_fech!X27=0,0,RES_hh_fech!X27/RES_summary!X$19)</f>
        <v>8.9524049879747878</v>
      </c>
      <c r="Y27" s="69">
        <f>IF(RES_hh_fech!Y27=0,0,RES_hh_fech!Y27/RES_summary!Y$19)</f>
        <v>8.3670297740496054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9.7373467627950792</v>
      </c>
      <c r="C29" s="72">
        <f>IF(RES_hh_fech!C29=0,0,RES_hh_fech!C29/RES_summary!C$19)</f>
        <v>9.7450954774781291</v>
      </c>
      <c r="D29" s="72">
        <f>IF(RES_hh_fech!D29=0,0,RES_hh_fech!D29/RES_summary!D$19)</f>
        <v>10.286057763024418</v>
      </c>
      <c r="E29" s="72">
        <f>IF(RES_hh_fech!E29=0,0,RES_hh_fech!E29/RES_summary!E$19)</f>
        <v>10.36172579107803</v>
      </c>
      <c r="F29" s="72">
        <f>IF(RES_hh_fech!F29=0,0,RES_hh_fech!F29/RES_summary!F$19)</f>
        <v>9.8344559724635072</v>
      </c>
      <c r="G29" s="72">
        <f>IF(RES_hh_fech!G29=0,0,RES_hh_fech!G29/RES_summary!G$19)</f>
        <v>9.7728831448888869</v>
      </c>
      <c r="H29" s="72">
        <f>IF(RES_hh_fech!H29=0,0,RES_hh_fech!H29/RES_summary!H$19)</f>
        <v>9.6618128274844111</v>
      </c>
      <c r="I29" s="72">
        <f>IF(RES_hh_fech!I29=0,0,RES_hh_fech!I29/RES_summary!I$19)</f>
        <v>8.7925804019835674</v>
      </c>
      <c r="J29" s="72">
        <f>IF(RES_hh_fech!J29=0,0,RES_hh_fech!J29/RES_summary!J$19)</f>
        <v>7.8293317753908491</v>
      </c>
      <c r="K29" s="72">
        <f>IF(RES_hh_fech!K29=0,0,RES_hh_fech!K29/RES_summary!K$19)</f>
        <v>7.8288550591142263</v>
      </c>
      <c r="L29" s="72">
        <f>IF(RES_hh_fech!L29=0,0,RES_hh_fech!L29/RES_summary!L$19)</f>
        <v>8.2797086926567349</v>
      </c>
      <c r="M29" s="72">
        <f>IF(RES_hh_fech!M29=0,0,RES_hh_fech!M29/RES_summary!M$19)</f>
        <v>6.8257808007858003</v>
      </c>
      <c r="N29" s="72">
        <f>IF(RES_hh_fech!N29=0,0,RES_hh_fech!N29/RES_summary!N$19)</f>
        <v>5.7577347508684475</v>
      </c>
      <c r="O29" s="72">
        <f>IF(RES_hh_fech!O29=0,0,RES_hh_fech!O29/RES_summary!O$19)</f>
        <v>6.2208079294689904</v>
      </c>
      <c r="P29" s="72">
        <f>IF(RES_hh_fech!P29=0,0,RES_hh_fech!P29/RES_summary!P$19)</f>
        <v>5.8064554883567618</v>
      </c>
      <c r="Q29" s="72">
        <f>IF(RES_hh_fech!Q29=0,0,RES_hh_fech!Q29/RES_summary!Q$19)</f>
        <v>6.1626410339248663</v>
      </c>
      <c r="R29" s="72">
        <f>IF(RES_hh_fech!R29=0,0,RES_hh_fech!R29/RES_summary!R$19)</f>
        <v>5.4573685107524694</v>
      </c>
      <c r="S29" s="72">
        <f>IF(RES_hh_fech!S29=0,0,RES_hh_fech!S29/RES_summary!S$19)</f>
        <v>7.1874504926001412</v>
      </c>
      <c r="T29" s="72">
        <f>IF(RES_hh_fech!T29=0,0,RES_hh_fech!T29/RES_summary!T$19)</f>
        <v>7.7457584213735329</v>
      </c>
      <c r="U29" s="72">
        <f>IF(RES_hh_fech!U29=0,0,RES_hh_fech!U29/RES_summary!U$19)</f>
        <v>8.0033909765384408</v>
      </c>
      <c r="V29" s="72">
        <f>IF(RES_hh_fech!V29=0,0,RES_hh_fech!V29/RES_summary!V$19)</f>
        <v>11.152940812331234</v>
      </c>
      <c r="W29" s="72">
        <f>IF(RES_hh_fech!W29=0,0,RES_hh_fech!W29/RES_summary!W$19)</f>
        <v>10.793050750875851</v>
      </c>
      <c r="X29" s="72">
        <f>IF(RES_hh_fech!X29=0,0,RES_hh_fech!X29/RES_summary!X$19)</f>
        <v>9.7393010602912558</v>
      </c>
      <c r="Y29" s="72">
        <f>IF(RES_hh_fech!Y29=0,0,RES_hh_fech!Y29/RES_summary!Y$19)</f>
        <v>9.2492509659418598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9.5712615464894792</v>
      </c>
      <c r="C30" s="72">
        <f>IF(RES_hh_fech!C30=0,0,RES_hh_fech!C30/RES_summary!C$19)</f>
        <v>9.6822954039053624</v>
      </c>
      <c r="D30" s="72">
        <f>IF(RES_hh_fech!D30=0,0,RES_hh_fech!D30/RES_summary!D$19)</f>
        <v>10.309463562746805</v>
      </c>
      <c r="E30" s="72">
        <f>IF(RES_hh_fech!E30=0,0,RES_hh_fech!E30/RES_summary!E$19)</f>
        <v>10.391586722425291</v>
      </c>
      <c r="F30" s="72">
        <f>IF(RES_hh_fech!F30=0,0,RES_hh_fech!F30/RES_summary!F$19)</f>
        <v>10.383211268598425</v>
      </c>
      <c r="G30" s="72">
        <f>IF(RES_hh_fech!G30=0,0,RES_hh_fech!G30/RES_summary!G$19)</f>
        <v>9.7180356637872176</v>
      </c>
      <c r="H30" s="72">
        <f>IF(RES_hh_fech!H30=0,0,RES_hh_fech!H30/RES_summary!H$19)</f>
        <v>9.3337454222825187</v>
      </c>
      <c r="I30" s="72">
        <f>IF(RES_hh_fech!I30=0,0,RES_hh_fech!I30/RES_summary!I$19)</f>
        <v>8.3392199015983728</v>
      </c>
      <c r="J30" s="72">
        <f>IF(RES_hh_fech!J30=0,0,RES_hh_fech!J30/RES_summary!J$19)</f>
        <v>9.1698170369337717</v>
      </c>
      <c r="K30" s="72">
        <f>IF(RES_hh_fech!K30=0,0,RES_hh_fech!K30/RES_summary!K$19)</f>
        <v>7.5321477075628884</v>
      </c>
      <c r="L30" s="72">
        <f>IF(RES_hh_fech!L30=0,0,RES_hh_fech!L30/RES_summary!L$19)</f>
        <v>8.1231183330481489</v>
      </c>
      <c r="M30" s="72">
        <f>IF(RES_hh_fech!M30=0,0,RES_hh_fech!M30/RES_summary!M$19)</f>
        <v>6.8407631445635495</v>
      </c>
      <c r="N30" s="72">
        <f>IF(RES_hh_fech!N30=0,0,RES_hh_fech!N30/RES_summary!N$19)</f>
        <v>5.6737250939964996</v>
      </c>
      <c r="O30" s="72">
        <f>IF(RES_hh_fech!O30=0,0,RES_hh_fech!O30/RES_summary!O$19)</f>
        <v>5.6053374537842453</v>
      </c>
      <c r="P30" s="72">
        <f>IF(RES_hh_fech!P30=0,0,RES_hh_fech!P30/RES_summary!P$19)</f>
        <v>5.7137967803460379</v>
      </c>
      <c r="Q30" s="72">
        <f>IF(RES_hh_fech!Q30=0,0,RES_hh_fech!Q30/RES_summary!Q$19)</f>
        <v>6.1135183097711456</v>
      </c>
      <c r="R30" s="72">
        <f>IF(RES_hh_fech!R30=0,0,RES_hh_fech!R30/RES_summary!R$19)</f>
        <v>5.6960094799142276</v>
      </c>
      <c r="S30" s="72">
        <f>IF(RES_hh_fech!S30=0,0,RES_hh_fech!S30/RES_summary!S$19)</f>
        <v>7.0064143761613042</v>
      </c>
      <c r="T30" s="72">
        <f>IF(RES_hh_fech!T30=0,0,RES_hh_fech!T30/RES_summary!T$19)</f>
        <v>7.7225473541250222</v>
      </c>
      <c r="U30" s="72">
        <f>IF(RES_hh_fech!U30=0,0,RES_hh_fech!U30/RES_summary!U$19)</f>
        <v>7.8846218270995498</v>
      </c>
      <c r="V30" s="72">
        <f>IF(RES_hh_fech!V30=0,0,RES_hh_fech!V30/RES_summary!V$19)</f>
        <v>11.420152878515211</v>
      </c>
      <c r="W30" s="72">
        <f>IF(RES_hh_fech!W30=0,0,RES_hh_fech!W30/RES_summary!W$19)</f>
        <v>11.370890933078881</v>
      </c>
      <c r="X30" s="72">
        <f>IF(RES_hh_fech!X30=0,0,RES_hh_fech!X30/RES_summary!X$19)</f>
        <v>9.5655113680952866</v>
      </c>
      <c r="Y30" s="72">
        <f>IF(RES_hh_fech!Y30=0,0,RES_hh_fech!Y30/RES_summary!Y$19)</f>
        <v>8.8550603271398796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9.8479633205388293</v>
      </c>
      <c r="C31" s="72">
        <f>IF(RES_hh_fech!C31=0,0,RES_hh_fech!C31/RES_summary!C$19)</f>
        <v>9.8878167982818717</v>
      </c>
      <c r="D31" s="72">
        <f>IF(RES_hh_fech!D31=0,0,RES_hh_fech!D31/RES_summary!D$19)</f>
        <v>10.604613877309237</v>
      </c>
      <c r="E31" s="72">
        <f>IF(RES_hh_fech!E31=0,0,RES_hh_fech!E31/RES_summary!E$19)</f>
        <v>9.4608132913792868</v>
      </c>
      <c r="F31" s="72">
        <f>IF(RES_hh_fech!F31=0,0,RES_hh_fech!F31/RES_summary!F$19)</f>
        <v>7.2990937007071883</v>
      </c>
      <c r="G31" s="72">
        <f>IF(RES_hh_fech!G31=0,0,RES_hh_fech!G31/RES_summary!G$19)</f>
        <v>10.752374321041636</v>
      </c>
      <c r="H31" s="72">
        <f>IF(RES_hh_fech!H31=0,0,RES_hh_fech!H31/RES_summary!H$19)</f>
        <v>9.3738046326429316</v>
      </c>
      <c r="I31" s="72">
        <f>IF(RES_hh_fech!I31=0,0,RES_hh_fech!I31/RES_summary!I$19)</f>
        <v>9.3938124905777407</v>
      </c>
      <c r="J31" s="72">
        <f>IF(RES_hh_fech!J31=0,0,RES_hh_fech!J31/RES_summary!J$19)</f>
        <v>6.9791847093234614</v>
      </c>
      <c r="K31" s="72">
        <f>IF(RES_hh_fech!K31=0,0,RES_hh_fech!K31/RES_summary!K$19)</f>
        <v>8.0852369165004045</v>
      </c>
      <c r="L31" s="72">
        <f>IF(RES_hh_fech!L31=0,0,RES_hh_fech!L31/RES_summary!L$19)</f>
        <v>7.2583488601725019</v>
      </c>
      <c r="M31" s="72">
        <f>IF(RES_hh_fech!M31=0,0,RES_hh_fech!M31/RES_summary!M$19)</f>
        <v>6.9740756323781881</v>
      </c>
      <c r="N31" s="72">
        <f>IF(RES_hh_fech!N31=0,0,RES_hh_fech!N31/RES_summary!N$19)</f>
        <v>6.7294870634676691</v>
      </c>
      <c r="O31" s="72">
        <f>IF(RES_hh_fech!O31=0,0,RES_hh_fech!O31/RES_summary!O$19)</f>
        <v>6.8428191292711888</v>
      </c>
      <c r="P31" s="72">
        <f>IF(RES_hh_fech!P31=0,0,RES_hh_fech!P31/RES_summary!P$19)</f>
        <v>6.5850549674562693</v>
      </c>
      <c r="Q31" s="72">
        <f>IF(RES_hh_fech!Q31=0,0,RES_hh_fech!Q31/RES_summary!Q$19)</f>
        <v>6.7468880495032515</v>
      </c>
      <c r="R31" s="72">
        <f>IF(RES_hh_fech!R31=0,0,RES_hh_fech!R31/RES_summary!R$19)</f>
        <v>6.9620033219891519</v>
      </c>
      <c r="S31" s="72">
        <f>IF(RES_hh_fech!S31=0,0,RES_hh_fech!S31/RES_summary!S$19)</f>
        <v>7.1200609822857803</v>
      </c>
      <c r="T31" s="72">
        <f>IF(RES_hh_fech!T31=0,0,RES_hh_fech!T31/RES_summary!T$19)</f>
        <v>7.7360644217538743</v>
      </c>
      <c r="U31" s="72">
        <f>IF(RES_hh_fech!U31=0,0,RES_hh_fech!U31/RES_summary!U$19)</f>
        <v>9.1326811244276342</v>
      </c>
      <c r="V31" s="72">
        <f>IF(RES_hh_fech!V31=0,0,RES_hh_fech!V31/RES_summary!V$19)</f>
        <v>9.069213907947244</v>
      </c>
      <c r="W31" s="72">
        <f>IF(RES_hh_fech!W31=0,0,RES_hh_fech!W31/RES_summary!W$19)</f>
        <v>10.091576652200883</v>
      </c>
      <c r="X31" s="72">
        <f>IF(RES_hh_fech!X31=0,0,RES_hh_fech!X31/RES_summary!X$19)</f>
        <v>10.119784514247582</v>
      </c>
      <c r="Y31" s="72">
        <f>IF(RES_hh_fech!Y31=0,0,RES_hh_fech!Y31/RES_summary!Y$19)</f>
        <v>9.4775904017997803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6.8701615641789298</v>
      </c>
      <c r="C32" s="77">
        <f>IF(RES_hh_fech!C32=0,0,RES_hh_fech!C32/RES_summary!C$19)</f>
        <v>8.5081033028840523</v>
      </c>
      <c r="D32" s="77">
        <f>IF(RES_hh_fech!D32=0,0,RES_hh_fech!D32/RES_summary!D$19)</f>
        <v>6.4298570874454857</v>
      </c>
      <c r="E32" s="77">
        <f>IF(RES_hh_fech!E32=0,0,RES_hh_fech!E32/RES_summary!E$19)</f>
        <v>6.5778931840441475</v>
      </c>
      <c r="F32" s="77">
        <f>IF(RES_hh_fech!F32=0,0,RES_hh_fech!F32/RES_summary!F$19)</f>
        <v>8.3309280723334336</v>
      </c>
      <c r="G32" s="77">
        <f>IF(RES_hh_fech!G32=0,0,RES_hh_fech!G32/RES_summary!G$19)</f>
        <v>7.3107693600581936</v>
      </c>
      <c r="H32" s="77">
        <f>IF(RES_hh_fech!H32=0,0,RES_hh_fech!H32/RES_summary!H$19)</f>
        <v>6.8229737880480581</v>
      </c>
      <c r="I32" s="77">
        <f>IF(RES_hh_fech!I32=0,0,RES_hh_fech!I32/RES_summary!I$19)</f>
        <v>7.0097247259388782</v>
      </c>
      <c r="J32" s="77">
        <f>IF(RES_hh_fech!J32=0,0,RES_hh_fech!J32/RES_summary!J$19)</f>
        <v>6.9736343802421956</v>
      </c>
      <c r="K32" s="77">
        <f>IF(RES_hh_fech!K32=0,0,RES_hh_fech!K32/RES_summary!K$19)</f>
        <v>5.4377758354718244</v>
      </c>
      <c r="L32" s="77">
        <f>IF(RES_hh_fech!L32=0,0,RES_hh_fech!L32/RES_summary!L$19)</f>
        <v>5.6294854590694703</v>
      </c>
      <c r="M32" s="77">
        <f>IF(RES_hh_fech!M32=0,0,RES_hh_fech!M32/RES_summary!M$19)</f>
        <v>5.5160364999639695</v>
      </c>
      <c r="N32" s="77">
        <f>IF(RES_hh_fech!N32=0,0,RES_hh_fech!N32/RES_summary!N$19)</f>
        <v>4.8953574284213159</v>
      </c>
      <c r="O32" s="77">
        <f>IF(RES_hh_fech!O32=0,0,RES_hh_fech!O32/RES_summary!O$19)</f>
        <v>4.4776423561063021</v>
      </c>
      <c r="P32" s="77">
        <f>IF(RES_hh_fech!P32=0,0,RES_hh_fech!P32/RES_summary!P$19)</f>
        <v>4.4115423151507462</v>
      </c>
      <c r="Q32" s="77">
        <f>IF(RES_hh_fech!Q32=0,0,RES_hh_fech!Q32/RES_summary!Q$19)</f>
        <v>4.65184295068146</v>
      </c>
      <c r="R32" s="77">
        <f>IF(RES_hh_fech!R32=0,0,RES_hh_fech!R32/RES_summary!R$19)</f>
        <v>4.630494807703327</v>
      </c>
      <c r="S32" s="77">
        <f>IF(RES_hh_fech!S32=0,0,RES_hh_fech!S32/RES_summary!S$19)</f>
        <v>5.2134964636687888</v>
      </c>
      <c r="T32" s="77">
        <f>IF(RES_hh_fech!T32=0,0,RES_hh_fech!T32/RES_summary!T$19)</f>
        <v>5.4231245576556857</v>
      </c>
      <c r="U32" s="77">
        <f>IF(RES_hh_fech!U32=0,0,RES_hh_fech!U32/RES_summary!U$19)</f>
        <v>5.4850245324363778</v>
      </c>
      <c r="V32" s="77">
        <f>IF(RES_hh_fech!V32=0,0,RES_hh_fech!V32/RES_summary!V$19)</f>
        <v>8.9174480998462542</v>
      </c>
      <c r="W32" s="77">
        <f>IF(RES_hh_fech!W32=0,0,RES_hh_fech!W32/RES_summary!W$19)</f>
        <v>7.5905182628768637</v>
      </c>
      <c r="X32" s="77">
        <f>IF(RES_hh_fech!X32=0,0,RES_hh_fech!X32/RES_summary!X$19)</f>
        <v>6.8415093491224246</v>
      </c>
      <c r="Y32" s="77">
        <f>IF(RES_hh_fech!Y32=0,0,RES_hh_fech!Y32/RES_summary!Y$19)</f>
        <v>6.6131292568187829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94.544540280797051</v>
      </c>
      <c r="C3" s="65">
        <f>IF(RES_hh_tesh!C3=0,0,RES_hh_tesh!C3/RES_summary!C$19)</f>
        <v>101.71160584633687</v>
      </c>
      <c r="D3" s="65">
        <f>IF(RES_hh_tesh!D3=0,0,RES_hh_tesh!D3/RES_summary!D$19)</f>
        <v>100.37621798654186</v>
      </c>
      <c r="E3" s="65">
        <f>IF(RES_hh_tesh!E3=0,0,RES_hh_tesh!E3/RES_summary!E$19)</f>
        <v>110.60183239549852</v>
      </c>
      <c r="F3" s="65">
        <f>IF(RES_hh_tesh!F3=0,0,RES_hh_tesh!F3/RES_summary!F$19)</f>
        <v>101.98475165104637</v>
      </c>
      <c r="G3" s="65">
        <f>IF(RES_hh_tesh!G3=0,0,RES_hh_tesh!G3/RES_summary!G$19)</f>
        <v>116.95976517420677</v>
      </c>
      <c r="H3" s="65">
        <f>IF(RES_hh_tesh!H3=0,0,RES_hh_tesh!H3/RES_summary!H$19)</f>
        <v>113.64825572630394</v>
      </c>
      <c r="I3" s="65">
        <f>IF(RES_hh_tesh!I3=0,0,RES_hh_tesh!I3/RES_summary!I$19)</f>
        <v>104.07351304029523</v>
      </c>
      <c r="J3" s="65">
        <f>IF(RES_hh_tesh!J3=0,0,RES_hh_tesh!J3/RES_summary!J$19)</f>
        <v>102.95747719238868</v>
      </c>
      <c r="K3" s="65">
        <f>IF(RES_hh_tesh!K3=0,0,RES_hh_tesh!K3/RES_summary!K$19)</f>
        <v>109.68045526640826</v>
      </c>
      <c r="L3" s="65">
        <f>IF(RES_hh_tesh!L3=0,0,RES_hh_tesh!L3/RES_summary!L$19)</f>
        <v>117.59213471969163</v>
      </c>
      <c r="M3" s="65">
        <f>IF(RES_hh_tesh!M3=0,0,RES_hh_tesh!M3/RES_summary!M$19)</f>
        <v>117.52257198262042</v>
      </c>
      <c r="N3" s="65">
        <f>IF(RES_hh_tesh!N3=0,0,RES_hh_tesh!N3/RES_summary!N$19)</f>
        <v>115.85800473999861</v>
      </c>
      <c r="O3" s="65">
        <f>IF(RES_hh_tesh!O3=0,0,RES_hh_tesh!O3/RES_summary!O$19)</f>
        <v>113.74132268386512</v>
      </c>
      <c r="P3" s="65">
        <f>IF(RES_hh_tesh!P3=0,0,RES_hh_tesh!P3/RES_summary!P$19)</f>
        <v>99.302335526012754</v>
      </c>
      <c r="Q3" s="65">
        <f>IF(RES_hh_tesh!Q3=0,0,RES_hh_tesh!Q3/RES_summary!Q$19)</f>
        <v>110.00353446215888</v>
      </c>
      <c r="R3" s="65">
        <f>IF(RES_hh_tesh!R3=0,0,RES_hh_tesh!R3/RES_summary!R$19)</f>
        <v>114.80831358888955</v>
      </c>
      <c r="S3" s="65">
        <f>IF(RES_hh_tesh!S3=0,0,RES_hh_tesh!S3/RES_summary!S$19)</f>
        <v>119.50698430229794</v>
      </c>
      <c r="T3" s="65">
        <f>IF(RES_hh_tesh!T3=0,0,RES_hh_tesh!T3/RES_summary!T$19)</f>
        <v>112.06536836928235</v>
      </c>
      <c r="U3" s="65">
        <f>IF(RES_hh_tesh!U3=0,0,RES_hh_tesh!U3/RES_summary!U$19)</f>
        <v>111.13961614580305</v>
      </c>
      <c r="V3" s="65">
        <f>IF(RES_hh_tesh!V3=0,0,RES_hh_tesh!V3/RES_summary!V$19)</f>
        <v>119.49750613703461</v>
      </c>
      <c r="W3" s="65">
        <f>IF(RES_hh_tesh!W3=0,0,RES_hh_tesh!W3/RES_summary!W$19)</f>
        <v>132.29160304353221</v>
      </c>
      <c r="X3" s="65">
        <f>IF(RES_hh_tesh!X3=0,0,RES_hh_tesh!X3/RES_summary!X$19)</f>
        <v>122.37987765298797</v>
      </c>
      <c r="Y3" s="65">
        <f>IF(RES_hh_tesh!Y3=0,0,RES_hh_tesh!Y3/RES_summary!Y$19)</f>
        <v>113.95749306725641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76.05718247988861</v>
      </c>
      <c r="C4" s="69">
        <f>IF(RES_hh_tesh!C4=0,0,RES_hh_tesh!C4/RES_summary!C$19)</f>
        <v>82.825318106145261</v>
      </c>
      <c r="D4" s="69">
        <f>IF(RES_hh_tesh!D4=0,0,RES_hh_tesh!D4/RES_summary!D$19)</f>
        <v>80.977510580921873</v>
      </c>
      <c r="E4" s="69">
        <f>IF(RES_hh_tesh!E4=0,0,RES_hh_tesh!E4/RES_summary!E$19)</f>
        <v>90.697633329937773</v>
      </c>
      <c r="F4" s="69">
        <f>IF(RES_hh_tesh!F4=0,0,RES_hh_tesh!F4/RES_summary!F$19)</f>
        <v>82.068052442213457</v>
      </c>
      <c r="G4" s="69">
        <f>IF(RES_hh_tesh!G4=0,0,RES_hh_tesh!G4/RES_summary!G$19)</f>
        <v>97.257120817369497</v>
      </c>
      <c r="H4" s="69">
        <f>IF(RES_hh_tesh!H4=0,0,RES_hh_tesh!H4/RES_summary!H$19)</f>
        <v>93.771522146155988</v>
      </c>
      <c r="I4" s="69">
        <f>IF(RES_hh_tesh!I4=0,0,RES_hh_tesh!I4/RES_summary!I$19)</f>
        <v>84.331438610905721</v>
      </c>
      <c r="J4" s="69">
        <f>IF(RES_hh_tesh!J4=0,0,RES_hh_tesh!J4/RES_summary!J$19)</f>
        <v>82.891551906158327</v>
      </c>
      <c r="K4" s="69">
        <f>IF(RES_hh_tesh!K4=0,0,RES_hh_tesh!K4/RES_summary!K$19)</f>
        <v>90.350500648995379</v>
      </c>
      <c r="L4" s="69">
        <f>IF(RES_hh_tesh!L4=0,0,RES_hh_tesh!L4/RES_summary!L$19)</f>
        <v>97.670228938471439</v>
      </c>
      <c r="M4" s="69">
        <f>IF(RES_hh_tesh!M4=0,0,RES_hh_tesh!M4/RES_summary!M$19)</f>
        <v>98.417193232426598</v>
      </c>
      <c r="N4" s="69">
        <f>IF(RES_hh_tesh!N4=0,0,RES_hh_tesh!N4/RES_summary!N$19)</f>
        <v>98.457796547401642</v>
      </c>
      <c r="O4" s="69">
        <f>IF(RES_hh_tesh!O4=0,0,RES_hh_tesh!O4/RES_summary!O$19)</f>
        <v>96.805427369701789</v>
      </c>
      <c r="P4" s="69">
        <f>IF(RES_hh_tesh!P4=0,0,RES_hh_tesh!P4/RES_summary!P$19)</f>
        <v>81.798410766606267</v>
      </c>
      <c r="Q4" s="69">
        <f>IF(RES_hh_tesh!Q4=0,0,RES_hh_tesh!Q4/RES_summary!Q$19)</f>
        <v>90.567153768023303</v>
      </c>
      <c r="R4" s="69">
        <f>IF(RES_hh_tesh!R4=0,0,RES_hh_tesh!R4/RES_summary!R$19)</f>
        <v>95.323313977786583</v>
      </c>
      <c r="S4" s="69">
        <f>IF(RES_hh_tesh!S4=0,0,RES_hh_tesh!S4/RES_summary!S$19)</f>
        <v>98.994731456940286</v>
      </c>
      <c r="T4" s="69">
        <f>IF(RES_hh_tesh!T4=0,0,RES_hh_tesh!T4/RES_summary!T$19)</f>
        <v>90.754532653917494</v>
      </c>
      <c r="U4" s="69">
        <f>IF(RES_hh_tesh!U4=0,0,RES_hh_tesh!U4/RES_summary!U$19)</f>
        <v>88.951789928698645</v>
      </c>
      <c r="V4" s="69">
        <f>IF(RES_hh_tesh!V4=0,0,RES_hh_tesh!V4/RES_summary!V$19)</f>
        <v>94.644227327829697</v>
      </c>
      <c r="W4" s="69">
        <f>IF(RES_hh_tesh!W4=0,0,RES_hh_tesh!W4/RES_summary!W$19)</f>
        <v>105.92893960459557</v>
      </c>
      <c r="X4" s="69">
        <f>IF(RES_hh_tesh!X4=0,0,RES_hh_tesh!X4/RES_summary!X$19)</f>
        <v>96.941131694133901</v>
      </c>
      <c r="Y4" s="69">
        <f>IF(RES_hh_tesh!Y4=0,0,RES_hh_tesh!Y4/RES_summary!Y$19)</f>
        <v>88.834364428366385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70.987802082377513</v>
      </c>
      <c r="C5" s="72">
        <f>IF(RES_hh_tesh!C5=0,0,RES_hh_tesh!C5/RES_summary!C$19)</f>
        <v>70.330826437466698</v>
      </c>
      <c r="D5" s="72">
        <f>IF(RES_hh_tesh!D5=0,0,RES_hh_tesh!D5/RES_summary!D$19)</f>
        <v>84.963279932091353</v>
      </c>
      <c r="E5" s="72">
        <f>IF(RES_hh_tesh!E5=0,0,RES_hh_tesh!E5/RES_summary!E$19)</f>
        <v>90.094219870816062</v>
      </c>
      <c r="F5" s="72">
        <f>IF(RES_hh_tesh!F5=0,0,RES_hh_tesh!F5/RES_summary!F$19)</f>
        <v>87.317030790986195</v>
      </c>
      <c r="G5" s="72">
        <f>IF(RES_hh_tesh!G5=0,0,RES_hh_tesh!G5/RES_summary!G$19)</f>
        <v>96.169255739228731</v>
      </c>
      <c r="H5" s="72">
        <f>IF(RES_hh_tesh!H5=0,0,RES_hh_tesh!H5/RES_summary!H$19)</f>
        <v>100.29953259756154</v>
      </c>
      <c r="I5" s="72">
        <f>IF(RES_hh_tesh!I5=0,0,RES_hh_tesh!I5/RES_summary!I$19)</f>
        <v>69.213866422245218</v>
      </c>
      <c r="J5" s="72">
        <f>IF(RES_hh_tesh!J5=0,0,RES_hh_tesh!J5/RES_summary!J$19)</f>
        <v>88.496173417132624</v>
      </c>
      <c r="K5" s="72">
        <f>IF(RES_hh_tesh!K5=0,0,RES_hh_tesh!K5/RES_summary!K$19)</f>
        <v>84.275314421782795</v>
      </c>
      <c r="L5" s="72">
        <f>IF(RES_hh_tesh!L5=0,0,RES_hh_tesh!L5/RES_summary!L$19)</f>
        <v>90.811818969704106</v>
      </c>
      <c r="M5" s="72">
        <f>IF(RES_hh_tesh!M5=0,0,RES_hh_tesh!M5/RES_summary!M$19)</f>
        <v>106.27421269758651</v>
      </c>
      <c r="N5" s="72">
        <f>IF(RES_hh_tesh!N5=0,0,RES_hh_tesh!N5/RES_summary!N$19)</f>
        <v>99.636672508669051</v>
      </c>
      <c r="O5" s="72">
        <f>IF(RES_hh_tesh!O5=0,0,RES_hh_tesh!O5/RES_summary!O$19)</f>
        <v>95.938705132180615</v>
      </c>
      <c r="P5" s="72">
        <f>IF(RES_hh_tesh!P5=0,0,RES_hh_tesh!P5/RES_summary!P$19)</f>
        <v>80.161774234836713</v>
      </c>
      <c r="Q5" s="72">
        <f>IF(RES_hh_tesh!Q5=0,0,RES_hh_tesh!Q5/RES_summary!Q$19)</f>
        <v>77.924818218834503</v>
      </c>
      <c r="R5" s="72">
        <f>IF(RES_hh_tesh!R5=0,0,RES_hh_tesh!R5/RES_summary!R$19)</f>
        <v>101.51850981941034</v>
      </c>
      <c r="S5" s="72">
        <f>IF(RES_hh_tesh!S5=0,0,RES_hh_tesh!S5/RES_summary!S$19)</f>
        <v>120.96077562658505</v>
      </c>
      <c r="T5" s="72">
        <f>IF(RES_hh_tesh!T5=0,0,RES_hh_tesh!T5/RES_summary!T$19)</f>
        <v>90.002390314849421</v>
      </c>
      <c r="U5" s="72">
        <f>IF(RES_hh_tesh!U5=0,0,RES_hh_tesh!U5/RES_summary!U$19)</f>
        <v>84.449330874690929</v>
      </c>
      <c r="V5" s="72">
        <f>IF(RES_hh_tesh!V5=0,0,RES_hh_tesh!V5/RES_summary!V$19)</f>
        <v>88.064105112991911</v>
      </c>
      <c r="W5" s="72">
        <f>IF(RES_hh_tesh!W5=0,0,RES_hh_tesh!W5/RES_summary!W$19)</f>
        <v>88.600292488627474</v>
      </c>
      <c r="X5" s="72">
        <f>IF(RES_hh_tesh!X5=0,0,RES_hh_tesh!X5/RES_summary!X$19)</f>
        <v>108.59278894353534</v>
      </c>
      <c r="Y5" s="72">
        <f>IF(RES_hh_tesh!Y5=0,0,RES_hh_tesh!Y5/RES_summary!Y$19)</f>
        <v>77.369358592106266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81.749031686053854</v>
      </c>
      <c r="C6" s="72">
        <f>IF(RES_hh_tesh!C6=0,0,RES_hh_tesh!C6/RES_summary!C$19)</f>
        <v>73.042788628212733</v>
      </c>
      <c r="D6" s="72">
        <f>IF(RES_hh_tesh!D6=0,0,RES_hh_tesh!D6/RES_summary!D$19)</f>
        <v>86.890546687119524</v>
      </c>
      <c r="E6" s="72">
        <f>IF(RES_hh_tesh!E6=0,0,RES_hh_tesh!E6/RES_summary!E$19)</f>
        <v>88.385659351012336</v>
      </c>
      <c r="F6" s="72">
        <f>IF(RES_hh_tesh!F6=0,0,RES_hh_tesh!F6/RES_summary!F$19)</f>
        <v>65.808101193759995</v>
      </c>
      <c r="G6" s="72">
        <f>IF(RES_hh_tesh!G6=0,0,RES_hh_tesh!G6/RES_summary!G$19)</f>
        <v>101.24956009833183</v>
      </c>
      <c r="H6" s="72">
        <f>IF(RES_hh_tesh!H6=0,0,RES_hh_tesh!H6/RES_summary!H$19)</f>
        <v>100.64722612315499</v>
      </c>
      <c r="I6" s="72">
        <f>IF(RES_hh_tesh!I6=0,0,RES_hh_tesh!I6/RES_summary!I$19)</f>
        <v>54.864172896779067</v>
      </c>
      <c r="J6" s="72">
        <f>IF(RES_hh_tesh!J6=0,0,RES_hh_tesh!J6/RES_summary!J$19)</f>
        <v>64.023191300165195</v>
      </c>
      <c r="K6" s="72">
        <f>IF(RES_hh_tesh!K6=0,0,RES_hh_tesh!K6/RES_summary!K$19)</f>
        <v>70.298089046393159</v>
      </c>
      <c r="L6" s="72">
        <f>IF(RES_hh_tesh!L6=0,0,RES_hh_tesh!L6/RES_summary!L$19)</f>
        <v>151.49558717248874</v>
      </c>
      <c r="M6" s="72">
        <f>IF(RES_hh_tesh!M6=0,0,RES_hh_tesh!M6/RES_summary!M$19)</f>
        <v>99.508250259773718</v>
      </c>
      <c r="N6" s="72">
        <f>IF(RES_hh_tesh!N6=0,0,RES_hh_tesh!N6/RES_summary!N$19)</f>
        <v>67.186128905561418</v>
      </c>
      <c r="O6" s="72">
        <f>IF(RES_hh_tesh!O6=0,0,RES_hh_tesh!O6/RES_summary!O$19)</f>
        <v>99.698670475296524</v>
      </c>
      <c r="P6" s="72">
        <f>IF(RES_hh_tesh!P6=0,0,RES_hh_tesh!P6/RES_summary!P$19)</f>
        <v>81.645086460463247</v>
      </c>
      <c r="Q6" s="72">
        <f>IF(RES_hh_tesh!Q6=0,0,RES_hh_tesh!Q6/RES_summary!Q$19)</f>
        <v>90.747078375373178</v>
      </c>
      <c r="R6" s="72">
        <f>IF(RES_hh_tesh!R6=0,0,RES_hh_tesh!R6/RES_summary!R$19)</f>
        <v>79.767938997777463</v>
      </c>
      <c r="S6" s="72">
        <f>IF(RES_hh_tesh!S6=0,0,RES_hh_tesh!S6/RES_summary!S$19)</f>
        <v>96.932691596504071</v>
      </c>
      <c r="T6" s="72">
        <f>IF(RES_hh_tesh!T6=0,0,RES_hh_tesh!T6/RES_summary!T$19)</f>
        <v>101.58941538726074</v>
      </c>
      <c r="U6" s="72">
        <f>IF(RES_hh_tesh!U6=0,0,RES_hh_tesh!U6/RES_summary!U$19)</f>
        <v>114.96971282889342</v>
      </c>
      <c r="V6" s="72">
        <f>IF(RES_hh_tesh!V6=0,0,RES_hh_tesh!V6/RES_summary!V$19)</f>
        <v>47.634262763361598</v>
      </c>
      <c r="W6" s="72">
        <f>IF(RES_hh_tesh!W6=0,0,RES_hh_tesh!W6/RES_summary!W$19)</f>
        <v>71.163510917717517</v>
      </c>
      <c r="X6" s="72">
        <f>IF(RES_hh_tesh!X6=0,0,RES_hh_tesh!X6/RES_summary!X$19)</f>
        <v>93.260123300573625</v>
      </c>
      <c r="Y6" s="72">
        <f>IF(RES_hh_tesh!Y6=0,0,RES_hh_tesh!Y6/RES_summary!Y$19)</f>
        <v>88.656502051292648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62.783980957457189</v>
      </c>
      <c r="C7" s="72">
        <f>IF(RES_hh_tesh!C7=0,0,RES_hh_tesh!C7/RES_summary!C$19)</f>
        <v>99.046373435200167</v>
      </c>
      <c r="D7" s="72">
        <f>IF(RES_hh_tesh!D7=0,0,RES_hh_tesh!D7/RES_summary!D$19)</f>
        <v>88.529510987495044</v>
      </c>
      <c r="E7" s="72">
        <f>IF(RES_hh_tesh!E7=0,0,RES_hh_tesh!E7/RES_summary!E$19)</f>
        <v>53.052168179833401</v>
      </c>
      <c r="F7" s="72">
        <f>IF(RES_hh_tesh!F7=0,0,RES_hh_tesh!F7/RES_summary!F$19)</f>
        <v>84.605774432669179</v>
      </c>
      <c r="G7" s="72">
        <f>IF(RES_hh_tesh!G7=0,0,RES_hh_tesh!G7/RES_summary!G$19)</f>
        <v>47.210683700044981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X7" s="72">
        <f>IF(RES_hh_tesh!X7=0,0,RES_hh_tesh!X7/RES_summary!X$19)</f>
        <v>0</v>
      </c>
      <c r="Y7" s="72">
        <f>IF(RES_hh_tesh!Y7=0,0,RES_hh_tesh!Y7/RES_summary!Y$19)</f>
        <v>0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74.681186361793806</v>
      </c>
      <c r="C8" s="72">
        <f>IF(RES_hh_tesh!C8=0,0,RES_hh_tesh!C8/RES_summary!C$19)</f>
        <v>80.624256835242804</v>
      </c>
      <c r="D8" s="72">
        <f>IF(RES_hh_tesh!D8=0,0,RES_hh_tesh!D8/RES_summary!D$19)</f>
        <v>79.133234991357838</v>
      </c>
      <c r="E8" s="72">
        <f>IF(RES_hh_tesh!E8=0,0,RES_hh_tesh!E8/RES_summary!E$19)</f>
        <v>91.605865368753058</v>
      </c>
      <c r="F8" s="72">
        <f>IF(RES_hh_tesh!F8=0,0,RES_hh_tesh!F8/RES_summary!F$19)</f>
        <v>81.809802858244169</v>
      </c>
      <c r="G8" s="72">
        <f>IF(RES_hh_tesh!G8=0,0,RES_hh_tesh!G8/RES_summary!G$19)</f>
        <v>94.151486234553261</v>
      </c>
      <c r="H8" s="72">
        <f>IF(RES_hh_tesh!H8=0,0,RES_hh_tesh!H8/RES_summary!H$19)</f>
        <v>90.769261729951651</v>
      </c>
      <c r="I8" s="72">
        <f>IF(RES_hh_tesh!I8=0,0,RES_hh_tesh!I8/RES_summary!I$19)</f>
        <v>79.729707531699745</v>
      </c>
      <c r="J8" s="72">
        <f>IF(RES_hh_tesh!J8=0,0,RES_hh_tesh!J8/RES_summary!J$19)</f>
        <v>85.542220840995924</v>
      </c>
      <c r="K8" s="72">
        <f>IF(RES_hh_tesh!K8=0,0,RES_hh_tesh!K8/RES_summary!K$19)</f>
        <v>87.996894817465474</v>
      </c>
      <c r="L8" s="72">
        <f>IF(RES_hh_tesh!L8=0,0,RES_hh_tesh!L8/RES_summary!L$19)</f>
        <v>96.418857234232107</v>
      </c>
      <c r="M8" s="72">
        <f>IF(RES_hh_tesh!M8=0,0,RES_hh_tesh!M8/RES_summary!M$19)</f>
        <v>95.526580309833236</v>
      </c>
      <c r="N8" s="72">
        <f>IF(RES_hh_tesh!N8=0,0,RES_hh_tesh!N8/RES_summary!N$19)</f>
        <v>93.230432068485101</v>
      </c>
      <c r="O8" s="72">
        <f>IF(RES_hh_tesh!O8=0,0,RES_hh_tesh!O8/RES_summary!O$19)</f>
        <v>88.461602220637147</v>
      </c>
      <c r="P8" s="72">
        <f>IF(RES_hh_tesh!P8=0,0,RES_hh_tesh!P8/RES_summary!P$19)</f>
        <v>78.791123948266048</v>
      </c>
      <c r="Q8" s="72">
        <f>IF(RES_hh_tesh!Q8=0,0,RES_hh_tesh!Q8/RES_summary!Q$19)</f>
        <v>88.526439397264184</v>
      </c>
      <c r="R8" s="72">
        <f>IF(RES_hh_tesh!R8=0,0,RES_hh_tesh!R8/RES_summary!R$19)</f>
        <v>92.775849554348113</v>
      </c>
      <c r="S8" s="72">
        <f>IF(RES_hh_tesh!S8=0,0,RES_hh_tesh!S8/RES_summary!S$19)</f>
        <v>96.747919317569227</v>
      </c>
      <c r="T8" s="72">
        <f>IF(RES_hh_tesh!T8=0,0,RES_hh_tesh!T8/RES_summary!T$19)</f>
        <v>90.081720801176957</v>
      </c>
      <c r="U8" s="72">
        <f>IF(RES_hh_tesh!U8=0,0,RES_hh_tesh!U8/RES_summary!U$19)</f>
        <v>87.605373048507246</v>
      </c>
      <c r="V8" s="72">
        <f>IF(RES_hh_tesh!V8=0,0,RES_hh_tesh!V8/RES_summary!V$19)</f>
        <v>93.79105585647595</v>
      </c>
      <c r="W8" s="72">
        <f>IF(RES_hh_tesh!W8=0,0,RES_hh_tesh!W8/RES_summary!W$19)</f>
        <v>107.33360320640828</v>
      </c>
      <c r="X8" s="72">
        <f>IF(RES_hh_tesh!X8=0,0,RES_hh_tesh!X8/RES_summary!X$19)</f>
        <v>94.807495807647115</v>
      </c>
      <c r="Y8" s="72">
        <f>IF(RES_hh_tesh!Y8=0,0,RES_hh_tesh!Y8/RES_summary!Y$19)</f>
        <v>85.568873727219412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75.072378547897955</v>
      </c>
      <c r="C9" s="72">
        <f>IF(RES_hh_tesh!C9=0,0,RES_hh_tesh!C9/RES_summary!C$19)</f>
        <v>82.357639864132977</v>
      </c>
      <c r="D9" s="72">
        <f>IF(RES_hh_tesh!D9=0,0,RES_hh_tesh!D9/RES_summary!D$19)</f>
        <v>82.673989854405562</v>
      </c>
      <c r="E9" s="72">
        <f>IF(RES_hh_tesh!E9=0,0,RES_hh_tesh!E9/RES_summary!E$19)</f>
        <v>82.598014738305366</v>
      </c>
      <c r="F9" s="72">
        <f>IF(RES_hh_tesh!F9=0,0,RES_hh_tesh!F9/RES_summary!F$19)</f>
        <v>63.670878262961146</v>
      </c>
      <c r="G9" s="72">
        <f>IF(RES_hh_tesh!G9=0,0,RES_hh_tesh!G9/RES_summary!G$19)</f>
        <v>101.56930646313421</v>
      </c>
      <c r="H9" s="72">
        <f>IF(RES_hh_tesh!H9=0,0,RES_hh_tesh!H9/RES_summary!H$19)</f>
        <v>95.377542305776558</v>
      </c>
      <c r="I9" s="72">
        <f>IF(RES_hh_tesh!I9=0,0,RES_hh_tesh!I9/RES_summary!I$19)</f>
        <v>92.078460546319164</v>
      </c>
      <c r="J9" s="72">
        <f>IF(RES_hh_tesh!J9=0,0,RES_hh_tesh!J9/RES_summary!J$19)</f>
        <v>70.650101733360955</v>
      </c>
      <c r="K9" s="72">
        <f>IF(RES_hh_tesh!K9=0,0,RES_hh_tesh!K9/RES_summary!K$19)</f>
        <v>92.772590506779594</v>
      </c>
      <c r="L9" s="72">
        <f>IF(RES_hh_tesh!L9=0,0,RES_hh_tesh!L9/RES_summary!L$19)</f>
        <v>95.449049314683492</v>
      </c>
      <c r="M9" s="72">
        <f>IF(RES_hh_tesh!M9=0,0,RES_hh_tesh!M9/RES_summary!M$19)</f>
        <v>99.041490722378867</v>
      </c>
      <c r="N9" s="72">
        <f>IF(RES_hh_tesh!N9=0,0,RES_hh_tesh!N9/RES_summary!N$19)</f>
        <v>101.48519040886747</v>
      </c>
      <c r="O9" s="72">
        <f>IF(RES_hh_tesh!O9=0,0,RES_hh_tesh!O9/RES_summary!O$19)</f>
        <v>103.17921920613371</v>
      </c>
      <c r="P9" s="72">
        <f>IF(RES_hh_tesh!P9=0,0,RES_hh_tesh!P9/RES_summary!P$19)</f>
        <v>83.144047981322288</v>
      </c>
      <c r="Q9" s="72">
        <f>IF(RES_hh_tesh!Q9=0,0,RES_hh_tesh!Q9/RES_summary!Q$19)</f>
        <v>91.205806158435749</v>
      </c>
      <c r="R9" s="72">
        <f>IF(RES_hh_tesh!R9=0,0,RES_hh_tesh!R9/RES_summary!R$19)</f>
        <v>95.210039142643964</v>
      </c>
      <c r="S9" s="72">
        <f>IF(RES_hh_tesh!S9=0,0,RES_hh_tesh!S9/RES_summary!S$19)</f>
        <v>97.536294168742643</v>
      </c>
      <c r="T9" s="72">
        <f>IF(RES_hh_tesh!T9=0,0,RES_hh_tesh!T9/RES_summary!T$19)</f>
        <v>87.834911036488251</v>
      </c>
      <c r="U9" s="72">
        <f>IF(RES_hh_tesh!U9=0,0,RES_hh_tesh!U9/RES_summary!U$19)</f>
        <v>87.54038748209166</v>
      </c>
      <c r="V9" s="72">
        <f>IF(RES_hh_tesh!V9=0,0,RES_hh_tesh!V9/RES_summary!V$19)</f>
        <v>93.07482203710407</v>
      </c>
      <c r="W9" s="72">
        <f>IF(RES_hh_tesh!W9=0,0,RES_hh_tesh!W9/RES_summary!W$19)</f>
        <v>99.90925291851525</v>
      </c>
      <c r="X9" s="72">
        <f>IF(RES_hh_tesh!X9=0,0,RES_hh_tesh!X9/RES_summary!X$19)</f>
        <v>96.550228782251182</v>
      </c>
      <c r="Y9" s="72">
        <f>IF(RES_hh_tesh!Y9=0,0,RES_hh_tesh!Y9/RES_summary!Y$19)</f>
        <v>89.940154127966366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74.89825911608672</v>
      </c>
      <c r="C11" s="72">
        <f>IF(RES_hh_tesh!C11=0,0,RES_hh_tesh!C11/RES_summary!C$19)</f>
        <v>86.987216407524727</v>
      </c>
      <c r="D11" s="72">
        <f>IF(RES_hh_tesh!D11=0,0,RES_hh_tesh!D11/RES_summary!D$19)</f>
        <v>76.122433000761148</v>
      </c>
      <c r="E11" s="72">
        <f>IF(RES_hh_tesh!E11=0,0,RES_hh_tesh!E11/RES_summary!E$19)</f>
        <v>84.04497367371475</v>
      </c>
      <c r="F11" s="72">
        <f>IF(RES_hh_tesh!F11=0,0,RES_hh_tesh!F11/RES_summary!F$19)</f>
        <v>87.529575069985341</v>
      </c>
      <c r="G11" s="72">
        <f>IF(RES_hh_tesh!G11=0,0,RES_hh_tesh!G11/RES_summary!G$19)</f>
        <v>95.427254327173031</v>
      </c>
      <c r="H11" s="72">
        <f>IF(RES_hh_tesh!H11=0,0,RES_hh_tesh!H11/RES_summary!H$19)</f>
        <v>91.684350473412934</v>
      </c>
      <c r="I11" s="72">
        <f>IF(RES_hh_tesh!I11=0,0,RES_hh_tesh!I11/RES_summary!I$19)</f>
        <v>87.641350185948127</v>
      </c>
      <c r="J11" s="72">
        <f>IF(RES_hh_tesh!J11=0,0,RES_hh_tesh!J11/RES_summary!J$19)</f>
        <v>82.643734319999353</v>
      </c>
      <c r="K11" s="72">
        <f>IF(RES_hh_tesh!K11=0,0,RES_hh_tesh!K11/RES_summary!K$19)</f>
        <v>87.206451515487501</v>
      </c>
      <c r="L11" s="72">
        <f>IF(RES_hh_tesh!L11=0,0,RES_hh_tesh!L11/RES_summary!L$19)</f>
        <v>97.795455924517441</v>
      </c>
      <c r="M11" s="72">
        <f>IF(RES_hh_tesh!M11=0,0,RES_hh_tesh!M11/RES_summary!M$19)</f>
        <v>95.007566683842796</v>
      </c>
      <c r="N11" s="72">
        <f>IF(RES_hh_tesh!N11=0,0,RES_hh_tesh!N11/RES_summary!N$19)</f>
        <v>98.76313868274363</v>
      </c>
      <c r="O11" s="72">
        <f>IF(RES_hh_tesh!O11=0,0,RES_hh_tesh!O11/RES_summary!O$19)</f>
        <v>97.966241005488158</v>
      </c>
      <c r="P11" s="72">
        <f>IF(RES_hh_tesh!P11=0,0,RES_hh_tesh!P11/RES_summary!P$19)</f>
        <v>80.834102398887566</v>
      </c>
      <c r="Q11" s="72">
        <f>IF(RES_hh_tesh!Q11=0,0,RES_hh_tesh!Q11/RES_summary!Q$19)</f>
        <v>89.385132981464707</v>
      </c>
      <c r="R11" s="72">
        <f>IF(RES_hh_tesh!R11=0,0,RES_hh_tesh!R11/RES_summary!R$19)</f>
        <v>95.056272903239588</v>
      </c>
      <c r="S11" s="72">
        <f>IF(RES_hh_tesh!S11=0,0,RES_hh_tesh!S11/RES_summary!S$19)</f>
        <v>97.688925946631443</v>
      </c>
      <c r="T11" s="72">
        <f>IF(RES_hh_tesh!T11=0,0,RES_hh_tesh!T11/RES_summary!T$19)</f>
        <v>91.058925810920115</v>
      </c>
      <c r="U11" s="72">
        <f>IF(RES_hh_tesh!U11=0,0,RES_hh_tesh!U11/RES_summary!U$19)</f>
        <v>89.442916627810973</v>
      </c>
      <c r="V11" s="72">
        <f>IF(RES_hh_tesh!V11=0,0,RES_hh_tesh!V11/RES_summary!V$19)</f>
        <v>94.30947857756945</v>
      </c>
      <c r="W11" s="72">
        <f>IF(RES_hh_tesh!W11=0,0,RES_hh_tesh!W11/RES_summary!W$19)</f>
        <v>104.25665557357959</v>
      </c>
      <c r="X11" s="72">
        <f>IF(RES_hh_tesh!X11=0,0,RES_hh_tesh!X11/RES_summary!X$19)</f>
        <v>96.086563108733017</v>
      </c>
      <c r="Y11" s="72">
        <f>IF(RES_hh_tesh!Y11=0,0,RES_hh_tesh!Y11/RES_summary!Y$19)</f>
        <v>88.942173624876247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72.313402163487964</v>
      </c>
      <c r="C12" s="72">
        <f>IF(RES_hh_tesh!C12=0,0,RES_hh_tesh!C12/RES_summary!C$19)</f>
        <v>78.856970171371813</v>
      </c>
      <c r="D12" s="72">
        <f>IF(RES_hh_tesh!D12=0,0,RES_hh_tesh!D12/RES_summary!D$19)</f>
        <v>81.238448366768282</v>
      </c>
      <c r="E12" s="72">
        <f>IF(RES_hh_tesh!E12=0,0,RES_hh_tesh!E12/RES_summary!E$19)</f>
        <v>92.154482941893221</v>
      </c>
      <c r="F12" s="72">
        <f>IF(RES_hh_tesh!F12=0,0,RES_hh_tesh!F12/RES_summary!F$19)</f>
        <v>86.831082157382497</v>
      </c>
      <c r="G12" s="72">
        <f>IF(RES_hh_tesh!G12=0,0,RES_hh_tesh!G12/RES_summary!G$19)</f>
        <v>91.543098440761156</v>
      </c>
      <c r="H12" s="72">
        <f>IF(RES_hh_tesh!H12=0,0,RES_hh_tesh!H12/RES_summary!H$19)</f>
        <v>96.580129641088803</v>
      </c>
      <c r="I12" s="72">
        <f>IF(RES_hh_tesh!I12=0,0,RES_hh_tesh!I12/RES_summary!I$19)</f>
        <v>84.135344706922595</v>
      </c>
      <c r="J12" s="72">
        <f>IF(RES_hh_tesh!J12=0,0,RES_hh_tesh!J12/RES_summary!J$19)</f>
        <v>85.271520147694446</v>
      </c>
      <c r="K12" s="72">
        <f>IF(RES_hh_tesh!K12=0,0,RES_hh_tesh!K12/RES_summary!K$19)</f>
        <v>85.477093911576119</v>
      </c>
      <c r="L12" s="72">
        <f>IF(RES_hh_tesh!L12=0,0,RES_hh_tesh!L12/RES_summary!L$19)</f>
        <v>103.2606401576771</v>
      </c>
      <c r="M12" s="72">
        <f>IF(RES_hh_tesh!M12=0,0,RES_hh_tesh!M12/RES_summary!M$19)</f>
        <v>96.353901470446161</v>
      </c>
      <c r="N12" s="72">
        <f>IF(RES_hh_tesh!N12=0,0,RES_hh_tesh!N12/RES_summary!N$19)</f>
        <v>90.430366914896865</v>
      </c>
      <c r="O12" s="72">
        <f>IF(RES_hh_tesh!O12=0,0,RES_hh_tesh!O12/RES_summary!O$19)</f>
        <v>81.3787538418634</v>
      </c>
      <c r="P12" s="72">
        <f>IF(RES_hh_tesh!P12=0,0,RES_hh_tesh!P12/RES_summary!P$19)</f>
        <v>71.59695127296996</v>
      </c>
      <c r="Q12" s="72">
        <f>IF(RES_hh_tesh!Q12=0,0,RES_hh_tesh!Q12/RES_summary!Q$19)</f>
        <v>104.6010126099865</v>
      </c>
      <c r="R12" s="72">
        <f>IF(RES_hh_tesh!R12=0,0,RES_hh_tesh!R12/RES_summary!R$19)</f>
        <v>93.110995395644125</v>
      </c>
      <c r="S12" s="72">
        <f>IF(RES_hh_tesh!S12=0,0,RES_hh_tesh!S12/RES_summary!S$19)</f>
        <v>83.549284829620106</v>
      </c>
      <c r="T12" s="72">
        <f>IF(RES_hh_tesh!T12=0,0,RES_hh_tesh!T12/RES_summary!T$19)</f>
        <v>87.591079462406682</v>
      </c>
      <c r="U12" s="72">
        <f>IF(RES_hh_tesh!U12=0,0,RES_hh_tesh!U12/RES_summary!U$19)</f>
        <v>88.391975203561856</v>
      </c>
      <c r="V12" s="72">
        <f>IF(RES_hh_tesh!V12=0,0,RES_hh_tesh!V12/RES_summary!V$19)</f>
        <v>80.838665219078905</v>
      </c>
      <c r="W12" s="72">
        <f>IF(RES_hh_tesh!W12=0,0,RES_hh_tesh!W12/RES_summary!W$19)</f>
        <v>95.06543555862514</v>
      </c>
      <c r="X12" s="72">
        <f>IF(RES_hh_tesh!X12=0,0,RES_hh_tesh!X12/RES_summary!X$19)</f>
        <v>98.85734825082929</v>
      </c>
      <c r="Y12" s="72">
        <f>IF(RES_hh_tesh!Y12=0,0,RES_hh_tesh!Y12/RES_summary!Y$19)</f>
        <v>96.126349886832145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76.389815606912606</v>
      </c>
      <c r="C13" s="74">
        <f>IF(RES_hh_tesh!C13=0,0,RES_hh_tesh!C13/RES_summary!C$19)</f>
        <v>80.70961226395174</v>
      </c>
      <c r="D13" s="74">
        <f>IF(RES_hh_tesh!D13=0,0,RES_hh_tesh!D13/RES_summary!D$19)</f>
        <v>82.156334524212383</v>
      </c>
      <c r="E13" s="74">
        <f>IF(RES_hh_tesh!E13=0,0,RES_hh_tesh!E13/RES_summary!E$19)</f>
        <v>89.742162423017888</v>
      </c>
      <c r="F13" s="74">
        <f>IF(RES_hh_tesh!F13=0,0,RES_hh_tesh!F13/RES_summary!F$19)</f>
        <v>86.672830970182034</v>
      </c>
      <c r="G13" s="74">
        <f>IF(RES_hh_tesh!G13=0,0,RES_hh_tesh!G13/RES_summary!G$19)</f>
        <v>92.940679321561888</v>
      </c>
      <c r="H13" s="74">
        <f>IF(RES_hh_tesh!H13=0,0,RES_hh_tesh!H13/RES_summary!H$19)</f>
        <v>91.890525494888266</v>
      </c>
      <c r="I13" s="74">
        <f>IF(RES_hh_tesh!I13=0,0,RES_hh_tesh!I13/RES_summary!I$19)</f>
        <v>84.6608258022641</v>
      </c>
      <c r="J13" s="74">
        <f>IF(RES_hh_tesh!J13=0,0,RES_hh_tesh!J13/RES_summary!J$19)</f>
        <v>88.184368127265657</v>
      </c>
      <c r="K13" s="74">
        <f>IF(RES_hh_tesh!K13=0,0,RES_hh_tesh!K13/RES_summary!K$19)</f>
        <v>92.9721201309099</v>
      </c>
      <c r="L13" s="74">
        <f>IF(RES_hh_tesh!L13=0,0,RES_hh_tesh!L13/RES_summary!L$19)</f>
        <v>97.563040675722021</v>
      </c>
      <c r="M13" s="74">
        <f>IF(RES_hh_tesh!M13=0,0,RES_hh_tesh!M13/RES_summary!M$19)</f>
        <v>97.644650812904985</v>
      </c>
      <c r="N13" s="74">
        <f>IF(RES_hh_tesh!N13=0,0,RES_hh_tesh!N13/RES_summary!N$19)</f>
        <v>89.697300787951818</v>
      </c>
      <c r="O13" s="74">
        <f>IF(RES_hh_tesh!O13=0,0,RES_hh_tesh!O13/RES_summary!O$19)</f>
        <v>92.268752570290047</v>
      </c>
      <c r="P13" s="74">
        <f>IF(RES_hh_tesh!P13=0,0,RES_hh_tesh!P13/RES_summary!P$19)</f>
        <v>85.405659147182789</v>
      </c>
      <c r="Q13" s="74">
        <f>IF(RES_hh_tesh!Q13=0,0,RES_hh_tesh!Q13/RES_summary!Q$19)</f>
        <v>93.424505074398255</v>
      </c>
      <c r="R13" s="74">
        <f>IF(RES_hh_tesh!R13=0,0,RES_hh_tesh!R13/RES_summary!R$19)</f>
        <v>94.513069533582652</v>
      </c>
      <c r="S13" s="74">
        <f>IF(RES_hh_tesh!S13=0,0,RES_hh_tesh!S13/RES_summary!S$19)</f>
        <v>96.354340757574889</v>
      </c>
      <c r="T13" s="74">
        <f>IF(RES_hh_tesh!T13=0,0,RES_hh_tesh!T13/RES_summary!T$19)</f>
        <v>83.67055990039735</v>
      </c>
      <c r="U13" s="74">
        <f>IF(RES_hh_tesh!U13=0,0,RES_hh_tesh!U13/RES_summary!U$19)</f>
        <v>56.687714667786139</v>
      </c>
      <c r="V13" s="74">
        <f>IF(RES_hh_tesh!V13=0,0,RES_hh_tesh!V13/RES_summary!V$19)</f>
        <v>57.637112887604296</v>
      </c>
      <c r="W13" s="74">
        <f>IF(RES_hh_tesh!W13=0,0,RES_hh_tesh!W13/RES_summary!W$19)</f>
        <v>81.427175336676072</v>
      </c>
      <c r="X13" s="74">
        <f>IF(RES_hh_tesh!X13=0,0,RES_hh_tesh!X13/RES_summary!X$19)</f>
        <v>93.640678154917381</v>
      </c>
      <c r="Y13" s="74">
        <f>IF(RES_hh_tesh!Y13=0,0,RES_hh_tesh!Y13/RES_summary!Y$19)</f>
        <v>102.72694536321235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1.3584658666099361</v>
      </c>
      <c r="C14" s="76">
        <f>IF(RES_hh_tesh!C14=0,0,RES_hh_tesh!C14/RES_summary!C$19)</f>
        <v>1.4513382456989934</v>
      </c>
      <c r="D14" s="76">
        <f>IF(RES_hh_tesh!D14=0,0,RES_hh_tesh!D14/RES_summary!D$19)</f>
        <v>1.4445044279960837</v>
      </c>
      <c r="E14" s="76">
        <f>IF(RES_hh_tesh!E14=0,0,RES_hh_tesh!E14/RES_summary!E$19)</f>
        <v>1.611123598704377</v>
      </c>
      <c r="F14" s="76">
        <f>IF(RES_hh_tesh!F14=0,0,RES_hh_tesh!F14/RES_summary!F$19)</f>
        <v>1.4153019984529565</v>
      </c>
      <c r="G14" s="76">
        <f>IF(RES_hh_tesh!G14=0,0,RES_hh_tesh!G14/RES_summary!G$19)</f>
        <v>1.5917579706121641</v>
      </c>
      <c r="H14" s="76">
        <f>IF(RES_hh_tesh!H14=0,0,RES_hh_tesh!H14/RES_summary!H$19)</f>
        <v>1.475572833115548</v>
      </c>
      <c r="I14" s="76">
        <f>IF(RES_hh_tesh!I14=0,0,RES_hh_tesh!I14/RES_summary!I$19)</f>
        <v>1.2719227174324748</v>
      </c>
      <c r="J14" s="76">
        <f>IF(RES_hh_tesh!J14=0,0,RES_hh_tesh!J14/RES_summary!J$19)</f>
        <v>1.2817483794943572</v>
      </c>
      <c r="K14" s="76">
        <f>IF(RES_hh_tesh!K14=0,0,RES_hh_tesh!K14/RES_summary!K$19)</f>
        <v>1.309147978218075</v>
      </c>
      <c r="L14" s="76">
        <f>IF(RES_hh_tesh!L14=0,0,RES_hh_tesh!L14/RES_summary!L$19)</f>
        <v>1.3728969284541876</v>
      </c>
      <c r="M14" s="76">
        <f>IF(RES_hh_tesh!M14=0,0,RES_hh_tesh!M14/RES_summary!M$19)</f>
        <v>1.3057481959125532</v>
      </c>
      <c r="N14" s="76">
        <f>IF(RES_hh_tesh!N14=0,0,RES_hh_tesh!N14/RES_summary!N$19)</f>
        <v>1.2138303851807279</v>
      </c>
      <c r="O14" s="76">
        <f>IF(RES_hh_tesh!O14=0,0,RES_hh_tesh!O14/RES_summary!O$19)</f>
        <v>1.1699130433399794</v>
      </c>
      <c r="P14" s="76">
        <f>IF(RES_hh_tesh!P14=0,0,RES_hh_tesh!P14/RES_summary!P$19)</f>
        <v>1.0192105794100041</v>
      </c>
      <c r="Q14" s="76">
        <f>IF(RES_hh_tesh!Q14=0,0,RES_hh_tesh!Q14/RES_summary!Q$19)</f>
        <v>1.1550095142456778</v>
      </c>
      <c r="R14" s="76">
        <f>IF(RES_hh_tesh!R14=0,0,RES_hh_tesh!R14/RES_summary!R$19)</f>
        <v>1.2405860884296529</v>
      </c>
      <c r="S14" s="76">
        <f>IF(RES_hh_tesh!S14=0,0,RES_hh_tesh!S14/RES_summary!S$19)</f>
        <v>1.327059038116511</v>
      </c>
      <c r="T14" s="76">
        <f>IF(RES_hh_tesh!T14=0,0,RES_hh_tesh!T14/RES_summary!T$19)</f>
        <v>1.2504493895639974</v>
      </c>
      <c r="U14" s="76">
        <f>IF(RES_hh_tesh!U14=0,0,RES_hh_tesh!U14/RES_summary!U$19)</f>
        <v>1.2428604551881559</v>
      </c>
      <c r="V14" s="76">
        <f>IF(RES_hh_tesh!V14=0,0,RES_hh_tesh!V14/RES_summary!V$19)</f>
        <v>1.3641056596325329</v>
      </c>
      <c r="W14" s="76">
        <f>IF(RES_hh_tesh!W14=0,0,RES_hh_tesh!W14/RES_summary!W$19)</f>
        <v>1.5478952010732345</v>
      </c>
      <c r="X14" s="76">
        <f>IF(RES_hh_tesh!X14=0,0,RES_hh_tesh!X14/RES_summary!X$19)</f>
        <v>1.3650768473442914</v>
      </c>
      <c r="Y14" s="76">
        <f>IF(RES_hh_tesh!Y14=0,0,RES_hh_tesh!Y14/RES_summary!Y$19)</f>
        <v>1.2123491352600391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2.1349383982906291E-2</v>
      </c>
      <c r="C15" s="69">
        <f>IF(RES_hh_tesh!C15=0,0,RES_hh_tesh!C15/RES_summary!C$19)</f>
        <v>3.1692655718013753E-2</v>
      </c>
      <c r="D15" s="69">
        <f>IF(RES_hh_tesh!D15=0,0,RES_hh_tesh!D15/RES_summary!D$19)</f>
        <v>5.9554740543480505E-2</v>
      </c>
      <c r="E15" s="69">
        <f>IF(RES_hh_tesh!E15=0,0,RES_hh_tesh!E15/RES_summary!E$19)</f>
        <v>0.11981346413798</v>
      </c>
      <c r="F15" s="69">
        <f>IF(RES_hh_tesh!F15=0,0,RES_hh_tesh!F15/RES_summary!F$19)</f>
        <v>7.7259572435806056E-2</v>
      </c>
      <c r="G15" s="69">
        <f>IF(RES_hh_tesh!G15=0,0,RES_hh_tesh!G15/RES_summary!G$19)</f>
        <v>9.8529443327623992E-2</v>
      </c>
      <c r="H15" s="69">
        <f>IF(RES_hh_tesh!H15=0,0,RES_hh_tesh!H15/RES_summary!H$19)</f>
        <v>0.18404065692335139</v>
      </c>
      <c r="I15" s="69">
        <f>IF(RES_hh_tesh!I15=0,0,RES_hh_tesh!I15/RES_summary!I$19)</f>
        <v>0.29895562915231699</v>
      </c>
      <c r="J15" s="69">
        <f>IF(RES_hh_tesh!J15=0,0,RES_hh_tesh!J15/RES_summary!J$19)</f>
        <v>0.22136096939325436</v>
      </c>
      <c r="K15" s="69">
        <f>IF(RES_hh_tesh!K15=0,0,RES_hh_tesh!K15/RES_summary!K$19)</f>
        <v>0.26807827076484342</v>
      </c>
      <c r="L15" s="69">
        <f>IF(RES_hh_tesh!L15=0,0,RES_hh_tesh!L15/RES_summary!L$19)</f>
        <v>0.3661169613091223</v>
      </c>
      <c r="M15" s="69">
        <f>IF(RES_hh_tesh!M15=0,0,RES_hh_tesh!M15/RES_summary!M$19)</f>
        <v>0.39979666968853766</v>
      </c>
      <c r="N15" s="69">
        <f>IF(RES_hh_tesh!N15=0,0,RES_hh_tesh!N15/RES_summary!N$19)</f>
        <v>0.83918368778808938</v>
      </c>
      <c r="O15" s="69">
        <f>IF(RES_hh_tesh!O15=0,0,RES_hh_tesh!O15/RES_summary!O$19)</f>
        <v>0.58410785870482818</v>
      </c>
      <c r="P15" s="69">
        <f>IF(RES_hh_tesh!P15=0,0,RES_hh_tesh!P15/RES_summary!P$19)</f>
        <v>0.43880957950835781</v>
      </c>
      <c r="Q15" s="69">
        <f>IF(RES_hh_tesh!Q15=0,0,RES_hh_tesh!Q15/RES_summary!Q$19)</f>
        <v>0.73117360477167148</v>
      </c>
      <c r="R15" s="69">
        <f>IF(RES_hh_tesh!R15=0,0,RES_hh_tesh!R15/RES_summary!R$19)</f>
        <v>0.7565752048329043</v>
      </c>
      <c r="S15" s="69">
        <f>IF(RES_hh_tesh!S15=0,0,RES_hh_tesh!S15/RES_summary!S$19)</f>
        <v>0.88761608089654587</v>
      </c>
      <c r="T15" s="69">
        <f>IF(RES_hh_tesh!T15=0,0,RES_hh_tesh!T15/RES_summary!T$19)</f>
        <v>1.2132048988099216</v>
      </c>
      <c r="U15" s="69">
        <f>IF(RES_hh_tesh!U15=0,0,RES_hh_tesh!U15/RES_summary!U$19)</f>
        <v>1.6710559354609704</v>
      </c>
      <c r="V15" s="69">
        <f>IF(RES_hh_tesh!V15=0,0,RES_hh_tesh!V15/RES_summary!V$19)</f>
        <v>0.94064627531532086</v>
      </c>
      <c r="W15" s="69">
        <f>IF(RES_hh_tesh!W15=0,0,RES_hh_tesh!W15/RES_summary!W$19)</f>
        <v>3.4521205992423858</v>
      </c>
      <c r="X15" s="69">
        <f>IF(RES_hh_tesh!X15=0,0,RES_hh_tesh!X15/RES_summary!X$19)</f>
        <v>3.4495091474359563</v>
      </c>
      <c r="Y15" s="69">
        <f>IF(RES_hh_tesh!Y15=0,0,RES_hh_tesh!Y15/RES_summary!Y$19)</f>
        <v>2.8389147260172232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2.1349383982906291E-2</v>
      </c>
      <c r="C16" s="72">
        <f>IF(RES_hh_tesh!C16=0,0,RES_hh_tesh!C16/RES_summary!C$19)</f>
        <v>3.1692655718013753E-2</v>
      </c>
      <c r="D16" s="72">
        <f>IF(RES_hh_tesh!D16=0,0,RES_hh_tesh!D16/RES_summary!D$19)</f>
        <v>5.9554740543480505E-2</v>
      </c>
      <c r="E16" s="72">
        <f>IF(RES_hh_tesh!E16=0,0,RES_hh_tesh!E16/RES_summary!E$19)</f>
        <v>0.11981346413798</v>
      </c>
      <c r="F16" s="72">
        <f>IF(RES_hh_tesh!F16=0,0,RES_hh_tesh!F16/RES_summary!F$19)</f>
        <v>7.7259572435806056E-2</v>
      </c>
      <c r="G16" s="72">
        <f>IF(RES_hh_tesh!G16=0,0,RES_hh_tesh!G16/RES_summary!G$19)</f>
        <v>9.8529443327623992E-2</v>
      </c>
      <c r="H16" s="72">
        <f>IF(RES_hh_tesh!H16=0,0,RES_hh_tesh!H16/RES_summary!H$19)</f>
        <v>0.18404065692335139</v>
      </c>
      <c r="I16" s="72">
        <f>IF(RES_hh_tesh!I16=0,0,RES_hh_tesh!I16/RES_summary!I$19)</f>
        <v>0.29895562915231699</v>
      </c>
      <c r="J16" s="72">
        <f>IF(RES_hh_tesh!J16=0,0,RES_hh_tesh!J16/RES_summary!J$19)</f>
        <v>0.22136096939325436</v>
      </c>
      <c r="K16" s="72">
        <f>IF(RES_hh_tesh!K16=0,0,RES_hh_tesh!K16/RES_summary!K$19)</f>
        <v>0.26807827076484342</v>
      </c>
      <c r="L16" s="72">
        <f>IF(RES_hh_tesh!L16=0,0,RES_hh_tesh!L16/RES_summary!L$19)</f>
        <v>0.3661169613091223</v>
      </c>
      <c r="M16" s="72">
        <f>IF(RES_hh_tesh!M16=0,0,RES_hh_tesh!M16/RES_summary!M$19)</f>
        <v>0.39979666968853766</v>
      </c>
      <c r="N16" s="72">
        <f>IF(RES_hh_tesh!N16=0,0,RES_hh_tesh!N16/RES_summary!N$19)</f>
        <v>0.83918368778808938</v>
      </c>
      <c r="O16" s="72">
        <f>IF(RES_hh_tesh!O16=0,0,RES_hh_tesh!O16/RES_summary!O$19)</f>
        <v>0.58410785870482818</v>
      </c>
      <c r="P16" s="72">
        <f>IF(RES_hh_tesh!P16=0,0,RES_hh_tesh!P16/RES_summary!P$19)</f>
        <v>0.43880957950835781</v>
      </c>
      <c r="Q16" s="72">
        <f>IF(RES_hh_tesh!Q16=0,0,RES_hh_tesh!Q16/RES_summary!Q$19)</f>
        <v>0.73117360477167148</v>
      </c>
      <c r="R16" s="72">
        <f>IF(RES_hh_tesh!R16=0,0,RES_hh_tesh!R16/RES_summary!R$19)</f>
        <v>0.7565752048329043</v>
      </c>
      <c r="S16" s="72">
        <f>IF(RES_hh_tesh!S16=0,0,RES_hh_tesh!S16/RES_summary!S$19)</f>
        <v>0.88761608089654587</v>
      </c>
      <c r="T16" s="72">
        <f>IF(RES_hh_tesh!T16=0,0,RES_hh_tesh!T16/RES_summary!T$19)</f>
        <v>1.2132048988099216</v>
      </c>
      <c r="U16" s="72">
        <f>IF(RES_hh_tesh!U16=0,0,RES_hh_tesh!U16/RES_summary!U$19)</f>
        <v>1.6710559354609704</v>
      </c>
      <c r="V16" s="72">
        <f>IF(RES_hh_tesh!V16=0,0,RES_hh_tesh!V16/RES_summary!V$19)</f>
        <v>0.94064627531532086</v>
      </c>
      <c r="W16" s="72">
        <f>IF(RES_hh_tesh!W16=0,0,RES_hh_tesh!W16/RES_summary!W$19)</f>
        <v>3.4521205992423858</v>
      </c>
      <c r="X16" s="72">
        <f>IF(RES_hh_tesh!X16=0,0,RES_hh_tesh!X16/RES_summary!X$19)</f>
        <v>3.4495091474359563</v>
      </c>
      <c r="Y16" s="72">
        <f>IF(RES_hh_tesh!Y16=0,0,RES_hh_tesh!Y16/RES_summary!Y$19)</f>
        <v>2.8389147260172232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12.970712250661347</v>
      </c>
      <c r="C17" s="69">
        <f>IF(RES_hh_tesh!C17=0,0,RES_hh_tesh!C17/RES_summary!C$19)</f>
        <v>13.245355748173401</v>
      </c>
      <c r="D17" s="69">
        <f>IF(RES_hh_tesh!D17=0,0,RES_hh_tesh!D17/RES_summary!D$19)</f>
        <v>13.486634940528903</v>
      </c>
      <c r="E17" s="69">
        <f>IF(RES_hh_tesh!E17=0,0,RES_hh_tesh!E17/RES_summary!E$19)</f>
        <v>13.870375353465604</v>
      </c>
      <c r="F17" s="69">
        <f>IF(RES_hh_tesh!F17=0,0,RES_hh_tesh!F17/RES_summary!F$19)</f>
        <v>13.936966374521981</v>
      </c>
      <c r="G17" s="69">
        <f>IF(RES_hh_tesh!G17=0,0,RES_hh_tesh!G17/RES_summary!G$19)</f>
        <v>13.980709547832193</v>
      </c>
      <c r="H17" s="69">
        <f>IF(RES_hh_tesh!H17=0,0,RES_hh_tesh!H17/RES_summary!H$19)</f>
        <v>14.237713086895077</v>
      </c>
      <c r="I17" s="69">
        <f>IF(RES_hh_tesh!I17=0,0,RES_hh_tesh!I17/RES_summary!I$19)</f>
        <v>14.46991319839505</v>
      </c>
      <c r="J17" s="69">
        <f>IF(RES_hh_tesh!J17=0,0,RES_hh_tesh!J17/RES_summary!J$19)</f>
        <v>14.790945059923102</v>
      </c>
      <c r="K17" s="69">
        <f>IF(RES_hh_tesh!K17=0,0,RES_hh_tesh!K17/RES_summary!K$19)</f>
        <v>14.655857190798397</v>
      </c>
      <c r="L17" s="69">
        <f>IF(RES_hh_tesh!L17=0,0,RES_hh_tesh!L17/RES_summary!L$19)</f>
        <v>14.868903214348331</v>
      </c>
      <c r="M17" s="69">
        <f>IF(RES_hh_tesh!M17=0,0,RES_hh_tesh!M17/RES_summary!M$19)</f>
        <v>14.686628480987384</v>
      </c>
      <c r="N17" s="69">
        <f>IF(RES_hh_tesh!N17=0,0,RES_hh_tesh!N17/RES_summary!N$19)</f>
        <v>13.14417408006979</v>
      </c>
      <c r="O17" s="69">
        <f>IF(RES_hh_tesh!O17=0,0,RES_hh_tesh!O17/RES_summary!O$19)</f>
        <v>12.925234871603767</v>
      </c>
      <c r="P17" s="69">
        <f>IF(RES_hh_tesh!P17=0,0,RES_hh_tesh!P17/RES_summary!P$19)</f>
        <v>13.701727016698342</v>
      </c>
      <c r="Q17" s="69">
        <f>IF(RES_hh_tesh!Q17=0,0,RES_hh_tesh!Q17/RES_summary!Q$19)</f>
        <v>15.123095061134244</v>
      </c>
      <c r="R17" s="69">
        <f>IF(RES_hh_tesh!R17=0,0,RES_hh_tesh!R17/RES_summary!R$19)</f>
        <v>15.37152064099957</v>
      </c>
      <c r="S17" s="69">
        <f>IF(RES_hh_tesh!S17=0,0,RES_hh_tesh!S17/RES_summary!S$19)</f>
        <v>15.493471810716757</v>
      </c>
      <c r="T17" s="69">
        <f>IF(RES_hh_tesh!T17=0,0,RES_hh_tesh!T17/RES_summary!T$19)</f>
        <v>15.596189296652364</v>
      </c>
      <c r="U17" s="69">
        <f>IF(RES_hh_tesh!U17=0,0,RES_hh_tesh!U17/RES_summary!U$19)</f>
        <v>15.877786221122468</v>
      </c>
      <c r="V17" s="69">
        <f>IF(RES_hh_tesh!V17=0,0,RES_hh_tesh!V17/RES_summary!V$19)</f>
        <v>17.021127217148273</v>
      </c>
      <c r="W17" s="69">
        <f>IF(RES_hh_tesh!W17=0,0,RES_hh_tesh!W17/RES_summary!W$19)</f>
        <v>16.265053108040302</v>
      </c>
      <c r="X17" s="69">
        <f>IF(RES_hh_tesh!X17=0,0,RES_hh_tesh!X17/RES_summary!X$19)</f>
        <v>16.187818214726811</v>
      </c>
      <c r="Y17" s="69">
        <f>IF(RES_hh_tesh!Y17=0,0,RES_hh_tesh!Y17/RES_summary!Y$19)</f>
        <v>16.787221978320115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13.767387913535099</v>
      </c>
      <c r="C19" s="72">
        <f>IF(RES_hh_tesh!C19=0,0,RES_hh_tesh!C19/RES_summary!C$19)</f>
        <v>12.556729364426891</v>
      </c>
      <c r="D19" s="72">
        <f>IF(RES_hh_tesh!D19=0,0,RES_hh_tesh!D19/RES_summary!D$19)</f>
        <v>14.159830507048287</v>
      </c>
      <c r="E19" s="72">
        <f>IF(RES_hh_tesh!E19=0,0,RES_hh_tesh!E19/RES_summary!E$19)</f>
        <v>14.06666332594221</v>
      </c>
      <c r="F19" s="72">
        <f>IF(RES_hh_tesh!F19=0,0,RES_hh_tesh!F19/RES_summary!F$19)</f>
        <v>12.245823677248087</v>
      </c>
      <c r="G19" s="72">
        <f>IF(RES_hh_tesh!G19=0,0,RES_hh_tesh!G19/RES_summary!G$19)</f>
        <v>14.747800034911185</v>
      </c>
      <c r="H19" s="72">
        <f>IF(RES_hh_tesh!H19=0,0,RES_hh_tesh!H19/RES_summary!H$19)</f>
        <v>15.295072037557429</v>
      </c>
      <c r="I19" s="72">
        <f>IF(RES_hh_tesh!I19=0,0,RES_hh_tesh!I19/RES_summary!I$19)</f>
        <v>13.162255159618731</v>
      </c>
      <c r="J19" s="72">
        <f>IF(RES_hh_tesh!J19=0,0,RES_hh_tesh!J19/RES_summary!J$19)</f>
        <v>13.128162801292552</v>
      </c>
      <c r="K19" s="72">
        <f>IF(RES_hh_tesh!K19=0,0,RES_hh_tesh!K19/RES_summary!K$19)</f>
        <v>13.844892484421322</v>
      </c>
      <c r="L19" s="72">
        <f>IF(RES_hh_tesh!L19=0,0,RES_hh_tesh!L19/RES_summary!L$19)</f>
        <v>18.24467929636754</v>
      </c>
      <c r="M19" s="72">
        <f>IF(RES_hh_tesh!M19=0,0,RES_hh_tesh!M19/RES_summary!M$19)</f>
        <v>14.800272401363772</v>
      </c>
      <c r="N19" s="72">
        <f>IF(RES_hh_tesh!N19=0,0,RES_hh_tesh!N19/RES_summary!N$19)</f>
        <v>11.970878975428915</v>
      </c>
      <c r="O19" s="72">
        <f>IF(RES_hh_tesh!O19=0,0,RES_hh_tesh!O19/RES_summary!O$19)</f>
        <v>13.931018362987308</v>
      </c>
      <c r="P19" s="72">
        <f>IF(RES_hh_tesh!P19=0,0,RES_hh_tesh!P19/RES_summary!P$19)</f>
        <v>13.286276786758185</v>
      </c>
      <c r="Q19" s="72">
        <f>IF(RES_hh_tesh!Q19=0,0,RES_hh_tesh!Q19/RES_summary!Q$19)</f>
        <v>13.777118612894043</v>
      </c>
      <c r="R19" s="72">
        <f>IF(RES_hh_tesh!R19=0,0,RES_hh_tesh!R19/RES_summary!R$19)</f>
        <v>12.153269799662654</v>
      </c>
      <c r="S19" s="72">
        <f>IF(RES_hh_tesh!S19=0,0,RES_hh_tesh!S19/RES_summary!S$19)</f>
        <v>16.582976099516387</v>
      </c>
      <c r="T19" s="72">
        <f>IF(RES_hh_tesh!T19=0,0,RES_hh_tesh!T19/RES_summary!T$19)</f>
        <v>18.168929701904386</v>
      </c>
      <c r="U19" s="72">
        <f>IF(RES_hh_tesh!U19=0,0,RES_hh_tesh!U19/RES_summary!U$19)</f>
        <v>19.168709213748016</v>
      </c>
      <c r="V19" s="72">
        <f>IF(RES_hh_tesh!V19=0,0,RES_hh_tesh!V19/RES_summary!V$19)</f>
        <v>15.090797195587342</v>
      </c>
      <c r="W19" s="72">
        <f>IF(RES_hh_tesh!W19=0,0,RES_hh_tesh!W19/RES_summary!W$19)</f>
        <v>16.05352905845584</v>
      </c>
      <c r="X19" s="72">
        <f>IF(RES_hh_tesh!X19=0,0,RES_hh_tesh!X19/RES_summary!X$19)</f>
        <v>16.030804930847054</v>
      </c>
      <c r="Y19" s="72">
        <f>IF(RES_hh_tesh!Y19=0,0,RES_hh_tesh!Y19/RES_summary!Y$19)</f>
        <v>16.445850065317192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13.140843340092323</v>
      </c>
      <c r="C21" s="72">
        <f>IF(RES_hh_tesh!C21=0,0,RES_hh_tesh!C21/RES_summary!C$19)</f>
        <v>13.045033436514075</v>
      </c>
      <c r="D21" s="72">
        <f>IF(RES_hh_tesh!D21=0,0,RES_hh_tesh!D21/RES_summary!D$19)</f>
        <v>13.913476391029233</v>
      </c>
      <c r="E21" s="72">
        <f>IF(RES_hh_tesh!E21=0,0,RES_hh_tesh!E21/RES_summary!E$19)</f>
        <v>13.397440645187331</v>
      </c>
      <c r="F21" s="72">
        <f>IF(RES_hh_tesh!F21=0,0,RES_hh_tesh!F21/RES_summary!F$19)</f>
        <v>13.811521607393182</v>
      </c>
      <c r="G21" s="72">
        <f>IF(RES_hh_tesh!G21=0,0,RES_hh_tesh!G21/RES_summary!G$19)</f>
        <v>14.736146570933984</v>
      </c>
      <c r="H21" s="72">
        <f>IF(RES_hh_tesh!H21=0,0,RES_hh_tesh!H21/RES_summary!H$19)</f>
        <v>13.380907219109247</v>
      </c>
      <c r="I21" s="72">
        <f>IF(RES_hh_tesh!I21=0,0,RES_hh_tesh!I21/RES_summary!I$19)</f>
        <v>14.583532760840834</v>
      </c>
      <c r="J21" s="72">
        <f>IF(RES_hh_tesh!J21=0,0,RES_hh_tesh!J21/RES_summary!J$19)</f>
        <v>14.481367130013103</v>
      </c>
      <c r="K21" s="72">
        <f>IF(RES_hh_tesh!K21=0,0,RES_hh_tesh!K21/RES_summary!K$19)</f>
        <v>14.791268563302731</v>
      </c>
      <c r="L21" s="72">
        <f>IF(RES_hh_tesh!L21=0,0,RES_hh_tesh!L21/RES_summary!L$19)</f>
        <v>14.903313871940995</v>
      </c>
      <c r="M21" s="72">
        <f>IF(RES_hh_tesh!M21=0,0,RES_hh_tesh!M21/RES_summary!M$19)</f>
        <v>14.501683589666193</v>
      </c>
      <c r="N21" s="72">
        <f>IF(RES_hh_tesh!N21=0,0,RES_hh_tesh!N21/RES_summary!N$19)</f>
        <v>13.473362686588878</v>
      </c>
      <c r="O21" s="72">
        <f>IF(RES_hh_tesh!O21=0,0,RES_hh_tesh!O21/RES_summary!O$19)</f>
        <v>12.678719464791319</v>
      </c>
      <c r="P21" s="72">
        <f>IF(RES_hh_tesh!P21=0,0,RES_hh_tesh!P21/RES_summary!P$19)</f>
        <v>14.128142055748985</v>
      </c>
      <c r="Q21" s="72">
        <f>IF(RES_hh_tesh!Q21=0,0,RES_hh_tesh!Q21/RES_summary!Q$19)</f>
        <v>14.881363102594957</v>
      </c>
      <c r="R21" s="72">
        <f>IF(RES_hh_tesh!R21=0,0,RES_hh_tesh!R21/RES_summary!R$19)</f>
        <v>15.415678570710009</v>
      </c>
      <c r="S21" s="72">
        <f>IF(RES_hh_tesh!S21=0,0,RES_hh_tesh!S21/RES_summary!S$19)</f>
        <v>15.610099347537092</v>
      </c>
      <c r="T21" s="72">
        <f>IF(RES_hh_tesh!T21=0,0,RES_hh_tesh!T21/RES_summary!T$19)</f>
        <v>15.461352923690047</v>
      </c>
      <c r="U21" s="72">
        <f>IF(RES_hh_tesh!U21=0,0,RES_hh_tesh!U21/RES_summary!U$19)</f>
        <v>15.64888964173398</v>
      </c>
      <c r="V21" s="72">
        <f>IF(RES_hh_tesh!V21=0,0,RES_hh_tesh!V21/RES_summary!V$19)</f>
        <v>16.761396246040032</v>
      </c>
      <c r="W21" s="72">
        <f>IF(RES_hh_tesh!W21=0,0,RES_hh_tesh!W21/RES_summary!W$19)</f>
        <v>16.894285487466956</v>
      </c>
      <c r="X21" s="72">
        <f>IF(RES_hh_tesh!X21=0,0,RES_hh_tesh!X21/RES_summary!X$19)</f>
        <v>16.807315573438476</v>
      </c>
      <c r="Y21" s="72">
        <f>IF(RES_hh_tesh!Y21=0,0,RES_hh_tesh!Y21/RES_summary!Y$19)</f>
        <v>16.701170101307245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13.127199914531019</v>
      </c>
      <c r="C22" s="72">
        <f>IF(RES_hh_tesh!C22=0,0,RES_hh_tesh!C22/RES_summary!C$19)</f>
        <v>13.193639667834862</v>
      </c>
      <c r="D22" s="72">
        <f>IF(RES_hh_tesh!D22=0,0,RES_hh_tesh!D22/RES_summary!D$19)</f>
        <v>13.960445002401382</v>
      </c>
      <c r="E22" s="72">
        <f>IF(RES_hh_tesh!E22=0,0,RES_hh_tesh!E22/RES_summary!E$19)</f>
        <v>12.571267744660057</v>
      </c>
      <c r="F22" s="72">
        <f>IF(RES_hh_tesh!F22=0,0,RES_hh_tesh!F22/RES_summary!F$19)</f>
        <v>9.8585128956864061</v>
      </c>
      <c r="G22" s="72">
        <f>IF(RES_hh_tesh!G22=0,0,RES_hh_tesh!G22/RES_summary!G$19)</f>
        <v>15.452181818255621</v>
      </c>
      <c r="H22" s="72">
        <f>IF(RES_hh_tesh!H22=0,0,RES_hh_tesh!H22/RES_summary!H$19)</f>
        <v>14.48755326671316</v>
      </c>
      <c r="I22" s="72">
        <f>IF(RES_hh_tesh!I22=0,0,RES_hh_tesh!I22/RES_summary!I$19)</f>
        <v>15.461779500879857</v>
      </c>
      <c r="J22" s="72">
        <f>IF(RES_hh_tesh!J22=0,0,RES_hh_tesh!J22/RES_summary!J$19)</f>
        <v>11.959061078825352</v>
      </c>
      <c r="K22" s="72">
        <f>IF(RES_hh_tesh!K22=0,0,RES_hh_tesh!K22/RES_summary!K$19)</f>
        <v>14.93627682314875</v>
      </c>
      <c r="L22" s="72">
        <f>IF(RES_hh_tesh!L22=0,0,RES_hh_tesh!L22/RES_summary!L$19)</f>
        <v>14.111691329908993</v>
      </c>
      <c r="M22" s="72">
        <f>IF(RES_hh_tesh!M22=0,0,RES_hh_tesh!M22/RES_summary!M$19)</f>
        <v>14.46149080134065</v>
      </c>
      <c r="N22" s="72">
        <f>IF(RES_hh_tesh!N22=0,0,RES_hh_tesh!N22/RES_summary!N$19)</f>
        <v>14.468445603246385</v>
      </c>
      <c r="O22" s="72">
        <f>IF(RES_hh_tesh!O22=0,0,RES_hh_tesh!O22/RES_summary!O$19)</f>
        <v>15.019418188907814</v>
      </c>
      <c r="P22" s="72">
        <f>IF(RES_hh_tesh!P22=0,0,RES_hh_tesh!P22/RES_summary!P$19)</f>
        <v>14.956722010845942</v>
      </c>
      <c r="Q22" s="72">
        <f>IF(RES_hh_tesh!Q22=0,0,RES_hh_tesh!Q22/RES_summary!Q$19)</f>
        <v>15.153285947578075</v>
      </c>
      <c r="R22" s="72">
        <f>IF(RES_hh_tesh!R22=0,0,RES_hh_tesh!R22/RES_summary!R$19)</f>
        <v>15.213073850477295</v>
      </c>
      <c r="S22" s="72">
        <f>IF(RES_hh_tesh!S22=0,0,RES_hh_tesh!S22/RES_summary!S$19)</f>
        <v>15.155117577998871</v>
      </c>
      <c r="T22" s="72">
        <f>IF(RES_hh_tesh!T22=0,0,RES_hh_tesh!T22/RES_summary!T$19)</f>
        <v>16.234273625923812</v>
      </c>
      <c r="U22" s="72">
        <f>IF(RES_hh_tesh!U22=0,0,RES_hh_tesh!U22/RES_summary!U$19)</f>
        <v>18.224455757390039</v>
      </c>
      <c r="V22" s="72">
        <f>IF(RES_hh_tesh!V22=0,0,RES_hh_tesh!V22/RES_summary!V$19)</f>
        <v>13.432472613332079</v>
      </c>
      <c r="W22" s="72">
        <f>IF(RES_hh_tesh!W22=0,0,RES_hh_tesh!W22/RES_summary!W$19)</f>
        <v>15.345257463630018</v>
      </c>
      <c r="X22" s="72">
        <f>IF(RES_hh_tesh!X22=0,0,RES_hh_tesh!X22/RES_summary!X$19)</f>
        <v>16.40648928148028</v>
      </c>
      <c r="Y22" s="72">
        <f>IF(RES_hh_tesh!Y22=0,0,RES_hh_tesh!Y22/RES_summary!Y$19)</f>
        <v>16.556820517464505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12.853580720784104</v>
      </c>
      <c r="C24" s="72">
        <f>IF(RES_hh_tesh!C24=0,0,RES_hh_tesh!C24/RES_summary!C$19)</f>
        <v>13.978666931742623</v>
      </c>
      <c r="D24" s="72">
        <f>IF(RES_hh_tesh!D24=0,0,RES_hh_tesh!D24/RES_summary!D$19)</f>
        <v>12.739055042298258</v>
      </c>
      <c r="E24" s="72">
        <f>IF(RES_hh_tesh!E24=0,0,RES_hh_tesh!E24/RES_summary!E$19)</f>
        <v>12.889931211922342</v>
      </c>
      <c r="F24" s="72">
        <f>IF(RES_hh_tesh!F24=0,0,RES_hh_tesh!F24/RES_summary!F$19)</f>
        <v>14.912053656109531</v>
      </c>
      <c r="G24" s="72">
        <f>IF(RES_hh_tesh!G24=0,0,RES_hh_tesh!G24/RES_summary!G$19)</f>
        <v>13.779122358435885</v>
      </c>
      <c r="H24" s="72">
        <f>IF(RES_hh_tesh!H24=0,0,RES_hh_tesh!H24/RES_summary!H$19)</f>
        <v>13.984040356223373</v>
      </c>
      <c r="I24" s="72">
        <f>IF(RES_hh_tesh!I24=0,0,RES_hh_tesh!I24/RES_summary!I$19)</f>
        <v>15.111264308277507</v>
      </c>
      <c r="J24" s="72">
        <f>IF(RES_hh_tesh!J24=0,0,RES_hh_tesh!J24/RES_summary!J$19)</f>
        <v>14.774982823362766</v>
      </c>
      <c r="K24" s="72">
        <f>IF(RES_hh_tesh!K24=0,0,RES_hh_tesh!K24/RES_summary!K$19)</f>
        <v>14.209401490402936</v>
      </c>
      <c r="L24" s="72">
        <f>IF(RES_hh_tesh!L24=0,0,RES_hh_tesh!L24/RES_summary!L$19)</f>
        <v>14.887741328496872</v>
      </c>
      <c r="M24" s="72">
        <f>IF(RES_hh_tesh!M24=0,0,RES_hh_tesh!M24/RES_summary!M$19)</f>
        <v>13.996915171604925</v>
      </c>
      <c r="N24" s="72">
        <f>IF(RES_hh_tesh!N24=0,0,RES_hh_tesh!N24/RES_summary!N$19)</f>
        <v>13.477585565958472</v>
      </c>
      <c r="O24" s="72">
        <f>IF(RES_hh_tesh!O24=0,0,RES_hh_tesh!O24/RES_summary!O$19)</f>
        <v>13.407212666985171</v>
      </c>
      <c r="P24" s="72">
        <f>IF(RES_hh_tesh!P24=0,0,RES_hh_tesh!P24/RES_summary!P$19)</f>
        <v>13.541766061374302</v>
      </c>
      <c r="Q24" s="72">
        <f>IF(RES_hh_tesh!Q24=0,0,RES_hh_tesh!Q24/RES_summary!Q$19)</f>
        <v>14.63396194501618</v>
      </c>
      <c r="R24" s="72">
        <f>IF(RES_hh_tesh!R24=0,0,RES_hh_tesh!R24/RES_summary!R$19)</f>
        <v>15.337025713529679</v>
      </c>
      <c r="S24" s="72">
        <f>IF(RES_hh_tesh!S24=0,0,RES_hh_tesh!S24/RES_summary!S$19)</f>
        <v>15.438342351976974</v>
      </c>
      <c r="T24" s="72">
        <f>IF(RES_hh_tesh!T24=0,0,RES_hh_tesh!T24/RES_summary!T$19)</f>
        <v>15.684371580524422</v>
      </c>
      <c r="U24" s="72">
        <f>IF(RES_hh_tesh!U24=0,0,RES_hh_tesh!U24/RES_summary!U$19)</f>
        <v>15.998849812150628</v>
      </c>
      <c r="V24" s="72">
        <f>IF(RES_hh_tesh!V24=0,0,RES_hh_tesh!V24/RES_summary!V$19)</f>
        <v>16.913327631211214</v>
      </c>
      <c r="W24" s="72">
        <f>IF(RES_hh_tesh!W24=0,0,RES_hh_tesh!W24/RES_summary!W$19)</f>
        <v>16.233834682454312</v>
      </c>
      <c r="X24" s="72">
        <f>IF(RES_hh_tesh!X24=0,0,RES_hh_tesh!X24/RES_summary!X$19)</f>
        <v>15.995092396694014</v>
      </c>
      <c r="Y24" s="72">
        <f>IF(RES_hh_tesh!Y24=0,0,RES_hh_tesh!Y24/RES_summary!Y$19)</f>
        <v>16.886945904720662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12.735087240621779</v>
      </c>
      <c r="C25" s="74">
        <f>IF(RES_hh_tesh!C25=0,0,RES_hh_tesh!C25/RES_summary!C$19)</f>
        <v>13.040634006383133</v>
      </c>
      <c r="D25" s="74">
        <f>IF(RES_hh_tesh!D25=0,0,RES_hh_tesh!D25/RES_summary!D$19)</f>
        <v>13.167010847047978</v>
      </c>
      <c r="E25" s="74">
        <f>IF(RES_hh_tesh!E25=0,0,RES_hh_tesh!E25/RES_summary!E$19)</f>
        <v>14.474324364468737</v>
      </c>
      <c r="F25" s="74">
        <f>IF(RES_hh_tesh!F25=0,0,RES_hh_tesh!F25/RES_summary!F$19)</f>
        <v>13.746501501846446</v>
      </c>
      <c r="G25" s="74">
        <f>IF(RES_hh_tesh!G25=0,0,RES_hh_tesh!G25/RES_summary!G$19)</f>
        <v>13.209669576863671</v>
      </c>
      <c r="H25" s="74">
        <f>IF(RES_hh_tesh!H25=0,0,RES_hh_tesh!H25/RES_summary!H$19)</f>
        <v>14.746031952875624</v>
      </c>
      <c r="I25" s="74">
        <f>IF(RES_hh_tesh!I25=0,0,RES_hh_tesh!I25/RES_summary!I$19)</f>
        <v>14.038652573904988</v>
      </c>
      <c r="J25" s="74">
        <f>IF(RES_hh_tesh!J25=0,0,RES_hh_tesh!J25/RES_summary!J$19)</f>
        <v>14.921620589000568</v>
      </c>
      <c r="K25" s="74">
        <f>IF(RES_hh_tesh!K25=0,0,RES_hh_tesh!K25/RES_summary!K$19)</f>
        <v>14.34989658255757</v>
      </c>
      <c r="L25" s="74">
        <f>IF(RES_hh_tesh!L25=0,0,RES_hh_tesh!L25/RES_summary!L$19)</f>
        <v>14.32117899623376</v>
      </c>
      <c r="M25" s="74">
        <f>IF(RES_hh_tesh!M25=0,0,RES_hh_tesh!M25/RES_summary!M$19)</f>
        <v>14.536139378644718</v>
      </c>
      <c r="N25" s="74">
        <f>IF(RES_hh_tesh!N25=0,0,RES_hh_tesh!N25/RES_summary!N$19)</f>
        <v>11.979655203047088</v>
      </c>
      <c r="O25" s="74">
        <f>IF(RES_hh_tesh!O25=0,0,RES_hh_tesh!O25/RES_summary!O$19)</f>
        <v>12.102340905698739</v>
      </c>
      <c r="P25" s="74">
        <f>IF(RES_hh_tesh!P25=0,0,RES_hh_tesh!P25/RES_summary!P$19)</f>
        <v>12.433789589719444</v>
      </c>
      <c r="Q25" s="74">
        <f>IF(RES_hh_tesh!Q25=0,0,RES_hh_tesh!Q25/RES_summary!Q$19)</f>
        <v>14.688592071505905</v>
      </c>
      <c r="R25" s="74">
        <f>IF(RES_hh_tesh!R25=0,0,RES_hh_tesh!R25/RES_summary!R$19)</f>
        <v>14.600796661831364</v>
      </c>
      <c r="S25" s="74">
        <f>IF(RES_hh_tesh!S25=0,0,RES_hh_tesh!S25/RES_summary!S$19)</f>
        <v>14.484805664493839</v>
      </c>
      <c r="T25" s="74">
        <f>IF(RES_hh_tesh!T25=0,0,RES_hh_tesh!T25/RES_summary!T$19)</f>
        <v>14.627137358381127</v>
      </c>
      <c r="U25" s="74">
        <f>IF(RES_hh_tesh!U25=0,0,RES_hh_tesh!U25/RES_summary!U$19)</f>
        <v>14.817676303990151</v>
      </c>
      <c r="V25" s="74">
        <f>IF(RES_hh_tesh!V25=0,0,RES_hh_tesh!V25/RES_summary!V$19)</f>
        <v>16.394235616466116</v>
      </c>
      <c r="W25" s="74">
        <f>IF(RES_hh_tesh!W25=0,0,RES_hh_tesh!W25/RES_summary!W$19)</f>
        <v>14.495780529853503</v>
      </c>
      <c r="X25" s="74">
        <f>IF(RES_hh_tesh!X25=0,0,RES_hh_tesh!X25/RES_summary!X$19)</f>
        <v>14.299048994306144</v>
      </c>
      <c r="Y25" s="74">
        <f>IF(RES_hh_tesh!Y25=0,0,RES_hh_tesh!Y25/RES_summary!Y$19)</f>
        <v>15.449544853577642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10.105397833544025</v>
      </c>
      <c r="D26" s="77">
        <f>IF(RES_hh_tesh!D26=0,0,RES_hh_tesh!D26/RES_summary!D$19)</f>
        <v>10.279675709106495</v>
      </c>
      <c r="E26" s="77">
        <f>IF(RES_hh_tesh!E26=0,0,RES_hh_tesh!E26/RES_summary!E$19)</f>
        <v>10.533112781512235</v>
      </c>
      <c r="F26" s="77">
        <f>IF(RES_hh_tesh!F26=0,0,RES_hh_tesh!F26/RES_summary!F$19)</f>
        <v>10.598835389499826</v>
      </c>
      <c r="G26" s="77">
        <f>IF(RES_hh_tesh!G26=0,0,RES_hh_tesh!G26/RES_summary!G$19)</f>
        <v>10.657383093115984</v>
      </c>
      <c r="H26" s="77">
        <f>IF(RES_hh_tesh!H26=0,0,RES_hh_tesh!H26/RES_summary!H$19)</f>
        <v>10.802172717998143</v>
      </c>
      <c r="I26" s="77">
        <f>IF(RES_hh_tesh!I26=0,0,RES_hh_tesh!I26/RES_summary!I$19)</f>
        <v>11.058877446367934</v>
      </c>
      <c r="J26" s="77">
        <f>IF(RES_hh_tesh!J26=0,0,RES_hh_tesh!J26/RES_summary!J$19)</f>
        <v>11.311648783088117</v>
      </c>
      <c r="K26" s="77">
        <f>IF(RES_hh_tesh!K26=0,0,RES_hh_tesh!K26/RES_summary!K$19)</f>
        <v>11.21483128614209</v>
      </c>
      <c r="L26" s="77">
        <f>IF(RES_hh_tesh!L26=0,0,RES_hh_tesh!L26/RES_summary!L$19)</f>
        <v>11.384910306141617</v>
      </c>
      <c r="M26" s="77">
        <f>IF(RES_hh_tesh!M26=0,0,RES_hh_tesh!M26/RES_summary!M$19)</f>
        <v>11.102034370866239</v>
      </c>
      <c r="N26" s="77">
        <f>IF(RES_hh_tesh!N26=0,0,RES_hh_tesh!N26/RES_summary!N$19)</f>
        <v>10.665227455900148</v>
      </c>
      <c r="O26" s="77">
        <f>IF(RES_hh_tesh!O26=0,0,RES_hh_tesh!O26/RES_summary!O$19)</f>
        <v>10.627904541582307</v>
      </c>
      <c r="P26" s="77">
        <f>IF(RES_hh_tesh!P26=0,0,RES_hh_tesh!P26/RES_summary!P$19)</f>
        <v>10.899418885117548</v>
      </c>
      <c r="Q26" s="77">
        <f>IF(RES_hh_tesh!Q26=0,0,RES_hh_tesh!Q26/RES_summary!Q$19)</f>
        <v>11.37354241945537</v>
      </c>
      <c r="R26" s="77">
        <f>IF(RES_hh_tesh!R26=0,0,RES_hh_tesh!R26/RES_summary!R$19)</f>
        <v>11.455344004947078</v>
      </c>
      <c r="S26" s="77">
        <f>IF(RES_hh_tesh!S26=0,0,RES_hh_tesh!S26/RES_summary!S$19)</f>
        <v>11.625350106272217</v>
      </c>
      <c r="T26" s="77">
        <f>IF(RES_hh_tesh!T26=0,0,RES_hh_tesh!T26/RES_summary!T$19)</f>
        <v>11.672292929290778</v>
      </c>
      <c r="U26" s="77">
        <f>IF(RES_hh_tesh!U26=0,0,RES_hh_tesh!U26/RES_summary!U$19)</f>
        <v>11.928393707682043</v>
      </c>
      <c r="V26" s="77">
        <f>IF(RES_hh_tesh!V26=0,0,RES_hh_tesh!V26/RES_summary!V$19)</f>
        <v>12.833138789917108</v>
      </c>
      <c r="W26" s="77">
        <f>IF(RES_hh_tesh!W26=0,0,RES_hh_tesh!W26/RES_summary!W$19)</f>
        <v>12.339659400398304</v>
      </c>
      <c r="X26" s="77">
        <f>IF(RES_hh_tesh!X26=0,0,RES_hh_tesh!X26/RES_summary!X$19)</f>
        <v>11.622194703316419</v>
      </c>
      <c r="Y26" s="77">
        <f>IF(RES_hh_tesh!Y26=0,0,RES_hh_tesh!Y26/RES_summary!Y$19)</f>
        <v>11.533839292768118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5.495296166264195</v>
      </c>
      <c r="C27" s="69">
        <f>IF(RES_hh_tesh!C27=0,0,RES_hh_tesh!C27/RES_summary!C$19)</f>
        <v>5.609239336300198</v>
      </c>
      <c r="D27" s="69">
        <f>IF(RES_hh_tesh!D27=0,0,RES_hh_tesh!D27/RES_summary!D$19)</f>
        <v>5.8525177245476012</v>
      </c>
      <c r="E27" s="69">
        <f>IF(RES_hh_tesh!E27=0,0,RES_hh_tesh!E27/RES_summary!E$19)</f>
        <v>5.9140102479571626</v>
      </c>
      <c r="F27" s="69">
        <f>IF(RES_hh_tesh!F27=0,0,RES_hh_tesh!F27/RES_summary!F$19)</f>
        <v>5.9024732618751239</v>
      </c>
      <c r="G27" s="69">
        <f>IF(RES_hh_tesh!G27=0,0,RES_hh_tesh!G27/RES_summary!G$19)</f>
        <v>5.6234053656774154</v>
      </c>
      <c r="H27" s="69">
        <f>IF(RES_hh_tesh!H27=0,0,RES_hh_tesh!H27/RES_summary!H$19)</f>
        <v>5.454979836329505</v>
      </c>
      <c r="I27" s="69">
        <f>IF(RES_hh_tesh!I27=0,0,RES_hh_tesh!I27/RES_summary!I$19)</f>
        <v>4.9732056018421442</v>
      </c>
      <c r="J27" s="69">
        <f>IF(RES_hh_tesh!J27=0,0,RES_hh_tesh!J27/RES_summary!J$19)</f>
        <v>5.0536192569140255</v>
      </c>
      <c r="K27" s="69">
        <f>IF(RES_hh_tesh!K27=0,0,RES_hh_tesh!K27/RES_summary!K$19)</f>
        <v>4.4060191558496244</v>
      </c>
      <c r="L27" s="69">
        <f>IF(RES_hh_tesh!L27=0,0,RES_hh_tesh!L27/RES_summary!L$19)</f>
        <v>4.6868856055627397</v>
      </c>
      <c r="M27" s="69">
        <f>IF(RES_hh_tesh!M27=0,0,RES_hh_tesh!M27/RES_summary!M$19)</f>
        <v>4.0189535995178991</v>
      </c>
      <c r="N27" s="69">
        <f>IF(RES_hh_tesh!N27=0,0,RES_hh_tesh!N27/RES_summary!N$19)</f>
        <v>3.4168504247390983</v>
      </c>
      <c r="O27" s="69">
        <f>IF(RES_hh_tesh!O27=0,0,RES_hh_tesh!O27/RES_summary!O$19)</f>
        <v>3.4265525838547566</v>
      </c>
      <c r="P27" s="69">
        <f>IF(RES_hh_tesh!P27=0,0,RES_hh_tesh!P27/RES_summary!P$19)</f>
        <v>3.3633881631997928</v>
      </c>
      <c r="Q27" s="69">
        <f>IF(RES_hh_tesh!Q27=0,0,RES_hh_tesh!Q27/RES_summary!Q$19)</f>
        <v>3.5821120282296559</v>
      </c>
      <c r="R27" s="69">
        <f>IF(RES_hh_tesh!R27=0,0,RES_hh_tesh!R27/RES_summary!R$19)</f>
        <v>3.3569037652705016</v>
      </c>
      <c r="S27" s="69">
        <f>IF(RES_hh_tesh!S27=0,0,RES_hh_tesh!S27/RES_summary!S$19)</f>
        <v>4.1311649537443333</v>
      </c>
      <c r="T27" s="69">
        <f>IF(RES_hh_tesh!T27=0,0,RES_hh_tesh!T27/RES_summary!T$19)</f>
        <v>4.5014415199025857</v>
      </c>
      <c r="U27" s="69">
        <f>IF(RES_hh_tesh!U27=0,0,RES_hh_tesh!U27/RES_summary!U$19)</f>
        <v>4.6389840605209569</v>
      </c>
      <c r="V27" s="69">
        <f>IF(RES_hh_tesh!V27=0,0,RES_hh_tesh!V27/RES_summary!V$19)</f>
        <v>6.8915053167413101</v>
      </c>
      <c r="W27" s="69">
        <f>IF(RES_hh_tesh!W27=0,0,RES_hh_tesh!W27/RES_summary!W$19)</f>
        <v>6.6454897316539414</v>
      </c>
      <c r="X27" s="69">
        <f>IF(RES_hh_tesh!X27=0,0,RES_hh_tesh!X27/RES_summary!X$19)</f>
        <v>5.8014185966912954</v>
      </c>
      <c r="Y27" s="69">
        <f>IF(RES_hh_tesh!Y27=0,0,RES_hh_tesh!Y27/RES_summary!Y$19)</f>
        <v>5.4969919345526836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5.5843709567859454</v>
      </c>
      <c r="C29" s="72">
        <f>IF(RES_hh_tesh!C29=0,0,RES_hh_tesh!C29/RES_summary!C$19)</f>
        <v>5.5965066863297492</v>
      </c>
      <c r="D29" s="72">
        <f>IF(RES_hh_tesh!D29=0,0,RES_hh_tesh!D29/RES_summary!D$19)</f>
        <v>5.9152287198153202</v>
      </c>
      <c r="E29" s="72">
        <f>IF(RES_hh_tesh!E29=0,0,RES_hh_tesh!E29/RES_summary!E$19)</f>
        <v>5.9702576138803831</v>
      </c>
      <c r="F29" s="72">
        <f>IF(RES_hh_tesh!F29=0,0,RES_hh_tesh!F29/RES_summary!F$19)</f>
        <v>5.6788570487731231</v>
      </c>
      <c r="G29" s="72">
        <f>IF(RES_hh_tesh!G29=0,0,RES_hh_tesh!G29/RES_summary!G$19)</f>
        <v>5.6565628562414476</v>
      </c>
      <c r="H29" s="72">
        <f>IF(RES_hh_tesh!H29=0,0,RES_hh_tesh!H29/RES_summary!H$19)</f>
        <v>5.6054517435957001</v>
      </c>
      <c r="I29" s="72">
        <f>IF(RES_hh_tesh!I29=0,0,RES_hh_tesh!I29/RES_summary!I$19)</f>
        <v>5.1067416054862234</v>
      </c>
      <c r="J29" s="72">
        <f>IF(RES_hh_tesh!J29=0,0,RES_hh_tesh!J29/RES_summary!J$19)</f>
        <v>4.5488947413918233</v>
      </c>
      <c r="K29" s="72">
        <f>IF(RES_hh_tesh!K29=0,0,RES_hh_tesh!K29/RES_summary!K$19)</f>
        <v>4.5509718947438005</v>
      </c>
      <c r="L29" s="72">
        <f>IF(RES_hh_tesh!L29=0,0,RES_hh_tesh!L29/RES_summary!L$19)</f>
        <v>4.815718743550776</v>
      </c>
      <c r="M29" s="72">
        <f>IF(RES_hh_tesh!M29=0,0,RES_hh_tesh!M29/RES_summary!M$19)</f>
        <v>3.9725117699479244</v>
      </c>
      <c r="N29" s="72">
        <f>IF(RES_hh_tesh!N29=0,0,RES_hh_tesh!N29/RES_summary!N$19)</f>
        <v>3.3529123703224948</v>
      </c>
      <c r="O29" s="72">
        <f>IF(RES_hh_tesh!O29=0,0,RES_hh_tesh!O29/RES_summary!O$19)</f>
        <v>3.6244604726964864</v>
      </c>
      <c r="P29" s="72">
        <f>IF(RES_hh_tesh!P29=0,0,RES_hh_tesh!P29/RES_summary!P$19)</f>
        <v>3.3839908214659284</v>
      </c>
      <c r="Q29" s="72">
        <f>IF(RES_hh_tesh!Q29=0,0,RES_hh_tesh!Q29/RES_summary!Q$19)</f>
        <v>3.5929189314301673</v>
      </c>
      <c r="R29" s="72">
        <f>IF(RES_hh_tesh!R29=0,0,RES_hh_tesh!R29/RES_summary!R$19)</f>
        <v>3.1842236831411501</v>
      </c>
      <c r="S29" s="72">
        <f>IF(RES_hh_tesh!S29=0,0,RES_hh_tesh!S29/RES_summary!S$19)</f>
        <v>4.2026107967547333</v>
      </c>
      <c r="T29" s="72">
        <f>IF(RES_hh_tesh!T29=0,0,RES_hh_tesh!T29/RES_summary!T$19)</f>
        <v>4.5431446049518645</v>
      </c>
      <c r="U29" s="72">
        <f>IF(RES_hh_tesh!U29=0,0,RES_hh_tesh!U29/RES_summary!U$19)</f>
        <v>4.7143755607775502</v>
      </c>
      <c r="V29" s="72">
        <f>IF(RES_hh_tesh!V29=0,0,RES_hh_tesh!V29/RES_summary!V$19)</f>
        <v>6.6008573164726947</v>
      </c>
      <c r="W29" s="72">
        <f>IF(RES_hh_tesh!W29=0,0,RES_hh_tesh!W29/RES_summary!W$19)</f>
        <v>6.4184168434582345</v>
      </c>
      <c r="X29" s="72">
        <f>IF(RES_hh_tesh!X29=0,0,RES_hh_tesh!X29/RES_summary!X$19)</f>
        <v>5.811057964903382</v>
      </c>
      <c r="Y29" s="72">
        <f>IF(RES_hh_tesh!Y29=0,0,RES_hh_tesh!Y29/RES_summary!Y$19)</f>
        <v>5.5354584000854743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5.4805775075874026</v>
      </c>
      <c r="C30" s="72">
        <f>IF(RES_hh_tesh!C30=0,0,RES_hh_tesh!C30/RES_summary!C$19)</f>
        <v>5.5549327254795893</v>
      </c>
      <c r="D30" s="72">
        <f>IF(RES_hh_tesh!D30=0,0,RES_hh_tesh!D30/RES_summary!D$19)</f>
        <v>5.9270968384978584</v>
      </c>
      <c r="E30" s="72">
        <f>IF(RES_hh_tesh!E30=0,0,RES_hh_tesh!E30/RES_summary!E$19)</f>
        <v>5.9863950977555218</v>
      </c>
      <c r="F30" s="72">
        <f>IF(RES_hh_tesh!F30=0,0,RES_hh_tesh!F30/RES_summary!F$19)</f>
        <v>5.9939008822814897</v>
      </c>
      <c r="G30" s="72">
        <f>IF(RES_hh_tesh!G30=0,0,RES_hh_tesh!G30/RES_summary!G$19)</f>
        <v>5.6220540022106675</v>
      </c>
      <c r="H30" s="72">
        <f>IF(RES_hh_tesh!H30=0,0,RES_hh_tesh!H30/RES_summary!H$19)</f>
        <v>5.4130717321504136</v>
      </c>
      <c r="I30" s="72">
        <f>IF(RES_hh_tesh!I30=0,0,RES_hh_tesh!I30/RES_summary!I$19)</f>
        <v>4.8426636724164753</v>
      </c>
      <c r="J30" s="72">
        <f>IF(RES_hh_tesh!J30=0,0,RES_hh_tesh!J30/RES_summary!J$19)</f>
        <v>5.3288708053648284</v>
      </c>
      <c r="K30" s="72">
        <f>IF(RES_hh_tesh!K30=0,0,RES_hh_tesh!K30/RES_summary!K$19)</f>
        <v>4.3813900391463338</v>
      </c>
      <c r="L30" s="72">
        <f>IF(RES_hh_tesh!L30=0,0,RES_hh_tesh!L30/RES_summary!L$19)</f>
        <v>4.7299134832943386</v>
      </c>
      <c r="M30" s="72">
        <f>IF(RES_hh_tesh!M30=0,0,RES_hh_tesh!M30/RES_summary!M$19)</f>
        <v>3.9869432220270791</v>
      </c>
      <c r="N30" s="72">
        <f>IF(RES_hh_tesh!N30=0,0,RES_hh_tesh!N30/RES_summary!N$19)</f>
        <v>3.3100259289269238</v>
      </c>
      <c r="O30" s="72">
        <f>IF(RES_hh_tesh!O30=0,0,RES_hh_tesh!O30/RES_summary!O$19)</f>
        <v>3.2731799013744052</v>
      </c>
      <c r="P30" s="72">
        <f>IF(RES_hh_tesh!P30=0,0,RES_hh_tesh!P30/RES_summary!P$19)</f>
        <v>3.3386175304865535</v>
      </c>
      <c r="Q30" s="72">
        <f>IF(RES_hh_tesh!Q30=0,0,RES_hh_tesh!Q30/RES_summary!Q$19)</f>
        <v>3.5761201368233135</v>
      </c>
      <c r="R30" s="72">
        <f>IF(RES_hh_tesh!R30=0,0,RES_hh_tesh!R30/RES_summary!R$19)</f>
        <v>3.3400917211053671</v>
      </c>
      <c r="S30" s="72">
        <f>IF(RES_hh_tesh!S30=0,0,RES_hh_tesh!S30/RES_summary!S$19)</f>
        <v>4.1251288619566102</v>
      </c>
      <c r="T30" s="72">
        <f>IF(RES_hh_tesh!T30=0,0,RES_hh_tesh!T30/RES_summary!T$19)</f>
        <v>4.5714221782869933</v>
      </c>
      <c r="U30" s="72">
        <f>IF(RES_hh_tesh!U30=0,0,RES_hh_tesh!U30/RES_summary!U$19)</f>
        <v>4.695770866333393</v>
      </c>
      <c r="V30" s="72">
        <f>IF(RES_hh_tesh!V30=0,0,RES_hh_tesh!V30/RES_summary!V$19)</f>
        <v>6.8440833179576082</v>
      </c>
      <c r="W30" s="72">
        <f>IF(RES_hh_tesh!W30=0,0,RES_hh_tesh!W30/RES_summary!W$19)</f>
        <v>6.8588046930162365</v>
      </c>
      <c r="X30" s="72">
        <f>IF(RES_hh_tesh!X30=0,0,RES_hh_tesh!X30/RES_summary!X$19)</f>
        <v>5.8028879496036563</v>
      </c>
      <c r="Y30" s="72">
        <f>IF(RES_hh_tesh!Y30=0,0,RES_hh_tesh!Y30/RES_summary!Y$19)</f>
        <v>5.4013368669959894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5.5848475750705804</v>
      </c>
      <c r="C31" s="72">
        <f>IF(RES_hh_tesh!C31=0,0,RES_hh_tesh!C31/RES_summary!C$19)</f>
        <v>5.6149674968042653</v>
      </c>
      <c r="D31" s="72">
        <f>IF(RES_hh_tesh!D31=0,0,RES_hh_tesh!D31/RES_summary!D$19)</f>
        <v>6.0285652892790624</v>
      </c>
      <c r="E31" s="72">
        <f>IF(RES_hh_tesh!E31=0,0,RES_hh_tesh!E31/RES_summary!E$19)</f>
        <v>5.3886864556741951</v>
      </c>
      <c r="F31" s="72">
        <f>IF(RES_hh_tesh!F31=0,0,RES_hh_tesh!F31/RES_summary!F$19)</f>
        <v>4.1682824987007541</v>
      </c>
      <c r="G31" s="72">
        <f>IF(RES_hh_tesh!G31=0,0,RES_hh_tesh!G31/RES_summary!G$19)</f>
        <v>6.158735434661355</v>
      </c>
      <c r="H31" s="72">
        <f>IF(RES_hh_tesh!H31=0,0,RES_hh_tesh!H31/RES_summary!H$19)</f>
        <v>5.3791581929246641</v>
      </c>
      <c r="I31" s="72">
        <f>IF(RES_hh_tesh!I31=0,0,RES_hh_tesh!I31/RES_summary!I$19)</f>
        <v>5.3952079947537532</v>
      </c>
      <c r="J31" s="72">
        <f>IF(RES_hh_tesh!J31=0,0,RES_hh_tesh!J31/RES_summary!J$19)</f>
        <v>4.0096330140449563</v>
      </c>
      <c r="K31" s="72">
        <f>IF(RES_hh_tesh!K31=0,0,RES_hh_tesh!K31/RES_summary!K$19)</f>
        <v>4.6475443682307711</v>
      </c>
      <c r="L31" s="72">
        <f>IF(RES_hh_tesh!L31=0,0,RES_hh_tesh!L31/RES_summary!L$19)</f>
        <v>4.1742189707661144</v>
      </c>
      <c r="M31" s="72">
        <f>IF(RES_hh_tesh!M31=0,0,RES_hh_tesh!M31/RES_summary!M$19)</f>
        <v>4.0128299359880995</v>
      </c>
      <c r="N31" s="72">
        <f>IF(RES_hh_tesh!N31=0,0,RES_hh_tesh!N31/RES_summary!N$19)</f>
        <v>3.8734962437880798</v>
      </c>
      <c r="O31" s="72">
        <f>IF(RES_hh_tesh!O31=0,0,RES_hh_tesh!O31/RES_summary!O$19)</f>
        <v>3.9397944905794682</v>
      </c>
      <c r="P31" s="72">
        <f>IF(RES_hh_tesh!P31=0,0,RES_hh_tesh!P31/RES_summary!P$19)</f>
        <v>3.7920761053186522</v>
      </c>
      <c r="Q31" s="72">
        <f>IF(RES_hh_tesh!Q31=0,0,RES_hh_tesh!Q31/RES_summary!Q$19)</f>
        <v>3.886407975291577</v>
      </c>
      <c r="R31" s="72">
        <f>IF(RES_hh_tesh!R31=0,0,RES_hh_tesh!R31/RES_summary!R$19)</f>
        <v>4.0129524796906475</v>
      </c>
      <c r="S31" s="72">
        <f>IF(RES_hh_tesh!S31=0,0,RES_hh_tesh!S31/RES_summary!S$19)</f>
        <v>4.1102430874537097</v>
      </c>
      <c r="T31" s="72">
        <f>IF(RES_hh_tesh!T31=0,0,RES_hh_tesh!T31/RES_summary!T$19)</f>
        <v>4.4773366781637165</v>
      </c>
      <c r="U31" s="72">
        <f>IF(RES_hh_tesh!U31=0,0,RES_hh_tesh!U31/RES_summary!U$19)</f>
        <v>5.3003625218065462</v>
      </c>
      <c r="V31" s="72">
        <f>IF(RES_hh_tesh!V31=0,0,RES_hh_tesh!V31/RES_summary!V$19)</f>
        <v>5.2746667056690324</v>
      </c>
      <c r="W31" s="72">
        <f>IF(RES_hh_tesh!W31=0,0,RES_hh_tesh!W31/RES_summary!W$19)</f>
        <v>5.893089899607852</v>
      </c>
      <c r="X31" s="72">
        <f>IF(RES_hh_tesh!X31=0,0,RES_hh_tesh!X31/RES_summary!X$19)</f>
        <v>5.9364380874299822</v>
      </c>
      <c r="Y31" s="72">
        <f>IF(RES_hh_tesh!Y31=0,0,RES_hh_tesh!Y31/RES_summary!Y$19)</f>
        <v>5.5822723824824836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5.0439670916957136</v>
      </c>
      <c r="C32" s="77">
        <f>IF(RES_hh_tesh!C32=0,0,RES_hh_tesh!C32/RES_summary!C$19)</f>
        <v>6.2665998505251199</v>
      </c>
      <c r="D32" s="77">
        <f>IF(RES_hh_tesh!D32=0,0,RES_hh_tesh!D32/RES_summary!D$19)</f>
        <v>4.7540116863020199</v>
      </c>
      <c r="E32" s="77">
        <f>IF(RES_hh_tesh!E32=0,0,RES_hh_tesh!E32/RES_summary!E$19)</f>
        <v>4.8781561790458081</v>
      </c>
      <c r="F32" s="77">
        <f>IF(RES_hh_tesh!F32=0,0,RES_hh_tesh!F32/RES_summary!F$19)</f>
        <v>6.1982504595378121</v>
      </c>
      <c r="G32" s="77">
        <f>IF(RES_hh_tesh!G32=0,0,RES_hh_tesh!G32/RES_summary!G$19)</f>
        <v>5.4722996148536946</v>
      </c>
      <c r="H32" s="77">
        <f>IF(RES_hh_tesh!H32=0,0,RES_hh_tesh!H32/RES_summary!H$19)</f>
        <v>5.1256287924564017</v>
      </c>
      <c r="I32" s="77">
        <f>IF(RES_hh_tesh!I32=0,0,RES_hh_tesh!I32/RES_summary!I$19)</f>
        <v>5.2744271271524044</v>
      </c>
      <c r="J32" s="77">
        <f>IF(RES_hh_tesh!J32=0,0,RES_hh_tesh!J32/RES_summary!J$19)</f>
        <v>5.2545094744567873</v>
      </c>
      <c r="K32" s="77">
        <f>IF(RES_hh_tesh!K32=0,0,RES_hh_tesh!K32/RES_summary!K$19)</f>
        <v>4.1055283216684746</v>
      </c>
      <c r="L32" s="77">
        <f>IF(RES_hh_tesh!L32=0,0,RES_hh_tesh!L32/RES_summary!L$19)</f>
        <v>4.2572870379765826</v>
      </c>
      <c r="M32" s="77">
        <f>IF(RES_hh_tesh!M32=0,0,RES_hh_tesh!M32/RES_summary!M$19)</f>
        <v>4.1822280678951209</v>
      </c>
      <c r="N32" s="77">
        <f>IF(RES_hh_tesh!N32=0,0,RES_hh_tesh!N32/RES_summary!N$19)</f>
        <v>3.7225129250997373</v>
      </c>
      <c r="O32" s="77">
        <f>IF(RES_hh_tesh!O32=0,0,RES_hh_tesh!O32/RES_summary!O$19)</f>
        <v>3.4152084558058391</v>
      </c>
      <c r="P32" s="77">
        <f>IF(RES_hh_tesh!P32=0,0,RES_hh_tesh!P32/RES_summary!P$19)</f>
        <v>3.3766668557487982</v>
      </c>
      <c r="Q32" s="77">
        <f>IF(RES_hh_tesh!Q32=0,0,RES_hh_tesh!Q32/RES_summary!Q$19)</f>
        <v>3.5771407745824351</v>
      </c>
      <c r="R32" s="77">
        <f>IF(RES_hh_tesh!R32=0,0,RES_hh_tesh!R32/RES_summary!R$19)</f>
        <v>3.5812057818369181</v>
      </c>
      <c r="S32" s="77">
        <f>IF(RES_hh_tesh!S32=0,0,RES_hh_tesh!S32/RES_summary!S$19)</f>
        <v>4.0628730725370046</v>
      </c>
      <c r="T32" s="77">
        <f>IF(RES_hh_tesh!T32=0,0,RES_hh_tesh!T32/RES_summary!T$19)</f>
        <v>4.2766645427534105</v>
      </c>
      <c r="U32" s="77">
        <f>IF(RES_hh_tesh!U32=0,0,RES_hh_tesh!U32/RES_summary!U$19)</f>
        <v>4.4006272015736743</v>
      </c>
      <c r="V32" s="77">
        <f>IF(RES_hh_tesh!V32=0,0,RES_hh_tesh!V32/RES_summary!V$19)</f>
        <v>7.3018321843257175</v>
      </c>
      <c r="W32" s="77">
        <f>IF(RES_hh_tesh!W32=0,0,RES_hh_tesh!W32/RES_summary!W$19)</f>
        <v>6.3188792411147263</v>
      </c>
      <c r="X32" s="77">
        <f>IF(RES_hh_tesh!X32=0,0,RES_hh_tesh!X32/RES_summary!X$19)</f>
        <v>5.7891000513101423</v>
      </c>
      <c r="Y32" s="77">
        <f>IF(RES_hh_tesh!Y32=0,0,RES_hh_tesh!Y32/RES_summary!Y$19)</f>
        <v>5.6676319047290109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28.788385032477535</v>
      </c>
      <c r="C3" s="65">
        <f>IF(RES_hh_emih!C3=0,0,RES_hh_emih!C3/RES_summary!C$19)</f>
        <v>30.337090428219458</v>
      </c>
      <c r="D3" s="65">
        <f>IF(RES_hh_emih!D3=0,0,RES_hh_emih!D3/RES_summary!D$19)</f>
        <v>31.11163837482291</v>
      </c>
      <c r="E3" s="65">
        <f>IF(RES_hh_emih!E3=0,0,RES_hh_emih!E3/RES_summary!E$19)</f>
        <v>34.473498913075204</v>
      </c>
      <c r="F3" s="65">
        <f>IF(RES_hh_emih!F3=0,0,RES_hh_emih!F3/RES_summary!F$19)</f>
        <v>30.683429653597329</v>
      </c>
      <c r="G3" s="65">
        <f>IF(RES_hh_emih!G3=0,0,RES_hh_emih!G3/RES_summary!G$19)</f>
        <v>33.128458915805282</v>
      </c>
      <c r="H3" s="65">
        <f>IF(RES_hh_emih!H3=0,0,RES_hh_emih!H3/RES_summary!H$19)</f>
        <v>30.641376324983352</v>
      </c>
      <c r="I3" s="65">
        <f>IF(RES_hh_emih!I3=0,0,RES_hh_emih!I3/RES_summary!I$19)</f>
        <v>25.601612156539797</v>
      </c>
      <c r="J3" s="65">
        <f>IF(RES_hh_emih!J3=0,0,RES_hh_emih!J3/RES_summary!J$19)</f>
        <v>26.71028115122817</v>
      </c>
      <c r="K3" s="65">
        <f>IF(RES_hh_emih!K3=0,0,RES_hh_emih!K3/RES_summary!K$19)</f>
        <v>25.59432668624941</v>
      </c>
      <c r="L3" s="65">
        <f>IF(RES_hh_emih!L3=0,0,RES_hh_emih!L3/RES_summary!L$19)</f>
        <v>26.398600587124257</v>
      </c>
      <c r="M3" s="65">
        <f>IF(RES_hh_emih!M3=0,0,RES_hh_emih!M3/RES_summary!M$19)</f>
        <v>24.226244597832292</v>
      </c>
      <c r="N3" s="65">
        <f>IF(RES_hh_emih!N3=0,0,RES_hh_emih!N3/RES_summary!N$19)</f>
        <v>21.77296171986206</v>
      </c>
      <c r="O3" s="65">
        <f>IF(RES_hh_emih!O3=0,0,RES_hh_emih!O3/RES_summary!O$19)</f>
        <v>20.030178611389516</v>
      </c>
      <c r="P3" s="65">
        <f>IF(RES_hh_emih!P3=0,0,RES_hh_emih!P3/RES_summary!P$19)</f>
        <v>18.035545377641537</v>
      </c>
      <c r="Q3" s="65">
        <f>IF(RES_hh_emih!Q3=0,0,RES_hh_emih!Q3/RES_summary!Q$19)</f>
        <v>19.852616647227254</v>
      </c>
      <c r="R3" s="65">
        <f>IF(RES_hh_emih!R3=0,0,RES_hh_emih!R3/RES_summary!R$19)</f>
        <v>21.177013098054566</v>
      </c>
      <c r="S3" s="65">
        <f>IF(RES_hh_emih!S3=0,0,RES_hh_emih!S3/RES_summary!S$19)</f>
        <v>22.65198922395896</v>
      </c>
      <c r="T3" s="65">
        <f>IF(RES_hh_emih!T3=0,0,RES_hh_emih!T3/RES_summary!T$19)</f>
        <v>21.084264791532618</v>
      </c>
      <c r="U3" s="65">
        <f>IF(RES_hh_emih!U3=0,0,RES_hh_emih!U3/RES_summary!U$19)</f>
        <v>20.48617621712193</v>
      </c>
      <c r="V3" s="65">
        <f>IF(RES_hh_emih!V3=0,0,RES_hh_emih!V3/RES_summary!V$19)</f>
        <v>22.01103039021795</v>
      </c>
      <c r="W3" s="65">
        <f>IF(RES_hh_emih!W3=0,0,RES_hh_emih!W3/RES_summary!W$19)</f>
        <v>23.954577558015281</v>
      </c>
      <c r="X3" s="65">
        <f>IF(RES_hh_emih!X3=0,0,RES_hh_emih!X3/RES_summary!X$19)</f>
        <v>20.788954156689083</v>
      </c>
      <c r="Y3" s="65">
        <f>IF(RES_hh_emih!Y3=0,0,RES_hh_emih!Y3/RES_summary!Y$19)</f>
        <v>18.044792418988212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24.384490461090206</v>
      </c>
      <c r="C4" s="69">
        <f>IF(RES_hh_emih!C4=0,0,RES_hh_emih!C4/RES_summary!C$19)</f>
        <v>26.017756673460262</v>
      </c>
      <c r="D4" s="69">
        <f>IF(RES_hh_emih!D4=0,0,RES_hh_emih!D4/RES_summary!D$19)</f>
        <v>26.596102878644619</v>
      </c>
      <c r="E4" s="69">
        <f>IF(RES_hh_emih!E4=0,0,RES_hh_emih!E4/RES_summary!E$19)</f>
        <v>30.128447627949065</v>
      </c>
      <c r="F4" s="69">
        <f>IF(RES_hh_emih!F4=0,0,RES_hh_emih!F4/RES_summary!F$19)</f>
        <v>26.427401053335263</v>
      </c>
      <c r="G4" s="69">
        <f>IF(RES_hh_emih!G4=0,0,RES_hh_emih!G4/RES_summary!G$19)</f>
        <v>28.855799596156455</v>
      </c>
      <c r="H4" s="69">
        <f>IF(RES_hh_emih!H4=0,0,RES_hh_emih!H4/RES_summary!H$19)</f>
        <v>26.730631431065142</v>
      </c>
      <c r="I4" s="69">
        <f>IF(RES_hh_emih!I4=0,0,RES_hh_emih!I4/RES_summary!I$19)</f>
        <v>21.774153954590961</v>
      </c>
      <c r="J4" s="69">
        <f>IF(RES_hh_emih!J4=0,0,RES_hh_emih!J4/RES_summary!J$19)</f>
        <v>22.911808457519477</v>
      </c>
      <c r="K4" s="69">
        <f>IF(RES_hh_emih!K4=0,0,RES_hh_emih!K4/RES_summary!K$19)</f>
        <v>21.941108597176722</v>
      </c>
      <c r="L4" s="69">
        <f>IF(RES_hh_emih!L4=0,0,RES_hh_emih!L4/RES_summary!L$19)</f>
        <v>22.626659074459521</v>
      </c>
      <c r="M4" s="69">
        <f>IF(RES_hh_emih!M4=0,0,RES_hh_emih!M4/RES_summary!M$19)</f>
        <v>20.837468387059943</v>
      </c>
      <c r="N4" s="69">
        <f>IF(RES_hh_emih!N4=0,0,RES_hh_emih!N4/RES_summary!N$19)</f>
        <v>18.785395140098924</v>
      </c>
      <c r="O4" s="69">
        <f>IF(RES_hh_emih!O4=0,0,RES_hh_emih!O4/RES_summary!O$19)</f>
        <v>17.17103088161323</v>
      </c>
      <c r="P4" s="69">
        <f>IF(RES_hh_emih!P4=0,0,RES_hh_emih!P4/RES_summary!P$19)</f>
        <v>15.006784951282985</v>
      </c>
      <c r="Q4" s="69">
        <f>IF(RES_hh_emih!Q4=0,0,RES_hh_emih!Q4/RES_summary!Q$19)</f>
        <v>16.706804022395566</v>
      </c>
      <c r="R4" s="69">
        <f>IF(RES_hh_emih!R4=0,0,RES_hh_emih!R4/RES_summary!R$19)</f>
        <v>18.09870787553702</v>
      </c>
      <c r="S4" s="69">
        <f>IF(RES_hh_emih!S4=0,0,RES_hh_emih!S4/RES_summary!S$19)</f>
        <v>19.337855626543114</v>
      </c>
      <c r="T4" s="69">
        <f>IF(RES_hh_emih!T4=0,0,RES_hh_emih!T4/RES_summary!T$19)</f>
        <v>17.724185253434815</v>
      </c>
      <c r="U4" s="69">
        <f>IF(RES_hh_emih!U4=0,0,RES_hh_emih!U4/RES_summary!U$19)</f>
        <v>17.101142975601597</v>
      </c>
      <c r="V4" s="69">
        <f>IF(RES_hh_emih!V4=0,0,RES_hh_emih!V4/RES_summary!V$19)</f>
        <v>17.961701154566764</v>
      </c>
      <c r="W4" s="69">
        <f>IF(RES_hh_emih!W4=0,0,RES_hh_emih!W4/RES_summary!W$19)</f>
        <v>19.950019211427641</v>
      </c>
      <c r="X4" s="69">
        <f>IF(RES_hh_emih!X4=0,0,RES_hh_emih!X4/RES_summary!X$19)</f>
        <v>17.047850399820181</v>
      </c>
      <c r="Y4" s="69">
        <f>IF(RES_hh_emih!Y4=0,0,RES_hh_emih!Y4/RES_summary!Y$19)</f>
        <v>14.433461997325004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46.274632552256172</v>
      </c>
      <c r="C5" s="72">
        <f>IF(RES_hh_emih!C5=0,0,RES_hh_emih!C5/RES_summary!C$19)</f>
        <v>45.825691504040982</v>
      </c>
      <c r="D5" s="72">
        <f>IF(RES_hh_emih!D5=0,0,RES_hh_emih!D5/RES_summary!D$19)</f>
        <v>53.769513023016891</v>
      </c>
      <c r="E5" s="72">
        <f>IF(RES_hh_emih!E5=0,0,RES_hh_emih!E5/RES_summary!E$19)</f>
        <v>56.604328613375287</v>
      </c>
      <c r="F5" s="72">
        <f>IF(RES_hh_emih!F5=0,0,RES_hh_emih!F5/RES_summary!F$19)</f>
        <v>54.930828281789459</v>
      </c>
      <c r="G5" s="72">
        <f>IF(RES_hh_emih!G5=0,0,RES_hh_emih!G5/RES_summary!G$19)</f>
        <v>60.239704541307745</v>
      </c>
      <c r="H5" s="72">
        <f>IF(RES_hh_emih!H5=0,0,RES_hh_emih!H5/RES_summary!H$19)</f>
        <v>62.915356456152438</v>
      </c>
      <c r="I5" s="72">
        <f>IF(RES_hh_emih!I5=0,0,RES_hh_emih!I5/RES_summary!I$19)</f>
        <v>43.27652602344638</v>
      </c>
      <c r="J5" s="72">
        <f>IF(RES_hh_emih!J5=0,0,RES_hh_emih!J5/RES_summary!J$19)</f>
        <v>55.526082518154631</v>
      </c>
      <c r="K5" s="72">
        <f>IF(RES_hh_emih!K5=0,0,RES_hh_emih!K5/RES_summary!K$19)</f>
        <v>52.779254341669173</v>
      </c>
      <c r="L5" s="72">
        <f>IF(RES_hh_emih!L5=0,0,RES_hh_emih!L5/RES_summary!L$19)</f>
        <v>56.437705248703388</v>
      </c>
      <c r="M5" s="72">
        <f>IF(RES_hh_emih!M5=0,0,RES_hh_emih!M5/RES_summary!M$19)</f>
        <v>65.107752884655397</v>
      </c>
      <c r="N5" s="72">
        <f>IF(RES_hh_emih!N5=0,0,RES_hh_emih!N5/RES_summary!N$19)</f>
        <v>61.10811906174785</v>
      </c>
      <c r="O5" s="72">
        <f>IF(RES_hh_emih!O5=0,0,RES_hh_emih!O5/RES_summary!O$19)</f>
        <v>58.362577142127201</v>
      </c>
      <c r="P5" s="72">
        <f>IF(RES_hh_emih!P5=0,0,RES_hh_emih!P5/RES_summary!P$19)</f>
        <v>48.932855972745713</v>
      </c>
      <c r="Q5" s="72">
        <f>IF(RES_hh_emih!Q5=0,0,RES_hh_emih!Q5/RES_summary!Q$19)</f>
        <v>47.390174689270204</v>
      </c>
      <c r="R5" s="72">
        <f>IF(RES_hh_emih!R5=0,0,RES_hh_emih!R5/RES_summary!R$19)</f>
        <v>60.128746000408022</v>
      </c>
      <c r="S5" s="72">
        <f>IF(RES_hh_emih!S5=0,0,RES_hh_emih!S5/RES_summary!S$19)</f>
        <v>72.904361131326326</v>
      </c>
      <c r="T5" s="72">
        <f>IF(RES_hh_emih!T5=0,0,RES_hh_emih!T5/RES_summary!T$19)</f>
        <v>53.595524847545661</v>
      </c>
      <c r="U5" s="72">
        <f>IF(RES_hh_emih!U5=0,0,RES_hh_emih!U5/RES_summary!U$19)</f>
        <v>49.806869471213751</v>
      </c>
      <c r="V5" s="72">
        <f>IF(RES_hh_emih!V5=0,0,RES_hh_emih!V5/RES_summary!V$19)</f>
        <v>51.209278432627954</v>
      </c>
      <c r="W5" s="72">
        <f>IF(RES_hh_emih!W5=0,0,RES_hh_emih!W5/RES_summary!W$19)</f>
        <v>51.360678188126343</v>
      </c>
      <c r="X5" s="72">
        <f>IF(RES_hh_emih!X5=0,0,RES_hh_emih!X5/RES_summary!X$19)</f>
        <v>63.791416408665626</v>
      </c>
      <c r="Y5" s="72">
        <f>IF(RES_hh_emih!Y5=0,0,RES_hh_emih!Y5/RES_summary!Y$19)</f>
        <v>45.471859596286322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43.976572626450654</v>
      </c>
      <c r="C6" s="72">
        <f>IF(RES_hh_emih!C6=0,0,RES_hh_emih!C6/RES_summary!C$19)</f>
        <v>39.293083143577704</v>
      </c>
      <c r="D6" s="72">
        <f>IF(RES_hh_emih!D6=0,0,RES_hh_emih!D6/RES_summary!D$19)</f>
        <v>46.742430560067298</v>
      </c>
      <c r="E6" s="72">
        <f>IF(RES_hh_emih!E6=0,0,RES_hh_emih!E6/RES_summary!E$19)</f>
        <v>47.546720583965225</v>
      </c>
      <c r="F6" s="72">
        <f>IF(RES_hh_emih!F6=0,0,RES_hh_emih!F6/RES_summary!F$19)</f>
        <v>35.40121126657835</v>
      </c>
      <c r="G6" s="72">
        <f>IF(RES_hh_emih!G6=0,0,RES_hh_emih!G6/RES_summary!G$19)</f>
        <v>54.466805798509199</v>
      </c>
      <c r="H6" s="72">
        <f>IF(RES_hh_emih!H6=0,0,RES_hh_emih!H6/RES_summary!H$19)</f>
        <v>54.142782586754613</v>
      </c>
      <c r="I6" s="72">
        <f>IF(RES_hh_emih!I6=0,0,RES_hh_emih!I6/RES_summary!I$19)</f>
        <v>29.513967740329285</v>
      </c>
      <c r="J6" s="72">
        <f>IF(RES_hh_emih!J6=0,0,RES_hh_emih!J6/RES_summary!J$19)</f>
        <v>34.441025953695529</v>
      </c>
      <c r="K6" s="72">
        <f>IF(RES_hh_emih!K6=0,0,RES_hh_emih!K6/RES_summary!K$19)</f>
        <v>37.816582712829863</v>
      </c>
      <c r="L6" s="72">
        <f>IF(RES_hh_emih!L6=0,0,RES_hh_emih!L6/RES_summary!L$19)</f>
        <v>81.496460012679265</v>
      </c>
      <c r="M6" s="72">
        <f>IF(RES_hh_emih!M6=0,0,RES_hh_emih!M6/RES_summary!M$19)</f>
        <v>53.530074965114288</v>
      </c>
      <c r="N6" s="72">
        <f>IF(RES_hh_emih!N6=0,0,RES_hh_emih!N6/RES_summary!N$19)</f>
        <v>33.497677982722692</v>
      </c>
      <c r="O6" s="72">
        <f>IF(RES_hh_emih!O6=0,0,RES_hh_emih!O6/RES_summary!O$19)</f>
        <v>39.731627800612436</v>
      </c>
      <c r="P6" s="72">
        <f>IF(RES_hh_emih!P6=0,0,RES_hh_emih!P6/RES_summary!P$19)</f>
        <v>32.536564770484951</v>
      </c>
      <c r="Q6" s="72">
        <f>IF(RES_hh_emih!Q6=0,0,RES_hh_emih!Q6/RES_summary!Q$19)</f>
        <v>36.163843861996725</v>
      </c>
      <c r="R6" s="72">
        <f>IF(RES_hh_emih!R6=0,0,RES_hh_emih!R6/RES_summary!R$19)</f>
        <v>31.788800130768593</v>
      </c>
      <c r="S6" s="72">
        <f>IF(RES_hh_emih!S6=0,0,RES_hh_emih!S6/RES_summary!S$19)</f>
        <v>38.457103433261096</v>
      </c>
      <c r="T6" s="72">
        <f>IF(RES_hh_emih!T6=0,0,RES_hh_emih!T6/RES_summary!T$19)</f>
        <v>40.304367470312627</v>
      </c>
      <c r="U6" s="72">
        <f>IF(RES_hh_emih!U6=0,0,RES_hh_emih!U6/RES_summary!U$19)</f>
        <v>45.613527076928612</v>
      </c>
      <c r="V6" s="72">
        <f>IF(RES_hh_emih!V6=0,0,RES_hh_emih!V6/RES_summary!V$19)</f>
        <v>18.897072049349756</v>
      </c>
      <c r="W6" s="72">
        <f>IF(RES_hh_emih!W6=0,0,RES_hh_emih!W6/RES_summary!W$19)</f>
        <v>28.230266348325614</v>
      </c>
      <c r="X6" s="72">
        <f>IF(RES_hh_emih!X6=0,0,RES_hh_emih!X6/RES_summary!X$19)</f>
        <v>36.992501243798934</v>
      </c>
      <c r="Y6" s="72">
        <f>IF(RES_hh_emih!Y6=0,0,RES_hh_emih!Y6/RES_summary!Y$19)</f>
        <v>35.107512554410661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41.727228329102353</v>
      </c>
      <c r="C7" s="72">
        <f>IF(RES_hh_emih!C7=0,0,RES_hh_emih!C7/RES_summary!C$19)</f>
        <v>65.44334412887055</v>
      </c>
      <c r="D7" s="72">
        <f>IF(RES_hh_emih!D7=0,0,RES_hh_emih!D7/RES_summary!D$19)</f>
        <v>58.464560440116514</v>
      </c>
      <c r="E7" s="72">
        <f>IF(RES_hh_emih!E7=0,0,RES_hh_emih!E7/RES_summary!E$19)</f>
        <v>35.035346984972563</v>
      </c>
      <c r="F7" s="72">
        <f>IF(RES_hh_emih!F7=0,0,RES_hh_emih!F7/RES_summary!F$19)</f>
        <v>55.872869188791029</v>
      </c>
      <c r="G7" s="72">
        <f>IF(RES_hh_emih!G7=0,0,RES_hh_emih!G7/RES_summary!G$19)</f>
        <v>31.177598892235363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X7" s="72">
        <f>IF(RES_hh_emih!X7=0,0,RES_hh_emih!X7/RES_summary!X$19)</f>
        <v>0</v>
      </c>
      <c r="Y7" s="72">
        <f>IF(RES_hh_emih!Y7=0,0,RES_hh_emih!Y7/RES_summary!Y$19)</f>
        <v>0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34.076495590626365</v>
      </c>
      <c r="C8" s="72">
        <f>IF(RES_hh_emih!C8=0,0,RES_hh_emih!C8/RES_summary!C$19)</f>
        <v>36.417950225083025</v>
      </c>
      <c r="D8" s="72">
        <f>IF(RES_hh_emih!D8=0,0,RES_hh_emih!D8/RES_summary!D$19)</f>
        <v>35.295439263175652</v>
      </c>
      <c r="E8" s="72">
        <f>IF(RES_hh_emih!E8=0,0,RES_hh_emih!E8/RES_summary!E$19)</f>
        <v>40.424725286718271</v>
      </c>
      <c r="F8" s="72">
        <f>IF(RES_hh_emih!F8=0,0,RES_hh_emih!F8/RES_summary!F$19)</f>
        <v>35.787190542871116</v>
      </c>
      <c r="G8" s="72">
        <f>IF(RES_hh_emih!G8=0,0,RES_hh_emih!G8/RES_summary!G$19)</f>
        <v>40.89927685365469</v>
      </c>
      <c r="H8" s="72">
        <f>IF(RES_hh_emih!H8=0,0,RES_hh_emih!H8/RES_summary!H$19)</f>
        <v>39.115868752333562</v>
      </c>
      <c r="I8" s="72">
        <f>IF(RES_hh_emih!I8=0,0,RES_hh_emih!I8/RES_summary!I$19)</f>
        <v>34.020355384968894</v>
      </c>
      <c r="J8" s="72">
        <f>IF(RES_hh_emih!J8=0,0,RES_hh_emih!J8/RES_summary!J$19)</f>
        <v>36.09175338530062</v>
      </c>
      <c r="K8" s="72">
        <f>IF(RES_hh_emih!K8=0,0,RES_hh_emih!K8/RES_summary!K$19)</f>
        <v>36.749309481178258</v>
      </c>
      <c r="L8" s="72">
        <f>IF(RES_hh_emih!L8=0,0,RES_hh_emih!L8/RES_summary!L$19)</f>
        <v>39.769498176603342</v>
      </c>
      <c r="M8" s="72">
        <f>IF(RES_hh_emih!M8=0,0,RES_hh_emih!M8/RES_summary!M$19)</f>
        <v>38.83903939864485</v>
      </c>
      <c r="N8" s="72">
        <f>IF(RES_hh_emih!N8=0,0,RES_hh_emih!N8/RES_summary!N$19)</f>
        <v>37.002829956730373</v>
      </c>
      <c r="O8" s="72">
        <f>IF(RES_hh_emih!O8=0,0,RES_hh_emih!O8/RES_summary!O$19)</f>
        <v>33.908904982683865</v>
      </c>
      <c r="P8" s="72">
        <f>IF(RES_hh_emih!P8=0,0,RES_hh_emih!P8/RES_summary!P$19)</f>
        <v>29.687072439635692</v>
      </c>
      <c r="Q8" s="72">
        <f>IF(RES_hh_emih!Q8=0,0,RES_hh_emih!Q8/RES_summary!Q$19)</f>
        <v>32.438966751057428</v>
      </c>
      <c r="R8" s="72">
        <f>IF(RES_hh_emih!R8=0,0,RES_hh_emih!R8/RES_summary!R$19)</f>
        <v>32.749493452872279</v>
      </c>
      <c r="S8" s="72">
        <f>IF(RES_hh_emih!S8=0,0,RES_hh_emih!S8/RES_summary!S$19)</f>
        <v>32.782500137692523</v>
      </c>
      <c r="T8" s="72">
        <f>IF(RES_hh_emih!T8=0,0,RES_hh_emih!T8/RES_summary!T$19)</f>
        <v>29.442852020176481</v>
      </c>
      <c r="U8" s="72">
        <f>IF(RES_hh_emih!U8=0,0,RES_hh_emih!U8/RES_summary!U$19)</f>
        <v>27.826551410819647</v>
      </c>
      <c r="V8" s="72">
        <f>IF(RES_hh_emih!V8=0,0,RES_hh_emih!V8/RES_summary!V$19)</f>
        <v>29.163314327136842</v>
      </c>
      <c r="W8" s="72">
        <f>IF(RES_hh_emih!W8=0,0,RES_hh_emih!W8/RES_summary!W$19)</f>
        <v>32.81885181290383</v>
      </c>
      <c r="X8" s="72">
        <f>IF(RES_hh_emih!X8=0,0,RES_hh_emih!X8/RES_summary!X$19)</f>
        <v>28.569545747225938</v>
      </c>
      <c r="Y8" s="72">
        <f>IF(RES_hh_emih!Y8=0,0,RES_hh_emih!Y8/RES_summary!Y$19)</f>
        <v>25.420449985469897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2.4732133126405533</v>
      </c>
      <c r="C17" s="69">
        <f>IF(RES_hh_emih!C17=0,0,RES_hh_emih!C17/RES_summary!C$19)</f>
        <v>2.3821740693651297</v>
      </c>
      <c r="D17" s="69">
        <f>IF(RES_hh_emih!D17=0,0,RES_hh_emih!D17/RES_summary!D$19)</f>
        <v>2.4750102577501769</v>
      </c>
      <c r="E17" s="69">
        <f>IF(RES_hh_emih!E17=0,0,RES_hh_emih!E17/RES_summary!E$19)</f>
        <v>2.2904494722581794</v>
      </c>
      <c r="F17" s="69">
        <f>IF(RES_hh_emih!F17=0,0,RES_hh_emih!F17/RES_summary!F$19)</f>
        <v>2.2456836061507475</v>
      </c>
      <c r="G17" s="69">
        <f>IF(RES_hh_emih!G17=0,0,RES_hh_emih!G17/RES_summary!G$19)</f>
        <v>2.3632169764372732</v>
      </c>
      <c r="H17" s="69">
        <f>IF(RES_hh_emih!H17=0,0,RES_hh_emih!H17/RES_summary!H$19)</f>
        <v>2.0738545318936823</v>
      </c>
      <c r="I17" s="69">
        <f>IF(RES_hh_emih!I17=0,0,RES_hh_emih!I17/RES_summary!I$19)</f>
        <v>2.1957678828088487</v>
      </c>
      <c r="J17" s="69">
        <f>IF(RES_hh_emih!J17=0,0,RES_hh_emih!J17/RES_summary!J$19)</f>
        <v>2.1544057347585142</v>
      </c>
      <c r="K17" s="69">
        <f>IF(RES_hh_emih!K17=0,0,RES_hh_emih!K17/RES_summary!K$19)</f>
        <v>2.2337921222060575</v>
      </c>
      <c r="L17" s="69">
        <f>IF(RES_hh_emih!L17=0,0,RES_hh_emih!L17/RES_summary!L$19)</f>
        <v>2.3002034286742847</v>
      </c>
      <c r="M17" s="69">
        <f>IF(RES_hh_emih!M17=0,0,RES_hh_emih!M17/RES_summary!M$19)</f>
        <v>2.2131340627696106</v>
      </c>
      <c r="N17" s="69">
        <f>IF(RES_hh_emih!N17=0,0,RES_hh_emih!N17/RES_summary!N$19)</f>
        <v>2.041318869915318</v>
      </c>
      <c r="O17" s="69">
        <f>IF(RES_hh_emih!O17=0,0,RES_hh_emih!O17/RES_summary!O$19)</f>
        <v>1.8991598270765133</v>
      </c>
      <c r="P17" s="69">
        <f>IF(RES_hh_emih!P17=0,0,RES_hh_emih!P17/RES_summary!P$19)</f>
        <v>2.1035291937439262</v>
      </c>
      <c r="Q17" s="69">
        <f>IF(RES_hh_emih!Q17=0,0,RES_hh_emih!Q17/RES_summary!Q$19)</f>
        <v>2.1622090944079484</v>
      </c>
      <c r="R17" s="69">
        <f>IF(RES_hh_emih!R17=0,0,RES_hh_emih!R17/RES_summary!R$19)</f>
        <v>2.1797012467315353</v>
      </c>
      <c r="S17" s="69">
        <f>IF(RES_hh_emih!S17=0,0,RES_hh_emih!S17/RES_summary!S$19)</f>
        <v>2.1619988081980148</v>
      </c>
      <c r="T17" s="69">
        <f>IF(RES_hh_emih!T17=0,0,RES_hh_emih!T17/RES_summary!T$19)</f>
        <v>2.088681301704332</v>
      </c>
      <c r="U17" s="69">
        <f>IF(RES_hh_emih!U17=0,0,RES_hh_emih!U17/RES_summary!U$19)</f>
        <v>2.0793903649779608</v>
      </c>
      <c r="V17" s="69">
        <f>IF(RES_hh_emih!V17=0,0,RES_hh_emih!V17/RES_summary!V$19)</f>
        <v>2.2073833648927499</v>
      </c>
      <c r="W17" s="69">
        <f>IF(RES_hh_emih!W17=0,0,RES_hh_emih!W17/RES_summary!W$19)</f>
        <v>2.2004685204592218</v>
      </c>
      <c r="X17" s="69">
        <f>IF(RES_hh_emih!X17=0,0,RES_hh_emih!X17/RES_summary!X$19)</f>
        <v>2.2156241363742226</v>
      </c>
      <c r="Y17" s="69">
        <f>IF(RES_hh_emih!Y17=0,0,RES_hh_emih!Y17/RES_summary!Y$19)</f>
        <v>2.2167220604254574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6.1855762657543911</v>
      </c>
      <c r="C19" s="72">
        <f>IF(RES_hh_emih!C19=0,0,RES_hh_emih!C19/RES_summary!C$19)</f>
        <v>5.6217698917259433</v>
      </c>
      <c r="D19" s="72">
        <f>IF(RES_hh_emih!D19=0,0,RES_hh_emih!D19/RES_summary!D$19)</f>
        <v>6.3116749691666296</v>
      </c>
      <c r="E19" s="72">
        <f>IF(RES_hh_emih!E19=0,0,RES_hh_emih!E19/RES_summary!E$19)</f>
        <v>6.2381877909049201</v>
      </c>
      <c r="F19" s="72">
        <f>IF(RES_hh_emih!F19=0,0,RES_hh_emih!F19/RES_summary!F$19)</f>
        <v>5.38907158303358</v>
      </c>
      <c r="G19" s="72">
        <f>IF(RES_hh_emih!G19=0,0,RES_hh_emih!G19/RES_summary!G$19)</f>
        <v>6.4001285094880922</v>
      </c>
      <c r="H19" s="72">
        <f>IF(RES_hh_emih!H19=0,0,RES_hh_emih!H19/RES_summary!H$19)</f>
        <v>6.5136990046197596</v>
      </c>
      <c r="I19" s="72">
        <f>IF(RES_hh_emih!I19=0,0,RES_hh_emih!I19/RES_summary!I$19)</f>
        <v>5.5521425392389459</v>
      </c>
      <c r="J19" s="72">
        <f>IF(RES_hh_emih!J19=0,0,RES_hh_emih!J19/RES_summary!J$19)</f>
        <v>5.5230110996682207</v>
      </c>
      <c r="K19" s="72">
        <f>IF(RES_hh_emih!K19=0,0,RES_hh_emih!K19/RES_summary!K$19)</f>
        <v>5.7673961731399697</v>
      </c>
      <c r="L19" s="72">
        <f>IF(RES_hh_emih!L19=0,0,RES_hh_emih!L19/RES_summary!L$19)</f>
        <v>7.5171737392477764</v>
      </c>
      <c r="M19" s="72">
        <f>IF(RES_hh_emih!M19=0,0,RES_hh_emih!M19/RES_summary!M$19)</f>
        <v>6.0079643453675819</v>
      </c>
      <c r="N19" s="72">
        <f>IF(RES_hh_emih!N19=0,0,RES_hh_emih!N19/RES_summary!N$19)</f>
        <v>4.7512086355327519</v>
      </c>
      <c r="O19" s="72">
        <f>IF(RES_hh_emih!O19=0,0,RES_hh_emih!O19/RES_summary!O$19)</f>
        <v>5.3463620833638705</v>
      </c>
      <c r="P19" s="72">
        <f>IF(RES_hh_emih!P19=0,0,RES_hh_emih!P19/RES_summary!P$19)</f>
        <v>4.9716227270666549</v>
      </c>
      <c r="Q19" s="72">
        <f>IF(RES_hh_emih!Q19=0,0,RES_hh_emih!Q19/RES_summary!Q$19)</f>
        <v>5.0657713137944116</v>
      </c>
      <c r="R19" s="72">
        <f>IF(RES_hh_emih!R19=0,0,RES_hh_emih!R19/RES_summary!R$19)</f>
        <v>4.3233429659425715</v>
      </c>
      <c r="S19" s="72">
        <f>IF(RES_hh_emih!S19=0,0,RES_hh_emih!S19/RES_summary!S$19)</f>
        <v>5.5582244556125744</v>
      </c>
      <c r="T19" s="72">
        <f>IF(RES_hh_emih!T19=0,0,RES_hh_emih!T19/RES_summary!T$19)</f>
        <v>5.736491420935125</v>
      </c>
      <c r="U19" s="72">
        <f>IF(RES_hh_emih!U19=0,0,RES_hh_emih!U19/RES_summary!U$19)</f>
        <v>5.7243672672362624</v>
      </c>
      <c r="V19" s="72">
        <f>IF(RES_hh_emih!V19=0,0,RES_hh_emih!V19/RES_summary!V$19)</f>
        <v>4.3098628620292576</v>
      </c>
      <c r="W19" s="72">
        <f>IF(RES_hh_emih!W19=0,0,RES_hh_emih!W19/RES_summary!W$19)</f>
        <v>4.4466245887450686</v>
      </c>
      <c r="X19" s="72">
        <f>IF(RES_hh_emih!X19=0,0,RES_hh_emih!X19/RES_summary!X$19)</f>
        <v>4.3738660948088981</v>
      </c>
      <c r="Y19" s="72">
        <f>IF(RES_hh_emih!Y19=0,0,RES_hh_emih!Y19/RES_summary!Y$19)</f>
        <v>4.4305200304573376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5.6247492601484739</v>
      </c>
      <c r="C21" s="72">
        <f>IF(RES_hh_emih!C21=0,0,RES_hh_emih!C21/RES_summary!C$19)</f>
        <v>5.5406140920850229</v>
      </c>
      <c r="D21" s="72">
        <f>IF(RES_hh_emih!D21=0,0,RES_hh_emih!D21/RES_summary!D$19)</f>
        <v>5.8662751804728179</v>
      </c>
      <c r="E21" s="72">
        <f>IF(RES_hh_emih!E21=0,0,RES_hh_emih!E21/RES_summary!E$19)</f>
        <v>5.6062026142591597</v>
      </c>
      <c r="F21" s="72">
        <f>IF(RES_hh_emih!F21=0,0,RES_hh_emih!F21/RES_summary!F$19)</f>
        <v>5.7226952549593024</v>
      </c>
      <c r="G21" s="72">
        <f>IF(RES_hh_emih!G21=0,0,RES_hh_emih!G21/RES_summary!G$19)</f>
        <v>6.0335878132684773</v>
      </c>
      <c r="H21" s="72">
        <f>IF(RES_hh_emih!H21=0,0,RES_hh_emih!H21/RES_summary!H$19)</f>
        <v>5.422440714703753</v>
      </c>
      <c r="I21" s="72">
        <f>IF(RES_hh_emih!I21=0,0,RES_hh_emih!I21/RES_summary!I$19)</f>
        <v>5.8103054150727944</v>
      </c>
      <c r="J21" s="72">
        <f>IF(RES_hh_emih!J21=0,0,RES_hh_emih!J21/RES_summary!J$19)</f>
        <v>5.6415498440523617</v>
      </c>
      <c r="K21" s="72">
        <f>IF(RES_hh_emih!K21=0,0,RES_hh_emih!K21/RES_summary!K$19)</f>
        <v>5.6203992150325259</v>
      </c>
      <c r="L21" s="72">
        <f>IF(RES_hh_emih!L21=0,0,RES_hh_emih!L21/RES_summary!L$19)</f>
        <v>5.524953121967739</v>
      </c>
      <c r="M21" s="72">
        <f>IF(RES_hh_emih!M21=0,0,RES_hh_emih!M21/RES_summary!M$19)</f>
        <v>5.235545512881326</v>
      </c>
      <c r="N21" s="72">
        <f>IF(RES_hh_emih!N21=0,0,RES_hh_emih!N21/RES_summary!N$19)</f>
        <v>4.7154529202565172</v>
      </c>
      <c r="O21" s="72">
        <f>IF(RES_hh_emih!O21=0,0,RES_hh_emih!O21/RES_summary!O$19)</f>
        <v>4.3153297450456227</v>
      </c>
      <c r="P21" s="72">
        <f>IF(RES_hh_emih!P21=0,0,RES_hh_emih!P21/RES_summary!P$19)</f>
        <v>4.7520409733838935</v>
      </c>
      <c r="Q21" s="72">
        <f>IF(RES_hh_emih!Q21=0,0,RES_hh_emih!Q21/RES_summary!Q$19)</f>
        <v>4.9354667305995212</v>
      </c>
      <c r="R21" s="72">
        <f>IF(RES_hh_emih!R21=0,0,RES_hh_emih!R21/RES_summary!R$19)</f>
        <v>5.0078267306895397</v>
      </c>
      <c r="S21" s="72">
        <f>IF(RES_hh_emih!S21=0,0,RES_hh_emih!S21/RES_summary!S$19)</f>
        <v>4.9372699489563479</v>
      </c>
      <c r="T21" s="72">
        <f>IF(RES_hh_emih!T21=0,0,RES_hh_emih!T21/RES_summary!T$19)</f>
        <v>4.7667309262147173</v>
      </c>
      <c r="U21" s="72">
        <f>IF(RES_hh_emih!U21=0,0,RES_hh_emih!U21/RES_summary!U$19)</f>
        <v>4.7127941020723085</v>
      </c>
      <c r="V21" s="72">
        <f>IF(RES_hh_emih!V21=0,0,RES_hh_emih!V21/RES_summary!V$19)</f>
        <v>4.9387159167544645</v>
      </c>
      <c r="W21" s="72">
        <f>IF(RES_hh_emih!W21=0,0,RES_hh_emih!W21/RES_summary!W$19)</f>
        <v>4.8912589343695645</v>
      </c>
      <c r="X21" s="72">
        <f>IF(RES_hh_emih!X21=0,0,RES_hh_emih!X21/RES_summary!X$19)</f>
        <v>4.7687766832447283</v>
      </c>
      <c r="Y21" s="72">
        <f>IF(RES_hh_emih!Y21=0,0,RES_hh_emih!Y21/RES_summary!Y$19)</f>
        <v>4.6504790784672538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1.9306812587467703</v>
      </c>
      <c r="C27" s="69">
        <f>IF(RES_hh_emih!C27=0,0,RES_hh_emih!C27/RES_summary!C$19)</f>
        <v>1.9371596853940751</v>
      </c>
      <c r="D27" s="69">
        <f>IF(RES_hh_emih!D27=0,0,RES_hh_emih!D27/RES_summary!D$19)</f>
        <v>2.040525238428113</v>
      </c>
      <c r="E27" s="69">
        <f>IF(RES_hh_emih!E27=0,0,RES_hh_emih!E27/RES_summary!E$19)</f>
        <v>2.0546018128679604</v>
      </c>
      <c r="F27" s="69">
        <f>IF(RES_hh_emih!F27=0,0,RES_hh_emih!F27/RES_summary!F$19)</f>
        <v>2.0103449941113176</v>
      </c>
      <c r="G27" s="69">
        <f>IF(RES_hh_emih!G27=0,0,RES_hh_emih!G27/RES_summary!G$19)</f>
        <v>1.9094423432115655</v>
      </c>
      <c r="H27" s="69">
        <f>IF(RES_hh_emih!H27=0,0,RES_hh_emih!H27/RES_summary!H$19)</f>
        <v>1.8368903620245232</v>
      </c>
      <c r="I27" s="69">
        <f>IF(RES_hh_emih!I27=0,0,RES_hh_emih!I27/RES_summary!I$19)</f>
        <v>1.6316903191399852</v>
      </c>
      <c r="J27" s="69">
        <f>IF(RES_hh_emih!J27=0,0,RES_hh_emih!J27/RES_summary!J$19)</f>
        <v>1.6440669589501749</v>
      </c>
      <c r="K27" s="69">
        <f>IF(RES_hh_emih!K27=0,0,RES_hh_emih!K27/RES_summary!K$19)</f>
        <v>1.419425966866626</v>
      </c>
      <c r="L27" s="69">
        <f>IF(RES_hh_emih!L27=0,0,RES_hh_emih!L27/RES_summary!L$19)</f>
        <v>1.4717380839904499</v>
      </c>
      <c r="M27" s="69">
        <f>IF(RES_hh_emih!M27=0,0,RES_hh_emih!M27/RES_summary!M$19)</f>
        <v>1.1756421480027395</v>
      </c>
      <c r="N27" s="69">
        <f>IF(RES_hh_emih!N27=0,0,RES_hh_emih!N27/RES_summary!N$19)</f>
        <v>0.94624770984782092</v>
      </c>
      <c r="O27" s="69">
        <f>IF(RES_hh_emih!O27=0,0,RES_hh_emih!O27/RES_summary!O$19)</f>
        <v>0.95998790269977408</v>
      </c>
      <c r="P27" s="69">
        <f>IF(RES_hh_emih!P27=0,0,RES_hh_emih!P27/RES_summary!P$19)</f>
        <v>0.92523123261462559</v>
      </c>
      <c r="Q27" s="69">
        <f>IF(RES_hh_emih!Q27=0,0,RES_hh_emih!Q27/RES_summary!Q$19)</f>
        <v>0.9836035304237376</v>
      </c>
      <c r="R27" s="69">
        <f>IF(RES_hh_emih!R27=0,0,RES_hh_emih!R27/RES_summary!R$19)</f>
        <v>0.89860397578601214</v>
      </c>
      <c r="S27" s="69">
        <f>IF(RES_hh_emih!S27=0,0,RES_hh_emih!S27/RES_summary!S$19)</f>
        <v>1.1521347892178326</v>
      </c>
      <c r="T27" s="69">
        <f>IF(RES_hh_emih!T27=0,0,RES_hh_emih!T27/RES_summary!T$19)</f>
        <v>1.2713982363934695</v>
      </c>
      <c r="U27" s="69">
        <f>IF(RES_hh_emih!U27=0,0,RES_hh_emih!U27/RES_summary!U$19)</f>
        <v>1.305642876542374</v>
      </c>
      <c r="V27" s="69">
        <f>IF(RES_hh_emih!V27=0,0,RES_hh_emih!V27/RES_summary!V$19)</f>
        <v>1.8419458707584335</v>
      </c>
      <c r="W27" s="69">
        <f>IF(RES_hh_emih!W27=0,0,RES_hh_emih!W27/RES_summary!W$19)</f>
        <v>1.8040898261284166</v>
      </c>
      <c r="X27" s="69">
        <f>IF(RES_hh_emih!X27=0,0,RES_hh_emih!X27/RES_summary!X$19)</f>
        <v>1.5254796204946779</v>
      </c>
      <c r="Y27" s="69">
        <f>IF(RES_hh_emih!Y27=0,0,RES_hh_emih!Y27/RES_summary!Y$19)</f>
        <v>1.3946083612377527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2.2119356906365306</v>
      </c>
      <c r="C29" s="72">
        <f>IF(RES_hh_emih!C29=0,0,RES_hh_emih!C29/RES_summary!C$19)</f>
        <v>2.2136958886639313</v>
      </c>
      <c r="D29" s="72">
        <f>IF(RES_hh_emih!D29=0,0,RES_hh_emih!D29/RES_summary!D$19)</f>
        <v>2.3365808814486275</v>
      </c>
      <c r="E29" s="72">
        <f>IF(RES_hh_emih!E29=0,0,RES_hh_emih!E29/RES_summary!E$19)</f>
        <v>2.3537696307012848</v>
      </c>
      <c r="F29" s="72">
        <f>IF(RES_hh_emih!F29=0,0,RES_hh_emih!F29/RES_summary!F$19)</f>
        <v>2.2339950187048094</v>
      </c>
      <c r="G29" s="72">
        <f>IF(RES_hh_emih!G29=0,0,RES_hh_emih!G29/RES_summary!G$19)</f>
        <v>2.2200081351929581</v>
      </c>
      <c r="H29" s="72">
        <f>IF(RES_hh_emih!H29=0,0,RES_hh_emih!H29/RES_summary!H$19)</f>
        <v>2.1947774018913595</v>
      </c>
      <c r="I29" s="72">
        <f>IF(RES_hh_emih!I29=0,0,RES_hh_emih!I29/RES_summary!I$19)</f>
        <v>1.9973225641145878</v>
      </c>
      <c r="J29" s="72">
        <f>IF(RES_hh_emih!J29=0,0,RES_hh_emih!J29/RES_summary!J$19)</f>
        <v>1.7785110060977869</v>
      </c>
      <c r="K29" s="72">
        <f>IF(RES_hh_emih!K29=0,0,RES_hh_emih!K29/RES_summary!K$19)</f>
        <v>1.7784027152283881</v>
      </c>
      <c r="L29" s="72">
        <f>IF(RES_hh_emih!L29=0,0,RES_hh_emih!L29/RES_summary!L$19)</f>
        <v>1.8808186266239046</v>
      </c>
      <c r="M29" s="72">
        <f>IF(RES_hh_emih!M29=0,0,RES_hh_emih!M29/RES_summary!M$19)</f>
        <v>1.5505443667065009</v>
      </c>
      <c r="N29" s="72">
        <f>IF(RES_hh_emih!N29=0,0,RES_hh_emih!N29/RES_summary!N$19)</f>
        <v>1.3079270260072737</v>
      </c>
      <c r="O29" s="72">
        <f>IF(RES_hh_emih!O29=0,0,RES_hh_emih!O29/RES_summary!O$19)</f>
        <v>1.4131187292581731</v>
      </c>
      <c r="P29" s="72">
        <f>IF(RES_hh_emih!P29=0,0,RES_hh_emih!P29/RES_summary!P$19)</f>
        <v>1.318994428735119</v>
      </c>
      <c r="Q29" s="72">
        <f>IF(RES_hh_emih!Q29=0,0,RES_hh_emih!Q29/RES_summary!Q$19)</f>
        <v>1.3999055372663676</v>
      </c>
      <c r="R29" s="72">
        <f>IF(RES_hh_emih!R29=0,0,RES_hh_emih!R29/RES_summary!R$19)</f>
        <v>1.239695830902533</v>
      </c>
      <c r="S29" s="72">
        <f>IF(RES_hh_emih!S29=0,0,RES_hh_emih!S29/RES_summary!S$19)</f>
        <v>1.6327012538990557</v>
      </c>
      <c r="T29" s="72">
        <f>IF(RES_hh_emih!T29=0,0,RES_hh_emih!T29/RES_summary!T$19)</f>
        <v>1.7595264829992177</v>
      </c>
      <c r="U29" s="72">
        <f>IF(RES_hh_emih!U29=0,0,RES_hh_emih!U29/RES_summary!U$19)</f>
        <v>1.8180502942304837</v>
      </c>
      <c r="V29" s="72">
        <f>IF(RES_hh_emih!V29=0,0,RES_hh_emih!V29/RES_summary!V$19)</f>
        <v>2.5335020349291764</v>
      </c>
      <c r="W29" s="72">
        <f>IF(RES_hh_emih!W29=0,0,RES_hh_emih!W29/RES_summary!W$19)</f>
        <v>2.4517494085689675</v>
      </c>
      <c r="X29" s="72">
        <f>IF(RES_hh_emih!X29=0,0,RES_hh_emih!X29/RES_summary!X$19)</f>
        <v>2.212379628855766</v>
      </c>
      <c r="Y29" s="72">
        <f>IF(RES_hh_emih!Y29=0,0,RES_hh_emih!Y29/RES_summary!Y$19)</f>
        <v>2.1010598494233474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1.9330119819290152</v>
      </c>
      <c r="C30" s="72">
        <f>IF(RES_hh_emih!C30=0,0,RES_hh_emih!C30/RES_summary!C$19)</f>
        <v>1.9554363797727268</v>
      </c>
      <c r="D30" s="72">
        <f>IF(RES_hh_emih!D30=0,0,RES_hh_emih!D30/RES_summary!D$19)</f>
        <v>2.0820992611323446</v>
      </c>
      <c r="E30" s="72">
        <f>IF(RES_hh_emih!E30=0,0,RES_hh_emih!E30/RES_summary!E$19)</f>
        <v>2.0986848544610126</v>
      </c>
      <c r="F30" s="72">
        <f>IF(RES_hh_emih!F30=0,0,RES_hh_emih!F30/RES_summary!F$19)</f>
        <v>2.0969933478061371</v>
      </c>
      <c r="G30" s="72">
        <f>IF(RES_hh_emih!G30=0,0,RES_hh_emih!G30/RES_summary!G$19)</f>
        <v>1.9626544826584651</v>
      </c>
      <c r="H30" s="72">
        <f>IF(RES_hh_emih!H30=0,0,RES_hh_emih!H30/RES_summary!H$19)</f>
        <v>1.8850432254841767</v>
      </c>
      <c r="I30" s="72">
        <f>IF(RES_hh_emih!I30=0,0,RES_hh_emih!I30/RES_summary!I$19)</f>
        <v>1.684188851326806</v>
      </c>
      <c r="J30" s="72">
        <f>IF(RES_hh_emih!J30=0,0,RES_hh_emih!J30/RES_summary!J$19)</f>
        <v>1.8519362487791449</v>
      </c>
      <c r="K30" s="72">
        <f>IF(RES_hh_emih!K30=0,0,RES_hh_emih!K30/RES_summary!K$19)</f>
        <v>1.5211925510194018</v>
      </c>
      <c r="L30" s="72">
        <f>IF(RES_hh_emih!L30=0,0,RES_hh_emih!L30/RES_summary!L$19)</f>
        <v>1.6405449785424009</v>
      </c>
      <c r="M30" s="72">
        <f>IF(RES_hh_emih!M30=0,0,RES_hh_emih!M30/RES_summary!M$19)</f>
        <v>1.3815605246760543</v>
      </c>
      <c r="N30" s="72">
        <f>IF(RES_hh_emih!N30=0,0,RES_hh_emih!N30/RES_summary!N$19)</f>
        <v>1.1458655199835346</v>
      </c>
      <c r="O30" s="72">
        <f>IF(RES_hh_emih!O30=0,0,RES_hh_emih!O30/RES_summary!O$19)</f>
        <v>1.1320539521662683</v>
      </c>
      <c r="P30" s="72">
        <f>IF(RES_hh_emih!P30=0,0,RES_hh_emih!P30/RES_summary!P$19)</f>
        <v>1.1539583977586865</v>
      </c>
      <c r="Q30" s="72">
        <f>IF(RES_hh_emih!Q30=0,0,RES_hh_emih!Q30/RES_summary!Q$19)</f>
        <v>1.2346861578413788</v>
      </c>
      <c r="R30" s="72">
        <f>IF(RES_hh_emih!R30=0,0,RES_hh_emih!R30/RES_summary!R$19)</f>
        <v>1.1503660745634772</v>
      </c>
      <c r="S30" s="72">
        <f>IF(RES_hh_emih!S30=0,0,RES_hh_emih!S30/RES_summary!S$19)</f>
        <v>1.4142368636139637</v>
      </c>
      <c r="T30" s="72">
        <f>IF(RES_hh_emih!T30=0,0,RES_hh_emih!T30/RES_summary!T$19)</f>
        <v>1.5587638673098116</v>
      </c>
      <c r="U30" s="72">
        <f>IF(RES_hh_emih!U30=0,0,RES_hh_emih!U30/RES_summary!U$19)</f>
        <v>1.5914056999427129</v>
      </c>
      <c r="V30" s="72">
        <f>IF(RES_hh_emih!V30=0,0,RES_hh_emih!V30/RES_summary!V$19)</f>
        <v>2.305070201692736</v>
      </c>
      <c r="W30" s="72">
        <f>IF(RES_hh_emih!W30=0,0,RES_hh_emih!W30/RES_summary!W$19)</f>
        <v>2.2952815114209937</v>
      </c>
      <c r="X30" s="72">
        <f>IF(RES_hh_emih!X30=0,0,RES_hh_emih!X30/RES_summary!X$19)</f>
        <v>1.9307011682051867</v>
      </c>
      <c r="Y30" s="72">
        <f>IF(RES_hh_emih!Y30=0,0,RES_hh_emih!Y30/RES_summary!Y$19)</f>
        <v>1.7861234143317344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118123</v>
      </c>
      <c r="D3" s="67">
        <f t="shared" si="0"/>
        <v>117382</v>
      </c>
      <c r="E3" s="67">
        <f t="shared" si="0"/>
        <v>115397</v>
      </c>
      <c r="F3" s="67">
        <f t="shared" si="0"/>
        <v>118928</v>
      </c>
      <c r="G3" s="67">
        <f t="shared" si="0"/>
        <v>122424</v>
      </c>
      <c r="H3" s="67">
        <f t="shared" si="0"/>
        <v>102602</v>
      </c>
      <c r="I3" s="67">
        <f t="shared" si="0"/>
        <v>99550</v>
      </c>
      <c r="J3" s="67">
        <f t="shared" si="0"/>
        <v>98229</v>
      </c>
      <c r="K3" s="67">
        <f t="shared" si="0"/>
        <v>103814</v>
      </c>
      <c r="L3" s="67">
        <f t="shared" si="0"/>
        <v>108036</v>
      </c>
      <c r="M3" s="67">
        <f t="shared" si="0"/>
        <v>110552</v>
      </c>
      <c r="N3" s="67">
        <f t="shared" si="0"/>
        <v>110783</v>
      </c>
      <c r="O3" s="67">
        <f t="shared" si="0"/>
        <v>117092</v>
      </c>
      <c r="P3" s="67">
        <f t="shared" si="0"/>
        <v>108890</v>
      </c>
      <c r="Q3" s="67">
        <f t="shared" si="0"/>
        <v>119225</v>
      </c>
      <c r="R3" s="67">
        <f t="shared" si="0"/>
        <v>115552</v>
      </c>
      <c r="S3" s="67">
        <f t="shared" si="0"/>
        <v>100626</v>
      </c>
      <c r="T3" s="67">
        <f t="shared" si="0"/>
        <v>100521</v>
      </c>
      <c r="U3" s="67">
        <f t="shared" si="0"/>
        <v>100423</v>
      </c>
      <c r="V3" s="67">
        <f t="shared" si="0"/>
        <v>100373</v>
      </c>
      <c r="W3" s="67">
        <f t="shared" si="0"/>
        <v>99956</v>
      </c>
      <c r="X3" s="67">
        <f t="shared" si="0"/>
        <v>99652</v>
      </c>
      <c r="Y3" s="67">
        <f t="shared" si="0"/>
        <v>99400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118123</v>
      </c>
      <c r="D4" s="71">
        <f t="shared" si="1"/>
        <v>117382</v>
      </c>
      <c r="E4" s="71">
        <f t="shared" si="1"/>
        <v>115397</v>
      </c>
      <c r="F4" s="71">
        <f t="shared" si="1"/>
        <v>118928</v>
      </c>
      <c r="G4" s="71">
        <f t="shared" si="1"/>
        <v>122424</v>
      </c>
      <c r="H4" s="71">
        <f t="shared" si="1"/>
        <v>102602</v>
      </c>
      <c r="I4" s="71">
        <f t="shared" si="1"/>
        <v>99550</v>
      </c>
      <c r="J4" s="71">
        <f t="shared" si="1"/>
        <v>98229</v>
      </c>
      <c r="K4" s="71">
        <f t="shared" si="1"/>
        <v>103814</v>
      </c>
      <c r="L4" s="71">
        <f t="shared" si="1"/>
        <v>108036</v>
      </c>
      <c r="M4" s="71">
        <f t="shared" si="1"/>
        <v>110552</v>
      </c>
      <c r="N4" s="71">
        <f t="shared" si="1"/>
        <v>110783</v>
      </c>
      <c r="O4" s="71">
        <f t="shared" si="1"/>
        <v>117092</v>
      </c>
      <c r="P4" s="71">
        <f t="shared" si="1"/>
        <v>108890</v>
      </c>
      <c r="Q4" s="71">
        <f t="shared" si="1"/>
        <v>119225</v>
      </c>
      <c r="R4" s="71">
        <f t="shared" ref="R4:V4" si="2">SUM(R5:R13)</f>
        <v>115552</v>
      </c>
      <c r="S4" s="71">
        <f t="shared" si="2"/>
        <v>100626</v>
      </c>
      <c r="T4" s="71">
        <f t="shared" si="2"/>
        <v>100521</v>
      </c>
      <c r="U4" s="71">
        <f t="shared" si="2"/>
        <v>100423</v>
      </c>
      <c r="V4" s="71">
        <f t="shared" si="2"/>
        <v>100373</v>
      </c>
      <c r="W4" s="71">
        <f t="shared" ref="W4:Y4" si="3">SUM(W5:W13)</f>
        <v>99956</v>
      </c>
      <c r="X4" s="71">
        <f t="shared" si="3"/>
        <v>99652</v>
      </c>
      <c r="Y4" s="71">
        <f t="shared" si="3"/>
        <v>99400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5997</v>
      </c>
      <c r="D5" s="82">
        <v>4988</v>
      </c>
      <c r="E5" s="82">
        <v>6246</v>
      </c>
      <c r="F5" s="82">
        <v>4393</v>
      </c>
      <c r="G5" s="82">
        <v>1492</v>
      </c>
      <c r="H5" s="82">
        <v>401</v>
      </c>
      <c r="I5" s="82">
        <v>0</v>
      </c>
      <c r="J5" s="82">
        <v>742</v>
      </c>
      <c r="K5" s="82">
        <v>1810</v>
      </c>
      <c r="L5" s="82">
        <v>5341</v>
      </c>
      <c r="M5" s="82">
        <v>6043</v>
      </c>
      <c r="N5" s="82">
        <v>4172</v>
      </c>
      <c r="O5" s="82">
        <v>2623</v>
      </c>
      <c r="P5" s="82">
        <v>0</v>
      </c>
      <c r="Q5" s="82">
        <v>160</v>
      </c>
      <c r="R5" s="82">
        <v>2356</v>
      </c>
      <c r="S5" s="82">
        <v>2980</v>
      </c>
      <c r="T5" s="82">
        <v>106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920</v>
      </c>
      <c r="O6" s="82">
        <v>1782</v>
      </c>
      <c r="P6" s="82">
        <v>0</v>
      </c>
      <c r="Q6" s="82">
        <v>0</v>
      </c>
      <c r="R6" s="82">
        <v>0</v>
      </c>
      <c r="S6" s="82">
        <v>82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8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476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86139</v>
      </c>
      <c r="D8" s="82">
        <v>105043</v>
      </c>
      <c r="E8" s="82">
        <v>83859</v>
      </c>
      <c r="F8" s="82">
        <v>62635</v>
      </c>
      <c r="G8" s="82">
        <v>39311</v>
      </c>
      <c r="H8" s="82">
        <v>37162</v>
      </c>
      <c r="I8" s="82">
        <v>43070</v>
      </c>
      <c r="J8" s="82">
        <v>47304</v>
      </c>
      <c r="K8" s="82">
        <v>28310</v>
      </c>
      <c r="L8" s="82">
        <v>30516</v>
      </c>
      <c r="M8" s="82">
        <v>23743</v>
      </c>
      <c r="N8" s="82">
        <v>42463</v>
      </c>
      <c r="O8" s="82">
        <v>70992</v>
      </c>
      <c r="P8" s="82">
        <v>77831</v>
      </c>
      <c r="Q8" s="82">
        <v>104261</v>
      </c>
      <c r="R8" s="82">
        <v>104367</v>
      </c>
      <c r="S8" s="82">
        <v>87786</v>
      </c>
      <c r="T8" s="82">
        <v>88469</v>
      </c>
      <c r="U8" s="82">
        <v>77344</v>
      </c>
      <c r="V8" s="82">
        <v>53113</v>
      </c>
      <c r="W8" s="82">
        <v>36928</v>
      </c>
      <c r="X8" s="82">
        <v>21483</v>
      </c>
      <c r="Y8" s="82">
        <v>15151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12499</v>
      </c>
      <c r="D9" s="82">
        <v>6978</v>
      </c>
      <c r="E9" s="82">
        <v>14806</v>
      </c>
      <c r="F9" s="82">
        <v>30335</v>
      </c>
      <c r="G9" s="82">
        <v>64879</v>
      </c>
      <c r="H9" s="82">
        <v>49557</v>
      </c>
      <c r="I9" s="82">
        <v>43803</v>
      </c>
      <c r="J9" s="82">
        <v>40635</v>
      </c>
      <c r="K9" s="82">
        <v>65030</v>
      </c>
      <c r="L9" s="82">
        <v>59779</v>
      </c>
      <c r="M9" s="82">
        <v>66583</v>
      </c>
      <c r="N9" s="82">
        <v>45746</v>
      </c>
      <c r="O9" s="82">
        <v>25316</v>
      </c>
      <c r="P9" s="82">
        <v>25917</v>
      </c>
      <c r="Q9" s="82">
        <v>7391</v>
      </c>
      <c r="R9" s="82">
        <v>0</v>
      </c>
      <c r="S9" s="82">
        <v>0</v>
      </c>
      <c r="T9" s="82">
        <v>0</v>
      </c>
      <c r="U9" s="82">
        <v>8372</v>
      </c>
      <c r="V9" s="82">
        <v>30957</v>
      </c>
      <c r="W9" s="82">
        <v>43998</v>
      </c>
      <c r="X9" s="82">
        <v>54973</v>
      </c>
      <c r="Y9" s="82">
        <v>60737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12748</v>
      </c>
      <c r="D11" s="82">
        <v>0</v>
      </c>
      <c r="E11" s="82">
        <v>10177</v>
      </c>
      <c r="F11" s="82">
        <v>21235</v>
      </c>
      <c r="G11" s="82">
        <v>16520</v>
      </c>
      <c r="H11" s="82">
        <v>15188</v>
      </c>
      <c r="I11" s="82">
        <v>12417</v>
      </c>
      <c r="J11" s="82">
        <v>9273</v>
      </c>
      <c r="K11" s="82">
        <v>8532</v>
      </c>
      <c r="L11" s="82">
        <v>12303</v>
      </c>
      <c r="M11" s="82">
        <v>14108</v>
      </c>
      <c r="N11" s="82">
        <v>17314</v>
      </c>
      <c r="O11" s="82">
        <v>15895</v>
      </c>
      <c r="P11" s="82">
        <v>3906</v>
      </c>
      <c r="Q11" s="82">
        <v>6053</v>
      </c>
      <c r="R11" s="82">
        <v>7986</v>
      </c>
      <c r="S11" s="82">
        <v>8887</v>
      </c>
      <c r="T11" s="82">
        <v>10379</v>
      </c>
      <c r="U11" s="82">
        <v>11932</v>
      </c>
      <c r="V11" s="82">
        <v>11265</v>
      </c>
      <c r="W11" s="82">
        <v>10022</v>
      </c>
      <c r="X11" s="82">
        <v>10561</v>
      </c>
      <c r="Y11" s="82">
        <v>12229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85</v>
      </c>
      <c r="D12" s="82">
        <v>139</v>
      </c>
      <c r="E12" s="82">
        <v>121</v>
      </c>
      <c r="F12" s="82">
        <v>123</v>
      </c>
      <c r="G12" s="82">
        <v>88</v>
      </c>
      <c r="H12" s="82">
        <v>104</v>
      </c>
      <c r="I12" s="82">
        <v>74</v>
      </c>
      <c r="J12" s="82">
        <v>93</v>
      </c>
      <c r="K12" s="82">
        <v>67</v>
      </c>
      <c r="L12" s="82">
        <v>97</v>
      </c>
      <c r="M12" s="82">
        <v>75</v>
      </c>
      <c r="N12" s="82">
        <v>130</v>
      </c>
      <c r="O12" s="82">
        <v>325</v>
      </c>
      <c r="P12" s="82">
        <v>965</v>
      </c>
      <c r="Q12" s="82">
        <v>1136</v>
      </c>
      <c r="R12" s="82">
        <v>698</v>
      </c>
      <c r="S12" s="82">
        <v>758</v>
      </c>
      <c r="T12" s="82">
        <v>1259</v>
      </c>
      <c r="U12" s="82">
        <v>1845</v>
      </c>
      <c r="V12" s="82">
        <v>2540</v>
      </c>
      <c r="W12" s="82">
        <v>3931</v>
      </c>
      <c r="X12" s="82">
        <v>5302</v>
      </c>
      <c r="Y12" s="82">
        <v>4199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179</v>
      </c>
      <c r="D13" s="83">
        <v>234</v>
      </c>
      <c r="E13" s="83">
        <v>188</v>
      </c>
      <c r="F13" s="83">
        <v>207</v>
      </c>
      <c r="G13" s="83">
        <v>134</v>
      </c>
      <c r="H13" s="83">
        <v>190</v>
      </c>
      <c r="I13" s="83">
        <v>186</v>
      </c>
      <c r="J13" s="83">
        <v>182</v>
      </c>
      <c r="K13" s="83">
        <v>65</v>
      </c>
      <c r="L13" s="83">
        <v>0</v>
      </c>
      <c r="M13" s="83">
        <v>0</v>
      </c>
      <c r="N13" s="83">
        <v>38</v>
      </c>
      <c r="O13" s="83">
        <v>159</v>
      </c>
      <c r="P13" s="83">
        <v>271</v>
      </c>
      <c r="Q13" s="83">
        <v>224</v>
      </c>
      <c r="R13" s="83">
        <v>145</v>
      </c>
      <c r="S13" s="83">
        <v>133</v>
      </c>
      <c r="T13" s="83">
        <v>308</v>
      </c>
      <c r="U13" s="83">
        <v>930</v>
      </c>
      <c r="V13" s="83">
        <v>2498</v>
      </c>
      <c r="W13" s="83">
        <v>5077</v>
      </c>
      <c r="X13" s="83">
        <v>7333</v>
      </c>
      <c r="Y13" s="83">
        <v>7076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117859</v>
      </c>
      <c r="D14" s="85">
        <f t="shared" si="4"/>
        <v>117009</v>
      </c>
      <c r="E14" s="85">
        <f t="shared" si="4"/>
        <v>115088</v>
      </c>
      <c r="F14" s="85">
        <f t="shared" si="4"/>
        <v>118598</v>
      </c>
      <c r="G14" s="85">
        <f t="shared" si="4"/>
        <v>122202</v>
      </c>
      <c r="H14" s="85">
        <f t="shared" si="4"/>
        <v>102308</v>
      </c>
      <c r="I14" s="85">
        <f t="shared" si="4"/>
        <v>99290</v>
      </c>
      <c r="J14" s="85">
        <f t="shared" si="4"/>
        <v>97954</v>
      </c>
      <c r="K14" s="85">
        <f t="shared" si="4"/>
        <v>103682</v>
      </c>
      <c r="L14" s="85">
        <f t="shared" si="4"/>
        <v>107939</v>
      </c>
      <c r="M14" s="85">
        <f t="shared" si="4"/>
        <v>110477</v>
      </c>
      <c r="N14" s="85">
        <f t="shared" si="4"/>
        <v>110615</v>
      </c>
      <c r="O14" s="85">
        <f t="shared" si="4"/>
        <v>116608</v>
      </c>
      <c r="P14" s="85">
        <f t="shared" si="4"/>
        <v>107654</v>
      </c>
      <c r="Q14" s="85">
        <f t="shared" si="4"/>
        <v>117865</v>
      </c>
      <c r="R14" s="85">
        <f t="shared" ref="R14:V14" si="5">SUM(R5:R11)</f>
        <v>114709</v>
      </c>
      <c r="S14" s="85">
        <f t="shared" si="5"/>
        <v>99735</v>
      </c>
      <c r="T14" s="85">
        <f t="shared" si="5"/>
        <v>98954</v>
      </c>
      <c r="U14" s="85">
        <f t="shared" si="5"/>
        <v>97648</v>
      </c>
      <c r="V14" s="85">
        <f t="shared" si="5"/>
        <v>95335</v>
      </c>
      <c r="W14" s="85">
        <f t="shared" ref="W14:Y14" si="6">SUM(W5:W11)</f>
        <v>90948</v>
      </c>
      <c r="X14" s="85">
        <f t="shared" si="6"/>
        <v>87017</v>
      </c>
      <c r="Y14" s="85">
        <f t="shared" si="6"/>
        <v>88125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2641</v>
      </c>
      <c r="D15" s="71">
        <f t="shared" si="7"/>
        <v>3987</v>
      </c>
      <c r="E15" s="71">
        <f t="shared" si="7"/>
        <v>5382</v>
      </c>
      <c r="F15" s="71">
        <f t="shared" si="7"/>
        <v>7266</v>
      </c>
      <c r="G15" s="71">
        <f t="shared" si="7"/>
        <v>9645</v>
      </c>
      <c r="H15" s="71">
        <f t="shared" si="7"/>
        <v>10373</v>
      </c>
      <c r="I15" s="71">
        <f t="shared" si="7"/>
        <v>12622</v>
      </c>
      <c r="J15" s="71">
        <f t="shared" si="7"/>
        <v>15205</v>
      </c>
      <c r="K15" s="71">
        <f t="shared" si="7"/>
        <v>17264</v>
      </c>
      <c r="L15" s="71">
        <f t="shared" si="7"/>
        <v>17580</v>
      </c>
      <c r="M15" s="71">
        <f t="shared" si="7"/>
        <v>18155</v>
      </c>
      <c r="N15" s="71">
        <f t="shared" si="7"/>
        <v>18836</v>
      </c>
      <c r="O15" s="71">
        <f t="shared" si="7"/>
        <v>19297</v>
      </c>
      <c r="P15" s="71">
        <f t="shared" si="7"/>
        <v>18371</v>
      </c>
      <c r="Q15" s="71">
        <f t="shared" si="7"/>
        <v>18948</v>
      </c>
      <c r="R15" s="71">
        <f t="shared" si="7"/>
        <v>19818</v>
      </c>
      <c r="S15" s="71">
        <f t="shared" si="7"/>
        <v>24430</v>
      </c>
      <c r="T15" s="71">
        <f t="shared" si="7"/>
        <v>46681</v>
      </c>
      <c r="U15" s="71">
        <f t="shared" si="7"/>
        <v>40654</v>
      </c>
      <c r="V15" s="71">
        <f t="shared" si="7"/>
        <v>52081</v>
      </c>
      <c r="W15" s="71">
        <f t="shared" si="7"/>
        <v>55662</v>
      </c>
      <c r="X15" s="71">
        <f t="shared" si="7"/>
        <v>52420</v>
      </c>
      <c r="Y15" s="71">
        <f t="shared" si="7"/>
        <v>54462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2641</v>
      </c>
      <c r="D16" s="82">
        <v>3987</v>
      </c>
      <c r="E16" s="82">
        <v>5382</v>
      </c>
      <c r="F16" s="82">
        <v>7266</v>
      </c>
      <c r="G16" s="82">
        <v>9645</v>
      </c>
      <c r="H16" s="82">
        <v>10373</v>
      </c>
      <c r="I16" s="82">
        <v>12622</v>
      </c>
      <c r="J16" s="82">
        <v>15205</v>
      </c>
      <c r="K16" s="82">
        <v>17264</v>
      </c>
      <c r="L16" s="82">
        <v>17580</v>
      </c>
      <c r="M16" s="82">
        <v>18155</v>
      </c>
      <c r="N16" s="82">
        <v>18836</v>
      </c>
      <c r="O16" s="82">
        <v>19297</v>
      </c>
      <c r="P16" s="82">
        <v>18371</v>
      </c>
      <c r="Q16" s="82">
        <v>18948</v>
      </c>
      <c r="R16" s="82">
        <v>19818</v>
      </c>
      <c r="S16" s="82">
        <v>24430</v>
      </c>
      <c r="T16" s="82">
        <v>46681</v>
      </c>
      <c r="U16" s="82">
        <v>40654</v>
      </c>
      <c r="V16" s="82">
        <v>52081</v>
      </c>
      <c r="W16" s="82">
        <v>55662</v>
      </c>
      <c r="X16" s="82">
        <v>52420</v>
      </c>
      <c r="Y16" s="82">
        <v>54462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118123</v>
      </c>
      <c r="D17" s="71">
        <f t="shared" si="8"/>
        <v>117382</v>
      </c>
      <c r="E17" s="71">
        <f t="shared" si="8"/>
        <v>115397</v>
      </c>
      <c r="F17" s="71">
        <f t="shared" si="8"/>
        <v>118928</v>
      </c>
      <c r="G17" s="71">
        <f t="shared" si="8"/>
        <v>122424</v>
      </c>
      <c r="H17" s="71">
        <f t="shared" si="8"/>
        <v>102602</v>
      </c>
      <c r="I17" s="71">
        <f t="shared" si="8"/>
        <v>99550</v>
      </c>
      <c r="J17" s="71">
        <f t="shared" si="8"/>
        <v>98229</v>
      </c>
      <c r="K17" s="71">
        <f t="shared" si="8"/>
        <v>103814</v>
      </c>
      <c r="L17" s="71">
        <f t="shared" si="8"/>
        <v>108036</v>
      </c>
      <c r="M17" s="71">
        <f t="shared" si="8"/>
        <v>110552</v>
      </c>
      <c r="N17" s="71">
        <f t="shared" si="8"/>
        <v>110783</v>
      </c>
      <c r="O17" s="71">
        <f t="shared" si="8"/>
        <v>117092</v>
      </c>
      <c r="P17" s="71">
        <f t="shared" si="8"/>
        <v>108890</v>
      </c>
      <c r="Q17" s="71">
        <f t="shared" si="8"/>
        <v>119225</v>
      </c>
      <c r="R17" s="71">
        <f t="shared" ref="R17:V17" si="9">SUM(R18:R25)</f>
        <v>115552</v>
      </c>
      <c r="S17" s="71">
        <f t="shared" si="9"/>
        <v>100626</v>
      </c>
      <c r="T17" s="71">
        <f t="shared" si="9"/>
        <v>100521</v>
      </c>
      <c r="U17" s="71">
        <f t="shared" si="9"/>
        <v>100423</v>
      </c>
      <c r="V17" s="71">
        <f t="shared" si="9"/>
        <v>100373</v>
      </c>
      <c r="W17" s="71">
        <f t="shared" ref="W17:Y17" si="10">SUM(W18:W25)</f>
        <v>99956</v>
      </c>
      <c r="X17" s="71">
        <f t="shared" si="10"/>
        <v>99652</v>
      </c>
      <c r="Y17" s="71">
        <f t="shared" si="10"/>
        <v>99400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3049</v>
      </c>
      <c r="D19" s="82">
        <v>2168</v>
      </c>
      <c r="E19" s="82">
        <v>2305</v>
      </c>
      <c r="F19" s="82">
        <v>3151</v>
      </c>
      <c r="G19" s="82">
        <v>6219</v>
      </c>
      <c r="H19" s="82">
        <v>4773</v>
      </c>
      <c r="I19" s="82">
        <v>1013</v>
      </c>
      <c r="J19" s="82">
        <v>575</v>
      </c>
      <c r="K19" s="82">
        <v>3323</v>
      </c>
      <c r="L19" s="82">
        <v>3028</v>
      </c>
      <c r="M19" s="82">
        <v>2850</v>
      </c>
      <c r="N19" s="82">
        <v>2164</v>
      </c>
      <c r="O19" s="82">
        <v>1608</v>
      </c>
      <c r="P19" s="82">
        <v>968</v>
      </c>
      <c r="Q19" s="82">
        <v>189</v>
      </c>
      <c r="R19" s="82">
        <v>151</v>
      </c>
      <c r="S19" s="82">
        <v>262</v>
      </c>
      <c r="T19" s="82">
        <v>109</v>
      </c>
      <c r="U19" s="82">
        <v>567</v>
      </c>
      <c r="V19" s="82">
        <v>1141</v>
      </c>
      <c r="W19" s="82">
        <v>962</v>
      </c>
      <c r="X19" s="82">
        <v>723</v>
      </c>
      <c r="Y19" s="82">
        <v>1372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20507</v>
      </c>
      <c r="D21" s="82">
        <v>12456</v>
      </c>
      <c r="E21" s="82">
        <v>8349</v>
      </c>
      <c r="F21" s="82">
        <v>11576</v>
      </c>
      <c r="G21" s="82">
        <v>11767</v>
      </c>
      <c r="H21" s="82">
        <v>3528</v>
      </c>
      <c r="I21" s="82">
        <v>26421</v>
      </c>
      <c r="J21" s="82">
        <v>31116</v>
      </c>
      <c r="K21" s="82">
        <v>25120</v>
      </c>
      <c r="L21" s="82">
        <v>26856</v>
      </c>
      <c r="M21" s="82">
        <v>23743</v>
      </c>
      <c r="N21" s="82">
        <v>42463</v>
      </c>
      <c r="O21" s="82">
        <v>67855</v>
      </c>
      <c r="P21" s="82">
        <v>57212</v>
      </c>
      <c r="Q21" s="82">
        <v>45837</v>
      </c>
      <c r="R21" s="82">
        <v>51184</v>
      </c>
      <c r="S21" s="82">
        <v>50144</v>
      </c>
      <c r="T21" s="82">
        <v>49659</v>
      </c>
      <c r="U21" s="82">
        <v>46471</v>
      </c>
      <c r="V21" s="82">
        <v>41316</v>
      </c>
      <c r="W21" s="82">
        <v>23208</v>
      </c>
      <c r="X21" s="82">
        <v>21483</v>
      </c>
      <c r="Y21" s="82">
        <v>15151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45</v>
      </c>
      <c r="D22" s="82">
        <v>9</v>
      </c>
      <c r="E22" s="82">
        <v>101</v>
      </c>
      <c r="F22" s="82">
        <v>443</v>
      </c>
      <c r="G22" s="82">
        <v>1881</v>
      </c>
      <c r="H22" s="82">
        <v>1171</v>
      </c>
      <c r="I22" s="82">
        <v>1152</v>
      </c>
      <c r="J22" s="82">
        <v>1302</v>
      </c>
      <c r="K22" s="82">
        <v>2586</v>
      </c>
      <c r="L22" s="82">
        <v>2694</v>
      </c>
      <c r="M22" s="82">
        <v>3168</v>
      </c>
      <c r="N22" s="82">
        <v>1703</v>
      </c>
      <c r="O22" s="82">
        <v>585</v>
      </c>
      <c r="P22" s="82">
        <v>121</v>
      </c>
      <c r="Q22" s="82">
        <v>103</v>
      </c>
      <c r="R22" s="82">
        <v>0</v>
      </c>
      <c r="S22" s="82">
        <v>0</v>
      </c>
      <c r="T22" s="82">
        <v>0</v>
      </c>
      <c r="U22" s="82">
        <v>211</v>
      </c>
      <c r="V22" s="82">
        <v>1262</v>
      </c>
      <c r="W22" s="82">
        <v>1645</v>
      </c>
      <c r="X22" s="82">
        <v>1242</v>
      </c>
      <c r="Y22" s="82">
        <v>803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10152</v>
      </c>
      <c r="D24" s="82">
        <v>0</v>
      </c>
      <c r="E24" s="82">
        <v>7242</v>
      </c>
      <c r="F24" s="82">
        <v>17915</v>
      </c>
      <c r="G24" s="82">
        <v>13649</v>
      </c>
      <c r="H24" s="82">
        <v>12376</v>
      </c>
      <c r="I24" s="82">
        <v>10757</v>
      </c>
      <c r="J24" s="82">
        <v>8023</v>
      </c>
      <c r="K24" s="82">
        <v>6856</v>
      </c>
      <c r="L24" s="82">
        <v>10979</v>
      </c>
      <c r="M24" s="82">
        <v>13222</v>
      </c>
      <c r="N24" s="82">
        <v>17075</v>
      </c>
      <c r="O24" s="82">
        <v>13580</v>
      </c>
      <c r="P24" s="82">
        <v>340</v>
      </c>
      <c r="Q24" s="82">
        <v>1324</v>
      </c>
      <c r="R24" s="82">
        <v>5290</v>
      </c>
      <c r="S24" s="82">
        <v>7537</v>
      </c>
      <c r="T24" s="82">
        <v>8757</v>
      </c>
      <c r="U24" s="82">
        <v>10284</v>
      </c>
      <c r="V24" s="82">
        <v>9209</v>
      </c>
      <c r="W24" s="82">
        <v>7757</v>
      </c>
      <c r="X24" s="82">
        <v>7551</v>
      </c>
      <c r="Y24" s="82">
        <v>9354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84370</v>
      </c>
      <c r="D25" s="83">
        <v>102749</v>
      </c>
      <c r="E25" s="83">
        <v>97400</v>
      </c>
      <c r="F25" s="83">
        <v>85843</v>
      </c>
      <c r="G25" s="83">
        <v>88908</v>
      </c>
      <c r="H25" s="83">
        <v>80754</v>
      </c>
      <c r="I25" s="83">
        <v>60207</v>
      </c>
      <c r="J25" s="83">
        <v>57213</v>
      </c>
      <c r="K25" s="83">
        <v>65929</v>
      </c>
      <c r="L25" s="83">
        <v>64479</v>
      </c>
      <c r="M25" s="83">
        <v>67569</v>
      </c>
      <c r="N25" s="83">
        <v>47378</v>
      </c>
      <c r="O25" s="83">
        <v>33464</v>
      </c>
      <c r="P25" s="83">
        <v>50249</v>
      </c>
      <c r="Q25" s="83">
        <v>71772</v>
      </c>
      <c r="R25" s="83">
        <v>58927</v>
      </c>
      <c r="S25" s="83">
        <v>42683</v>
      </c>
      <c r="T25" s="83">
        <v>41996</v>
      </c>
      <c r="U25" s="83">
        <v>42890</v>
      </c>
      <c r="V25" s="83">
        <v>47445</v>
      </c>
      <c r="W25" s="83">
        <v>66384</v>
      </c>
      <c r="X25" s="83">
        <v>68653</v>
      </c>
      <c r="Y25" s="83">
        <v>72720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6221</v>
      </c>
      <c r="D26" s="85">
        <v>879</v>
      </c>
      <c r="E26" s="85">
        <v>468</v>
      </c>
      <c r="F26" s="85">
        <v>66</v>
      </c>
      <c r="G26" s="85">
        <v>800</v>
      </c>
      <c r="H26" s="85">
        <v>598</v>
      </c>
      <c r="I26" s="85">
        <v>2670</v>
      </c>
      <c r="J26" s="85">
        <v>5280</v>
      </c>
      <c r="K26" s="85">
        <v>4179</v>
      </c>
      <c r="L26" s="85">
        <v>2447</v>
      </c>
      <c r="M26" s="85">
        <v>4385</v>
      </c>
      <c r="N26" s="85">
        <v>5735</v>
      </c>
      <c r="O26" s="85">
        <v>1770</v>
      </c>
      <c r="P26" s="85">
        <v>4140</v>
      </c>
      <c r="Q26" s="85">
        <v>5303</v>
      </c>
      <c r="R26" s="85">
        <v>4755</v>
      </c>
      <c r="S26" s="85">
        <v>3313</v>
      </c>
      <c r="T26" s="85">
        <v>3993</v>
      </c>
      <c r="U26" s="85">
        <v>4278</v>
      </c>
      <c r="V26" s="85">
        <v>5747</v>
      </c>
      <c r="W26" s="85">
        <v>7815</v>
      </c>
      <c r="X26" s="85">
        <v>10870</v>
      </c>
      <c r="Y26" s="85">
        <v>13019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118123</v>
      </c>
      <c r="D27" s="71">
        <f t="shared" si="11"/>
        <v>117382</v>
      </c>
      <c r="E27" s="71">
        <f t="shared" si="11"/>
        <v>115397</v>
      </c>
      <c r="F27" s="71">
        <f t="shared" si="11"/>
        <v>118928</v>
      </c>
      <c r="G27" s="71">
        <f t="shared" si="11"/>
        <v>122424</v>
      </c>
      <c r="H27" s="71">
        <f t="shared" si="11"/>
        <v>102602</v>
      </c>
      <c r="I27" s="71">
        <f t="shared" si="11"/>
        <v>99550</v>
      </c>
      <c r="J27" s="71">
        <f t="shared" si="11"/>
        <v>98229</v>
      </c>
      <c r="K27" s="71">
        <f t="shared" si="11"/>
        <v>103814</v>
      </c>
      <c r="L27" s="71">
        <f t="shared" si="11"/>
        <v>108036</v>
      </c>
      <c r="M27" s="71">
        <f t="shared" si="11"/>
        <v>110552</v>
      </c>
      <c r="N27" s="71">
        <f t="shared" si="11"/>
        <v>110783</v>
      </c>
      <c r="O27" s="71">
        <f t="shared" si="11"/>
        <v>117092</v>
      </c>
      <c r="P27" s="71">
        <f t="shared" si="11"/>
        <v>108890</v>
      </c>
      <c r="Q27" s="71">
        <f t="shared" si="11"/>
        <v>119225</v>
      </c>
      <c r="R27" s="71">
        <f t="shared" ref="R27:V27" si="12">SUM(R28:R32)</f>
        <v>115552</v>
      </c>
      <c r="S27" s="71">
        <f t="shared" si="12"/>
        <v>100626</v>
      </c>
      <c r="T27" s="71">
        <f t="shared" si="12"/>
        <v>100521</v>
      </c>
      <c r="U27" s="71">
        <f t="shared" si="12"/>
        <v>100423</v>
      </c>
      <c r="V27" s="71">
        <f t="shared" si="12"/>
        <v>100373</v>
      </c>
      <c r="W27" s="71">
        <f t="shared" ref="W27:Y27" si="13">SUM(W28:W32)</f>
        <v>99956</v>
      </c>
      <c r="X27" s="71">
        <f t="shared" si="13"/>
        <v>99652</v>
      </c>
      <c r="Y27" s="71">
        <f t="shared" si="13"/>
        <v>99400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27477</v>
      </c>
      <c r="D29" s="82">
        <v>12336</v>
      </c>
      <c r="E29" s="82">
        <v>31528</v>
      </c>
      <c r="F29" s="82">
        <v>48339</v>
      </c>
      <c r="G29" s="82">
        <v>62297</v>
      </c>
      <c r="H29" s="82">
        <v>49708</v>
      </c>
      <c r="I29" s="82">
        <v>42002</v>
      </c>
      <c r="J29" s="82">
        <v>37656</v>
      </c>
      <c r="K29" s="82">
        <v>45639</v>
      </c>
      <c r="L29" s="82">
        <v>46871</v>
      </c>
      <c r="M29" s="82">
        <v>47148</v>
      </c>
      <c r="N29" s="82">
        <v>38052</v>
      </c>
      <c r="O29" s="82">
        <v>31477</v>
      </c>
      <c r="P29" s="82">
        <v>13291</v>
      </c>
      <c r="Q29" s="82">
        <v>6631</v>
      </c>
      <c r="R29" s="82">
        <v>5387</v>
      </c>
      <c r="S29" s="82">
        <v>8157</v>
      </c>
      <c r="T29" s="82">
        <v>6848</v>
      </c>
      <c r="U29" s="82">
        <v>11941</v>
      </c>
      <c r="V29" s="82">
        <v>20271</v>
      </c>
      <c r="W29" s="82">
        <v>28312</v>
      </c>
      <c r="X29" s="82">
        <v>28389</v>
      </c>
      <c r="Y29" s="82">
        <v>34342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81872</v>
      </c>
      <c r="D30" s="82">
        <v>86746</v>
      </c>
      <c r="E30" s="82">
        <v>70964</v>
      </c>
      <c r="F30" s="82">
        <v>62024</v>
      </c>
      <c r="G30" s="82">
        <v>25312</v>
      </c>
      <c r="H30" s="82">
        <v>31962</v>
      </c>
      <c r="I30" s="82">
        <v>39904</v>
      </c>
      <c r="J30" s="82">
        <v>41030</v>
      </c>
      <c r="K30" s="82">
        <v>25679</v>
      </c>
      <c r="L30" s="82">
        <v>30286</v>
      </c>
      <c r="M30" s="82">
        <v>22323</v>
      </c>
      <c r="N30" s="82">
        <v>39398</v>
      </c>
      <c r="O30" s="82">
        <v>58781</v>
      </c>
      <c r="P30" s="82">
        <v>77481</v>
      </c>
      <c r="Q30" s="82">
        <v>99879</v>
      </c>
      <c r="R30" s="82">
        <v>102139</v>
      </c>
      <c r="S30" s="82">
        <v>86563</v>
      </c>
      <c r="T30" s="82">
        <v>85342</v>
      </c>
      <c r="U30" s="82">
        <v>71244</v>
      </c>
      <c r="V30" s="82">
        <v>45807</v>
      </c>
      <c r="W30" s="82">
        <v>35398</v>
      </c>
      <c r="X30" s="82">
        <v>20942</v>
      </c>
      <c r="Y30" s="82">
        <v>14028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7</v>
      </c>
      <c r="D31" s="82">
        <v>3</v>
      </c>
      <c r="E31" s="82">
        <v>10</v>
      </c>
      <c r="F31" s="82">
        <v>30</v>
      </c>
      <c r="G31" s="82">
        <v>104</v>
      </c>
      <c r="H31" s="82">
        <v>57</v>
      </c>
      <c r="I31" s="82">
        <v>49</v>
      </c>
      <c r="J31" s="82">
        <v>67</v>
      </c>
      <c r="K31" s="82">
        <v>142</v>
      </c>
      <c r="L31" s="82">
        <v>123</v>
      </c>
      <c r="M31" s="82">
        <v>164</v>
      </c>
      <c r="N31" s="82">
        <v>84</v>
      </c>
      <c r="O31" s="82">
        <v>37</v>
      </c>
      <c r="P31" s="82">
        <v>38</v>
      </c>
      <c r="Q31" s="82">
        <v>14</v>
      </c>
      <c r="R31" s="82">
        <v>0</v>
      </c>
      <c r="S31" s="82">
        <v>0</v>
      </c>
      <c r="T31" s="82">
        <v>0</v>
      </c>
      <c r="U31" s="82">
        <v>6</v>
      </c>
      <c r="V31" s="82">
        <v>11</v>
      </c>
      <c r="W31" s="82">
        <v>81</v>
      </c>
      <c r="X31" s="82">
        <v>134</v>
      </c>
      <c r="Y31" s="82">
        <v>130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8767</v>
      </c>
      <c r="D32" s="86">
        <v>18297</v>
      </c>
      <c r="E32" s="86">
        <v>12895</v>
      </c>
      <c r="F32" s="86">
        <v>8535</v>
      </c>
      <c r="G32" s="86">
        <v>34711</v>
      </c>
      <c r="H32" s="86">
        <v>20875</v>
      </c>
      <c r="I32" s="86">
        <v>17595</v>
      </c>
      <c r="J32" s="86">
        <v>19476</v>
      </c>
      <c r="K32" s="86">
        <v>32354</v>
      </c>
      <c r="L32" s="86">
        <v>30756</v>
      </c>
      <c r="M32" s="86">
        <v>40917</v>
      </c>
      <c r="N32" s="86">
        <v>33249</v>
      </c>
      <c r="O32" s="86">
        <v>26797</v>
      </c>
      <c r="P32" s="86">
        <v>18080</v>
      </c>
      <c r="Q32" s="86">
        <v>12701</v>
      </c>
      <c r="R32" s="86">
        <v>8026</v>
      </c>
      <c r="S32" s="86">
        <v>5906</v>
      </c>
      <c r="T32" s="86">
        <v>8331</v>
      </c>
      <c r="U32" s="86">
        <v>17232</v>
      </c>
      <c r="V32" s="86">
        <v>34284</v>
      </c>
      <c r="W32" s="86">
        <v>36165</v>
      </c>
      <c r="X32" s="86">
        <v>50187</v>
      </c>
      <c r="Y32" s="86">
        <v>50900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168.95691029420354</v>
      </c>
      <c r="D3" s="65">
        <f t="shared" si="0"/>
        <v>172.98177503454923</v>
      </c>
      <c r="E3" s="65">
        <f t="shared" si="0"/>
        <v>181.81489707890108</v>
      </c>
      <c r="F3" s="65">
        <f t="shared" si="0"/>
        <v>153.93896442458066</v>
      </c>
      <c r="G3" s="65">
        <f t="shared" si="0"/>
        <v>179.64990554728911</v>
      </c>
      <c r="H3" s="65">
        <f t="shared" si="0"/>
        <v>136.46207526259514</v>
      </c>
      <c r="I3" s="65">
        <f t="shared" si="0"/>
        <v>117.64057207141371</v>
      </c>
      <c r="J3" s="65">
        <f t="shared" si="0"/>
        <v>105.86187995783942</v>
      </c>
      <c r="K3" s="65">
        <f t="shared" si="0"/>
        <v>118.59178157258509</v>
      </c>
      <c r="L3" s="65">
        <f t="shared" si="0"/>
        <v>126.23603655380205</v>
      </c>
      <c r="M3" s="65">
        <f t="shared" si="0"/>
        <v>128.4304626983407</v>
      </c>
      <c r="N3" s="65">
        <f t="shared" si="0"/>
        <v>126.79040970541723</v>
      </c>
      <c r="O3" s="65">
        <f t="shared" si="0"/>
        <v>126.84844055573953</v>
      </c>
      <c r="P3" s="65">
        <f t="shared" si="0"/>
        <v>100.92208208795121</v>
      </c>
      <c r="Q3" s="65">
        <f t="shared" si="0"/>
        <v>111.30172078000808</v>
      </c>
      <c r="R3" s="65">
        <f t="shared" ref="R3:V3" si="1">SUM(R4,R15,R17,R27)</f>
        <v>102.4003338845249</v>
      </c>
      <c r="S3" s="65">
        <f t="shared" si="1"/>
        <v>84.967108496946707</v>
      </c>
      <c r="T3" s="65">
        <f t="shared" si="1"/>
        <v>74.519203605168457</v>
      </c>
      <c r="U3" s="65">
        <f t="shared" si="1"/>
        <v>67.683928774735563</v>
      </c>
      <c r="V3" s="65">
        <f t="shared" si="1"/>
        <v>67.581206225037633</v>
      </c>
      <c r="W3" s="65">
        <f t="shared" ref="W3:Y3" si="2">SUM(W4,W15,W17,W27)</f>
        <v>64.184142955724525</v>
      </c>
      <c r="X3" s="65">
        <f t="shared" si="2"/>
        <v>52.94606056728454</v>
      </c>
      <c r="Y3" s="65">
        <f t="shared" si="2"/>
        <v>44.398199320787526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144.31065332799704</v>
      </c>
      <c r="D4" s="69">
        <f t="shared" si="3"/>
        <v>147.5591298868747</v>
      </c>
      <c r="E4" s="69">
        <f t="shared" si="3"/>
        <v>155.39938832543345</v>
      </c>
      <c r="F4" s="69">
        <f t="shared" si="3"/>
        <v>127.64169321033347</v>
      </c>
      <c r="G4" s="69">
        <f t="shared" si="3"/>
        <v>153.5287924627269</v>
      </c>
      <c r="H4" s="69">
        <f t="shared" si="3"/>
        <v>113.4382490313089</v>
      </c>
      <c r="I4" s="69">
        <f t="shared" si="3"/>
        <v>96.008355007218157</v>
      </c>
      <c r="J4" s="69">
        <f t="shared" si="3"/>
        <v>84.302319214979903</v>
      </c>
      <c r="K4" s="69">
        <f t="shared" si="3"/>
        <v>96.948441497649512</v>
      </c>
      <c r="L4" s="69">
        <f t="shared" si="3"/>
        <v>103.31272023843039</v>
      </c>
      <c r="M4" s="69">
        <f t="shared" si="3"/>
        <v>106.33784880879867</v>
      </c>
      <c r="N4" s="69">
        <f t="shared" si="3"/>
        <v>107.41658629693801</v>
      </c>
      <c r="O4" s="69">
        <f t="shared" si="3"/>
        <v>107.11434376167084</v>
      </c>
      <c r="P4" s="69">
        <f t="shared" si="3"/>
        <v>81.99967297187257</v>
      </c>
      <c r="Q4" s="69">
        <f t="shared" si="3"/>
        <v>88.695404043213458</v>
      </c>
      <c r="R4" s="69">
        <f t="shared" ref="R4:V4" si="4">SUM(R5:R14)</f>
        <v>81.120525727407482</v>
      </c>
      <c r="S4" s="69">
        <f t="shared" si="4"/>
        <v>65.774373220540497</v>
      </c>
      <c r="T4" s="69">
        <f t="shared" si="4"/>
        <v>54.789092700129316</v>
      </c>
      <c r="U4" s="69">
        <f t="shared" si="4"/>
        <v>48.081106452770101</v>
      </c>
      <c r="V4" s="69">
        <f t="shared" si="4"/>
        <v>45.413955132653385</v>
      </c>
      <c r="W4" s="69">
        <f t="shared" ref="W4:Y4" si="5">SUM(W5:W14)</f>
        <v>42.559079778839966</v>
      </c>
      <c r="X4" s="69">
        <f t="shared" si="5"/>
        <v>33.319555132732106</v>
      </c>
      <c r="Y4" s="69">
        <f t="shared" si="5"/>
        <v>24.994012076410538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5.6006927851446271</v>
      </c>
      <c r="D5" s="72">
        <v>5.7035675405424611</v>
      </c>
      <c r="E5" s="72">
        <v>7.4354251209513436</v>
      </c>
      <c r="F5" s="72">
        <v>4.8225769457402716</v>
      </c>
      <c r="G5" s="72">
        <v>1.6899518284057093</v>
      </c>
      <c r="H5" s="72">
        <v>0.44092444460520325</v>
      </c>
      <c r="I5" s="72">
        <v>0</v>
      </c>
      <c r="J5" s="72">
        <v>0.64244057722560088</v>
      </c>
      <c r="K5" s="72">
        <v>1.4442839425117138</v>
      </c>
      <c r="L5" s="72">
        <v>4.5194832013304005</v>
      </c>
      <c r="M5" s="72">
        <v>5.9768806352798611</v>
      </c>
      <c r="N5" s="72">
        <v>3.953274464332285</v>
      </c>
      <c r="O5" s="72">
        <v>2.3969623759970795</v>
      </c>
      <c r="P5" s="72">
        <v>0</v>
      </c>
      <c r="Q5" s="72">
        <v>0.10789921838001343</v>
      </c>
      <c r="R5" s="72">
        <v>1.8588225341715745</v>
      </c>
      <c r="S5" s="72">
        <v>2.4625218682604233</v>
      </c>
      <c r="T5" s="72">
        <v>5.7656903517950345E-2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0.68690258863455733</v>
      </c>
      <c r="O6" s="72">
        <v>1.9119622949383934</v>
      </c>
      <c r="P6" s="72">
        <v>0</v>
      </c>
      <c r="Q6" s="72">
        <v>0</v>
      </c>
      <c r="R6" s="72">
        <v>0</v>
      </c>
      <c r="S6" s="72">
        <v>5.7287582081682761E-2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2.0270436226751277E-3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0.80779020236619559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108.69629752091915</v>
      </c>
      <c r="D8" s="72">
        <v>131.23774080278886</v>
      </c>
      <c r="E8" s="72">
        <v>118.82586090805405</v>
      </c>
      <c r="F8" s="72">
        <v>75.303646530960961</v>
      </c>
      <c r="G8" s="72">
        <v>50.876569124564597</v>
      </c>
      <c r="H8" s="72">
        <v>43.129090042483419</v>
      </c>
      <c r="I8" s="72">
        <v>41.083146485138229</v>
      </c>
      <c r="J8" s="72">
        <v>46.191638722862351</v>
      </c>
      <c r="K8" s="72">
        <v>27.451321833775562</v>
      </c>
      <c r="L8" s="72">
        <v>31.648751794498832</v>
      </c>
      <c r="M8" s="72">
        <v>23.847787298830134</v>
      </c>
      <c r="N8" s="72">
        <v>41.157052986034785</v>
      </c>
      <c r="O8" s="72">
        <v>62.451320733351409</v>
      </c>
      <c r="P8" s="72">
        <v>57.099594579628459</v>
      </c>
      <c r="Q8" s="72">
        <v>76.853481875885905</v>
      </c>
      <c r="R8" s="72">
        <v>72.651465357290135</v>
      </c>
      <c r="S8" s="72">
        <v>56.727102665954135</v>
      </c>
      <c r="T8" s="72">
        <v>48.254432747707867</v>
      </c>
      <c r="U8" s="72">
        <v>37.201334694247755</v>
      </c>
      <c r="V8" s="72">
        <v>24.350998905918559</v>
      </c>
      <c r="W8" s="72">
        <v>16.562940732609935</v>
      </c>
      <c r="X8" s="72">
        <v>7.0800465972937028</v>
      </c>
      <c r="Y8" s="72">
        <v>3.5016331479890361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15.50704798607161</v>
      </c>
      <c r="D9" s="72">
        <v>8.7166624761771008</v>
      </c>
      <c r="E9" s="72">
        <v>17.927860244885863</v>
      </c>
      <c r="F9" s="72">
        <v>26.570184474686837</v>
      </c>
      <c r="G9" s="72">
        <v>84.061448957975884</v>
      </c>
      <c r="H9" s="72">
        <v>55.854745288026344</v>
      </c>
      <c r="I9" s="72">
        <v>44.452986197487419</v>
      </c>
      <c r="J9" s="72">
        <v>30.103118159941019</v>
      </c>
      <c r="K9" s="72">
        <v>61.174726065151511</v>
      </c>
      <c r="L9" s="72">
        <v>56.548050067481718</v>
      </c>
      <c r="M9" s="72">
        <v>64.796829845358829</v>
      </c>
      <c r="N9" s="72">
        <v>46.336806297702381</v>
      </c>
      <c r="O9" s="72">
        <v>25.996245433179723</v>
      </c>
      <c r="P9" s="72">
        <v>21.08477639008542</v>
      </c>
      <c r="Q9" s="72">
        <v>6.0801583068815237</v>
      </c>
      <c r="R9" s="72">
        <v>0</v>
      </c>
      <c r="S9" s="72">
        <v>0</v>
      </c>
      <c r="T9" s="72">
        <v>0</v>
      </c>
      <c r="U9" s="72">
        <v>4.180429192498015</v>
      </c>
      <c r="V9" s="72">
        <v>14.658923212498774</v>
      </c>
      <c r="W9" s="72">
        <v>19.364931090329801</v>
      </c>
      <c r="X9" s="72">
        <v>19.846375872434884</v>
      </c>
      <c r="Y9" s="72">
        <v>16.276863352398244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12.051521738422945</v>
      </c>
      <c r="D11" s="72">
        <v>0</v>
      </c>
      <c r="E11" s="72">
        <v>9.4282330960441456</v>
      </c>
      <c r="F11" s="72">
        <v>19.607694402694495</v>
      </c>
      <c r="G11" s="72">
        <v>15.686245419723345</v>
      </c>
      <c r="H11" s="72">
        <v>13.007081169465346</v>
      </c>
      <c r="I11" s="72">
        <v>9.6002379890225349</v>
      </c>
      <c r="J11" s="72">
        <v>6.5116438709774265</v>
      </c>
      <c r="K11" s="72">
        <v>6.1750657986752548</v>
      </c>
      <c r="L11" s="72">
        <v>9.8828775907425293</v>
      </c>
      <c r="M11" s="72">
        <v>11.044566756502496</v>
      </c>
      <c r="N11" s="72">
        <v>14.468993326135349</v>
      </c>
      <c r="O11" s="72">
        <v>13.237213412672117</v>
      </c>
      <c r="P11" s="72">
        <v>2.6490332338557687</v>
      </c>
      <c r="Q11" s="72">
        <v>4.2144445305056859</v>
      </c>
      <c r="R11" s="72">
        <v>5.3963433419906073</v>
      </c>
      <c r="S11" s="72">
        <v>5.5394995275328904</v>
      </c>
      <c r="T11" s="72">
        <v>5.4954803615173029</v>
      </c>
      <c r="U11" s="72">
        <v>5.6727949922395728</v>
      </c>
      <c r="V11" s="72">
        <v>5.0871093204758182</v>
      </c>
      <c r="W11" s="72">
        <v>4.3246939891656204</v>
      </c>
      <c r="X11" s="72">
        <v>3.5288142725021112</v>
      </c>
      <c r="Y11" s="72">
        <v>2.9787400379611566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3.3543304112469995E-2</v>
      </c>
      <c r="D12" s="72">
        <v>5.3758769670986563E-2</v>
      </c>
      <c r="E12" s="72">
        <v>4.9427443458862921E-2</v>
      </c>
      <c r="F12" s="72">
        <v>4.2965372227242671E-2</v>
      </c>
      <c r="G12" s="72">
        <v>2.9078840167578484E-2</v>
      </c>
      <c r="H12" s="72">
        <v>3.2502582080096785E-2</v>
      </c>
      <c r="I12" s="72">
        <v>1.8183233153839507E-2</v>
      </c>
      <c r="J12" s="72">
        <v>2.1377911282712603E-2</v>
      </c>
      <c r="K12" s="72">
        <v>1.4439908847731142E-2</v>
      </c>
      <c r="L12" s="72">
        <v>2.3960740830448919E-2</v>
      </c>
      <c r="M12" s="72">
        <v>1.6478919377558177E-2</v>
      </c>
      <c r="N12" s="72">
        <v>2.5968340050084797E-2</v>
      </c>
      <c r="O12" s="72">
        <v>5.5094115685265274E-2</v>
      </c>
      <c r="P12" s="72">
        <v>0.13409140449584558</v>
      </c>
      <c r="Q12" s="72">
        <v>0.20671510854891248</v>
      </c>
      <c r="R12" s="72">
        <v>0.1040801441228713</v>
      </c>
      <c r="S12" s="72">
        <v>9.1637234893251027E-2</v>
      </c>
      <c r="T12" s="72">
        <v>0.14712264980784409</v>
      </c>
      <c r="U12" s="72">
        <v>0.20149513132432431</v>
      </c>
      <c r="V12" s="72">
        <v>0.23104785646873516</v>
      </c>
      <c r="W12" s="72">
        <v>0.36461880836998384</v>
      </c>
      <c r="X12" s="72">
        <v>0.42913003232532743</v>
      </c>
      <c r="Y12" s="72">
        <v>0.2556725263007823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0.17041799753595496</v>
      </c>
      <c r="D13" s="74">
        <v>0.22900754738621029</v>
      </c>
      <c r="E13" s="74">
        <v>0.19721629607437063</v>
      </c>
      <c r="F13" s="74">
        <v>0.19941810684175515</v>
      </c>
      <c r="G13" s="74">
        <v>0.12975659359080133</v>
      </c>
      <c r="H13" s="74">
        <v>0.16983858829122209</v>
      </c>
      <c r="I13" s="74">
        <v>0.14399913063417547</v>
      </c>
      <c r="J13" s="74">
        <v>0.14081078855780144</v>
      </c>
      <c r="K13" s="74">
        <v>5.1469848728781471E-2</v>
      </c>
      <c r="L13" s="74">
        <v>0</v>
      </c>
      <c r="M13" s="74">
        <v>0</v>
      </c>
      <c r="N13" s="74">
        <v>2.9062964896794378E-2</v>
      </c>
      <c r="O13" s="74">
        <v>0.12607411610834415</v>
      </c>
      <c r="P13" s="74">
        <v>0.19734938349408035</v>
      </c>
      <c r="Q13" s="74">
        <v>0.16509758754367268</v>
      </c>
      <c r="R13" s="74">
        <v>9.6301986954510005E-2</v>
      </c>
      <c r="S13" s="74">
        <v>7.8151014422850371E-2</v>
      </c>
      <c r="T13" s="74">
        <v>0.13904281348426897</v>
      </c>
      <c r="U13" s="74">
        <v>0.25708671577014014</v>
      </c>
      <c r="V13" s="74">
        <v>0.63436386430884117</v>
      </c>
      <c r="W13" s="74">
        <v>1.5779755017796904</v>
      </c>
      <c r="X13" s="74">
        <v>2.211477284674515</v>
      </c>
      <c r="Y13" s="74">
        <v>1.8290029404661279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1.4433417934240977</v>
      </c>
      <c r="D14" s="76">
        <v>1.6183927503090942</v>
      </c>
      <c r="E14" s="76">
        <v>1.5353652159648246</v>
      </c>
      <c r="F14" s="76">
        <v>1.0952073771819097</v>
      </c>
      <c r="G14" s="76">
        <v>1.0557416982989491</v>
      </c>
      <c r="H14" s="76">
        <v>0.80406691635725791</v>
      </c>
      <c r="I14" s="76">
        <v>0.70980197178196969</v>
      </c>
      <c r="J14" s="76">
        <v>0.69128918413299867</v>
      </c>
      <c r="K14" s="76">
        <v>0.63713409995895021</v>
      </c>
      <c r="L14" s="76">
        <v>0.68959684354646633</v>
      </c>
      <c r="M14" s="76">
        <v>0.65530535344978424</v>
      </c>
      <c r="N14" s="76">
        <v>0.75852532915177218</v>
      </c>
      <c r="O14" s="76">
        <v>0.93947127973851741</v>
      </c>
      <c r="P14" s="76">
        <v>0.83482798031298244</v>
      </c>
      <c r="Q14" s="76">
        <v>1.0676074154677537</v>
      </c>
      <c r="R14" s="76">
        <v>1.0135123628777742</v>
      </c>
      <c r="S14" s="76">
        <v>0.8181733273952565</v>
      </c>
      <c r="T14" s="76">
        <v>0.6953572240940904</v>
      </c>
      <c r="U14" s="76">
        <v>0.56796572669028622</v>
      </c>
      <c r="V14" s="76">
        <v>0.45151197298265955</v>
      </c>
      <c r="W14" s="76">
        <v>0.36391965658493292</v>
      </c>
      <c r="X14" s="76">
        <v>0.22371107350157243</v>
      </c>
      <c r="Y14" s="76">
        <v>0.15007302767251707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6.7927601829590803E-2</v>
      </c>
      <c r="D15" s="69">
        <f t="shared" si="6"/>
        <v>0.12275779541614613</v>
      </c>
      <c r="E15" s="69">
        <f t="shared" si="6"/>
        <v>0.22377749212512657</v>
      </c>
      <c r="F15" s="69">
        <f t="shared" si="6"/>
        <v>0.13560858370579212</v>
      </c>
      <c r="G15" s="69">
        <f t="shared" si="6"/>
        <v>0.16270615814838019</v>
      </c>
      <c r="H15" s="69">
        <f t="shared" si="6"/>
        <v>0.23464240707675568</v>
      </c>
      <c r="I15" s="69">
        <f t="shared" si="6"/>
        <v>0.34692773260962873</v>
      </c>
      <c r="J15" s="69">
        <f t="shared" si="6"/>
        <v>0.24430410585197615</v>
      </c>
      <c r="K15" s="69">
        <f t="shared" si="6"/>
        <v>0.27714199360945141</v>
      </c>
      <c r="L15" s="69">
        <f t="shared" si="6"/>
        <v>0.32944505265153162</v>
      </c>
      <c r="M15" s="69">
        <f t="shared" si="6"/>
        <v>0.32514620102210567</v>
      </c>
      <c r="N15" s="69">
        <f t="shared" si="6"/>
        <v>0.63453878016029319</v>
      </c>
      <c r="O15" s="69">
        <f t="shared" si="6"/>
        <v>0.39731763270387677</v>
      </c>
      <c r="P15" s="69">
        <f t="shared" si="6"/>
        <v>0.24701763900720675</v>
      </c>
      <c r="Q15" s="69">
        <f t="shared" si="6"/>
        <v>0.35453668601154398</v>
      </c>
      <c r="R15" s="69">
        <f t="shared" si="6"/>
        <v>0.32707147546250143</v>
      </c>
      <c r="S15" s="69">
        <f t="shared" si="6"/>
        <v>0.39837164952603565</v>
      </c>
      <c r="T15" s="69">
        <f t="shared" si="6"/>
        <v>0.8465924895300424</v>
      </c>
      <c r="U15" s="69">
        <f t="shared" si="6"/>
        <v>0.86388580243499069</v>
      </c>
      <c r="V15" s="69">
        <f t="shared" si="6"/>
        <v>0.51357659917133314</v>
      </c>
      <c r="W15" s="69">
        <f t="shared" si="6"/>
        <v>1.5904135792534839</v>
      </c>
      <c r="X15" s="69">
        <f t="shared" si="6"/>
        <v>1.1697270715907333</v>
      </c>
      <c r="Y15" s="69">
        <f t="shared" si="6"/>
        <v>0.76972186978170531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6.7927601829590803E-2</v>
      </c>
      <c r="D16" s="72">
        <v>0.12275779541614613</v>
      </c>
      <c r="E16" s="72">
        <v>0.22377749212512657</v>
      </c>
      <c r="F16" s="72">
        <v>0.13560858370579212</v>
      </c>
      <c r="G16" s="72">
        <v>0.16270615814838019</v>
      </c>
      <c r="H16" s="72">
        <v>0.23464240707675568</v>
      </c>
      <c r="I16" s="72">
        <v>0.34692773260962873</v>
      </c>
      <c r="J16" s="72">
        <v>0.24430410585197615</v>
      </c>
      <c r="K16" s="72">
        <v>0.27714199360945141</v>
      </c>
      <c r="L16" s="72">
        <v>0.32944505265153162</v>
      </c>
      <c r="M16" s="72">
        <v>0.32514620102210567</v>
      </c>
      <c r="N16" s="72">
        <v>0.63453878016029319</v>
      </c>
      <c r="O16" s="72">
        <v>0.39731763270387677</v>
      </c>
      <c r="P16" s="72">
        <v>0.24701763900720675</v>
      </c>
      <c r="Q16" s="72">
        <v>0.35453668601154398</v>
      </c>
      <c r="R16" s="72">
        <v>0.32707147546250143</v>
      </c>
      <c r="S16" s="72">
        <v>0.39837164952603565</v>
      </c>
      <c r="T16" s="72">
        <v>0.8465924895300424</v>
      </c>
      <c r="U16" s="72">
        <v>0.86388580243499069</v>
      </c>
      <c r="V16" s="72">
        <v>0.51357659917133314</v>
      </c>
      <c r="W16" s="72">
        <v>1.5904135792534839</v>
      </c>
      <c r="X16" s="72">
        <v>1.1697270715907333</v>
      </c>
      <c r="Y16" s="72">
        <v>0.76972186978170531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17.187325525914638</v>
      </c>
      <c r="D17" s="69">
        <f t="shared" si="7"/>
        <v>17.819125007854275</v>
      </c>
      <c r="E17" s="69">
        <f t="shared" si="7"/>
        <v>18.578468713641463</v>
      </c>
      <c r="F17" s="69">
        <f t="shared" si="7"/>
        <v>18.211663472683121</v>
      </c>
      <c r="G17" s="69">
        <f t="shared" si="7"/>
        <v>18.502492400389155</v>
      </c>
      <c r="H17" s="69">
        <f t="shared" si="7"/>
        <v>16.572368731059044</v>
      </c>
      <c r="I17" s="69">
        <f t="shared" si="7"/>
        <v>15.706071938422825</v>
      </c>
      <c r="J17" s="69">
        <f t="shared" si="7"/>
        <v>15.859394086091841</v>
      </c>
      <c r="K17" s="69">
        <f t="shared" si="7"/>
        <v>16.443722059118727</v>
      </c>
      <c r="L17" s="69">
        <f t="shared" si="7"/>
        <v>17.121825774356289</v>
      </c>
      <c r="M17" s="69">
        <f t="shared" si="7"/>
        <v>17.008650703951602</v>
      </c>
      <c r="N17" s="69">
        <f t="shared" si="7"/>
        <v>14.610135430207571</v>
      </c>
      <c r="O17" s="69">
        <f t="shared" si="7"/>
        <v>14.910170399691026</v>
      </c>
      <c r="P17" s="69">
        <f t="shared" si="7"/>
        <v>14.535477770883706</v>
      </c>
      <c r="Q17" s="69">
        <f t="shared" si="7"/>
        <v>17.324996483222556</v>
      </c>
      <c r="R17" s="69">
        <f t="shared" ref="R17:V17" si="8">SUM(R18:R26)</f>
        <v>16.45940924086819</v>
      </c>
      <c r="S17" s="69">
        <f t="shared" si="8"/>
        <v>13.987808786987737</v>
      </c>
      <c r="T17" s="69">
        <f t="shared" si="8"/>
        <v>13.676850119391966</v>
      </c>
      <c r="U17" s="69">
        <f t="shared" si="8"/>
        <v>13.588826847953387</v>
      </c>
      <c r="V17" s="69">
        <f t="shared" si="8"/>
        <v>14.437031734607142</v>
      </c>
      <c r="W17" s="69">
        <f t="shared" ref="W17:Y17" si="9">SUM(W18:W26)</f>
        <v>13.271132559817776</v>
      </c>
      <c r="X17" s="69">
        <f t="shared" si="9"/>
        <v>12.784449623480038</v>
      </c>
      <c r="Y17" s="69">
        <f t="shared" si="9"/>
        <v>13.222584456893182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0.47640191004249788</v>
      </c>
      <c r="D19" s="72">
        <v>0.38214021408213095</v>
      </c>
      <c r="E19" s="72">
        <v>0.40284088428535503</v>
      </c>
      <c r="F19" s="72">
        <v>0.47781542102246805</v>
      </c>
      <c r="G19" s="72">
        <v>1.1292443815644151</v>
      </c>
      <c r="H19" s="72">
        <v>0.89106302107411628</v>
      </c>
      <c r="I19" s="72">
        <v>0.16091867600486479</v>
      </c>
      <c r="J19" s="72">
        <v>8.9637229385759978E-2</v>
      </c>
      <c r="K19" s="72">
        <v>0.53902683892360836</v>
      </c>
      <c r="L19" s="72">
        <v>0.63660598082232467</v>
      </c>
      <c r="M19" s="72">
        <v>0.47169974178117507</v>
      </c>
      <c r="N19" s="72">
        <v>0.27661159280555225</v>
      </c>
      <c r="O19" s="72">
        <v>0.22485953545705883</v>
      </c>
      <c r="P19" s="72">
        <v>0.12032741497368502</v>
      </c>
      <c r="Q19" s="72">
        <v>2.2906356719823412E-2</v>
      </c>
      <c r="R19" s="72">
        <v>1.5498860173173715E-2</v>
      </c>
      <c r="S19" s="72">
        <v>3.5290080576102403E-2</v>
      </c>
      <c r="T19" s="72">
        <v>1.5513375287068528E-2</v>
      </c>
      <c r="U19" s="72">
        <v>8.2355137698096645E-2</v>
      </c>
      <c r="V19" s="72">
        <v>0.12724553407119213</v>
      </c>
      <c r="W19" s="72">
        <v>0.11142067745127475</v>
      </c>
      <c r="X19" s="72">
        <v>8.2307570718701414E-2</v>
      </c>
      <c r="Y19" s="72">
        <v>0.15814484453668431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3.3623482923729751</v>
      </c>
      <c r="D21" s="72">
        <v>2.1664235419752362</v>
      </c>
      <c r="E21" s="72">
        <v>1.3880562734201456</v>
      </c>
      <c r="F21" s="72">
        <v>1.9664818820427925</v>
      </c>
      <c r="G21" s="72">
        <v>2.108908103854426</v>
      </c>
      <c r="H21" s="72">
        <v>0.56614302594134724</v>
      </c>
      <c r="I21" s="72">
        <v>4.5490440719719505</v>
      </c>
      <c r="J21" s="72">
        <v>5.2299677763368546</v>
      </c>
      <c r="K21" s="72">
        <v>4.2351726925902522</v>
      </c>
      <c r="L21" s="72">
        <v>4.4770417392292199</v>
      </c>
      <c r="M21" s="72">
        <v>3.7509632085007931</v>
      </c>
      <c r="N21" s="72">
        <v>6.0205432061501067</v>
      </c>
      <c r="O21" s="72">
        <v>8.6880517003326396</v>
      </c>
      <c r="P21" s="72">
        <v>7.7751228203998934</v>
      </c>
      <c r="Q21" s="72">
        <v>6.3099096964079386</v>
      </c>
      <c r="R21" s="72">
        <v>7.1086924729455898</v>
      </c>
      <c r="S21" s="72">
        <v>6.8848804897621889</v>
      </c>
      <c r="T21" s="72">
        <v>6.6088462216126764</v>
      </c>
      <c r="U21" s="72">
        <v>6.1362948621622131</v>
      </c>
      <c r="V21" s="72">
        <v>5.7372410939962508</v>
      </c>
      <c r="W21" s="72">
        <v>3.1781761478499586</v>
      </c>
      <c r="X21" s="72">
        <v>2.8821023081403694</v>
      </c>
      <c r="Y21" s="72">
        <v>1.9877814583475797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7.4298426732103788E-3</v>
      </c>
      <c r="D22" s="72">
        <v>1.5444083746234897E-3</v>
      </c>
      <c r="E22" s="72">
        <v>1.5326930810114674E-2</v>
      </c>
      <c r="F22" s="72">
        <v>5.1719691012456645E-2</v>
      </c>
      <c r="G22" s="72">
        <v>0.33725911474374559</v>
      </c>
      <c r="H22" s="72">
        <v>0.19242151481777592</v>
      </c>
      <c r="I22" s="72">
        <v>0.19728435135744693</v>
      </c>
      <c r="J22" s="72">
        <v>0.16829273868887243</v>
      </c>
      <c r="K22" s="72">
        <v>0.40783222161542337</v>
      </c>
      <c r="L22" s="72">
        <v>0.39247607070464835</v>
      </c>
      <c r="M22" s="72">
        <v>0.46338878626336244</v>
      </c>
      <c r="N22" s="72">
        <v>0.2449979959857552</v>
      </c>
      <c r="O22" s="72">
        <v>8.6376669702467865E-2</v>
      </c>
      <c r="P22" s="72">
        <v>1.7630076267598736E-2</v>
      </c>
      <c r="Q22" s="72">
        <v>1.4997409271900054E-2</v>
      </c>
      <c r="R22" s="72">
        <v>0</v>
      </c>
      <c r="S22" s="72">
        <v>0</v>
      </c>
      <c r="T22" s="72">
        <v>0</v>
      </c>
      <c r="U22" s="72">
        <v>3.3364991621227816E-2</v>
      </c>
      <c r="V22" s="72">
        <v>0.14376330491575035</v>
      </c>
      <c r="W22" s="72">
        <v>0.20917835217555034</v>
      </c>
      <c r="X22" s="72">
        <v>0.16473163839837768</v>
      </c>
      <c r="Y22" s="72">
        <v>0.10502183277553441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1.2208046885442732</v>
      </c>
      <c r="D24" s="72">
        <v>0</v>
      </c>
      <c r="E24" s="72">
        <v>0.80993446439832006</v>
      </c>
      <c r="F24" s="72">
        <v>2.3212165060328314</v>
      </c>
      <c r="G24" s="72">
        <v>1.6330411274491146</v>
      </c>
      <c r="H24" s="72">
        <v>1.4980414395361714</v>
      </c>
      <c r="I24" s="72">
        <v>1.4005214927581799</v>
      </c>
      <c r="J24" s="72">
        <v>1.0149172331741734</v>
      </c>
      <c r="K24" s="72">
        <v>0.82937331031682449</v>
      </c>
      <c r="L24" s="72">
        <v>1.3839593518114701</v>
      </c>
      <c r="M24" s="72">
        <v>1.5583685265607645</v>
      </c>
      <c r="N24" s="72">
        <v>1.9266893520574986</v>
      </c>
      <c r="O24" s="72">
        <v>1.5181089406308494</v>
      </c>
      <c r="P24" s="72">
        <v>3.8013825438027955E-2</v>
      </c>
      <c r="Q24" s="72">
        <v>0.15899774594335403</v>
      </c>
      <c r="R24" s="72">
        <v>0.65954608526490266</v>
      </c>
      <c r="S24" s="72">
        <v>0.93654882383641347</v>
      </c>
      <c r="T24" s="72">
        <v>1.0937941093402508</v>
      </c>
      <c r="U24" s="72">
        <v>1.295699172000168</v>
      </c>
      <c r="V24" s="72">
        <v>1.2123986611616355</v>
      </c>
      <c r="W24" s="72">
        <v>0.96309957359595233</v>
      </c>
      <c r="X24" s="72">
        <v>0.90783156238204599</v>
      </c>
      <c r="Y24" s="72">
        <v>1.1665736364852659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11.707684482793674</v>
      </c>
      <c r="D25" s="74">
        <v>15.209388210974163</v>
      </c>
      <c r="E25" s="74">
        <v>15.929566549082873</v>
      </c>
      <c r="F25" s="74">
        <v>13.389773852466028</v>
      </c>
      <c r="G25" s="74">
        <v>13.237253815415684</v>
      </c>
      <c r="H25" s="74">
        <v>13.381609870632277</v>
      </c>
      <c r="I25" s="74">
        <v>9.2018685906407498</v>
      </c>
      <c r="J25" s="74">
        <v>8.9596334626452379</v>
      </c>
      <c r="K25" s="74">
        <v>10.121639646961032</v>
      </c>
      <c r="L25" s="74">
        <v>10.047601493454453</v>
      </c>
      <c r="M25" s="74">
        <v>10.443117767965349</v>
      </c>
      <c r="N25" s="74">
        <v>5.7380529753697926</v>
      </c>
      <c r="O25" s="74">
        <v>4.2687635204053587</v>
      </c>
      <c r="P25" s="74">
        <v>6.2861351425088134</v>
      </c>
      <c r="Q25" s="74">
        <v>10.419351877868051</v>
      </c>
      <c r="R25" s="74">
        <v>8.316252172491394</v>
      </c>
      <c r="S25" s="74">
        <v>5.8781702697633715</v>
      </c>
      <c r="T25" s="74">
        <v>5.6545321775749109</v>
      </c>
      <c r="U25" s="74">
        <v>5.7103982132485989</v>
      </c>
      <c r="V25" s="74">
        <v>6.7415136720548494</v>
      </c>
      <c r="W25" s="74">
        <v>8.1952051274234616</v>
      </c>
      <c r="X25" s="74">
        <v>7.9514780938495653</v>
      </c>
      <c r="Y25" s="74">
        <v>8.8675628539511777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0.41265630948800752</v>
      </c>
      <c r="D26" s="77">
        <v>5.9628632448121908E-2</v>
      </c>
      <c r="E26" s="77">
        <v>3.2743611644656043E-2</v>
      </c>
      <c r="F26" s="77">
        <v>4.6561201065443113E-3</v>
      </c>
      <c r="G26" s="77">
        <v>5.6785857361771989E-2</v>
      </c>
      <c r="H26" s="77">
        <v>4.3089859057358258E-2</v>
      </c>
      <c r="I26" s="77">
        <v>0.19643475568963278</v>
      </c>
      <c r="J26" s="77">
        <v>0.39694564586094133</v>
      </c>
      <c r="K26" s="77">
        <v>0.31067734871158625</v>
      </c>
      <c r="L26" s="77">
        <v>0.18414113833417392</v>
      </c>
      <c r="M26" s="77">
        <v>0.32111267288015738</v>
      </c>
      <c r="N26" s="77">
        <v>0.403240307838864</v>
      </c>
      <c r="O26" s="77">
        <v>0.12401003316265161</v>
      </c>
      <c r="P26" s="77">
        <v>0.29824849129568792</v>
      </c>
      <c r="Q26" s="77">
        <v>0.39883339701148823</v>
      </c>
      <c r="R26" s="77">
        <v>0.35941964999312909</v>
      </c>
      <c r="S26" s="77">
        <v>0.25291912304965997</v>
      </c>
      <c r="T26" s="77">
        <v>0.30416423557706057</v>
      </c>
      <c r="U26" s="77">
        <v>0.33071447122308478</v>
      </c>
      <c r="V26" s="77">
        <v>0.4748694684074648</v>
      </c>
      <c r="W26" s="77">
        <v>0.61405268132157809</v>
      </c>
      <c r="X26" s="77">
        <v>0.79599844999097846</v>
      </c>
      <c r="Y26" s="77">
        <v>0.93749983079693955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7.3910038384622547</v>
      </c>
      <c r="D27" s="69">
        <f t="shared" si="10"/>
        <v>7.4807623444041154</v>
      </c>
      <c r="E27" s="69">
        <f t="shared" si="10"/>
        <v>7.6132625477010496</v>
      </c>
      <c r="F27" s="69">
        <f t="shared" si="10"/>
        <v>7.9499991578582776</v>
      </c>
      <c r="G27" s="69">
        <f t="shared" si="10"/>
        <v>7.4559145260246877</v>
      </c>
      <c r="H27" s="69">
        <f t="shared" si="10"/>
        <v>6.2168150931504478</v>
      </c>
      <c r="I27" s="69">
        <f t="shared" si="10"/>
        <v>5.5792173931631108</v>
      </c>
      <c r="J27" s="69">
        <f t="shared" si="10"/>
        <v>5.4558625509157013</v>
      </c>
      <c r="K27" s="69">
        <f t="shared" si="10"/>
        <v>4.9224760222074124</v>
      </c>
      <c r="L27" s="69">
        <f t="shared" si="10"/>
        <v>5.4720454883638423</v>
      </c>
      <c r="M27" s="69">
        <f t="shared" si="10"/>
        <v>4.7588169845683321</v>
      </c>
      <c r="N27" s="69">
        <f t="shared" si="10"/>
        <v>4.1291491981113566</v>
      </c>
      <c r="O27" s="69">
        <f t="shared" si="10"/>
        <v>4.4266087616737959</v>
      </c>
      <c r="P27" s="69">
        <f t="shared" si="10"/>
        <v>4.1399137061877243</v>
      </c>
      <c r="Q27" s="69">
        <f t="shared" si="10"/>
        <v>4.926783567560534</v>
      </c>
      <c r="R27" s="69">
        <f t="shared" ref="R27:V27" si="11">SUM(R28:R32)</f>
        <v>4.493327440786727</v>
      </c>
      <c r="S27" s="69">
        <f t="shared" si="11"/>
        <v>4.806554839892434</v>
      </c>
      <c r="T27" s="69">
        <f t="shared" si="11"/>
        <v>5.2066682961171242</v>
      </c>
      <c r="U27" s="69">
        <f t="shared" si="11"/>
        <v>5.1501096715770815</v>
      </c>
      <c r="V27" s="69">
        <f t="shared" si="11"/>
        <v>7.2166427586057669</v>
      </c>
      <c r="W27" s="69">
        <f t="shared" ref="W27:Y27" si="12">SUM(W28:W32)</f>
        <v>6.7635170378132985</v>
      </c>
      <c r="X27" s="69">
        <f t="shared" si="12"/>
        <v>5.6723287394816655</v>
      </c>
      <c r="Y27" s="69">
        <f t="shared" si="12"/>
        <v>5.4118809177020957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1.7437679032436797</v>
      </c>
      <c r="D29" s="72">
        <v>0.83342079484069342</v>
      </c>
      <c r="E29" s="72">
        <v>2.1647918796440568</v>
      </c>
      <c r="F29" s="72">
        <v>3.1751745379517993</v>
      </c>
      <c r="G29" s="72">
        <v>4.0921189136752378</v>
      </c>
      <c r="H29" s="72">
        <v>3.2414988927208044</v>
      </c>
      <c r="I29" s="72">
        <v>2.4968154513961109</v>
      </c>
      <c r="J29" s="72">
        <v>1.9942914934590721</v>
      </c>
      <c r="K29" s="72">
        <v>2.4187029456423659</v>
      </c>
      <c r="L29" s="72">
        <v>2.6304192610507626</v>
      </c>
      <c r="M29" s="72">
        <v>2.1869341265561597</v>
      </c>
      <c r="N29" s="72">
        <v>1.4959654149067343</v>
      </c>
      <c r="O29" s="72">
        <v>1.3456995831105756</v>
      </c>
      <c r="P29" s="72">
        <v>0.53388150078610241</v>
      </c>
      <c r="Q29" s="72">
        <v>0.28402231420714569</v>
      </c>
      <c r="R29" s="72">
        <v>0.20446032489462213</v>
      </c>
      <c r="S29" s="72">
        <v>0.40707587178175503</v>
      </c>
      <c r="T29" s="72">
        <v>0.36755099940023578</v>
      </c>
      <c r="U29" s="72">
        <v>0.66172879228078529</v>
      </c>
      <c r="V29" s="72">
        <v>1.5673240923365028</v>
      </c>
      <c r="W29" s="72">
        <v>2.1254485398762339</v>
      </c>
      <c r="X29" s="72">
        <v>1.9296908003370832</v>
      </c>
      <c r="Y29" s="72">
        <v>2.224995058945014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5.1632163609250705</v>
      </c>
      <c r="D30" s="72">
        <v>5.8768047309015685</v>
      </c>
      <c r="E30" s="72">
        <v>4.887528375923984</v>
      </c>
      <c r="F30" s="72">
        <v>4.299971633415403</v>
      </c>
      <c r="G30" s="72">
        <v>1.651830829216318</v>
      </c>
      <c r="H30" s="72">
        <v>2.0110871497080147</v>
      </c>
      <c r="I30" s="72">
        <v>2.2467066208651025</v>
      </c>
      <c r="J30" s="72">
        <v>2.5414840637630793</v>
      </c>
      <c r="K30" s="72">
        <v>1.3075662791999982</v>
      </c>
      <c r="L30" s="72">
        <v>1.6653891013409017</v>
      </c>
      <c r="M30" s="72">
        <v>1.0364098267042348</v>
      </c>
      <c r="N30" s="72">
        <v>1.5247088260114605</v>
      </c>
      <c r="O30" s="72">
        <v>2.2627397945791463</v>
      </c>
      <c r="P30" s="72">
        <v>3.0606666176655706</v>
      </c>
      <c r="Q30" s="72">
        <v>4.2395553477528436</v>
      </c>
      <c r="R30" s="72">
        <v>4.0368692778951649</v>
      </c>
      <c r="S30" s="72">
        <v>4.192398869637004</v>
      </c>
      <c r="T30" s="72">
        <v>4.537014440086085</v>
      </c>
      <c r="U30" s="72">
        <v>3.8558315065008784</v>
      </c>
      <c r="V30" s="72">
        <v>3.5907116835951252</v>
      </c>
      <c r="W30" s="72">
        <v>2.7730557795571391</v>
      </c>
      <c r="X30" s="72">
        <v>1.388110636738024</v>
      </c>
      <c r="Y30" s="72">
        <v>0.86601659638919526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4.5076681888602362E-4</v>
      </c>
      <c r="D31" s="72">
        <v>2.0892649693672873E-4</v>
      </c>
      <c r="E31" s="72">
        <v>6.2688078852054922E-4</v>
      </c>
      <c r="F31" s="72">
        <v>1.4631817478585939E-3</v>
      </c>
      <c r="G31" s="72">
        <v>7.5248820898744916E-3</v>
      </c>
      <c r="H31" s="72">
        <v>3.6089417244522322E-3</v>
      </c>
      <c r="I31" s="72">
        <v>3.1138233029314789E-3</v>
      </c>
      <c r="J31" s="72">
        <v>3.165049003298817E-3</v>
      </c>
      <c r="K31" s="72">
        <v>7.7775338313314972E-3</v>
      </c>
      <c r="L31" s="72">
        <v>6.0556814917891808E-3</v>
      </c>
      <c r="M31" s="72">
        <v>7.7777083022285143E-3</v>
      </c>
      <c r="N31" s="72">
        <v>3.8616157352119023E-3</v>
      </c>
      <c r="O31" s="72">
        <v>1.7404454307680044E-3</v>
      </c>
      <c r="P31" s="72">
        <v>1.7314792809832058E-3</v>
      </c>
      <c r="Q31" s="72">
        <v>6.5675332698150019E-4</v>
      </c>
      <c r="R31" s="72">
        <v>0</v>
      </c>
      <c r="S31" s="72">
        <v>0</v>
      </c>
      <c r="T31" s="72">
        <v>0</v>
      </c>
      <c r="U31" s="72">
        <v>3.7972298151269461E-4</v>
      </c>
      <c r="V31" s="72">
        <v>6.9074778964623546E-4</v>
      </c>
      <c r="W31" s="72">
        <v>5.6760980162338086E-3</v>
      </c>
      <c r="X31" s="72">
        <v>9.4599314339637551E-3</v>
      </c>
      <c r="Y31" s="72">
        <v>8.6353429390783297E-3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0.48356880747461811</v>
      </c>
      <c r="D32" s="77">
        <v>0.77032789216491715</v>
      </c>
      <c r="E32" s="77">
        <v>0.56031541134448748</v>
      </c>
      <c r="F32" s="77">
        <v>0.47338980474321746</v>
      </c>
      <c r="G32" s="77">
        <v>1.7044399010432574</v>
      </c>
      <c r="H32" s="77">
        <v>0.96062010899717665</v>
      </c>
      <c r="I32" s="77">
        <v>0.8325814975989656</v>
      </c>
      <c r="J32" s="77">
        <v>0.91692194469025179</v>
      </c>
      <c r="K32" s="77">
        <v>1.1884292635337166</v>
      </c>
      <c r="L32" s="77">
        <v>1.1701814444803889</v>
      </c>
      <c r="M32" s="77">
        <v>1.5276953230057089</v>
      </c>
      <c r="N32" s="77">
        <v>1.10461334145795</v>
      </c>
      <c r="O32" s="77">
        <v>0.81642893855330623</v>
      </c>
      <c r="P32" s="77">
        <v>0.54363410845506788</v>
      </c>
      <c r="Q32" s="77">
        <v>0.40254915227356314</v>
      </c>
      <c r="R32" s="77">
        <v>0.25199783799693942</v>
      </c>
      <c r="S32" s="77">
        <v>0.20708009847367498</v>
      </c>
      <c r="T32" s="77">
        <v>0.3021028566308035</v>
      </c>
      <c r="U32" s="77">
        <v>0.632169649813905</v>
      </c>
      <c r="V32" s="77">
        <v>2.0579162348844928</v>
      </c>
      <c r="W32" s="77">
        <v>1.8593366203636921</v>
      </c>
      <c r="X32" s="77">
        <v>2.3450673709725947</v>
      </c>
      <c r="Y32" s="77">
        <v>2.3122339194288086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89.382619288489579</v>
      </c>
      <c r="D3" s="65">
        <f t="shared" si="0"/>
        <v>89.48022225636818</v>
      </c>
      <c r="E3" s="65">
        <f t="shared" si="0"/>
        <v>97.462068270280312</v>
      </c>
      <c r="F3" s="65">
        <f t="shared" si="0"/>
        <v>86.299300500894432</v>
      </c>
      <c r="G3" s="65">
        <f t="shared" si="0"/>
        <v>101.44732166280508</v>
      </c>
      <c r="H3" s="65">
        <f t="shared" si="0"/>
        <v>78.319323014635103</v>
      </c>
      <c r="I3" s="65">
        <f t="shared" si="0"/>
        <v>68.175853776394646</v>
      </c>
      <c r="J3" s="65">
        <f t="shared" si="0"/>
        <v>61.295779265794422</v>
      </c>
      <c r="K3" s="65">
        <f t="shared" si="0"/>
        <v>70.646483285573268</v>
      </c>
      <c r="L3" s="65">
        <f t="shared" si="0"/>
        <v>76.653843503831297</v>
      </c>
      <c r="M3" s="65">
        <f t="shared" si="0"/>
        <v>79.938862066624225</v>
      </c>
      <c r="N3" s="65">
        <f t="shared" si="0"/>
        <v>80.822076857775329</v>
      </c>
      <c r="O3" s="65">
        <f t="shared" si="0"/>
        <v>81.819802445352337</v>
      </c>
      <c r="P3" s="65">
        <f t="shared" si="0"/>
        <v>66.989874691123447</v>
      </c>
      <c r="Q3" s="65">
        <f t="shared" si="0"/>
        <v>77.699149321889863</v>
      </c>
      <c r="R3" s="65">
        <f t="shared" ref="R3:V3" si="1">SUM(R4,R15,R17,R27)</f>
        <v>73.163008501170225</v>
      </c>
      <c r="S3" s="65">
        <f t="shared" si="1"/>
        <v>62.065078314327444</v>
      </c>
      <c r="T3" s="65">
        <f t="shared" si="1"/>
        <v>56.839823739103004</v>
      </c>
      <c r="U3" s="65">
        <f t="shared" si="1"/>
        <v>52.522793194763963</v>
      </c>
      <c r="V3" s="65">
        <f t="shared" si="1"/>
        <v>51.573776285727014</v>
      </c>
      <c r="W3" s="65">
        <f t="shared" ref="W3:Y3" si="2">SUM(W4,W15,W17,W27)</f>
        <v>52.861179641367194</v>
      </c>
      <c r="X3" s="65">
        <f t="shared" si="2"/>
        <v>44.114571483033131</v>
      </c>
      <c r="Y3" s="65">
        <f t="shared" si="2"/>
        <v>36.467773864020614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74.636947243537051</v>
      </c>
      <c r="D4" s="69">
        <f t="shared" si="3"/>
        <v>74.362516819367272</v>
      </c>
      <c r="E4" s="69">
        <f t="shared" si="3"/>
        <v>81.390880084072194</v>
      </c>
      <c r="F4" s="69">
        <f t="shared" si="3"/>
        <v>70.203646725092881</v>
      </c>
      <c r="G4" s="69">
        <f t="shared" si="3"/>
        <v>85.273482425259814</v>
      </c>
      <c r="H4" s="69">
        <f t="shared" si="3"/>
        <v>63.837712135369458</v>
      </c>
      <c r="I4" s="69">
        <f t="shared" si="3"/>
        <v>54.298108211691776</v>
      </c>
      <c r="J4" s="69">
        <f t="shared" si="3"/>
        <v>47.576672813610855</v>
      </c>
      <c r="K4" s="69">
        <f t="shared" si="3"/>
        <v>56.699520800886667</v>
      </c>
      <c r="L4" s="69">
        <f t="shared" si="3"/>
        <v>61.6729881041203</v>
      </c>
      <c r="M4" s="69">
        <f t="shared" si="3"/>
        <v>65.117920338749755</v>
      </c>
      <c r="N4" s="69">
        <f t="shared" si="3"/>
        <v>66.589171707050184</v>
      </c>
      <c r="O4" s="69">
        <f t="shared" si="3"/>
        <v>67.833849246115605</v>
      </c>
      <c r="P4" s="69">
        <f t="shared" si="3"/>
        <v>53.745138162133735</v>
      </c>
      <c r="Q4" s="69">
        <f t="shared" si="3"/>
        <v>61.413237468094486</v>
      </c>
      <c r="R4" s="69">
        <f t="shared" ref="R4:V4" si="4">SUM(R5:R14)</f>
        <v>57.497139627440717</v>
      </c>
      <c r="S4" s="69">
        <f t="shared" si="4"/>
        <v>47.443647090166102</v>
      </c>
      <c r="T4" s="69">
        <f t="shared" si="4"/>
        <v>40.309624786689476</v>
      </c>
      <c r="U4" s="69">
        <f t="shared" si="4"/>
        <v>35.766937910593988</v>
      </c>
      <c r="V4" s="69">
        <f t="shared" si="4"/>
        <v>33.728650153913428</v>
      </c>
      <c r="W4" s="69">
        <f t="shared" ref="W4:Y4" si="5">SUM(W5:W14)</f>
        <v>32.137469487496617</v>
      </c>
      <c r="X4" s="69">
        <f t="shared" si="5"/>
        <v>25.680734160187018</v>
      </c>
      <c r="Y4" s="69">
        <f t="shared" si="5"/>
        <v>19.212603176470548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3.2279237674434205</v>
      </c>
      <c r="D5" s="72">
        <v>3.3136146321102418</v>
      </c>
      <c r="E5" s="72">
        <v>4.3557801267911227</v>
      </c>
      <c r="F5" s="72">
        <v>2.849262229591127</v>
      </c>
      <c r="G5" s="72">
        <v>1.0072270475862222</v>
      </c>
      <c r="H5" s="72">
        <v>0.26516021337023055</v>
      </c>
      <c r="I5" s="72">
        <v>0</v>
      </c>
      <c r="J5" s="72">
        <v>0.39356030261941782</v>
      </c>
      <c r="K5" s="72">
        <v>0.89322774341964539</v>
      </c>
      <c r="L5" s="72">
        <v>2.82212631426381</v>
      </c>
      <c r="M5" s="72">
        <v>3.7678299292750106</v>
      </c>
      <c r="N5" s="72">
        <v>2.5141751322807235</v>
      </c>
      <c r="O5" s="72">
        <v>1.536335512735979</v>
      </c>
      <c r="P5" s="72">
        <v>0</v>
      </c>
      <c r="Q5" s="72">
        <v>7.0564321951308906E-2</v>
      </c>
      <c r="R5" s="72">
        <v>1.2449108762895713</v>
      </c>
      <c r="S5" s="72">
        <v>1.6996440849586232</v>
      </c>
      <c r="T5" s="72">
        <v>4.1046250386115715E-2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0.3793843691075342</v>
      </c>
      <c r="O6" s="72">
        <v>1.11016598086545</v>
      </c>
      <c r="P6" s="72">
        <v>0</v>
      </c>
      <c r="Q6" s="72">
        <v>0</v>
      </c>
      <c r="R6" s="72">
        <v>0</v>
      </c>
      <c r="S6" s="72">
        <v>3.7452338426860556E-2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1.3445777444234489E-3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0.36126982279176001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53.066407880132516</v>
      </c>
      <c r="D8" s="72">
        <v>64.679996551452874</v>
      </c>
      <c r="E8" s="72">
        <v>59.148714562153259</v>
      </c>
      <c r="F8" s="72">
        <v>37.854310671914448</v>
      </c>
      <c r="G8" s="72">
        <v>25.838347674580035</v>
      </c>
      <c r="H8" s="72">
        <v>22.136612064176351</v>
      </c>
      <c r="I8" s="72">
        <v>21.32044026742366</v>
      </c>
      <c r="J8" s="72">
        <v>24.261035713774639</v>
      </c>
      <c r="K8" s="72">
        <v>14.612383963731725</v>
      </c>
      <c r="L8" s="72">
        <v>17.098080130788894</v>
      </c>
      <c r="M8" s="72">
        <v>13.234160946792338</v>
      </c>
      <c r="N8" s="72">
        <v>23.798140145955259</v>
      </c>
      <c r="O8" s="72">
        <v>38.177826641490732</v>
      </c>
      <c r="P8" s="72">
        <v>37.132310810149804</v>
      </c>
      <c r="Q8" s="72">
        <v>52.506101777600804</v>
      </c>
      <c r="R8" s="72">
        <v>50.850082304421719</v>
      </c>
      <c r="S8" s="72">
        <v>40.431102860917953</v>
      </c>
      <c r="T8" s="72">
        <v>34.895603814167941</v>
      </c>
      <c r="U8" s="72">
        <v>27.241034368193958</v>
      </c>
      <c r="V8" s="72">
        <v>18.033312980580423</v>
      </c>
      <c r="W8" s="72">
        <v>12.369465311757002</v>
      </c>
      <c r="X8" s="72">
        <v>5.3138086718465214</v>
      </c>
      <c r="Y8" s="72">
        <v>2.6372823542659241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7.8757772953661247</v>
      </c>
      <c r="D9" s="72">
        <v>4.514035835425326</v>
      </c>
      <c r="E9" s="72">
        <v>9.4647809809179151</v>
      </c>
      <c r="F9" s="72">
        <v>14.297318058708361</v>
      </c>
      <c r="G9" s="72">
        <v>46.093474717272841</v>
      </c>
      <c r="H9" s="72">
        <v>31.202049931741676</v>
      </c>
      <c r="I9" s="72">
        <v>25.292590457097749</v>
      </c>
      <c r="J9" s="72">
        <v>17.439745655268389</v>
      </c>
      <c r="K9" s="72">
        <v>36.072457637254125</v>
      </c>
      <c r="L9" s="72">
        <v>33.924427521625503</v>
      </c>
      <c r="M9" s="72">
        <v>39.483704478986333</v>
      </c>
      <c r="N9" s="72">
        <v>28.613728119657534</v>
      </c>
      <c r="O9" s="72">
        <v>16.226599047201045</v>
      </c>
      <c r="P9" s="72">
        <v>13.282273245040157</v>
      </c>
      <c r="Q9" s="72">
        <v>3.8719308131576042</v>
      </c>
      <c r="R9" s="72">
        <v>0</v>
      </c>
      <c r="S9" s="72">
        <v>0</v>
      </c>
      <c r="T9" s="72">
        <v>0</v>
      </c>
      <c r="U9" s="72">
        <v>2.8474871114544587</v>
      </c>
      <c r="V9" s="72">
        <v>10.117538441457638</v>
      </c>
      <c r="W9" s="72">
        <v>13.506386006419939</v>
      </c>
      <c r="X9" s="72">
        <v>13.975289367552362</v>
      </c>
      <c r="Y9" s="72">
        <v>11.56461660605023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8.5008463896867017</v>
      </c>
      <c r="D11" s="72">
        <v>0</v>
      </c>
      <c r="E11" s="72">
        <v>6.6716194576663552</v>
      </c>
      <c r="F11" s="72">
        <v>13.897217199202109</v>
      </c>
      <c r="G11" s="72">
        <v>11.136184234693582</v>
      </c>
      <c r="H11" s="72">
        <v>9.2496911231290557</v>
      </c>
      <c r="I11" s="72">
        <v>6.8387496223874678</v>
      </c>
      <c r="J11" s="72">
        <v>4.6469108654441422</v>
      </c>
      <c r="K11" s="72">
        <v>4.4150743820895828</v>
      </c>
      <c r="L11" s="72">
        <v>7.0802621376398358</v>
      </c>
      <c r="M11" s="72">
        <v>7.9344284947432948</v>
      </c>
      <c r="N11" s="72">
        <v>10.433377514514278</v>
      </c>
      <c r="O11" s="72">
        <v>9.5916882612430516</v>
      </c>
      <c r="P11" s="72">
        <v>1.930343946005536</v>
      </c>
      <c r="Q11" s="72">
        <v>3.087346932626001</v>
      </c>
      <c r="R11" s="72">
        <v>3.9691471948879045</v>
      </c>
      <c r="S11" s="72">
        <v>4.090405161444659</v>
      </c>
      <c r="T11" s="72">
        <v>4.0731891728632261</v>
      </c>
      <c r="U11" s="72">
        <v>4.2197192080081418</v>
      </c>
      <c r="V11" s="72">
        <v>3.7968993456739217</v>
      </c>
      <c r="W11" s="72">
        <v>3.2379085563712966</v>
      </c>
      <c r="X11" s="72">
        <v>2.6560944258812071</v>
      </c>
      <c r="Y11" s="72">
        <v>2.2534675651226173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5.0931316809488425E-2</v>
      </c>
      <c r="D12" s="72">
        <v>8.6791561379623336E-2</v>
      </c>
      <c r="E12" s="72">
        <v>8.4628152530191514E-2</v>
      </c>
      <c r="F12" s="72">
        <v>7.7791004181115675E-2</v>
      </c>
      <c r="G12" s="72">
        <v>5.5554165610048743E-2</v>
      </c>
      <c r="H12" s="72">
        <v>6.5389141036143156E-2</v>
      </c>
      <c r="I12" s="72">
        <v>3.8453985000620909E-2</v>
      </c>
      <c r="J12" s="72">
        <v>4.7465578829411471E-2</v>
      </c>
      <c r="K12" s="72">
        <v>3.3631567924563621E-2</v>
      </c>
      <c r="L12" s="72">
        <v>5.84951562557917E-2</v>
      </c>
      <c r="M12" s="72">
        <v>4.2491135502985708E-2</v>
      </c>
      <c r="N12" s="72">
        <v>7.1365371173089498E-2</v>
      </c>
      <c r="O12" s="72">
        <v>0.16268217428077225</v>
      </c>
      <c r="P12" s="72">
        <v>0.42530982641364679</v>
      </c>
      <c r="Q12" s="72">
        <v>0.6908601636357381</v>
      </c>
      <c r="R12" s="72">
        <v>0.3479279241676651</v>
      </c>
      <c r="S12" s="72">
        <v>0.30634082121390704</v>
      </c>
      <c r="T12" s="72">
        <v>0.49184154093426807</v>
      </c>
      <c r="U12" s="72">
        <v>0.67363464631061087</v>
      </c>
      <c r="V12" s="72">
        <v>0.77470626336419079</v>
      </c>
      <c r="W12" s="72">
        <v>1.2416648126311518</v>
      </c>
      <c r="X12" s="72">
        <v>1.4914460713446966</v>
      </c>
      <c r="Y12" s="72">
        <v>0.90916931317832428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0.11044897788294686</v>
      </c>
      <c r="D13" s="74">
        <v>0.14968548869010262</v>
      </c>
      <c r="E13" s="74">
        <v>0.12999158804852246</v>
      </c>
      <c r="F13" s="74">
        <v>0.13254018431381012</v>
      </c>
      <c r="G13" s="74">
        <v>8.6952887218135433E-2</v>
      </c>
      <c r="H13" s="74">
        <v>0.11474274555875308</v>
      </c>
      <c r="I13" s="74">
        <v>9.8071908000304839E-2</v>
      </c>
      <c r="J13" s="74">
        <v>9.6665513541857914E-2</v>
      </c>
      <c r="K13" s="74">
        <v>3.5611406508075406E-2</v>
      </c>
      <c r="L13" s="74">
        <v>0</v>
      </c>
      <c r="M13" s="74">
        <v>0</v>
      </c>
      <c r="N13" s="74">
        <v>2.0475725210006783E-2</v>
      </c>
      <c r="O13" s="74">
        <v>8.9080348560062403E-2</v>
      </c>
      <c r="P13" s="74">
        <v>0.14007235421160913</v>
      </c>
      <c r="Q13" s="74">
        <v>0.11882604365527479</v>
      </c>
      <c r="R13" s="74">
        <v>7.1558964796085506E-2</v>
      </c>
      <c r="S13" s="74">
        <v>6.0528495808842633E-2</v>
      </c>
      <c r="T13" s="74">
        <v>0.11258678424383628</v>
      </c>
      <c r="U13" s="74">
        <v>0.21709684993653261</v>
      </c>
      <c r="V13" s="74">
        <v>0.55468114985460504</v>
      </c>
      <c r="W13" s="74">
        <v>1.4181251437323021</v>
      </c>
      <c r="X13" s="74">
        <v>2.0203845500606601</v>
      </c>
      <c r="Y13" s="74">
        <v>1.6966497324365146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1.4433417934240977</v>
      </c>
      <c r="D14" s="76">
        <v>1.6183927503090942</v>
      </c>
      <c r="E14" s="76">
        <v>1.5353652159648246</v>
      </c>
      <c r="F14" s="76">
        <v>1.0952073771819097</v>
      </c>
      <c r="G14" s="76">
        <v>1.0557416982989491</v>
      </c>
      <c r="H14" s="76">
        <v>0.80406691635725791</v>
      </c>
      <c r="I14" s="76">
        <v>0.70980197178196969</v>
      </c>
      <c r="J14" s="76">
        <v>0.69128918413299867</v>
      </c>
      <c r="K14" s="76">
        <v>0.63713409995895021</v>
      </c>
      <c r="L14" s="76">
        <v>0.68959684354646633</v>
      </c>
      <c r="M14" s="76">
        <v>0.65530535344978424</v>
      </c>
      <c r="N14" s="76">
        <v>0.75852532915177218</v>
      </c>
      <c r="O14" s="76">
        <v>0.93947127973851741</v>
      </c>
      <c r="P14" s="76">
        <v>0.83482798031298244</v>
      </c>
      <c r="Q14" s="76">
        <v>1.0676074154677537</v>
      </c>
      <c r="R14" s="76">
        <v>1.0135123628777742</v>
      </c>
      <c r="S14" s="76">
        <v>0.8181733273952565</v>
      </c>
      <c r="T14" s="76">
        <v>0.6953572240940904</v>
      </c>
      <c r="U14" s="76">
        <v>0.56796572669028622</v>
      </c>
      <c r="V14" s="76">
        <v>0.45151197298265955</v>
      </c>
      <c r="W14" s="76">
        <v>0.36391965658493292</v>
      </c>
      <c r="X14" s="76">
        <v>0.22371107350157243</v>
      </c>
      <c r="Y14" s="76">
        <v>0.15007302767251707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0.14750297813362725</v>
      </c>
      <c r="D15" s="69">
        <f t="shared" si="6"/>
        <v>0.27729202473554504</v>
      </c>
      <c r="E15" s="69">
        <f t="shared" si="6"/>
        <v>0.52532797337553383</v>
      </c>
      <c r="F15" s="69">
        <f t="shared" si="6"/>
        <v>0.330471306526257</v>
      </c>
      <c r="G15" s="69">
        <f t="shared" si="6"/>
        <v>0.41125343877865217</v>
      </c>
      <c r="H15" s="69">
        <f t="shared" si="6"/>
        <v>0.61461447801242608</v>
      </c>
      <c r="I15" s="69">
        <f t="shared" si="6"/>
        <v>0.94100916151663927</v>
      </c>
      <c r="J15" s="69">
        <f t="shared" si="6"/>
        <v>0.68580833497157101</v>
      </c>
      <c r="K15" s="69">
        <f t="shared" si="6"/>
        <v>0.804849454122331</v>
      </c>
      <c r="L15" s="69">
        <f t="shared" si="6"/>
        <v>0.98938919658258784</v>
      </c>
      <c r="M15" s="69">
        <f t="shared" si="6"/>
        <v>1.0134008323341059</v>
      </c>
      <c r="N15" s="69">
        <f t="shared" si="6"/>
        <v>2.061245324938302</v>
      </c>
      <c r="O15" s="69">
        <f t="shared" si="6"/>
        <v>1.3500641439291903</v>
      </c>
      <c r="P15" s="69">
        <f t="shared" si="6"/>
        <v>0.87710946583253413</v>
      </c>
      <c r="Q15" s="69">
        <f t="shared" si="6"/>
        <v>1.3004785238595502</v>
      </c>
      <c r="R15" s="69">
        <f t="shared" si="6"/>
        <v>1.2080468727305513</v>
      </c>
      <c r="S15" s="69">
        <f t="shared" si="6"/>
        <v>1.4725210063226684</v>
      </c>
      <c r="T15" s="69">
        <f t="shared" si="6"/>
        <v>3.1319587481648421</v>
      </c>
      <c r="U15" s="69">
        <f t="shared" si="6"/>
        <v>3.1989473219828182</v>
      </c>
      <c r="V15" s="69">
        <f t="shared" si="6"/>
        <v>1.9068782405744547</v>
      </c>
      <c r="W15" s="69">
        <f t="shared" si="6"/>
        <v>5.957117831719474</v>
      </c>
      <c r="X15" s="69">
        <f t="shared" si="6"/>
        <v>4.4289958932920461</v>
      </c>
      <c r="Y15" s="69">
        <f t="shared" si="6"/>
        <v>2.949756049056691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0.14750297813362725</v>
      </c>
      <c r="D16" s="72">
        <v>0.27729202473554504</v>
      </c>
      <c r="E16" s="72">
        <v>0.52532797337553383</v>
      </c>
      <c r="F16" s="72">
        <v>0.330471306526257</v>
      </c>
      <c r="G16" s="72">
        <v>0.41125343877865217</v>
      </c>
      <c r="H16" s="72">
        <v>0.61461447801242608</v>
      </c>
      <c r="I16" s="72">
        <v>0.94100916151663927</v>
      </c>
      <c r="J16" s="72">
        <v>0.68580833497157101</v>
      </c>
      <c r="K16" s="72">
        <v>0.804849454122331</v>
      </c>
      <c r="L16" s="72">
        <v>0.98938919658258784</v>
      </c>
      <c r="M16" s="72">
        <v>1.0134008323341059</v>
      </c>
      <c r="N16" s="72">
        <v>2.061245324938302</v>
      </c>
      <c r="O16" s="72">
        <v>1.3500641439291903</v>
      </c>
      <c r="P16" s="72">
        <v>0.87710946583253413</v>
      </c>
      <c r="Q16" s="72">
        <v>1.3004785238595502</v>
      </c>
      <c r="R16" s="72">
        <v>1.2080468727305513</v>
      </c>
      <c r="S16" s="72">
        <v>1.4725210063226684</v>
      </c>
      <c r="T16" s="72">
        <v>3.1319587481648421</v>
      </c>
      <c r="U16" s="72">
        <v>3.1989473219828182</v>
      </c>
      <c r="V16" s="72">
        <v>1.9068782405744547</v>
      </c>
      <c r="W16" s="72">
        <v>5.957117831719474</v>
      </c>
      <c r="X16" s="72">
        <v>4.4289958932920461</v>
      </c>
      <c r="Y16" s="72">
        <v>2.949756049056691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10.236776023712716</v>
      </c>
      <c r="D17" s="69">
        <f t="shared" si="7"/>
        <v>10.374996704723459</v>
      </c>
      <c r="E17" s="69">
        <f t="shared" si="7"/>
        <v>11.034231271499204</v>
      </c>
      <c r="F17" s="69">
        <f t="shared" si="7"/>
        <v>11.068594429629156</v>
      </c>
      <c r="G17" s="69">
        <f t="shared" si="7"/>
        <v>11.139224996372649</v>
      </c>
      <c r="H17" s="69">
        <f t="shared" si="7"/>
        <v>10.086960790564676</v>
      </c>
      <c r="I17" s="69">
        <f t="shared" si="7"/>
        <v>9.5459278469558626</v>
      </c>
      <c r="J17" s="69">
        <f t="shared" si="7"/>
        <v>9.6959034773852686</v>
      </c>
      <c r="K17" s="69">
        <f t="shared" si="7"/>
        <v>10.06545054990633</v>
      </c>
      <c r="L17" s="69">
        <f t="shared" si="7"/>
        <v>10.593559261536253</v>
      </c>
      <c r="M17" s="69">
        <f t="shared" si="7"/>
        <v>10.75774135751783</v>
      </c>
      <c r="N17" s="69">
        <f t="shared" si="7"/>
        <v>9.5594847868164408</v>
      </c>
      <c r="O17" s="69">
        <f t="shared" si="7"/>
        <v>9.897221457802198</v>
      </c>
      <c r="P17" s="69">
        <f t="shared" si="7"/>
        <v>9.8410612999807494</v>
      </c>
      <c r="Q17" s="69">
        <f t="shared" si="7"/>
        <v>12.014331941563666</v>
      </c>
      <c r="R17" s="69">
        <f t="shared" ref="R17:V17" si="8">SUM(R18:R26)</f>
        <v>11.750125969062655</v>
      </c>
      <c r="S17" s="69">
        <f t="shared" si="8"/>
        <v>10.236304602621543</v>
      </c>
      <c r="T17" s="69">
        <f t="shared" si="8"/>
        <v>10.189585444837194</v>
      </c>
      <c r="U17" s="69">
        <f t="shared" si="8"/>
        <v>10.275883585572222</v>
      </c>
      <c r="V17" s="69">
        <f t="shared" si="8"/>
        <v>11.029590961491969</v>
      </c>
      <c r="W17" s="69">
        <f t="shared" ref="W17:Y17" si="9">SUM(W18:W26)</f>
        <v>10.166192022457114</v>
      </c>
      <c r="X17" s="69">
        <f t="shared" si="9"/>
        <v>9.9342122326481253</v>
      </c>
      <c r="Y17" s="69">
        <f t="shared" si="9"/>
        <v>10.39238835628823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0.25092102979023695</v>
      </c>
      <c r="D19" s="72">
        <v>0.20252174501712758</v>
      </c>
      <c r="E19" s="72">
        <v>0.214991353840494</v>
      </c>
      <c r="F19" s="72">
        <v>0.25681186149399476</v>
      </c>
      <c r="G19" s="72">
        <v>0.61167993232635598</v>
      </c>
      <c r="H19" s="72">
        <v>0.48674095956910923</v>
      </c>
      <c r="I19" s="72">
        <v>8.8712136844133177E-2</v>
      </c>
      <c r="J19" s="72">
        <v>4.994098362305522E-2</v>
      </c>
      <c r="K19" s="72">
        <v>0.30408302918019353</v>
      </c>
      <c r="L19" s="72">
        <v>0.36434921053021552</v>
      </c>
      <c r="M19" s="72">
        <v>0.27785085286471095</v>
      </c>
      <c r="N19" s="72">
        <v>0.17055537159052916</v>
      </c>
      <c r="O19" s="72">
        <v>0.14770096518048637</v>
      </c>
      <c r="P19" s="72">
        <v>8.4914042400003387E-2</v>
      </c>
      <c r="Q19" s="72">
        <v>1.7171950013228583E-2</v>
      </c>
      <c r="R19" s="72">
        <v>1.2060959322727277E-2</v>
      </c>
      <c r="S19" s="72">
        <v>2.8399447011691455E-2</v>
      </c>
      <c r="T19" s="72">
        <v>1.2853666626590878E-2</v>
      </c>
      <c r="U19" s="72">
        <v>6.9905748439113097E-2</v>
      </c>
      <c r="V19" s="72">
        <v>0.11004156131849865</v>
      </c>
      <c r="W19" s="72">
        <v>9.7449578776356738E-2</v>
      </c>
      <c r="X19" s="72">
        <v>7.2184168460714959E-2</v>
      </c>
      <c r="Y19" s="72">
        <v>0.13888570604953585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1.7527521730041957</v>
      </c>
      <c r="D21" s="72">
        <v>1.1430863495481933</v>
      </c>
      <c r="E21" s="72">
        <v>0.74160311229747922</v>
      </c>
      <c r="F21" s="72">
        <v>1.0637932884962027</v>
      </c>
      <c r="G21" s="72">
        <v>1.1554994483509275</v>
      </c>
      <c r="H21" s="72">
        <v>0.31426556532578115</v>
      </c>
      <c r="I21" s="72">
        <v>2.5591533609709578</v>
      </c>
      <c r="J21" s="72">
        <v>2.9838736732625608</v>
      </c>
      <c r="K21" s="72">
        <v>2.4528746902524494</v>
      </c>
      <c r="L21" s="72">
        <v>2.6347939802125397</v>
      </c>
      <c r="M21" s="72">
        <v>2.2615662688467837</v>
      </c>
      <c r="N21" s="72">
        <v>3.7554094385844592</v>
      </c>
      <c r="O21" s="72">
        <v>5.6644592133504554</v>
      </c>
      <c r="P21" s="72">
        <v>5.3243365820664064</v>
      </c>
      <c r="Q21" s="72">
        <v>4.5022220586408972</v>
      </c>
      <c r="R21" s="72">
        <v>5.1969856823839509</v>
      </c>
      <c r="S21" s="72">
        <v>5.1363133990309837</v>
      </c>
      <c r="T21" s="72">
        <v>5.0135394848694013</v>
      </c>
      <c r="U21" s="72">
        <v>4.7190904141976269</v>
      </c>
      <c r="V21" s="72">
        <v>4.4608743262277848</v>
      </c>
      <c r="W21" s="72">
        <v>2.4889703670081498</v>
      </c>
      <c r="X21" s="72">
        <v>2.2644483462079807</v>
      </c>
      <c r="Y21" s="72">
        <v>1.5647573356387341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3.8950291791664906E-3</v>
      </c>
      <c r="D22" s="72">
        <v>8.2882512547173266E-4</v>
      </c>
      <c r="E22" s="72">
        <v>8.4175641438320008E-3</v>
      </c>
      <c r="F22" s="72">
        <v>2.905849522562241E-2</v>
      </c>
      <c r="G22" s="72">
        <v>0.19378381403577521</v>
      </c>
      <c r="H22" s="72">
        <v>0.11302871756257798</v>
      </c>
      <c r="I22" s="72">
        <v>0.11842553275066221</v>
      </c>
      <c r="J22" s="72">
        <v>0.1031925100008881</v>
      </c>
      <c r="K22" s="72">
        <v>0.25531487152978627</v>
      </c>
      <c r="L22" s="72">
        <v>0.25071322356091691</v>
      </c>
      <c r="M22" s="72">
        <v>0.30144768190793925</v>
      </c>
      <c r="N22" s="72">
        <v>0.16186957810489888</v>
      </c>
      <c r="O22" s="72">
        <v>5.7786370865350947E-2</v>
      </c>
      <c r="P22" s="72">
        <v>1.1920906633707519E-2</v>
      </c>
      <c r="Q22" s="72">
        <v>1.0268983725483651E-2</v>
      </c>
      <c r="R22" s="72">
        <v>0</v>
      </c>
      <c r="S22" s="72">
        <v>0</v>
      </c>
      <c r="T22" s="72">
        <v>0</v>
      </c>
      <c r="U22" s="72">
        <v>2.4686661062604094E-2</v>
      </c>
      <c r="V22" s="72">
        <v>0.10798935341494449</v>
      </c>
      <c r="W22" s="72">
        <v>0.15901929529900391</v>
      </c>
      <c r="X22" s="72">
        <v>0.12643476337352283</v>
      </c>
      <c r="Y22" s="72">
        <v>8.1329855460351264E-2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0.92863849295409973</v>
      </c>
      <c r="D24" s="72">
        <v>0</v>
      </c>
      <c r="E24" s="72">
        <v>0.61891498320575633</v>
      </c>
      <c r="F24" s="72">
        <v>1.7778716829636798</v>
      </c>
      <c r="G24" s="72">
        <v>1.2537395987828266</v>
      </c>
      <c r="H24" s="72">
        <v>1.1528655169657109</v>
      </c>
      <c r="I24" s="72">
        <v>1.080471314315911</v>
      </c>
      <c r="J24" s="72">
        <v>0.78499552581020526</v>
      </c>
      <c r="K24" s="72">
        <v>0.64322255824125207</v>
      </c>
      <c r="L24" s="72">
        <v>1.0764030543511314</v>
      </c>
      <c r="M24" s="72">
        <v>1.2168397323177187</v>
      </c>
      <c r="N24" s="72">
        <v>1.5124460977863554</v>
      </c>
      <c r="O24" s="72">
        <v>1.1999723323012406</v>
      </c>
      <c r="P24" s="72">
        <v>3.0288721626628826E-2</v>
      </c>
      <c r="Q24" s="72">
        <v>0.12763799469963272</v>
      </c>
      <c r="R24" s="72">
        <v>0.53248562602367377</v>
      </c>
      <c r="S24" s="72">
        <v>0.7603022069214217</v>
      </c>
      <c r="T24" s="72">
        <v>0.89266649270906551</v>
      </c>
      <c r="U24" s="72">
        <v>1.062786557786606</v>
      </c>
      <c r="V24" s="72">
        <v>0.99919859401726252</v>
      </c>
      <c r="W24" s="72">
        <v>0.79720627563994906</v>
      </c>
      <c r="X24" s="72">
        <v>0.75545797168208539</v>
      </c>
      <c r="Y24" s="72">
        <v>0.9757109695352898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6.8879129892970097</v>
      </c>
      <c r="D25" s="74">
        <v>8.9689311525845454</v>
      </c>
      <c r="E25" s="74">
        <v>9.4175606463669848</v>
      </c>
      <c r="F25" s="74">
        <v>7.9364029813431136</v>
      </c>
      <c r="G25" s="74">
        <v>7.8677363455149916</v>
      </c>
      <c r="H25" s="74">
        <v>7.9769701720841386</v>
      </c>
      <c r="I25" s="74">
        <v>5.5027307463845663</v>
      </c>
      <c r="J25" s="74">
        <v>5.3769551388276167</v>
      </c>
      <c r="K25" s="74">
        <v>6.0992780519910639</v>
      </c>
      <c r="L25" s="74">
        <v>6.0831586545472751</v>
      </c>
      <c r="M25" s="74">
        <v>6.3789241487005182</v>
      </c>
      <c r="N25" s="74">
        <v>3.5559639929113338</v>
      </c>
      <c r="O25" s="74">
        <v>2.7032925429420138</v>
      </c>
      <c r="P25" s="74">
        <v>4.0913525559583155</v>
      </c>
      <c r="Q25" s="74">
        <v>6.9581975574729364</v>
      </c>
      <c r="R25" s="74">
        <v>5.6491740513391751</v>
      </c>
      <c r="S25" s="74">
        <v>4.0583704266077865</v>
      </c>
      <c r="T25" s="74">
        <v>3.9663615650550748</v>
      </c>
      <c r="U25" s="74">
        <v>4.0686997328631893</v>
      </c>
      <c r="V25" s="74">
        <v>4.8766176581060128</v>
      </c>
      <c r="W25" s="74">
        <v>6.0094938244120764</v>
      </c>
      <c r="X25" s="74">
        <v>5.9196885329328417</v>
      </c>
      <c r="Y25" s="74">
        <v>6.6942046588073785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0.41265630948800752</v>
      </c>
      <c r="D26" s="77">
        <v>5.9628632448121908E-2</v>
      </c>
      <c r="E26" s="77">
        <v>3.2743611644656043E-2</v>
      </c>
      <c r="F26" s="77">
        <v>4.6561201065443113E-3</v>
      </c>
      <c r="G26" s="77">
        <v>5.6785857361771989E-2</v>
      </c>
      <c r="H26" s="77">
        <v>4.3089859057358258E-2</v>
      </c>
      <c r="I26" s="77">
        <v>0.19643475568963278</v>
      </c>
      <c r="J26" s="77">
        <v>0.39694564586094133</v>
      </c>
      <c r="K26" s="77">
        <v>0.31067734871158625</v>
      </c>
      <c r="L26" s="77">
        <v>0.18414113833417392</v>
      </c>
      <c r="M26" s="77">
        <v>0.32111267288015738</v>
      </c>
      <c r="N26" s="77">
        <v>0.403240307838864</v>
      </c>
      <c r="O26" s="77">
        <v>0.12401003316265161</v>
      </c>
      <c r="P26" s="77">
        <v>0.29824849129568792</v>
      </c>
      <c r="Q26" s="77">
        <v>0.39883339701148823</v>
      </c>
      <c r="R26" s="77">
        <v>0.35941964999312909</v>
      </c>
      <c r="S26" s="77">
        <v>0.25291912304965997</v>
      </c>
      <c r="T26" s="77">
        <v>0.30416423557706057</v>
      </c>
      <c r="U26" s="77">
        <v>0.33071447122308478</v>
      </c>
      <c r="V26" s="77">
        <v>0.4748694684074648</v>
      </c>
      <c r="W26" s="77">
        <v>0.61405268132157809</v>
      </c>
      <c r="X26" s="77">
        <v>0.79599844999097846</v>
      </c>
      <c r="Y26" s="77">
        <v>0.93749983079693955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4.3613930431061796</v>
      </c>
      <c r="D27" s="69">
        <f t="shared" si="10"/>
        <v>4.4654167075419116</v>
      </c>
      <c r="E27" s="69">
        <f t="shared" si="10"/>
        <v>4.5116289413333641</v>
      </c>
      <c r="F27" s="69">
        <f t="shared" si="10"/>
        <v>4.6965880396461364</v>
      </c>
      <c r="G27" s="69">
        <f t="shared" si="10"/>
        <v>4.6233608023939663</v>
      </c>
      <c r="H27" s="69">
        <f t="shared" si="10"/>
        <v>3.7800356106885369</v>
      </c>
      <c r="I27" s="69">
        <f t="shared" si="10"/>
        <v>3.3908085562303665</v>
      </c>
      <c r="J27" s="69">
        <f t="shared" si="10"/>
        <v>3.3373946398267234</v>
      </c>
      <c r="K27" s="69">
        <f t="shared" si="10"/>
        <v>3.0766624806579368</v>
      </c>
      <c r="L27" s="69">
        <f t="shared" si="10"/>
        <v>3.3979069415921614</v>
      </c>
      <c r="M27" s="69">
        <f t="shared" si="10"/>
        <v>3.0497995380225351</v>
      </c>
      <c r="N27" s="69">
        <f t="shared" si="10"/>
        <v>2.6121750389704035</v>
      </c>
      <c r="O27" s="69">
        <f t="shared" si="10"/>
        <v>2.7386675975053434</v>
      </c>
      <c r="P27" s="69">
        <f t="shared" si="10"/>
        <v>2.5265657631764369</v>
      </c>
      <c r="Q27" s="69">
        <f t="shared" si="10"/>
        <v>2.9711013883721629</v>
      </c>
      <c r="R27" s="69">
        <f t="shared" ref="R27:V27" si="11">SUM(R28:R32)</f>
        <v>2.7076960319363108</v>
      </c>
      <c r="S27" s="69">
        <f t="shared" si="11"/>
        <v>2.9126056152171338</v>
      </c>
      <c r="T27" s="69">
        <f t="shared" si="11"/>
        <v>3.2086547594114969</v>
      </c>
      <c r="U27" s="69">
        <f t="shared" si="11"/>
        <v>3.2810243766149276</v>
      </c>
      <c r="V27" s="69">
        <f t="shared" si="11"/>
        <v>4.9086569297471572</v>
      </c>
      <c r="W27" s="69">
        <f t="shared" ref="W27:Y27" si="12">SUM(W28:W32)</f>
        <v>4.6004002996939972</v>
      </c>
      <c r="X27" s="69">
        <f t="shared" si="12"/>
        <v>4.0706291969059407</v>
      </c>
      <c r="Y27" s="69">
        <f t="shared" si="12"/>
        <v>3.9130262822051427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1.0107406028710504</v>
      </c>
      <c r="D29" s="72">
        <v>0.48335678816688205</v>
      </c>
      <c r="E29" s="72">
        <v>1.2562381348660179</v>
      </c>
      <c r="F29" s="72">
        <v>1.8436378496681274</v>
      </c>
      <c r="G29" s="72">
        <v>2.3774331929794474</v>
      </c>
      <c r="H29" s="72">
        <v>1.8843340271002529</v>
      </c>
      <c r="I29" s="72">
        <v>1.4522797105029606</v>
      </c>
      <c r="J29" s="72">
        <v>1.1606577408691547</v>
      </c>
      <c r="K29" s="72">
        <v>1.408476768510011</v>
      </c>
      <c r="L29" s="72">
        <v>1.5326523812352109</v>
      </c>
      <c r="M29" s="72">
        <v>1.2748095793904228</v>
      </c>
      <c r="N29" s="72">
        <v>0.87224372373071457</v>
      </c>
      <c r="O29" s="72">
        <v>0.78474429499125709</v>
      </c>
      <c r="P29" s="72">
        <v>0.31146034071972445</v>
      </c>
      <c r="Q29" s="72">
        <v>0.16597145937986782</v>
      </c>
      <c r="R29" s="72">
        <v>0.12000065210334492</v>
      </c>
      <c r="S29" s="72">
        <v>0.24038486032213954</v>
      </c>
      <c r="T29" s="72">
        <v>0.2184973799636587</v>
      </c>
      <c r="U29" s="72">
        <v>0.39576145120411488</v>
      </c>
      <c r="V29" s="72">
        <v>0.9413804099511015</v>
      </c>
      <c r="W29" s="72">
        <v>1.2792182570015511</v>
      </c>
      <c r="X29" s="72">
        <v>1.1621677664549557</v>
      </c>
      <c r="Y29" s="72">
        <v>1.3401050518169688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2.9892867344625675</v>
      </c>
      <c r="D30" s="72">
        <v>3.4057549804351144</v>
      </c>
      <c r="E30" s="72">
        <v>2.8352146460698942</v>
      </c>
      <c r="F30" s="72">
        <v>2.4968148873755127</v>
      </c>
      <c r="G30" s="72">
        <v>0.96008579935170169</v>
      </c>
      <c r="H30" s="72">
        <v>1.1700346200545129</v>
      </c>
      <c r="I30" s="72">
        <v>1.308389817024554</v>
      </c>
      <c r="J30" s="72">
        <v>1.4814971060299746</v>
      </c>
      <c r="K30" s="72">
        <v>0.76295590475920017</v>
      </c>
      <c r="L30" s="72">
        <v>0.9726877476745931</v>
      </c>
      <c r="M30" s="72">
        <v>0.60577237027865183</v>
      </c>
      <c r="N30" s="72">
        <v>0.89154595438187312</v>
      </c>
      <c r="O30" s="72">
        <v>1.3234218819198496</v>
      </c>
      <c r="P30" s="72">
        <v>1.7913391049171075</v>
      </c>
      <c r="Q30" s="72">
        <v>2.4882456432282587</v>
      </c>
      <c r="R30" s="72">
        <v>2.386618797600891</v>
      </c>
      <c r="S30" s="72">
        <v>2.5039594800230391</v>
      </c>
      <c r="T30" s="72">
        <v>2.7399337943957343</v>
      </c>
      <c r="U30" s="72">
        <v>2.3519268320351783</v>
      </c>
      <c r="V30" s="72">
        <v>2.2056508991751014</v>
      </c>
      <c r="W30" s="72">
        <v>1.7091230912029263</v>
      </c>
      <c r="X30" s="72">
        <v>0.85610269341695278</v>
      </c>
      <c r="Y30" s="72">
        <v>0.53414195333786374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2.5834416574338416E-4</v>
      </c>
      <c r="D31" s="72">
        <v>1.1980008962858584E-4</v>
      </c>
      <c r="E31" s="72">
        <v>3.5963785150364922E-4</v>
      </c>
      <c r="F31" s="72">
        <v>8.3983779820631253E-4</v>
      </c>
      <c r="G31" s="72">
        <v>4.3212904602664927E-3</v>
      </c>
      <c r="H31" s="72">
        <v>2.073529196719047E-3</v>
      </c>
      <c r="I31" s="72">
        <v>1.7899491270784919E-3</v>
      </c>
      <c r="J31" s="72">
        <v>1.8203023390845755E-3</v>
      </c>
      <c r="K31" s="72">
        <v>4.4752912425001642E-3</v>
      </c>
      <c r="L31" s="72">
        <v>3.4862511405074808E-3</v>
      </c>
      <c r="M31" s="72">
        <v>4.4793134425448909E-3</v>
      </c>
      <c r="N31" s="72">
        <v>2.2244394426719056E-3</v>
      </c>
      <c r="O31" s="72">
        <v>1.0026901712304828E-3</v>
      </c>
      <c r="P31" s="72">
        <v>9.9787596303308845E-4</v>
      </c>
      <c r="Q31" s="72">
        <v>3.7903855789012678E-4</v>
      </c>
      <c r="R31" s="72">
        <v>0</v>
      </c>
      <c r="S31" s="72">
        <v>0</v>
      </c>
      <c r="T31" s="72">
        <v>0</v>
      </c>
      <c r="U31" s="72">
        <v>2.2357613268299099E-4</v>
      </c>
      <c r="V31" s="72">
        <v>4.0820408407163687E-4</v>
      </c>
      <c r="W31" s="72">
        <v>3.3602707047804951E-3</v>
      </c>
      <c r="X31" s="72">
        <v>5.6039501665216679E-3</v>
      </c>
      <c r="Y31" s="72">
        <v>5.1158057437423344E-3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0.36110736160681833</v>
      </c>
      <c r="D32" s="77">
        <v>0.57618513885028688</v>
      </c>
      <c r="E32" s="77">
        <v>0.41981652254594848</v>
      </c>
      <c r="F32" s="77">
        <v>0.35529546480429036</v>
      </c>
      <c r="G32" s="77">
        <v>1.281520519602551</v>
      </c>
      <c r="H32" s="77">
        <v>0.72359343433705237</v>
      </c>
      <c r="I32" s="77">
        <v>0.62834907957577335</v>
      </c>
      <c r="J32" s="77">
        <v>0.69341949058850971</v>
      </c>
      <c r="K32" s="77">
        <v>0.90075451614622537</v>
      </c>
      <c r="L32" s="77">
        <v>0.88908056154184967</v>
      </c>
      <c r="M32" s="77">
        <v>1.1647382749109152</v>
      </c>
      <c r="N32" s="77">
        <v>0.84616092141514387</v>
      </c>
      <c r="O32" s="77">
        <v>0.62949873042300575</v>
      </c>
      <c r="P32" s="77">
        <v>0.42276844157657167</v>
      </c>
      <c r="Q32" s="77">
        <v>0.31650524720614592</v>
      </c>
      <c r="R32" s="77">
        <v>0.20107658223207503</v>
      </c>
      <c r="S32" s="77">
        <v>0.16826127487195511</v>
      </c>
      <c r="T32" s="77">
        <v>0.25022358505210435</v>
      </c>
      <c r="U32" s="77">
        <v>0.53311251724295172</v>
      </c>
      <c r="V32" s="77">
        <v>1.7612174165368826</v>
      </c>
      <c r="W32" s="77">
        <v>1.608698680784739</v>
      </c>
      <c r="X32" s="77">
        <v>2.0467547868675107</v>
      </c>
      <c r="Y32" s="77">
        <v>2.0336634713065678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0.52902612348230216</v>
      </c>
      <c r="D3" s="66">
        <f>IF(RES_hh_tes_in!D3=0,"",RES_hh_tes_in!D3/RES_hh_fec_in!D3)</f>
        <v>0.51728121207275457</v>
      </c>
      <c r="E3" s="66">
        <f>IF(RES_hh_tes_in!E3=0,"",RES_hh_tes_in!E3/RES_hh_fec_in!E3)</f>
        <v>0.53605105982039136</v>
      </c>
      <c r="F3" s="66">
        <f>IF(RES_hh_tes_in!F3=0,"",RES_hh_tes_in!F3/RES_hh_fec_in!F3)</f>
        <v>0.56060725641151798</v>
      </c>
      <c r="G3" s="66">
        <f>IF(RES_hh_tes_in!G3=0,"",RES_hh_tes_in!G3/RES_hh_fec_in!G3)</f>
        <v>0.56469454494703963</v>
      </c>
      <c r="H3" s="66">
        <f>IF(RES_hh_tes_in!H3=0,"",RES_hh_tes_in!H3/RES_hh_fec_in!H3)</f>
        <v>0.57392739238300872</v>
      </c>
      <c r="I3" s="66">
        <f>IF(RES_hh_tes_in!I3=0,"",RES_hh_tes_in!I3/RES_hh_fec_in!I3)</f>
        <v>0.57952671069134631</v>
      </c>
      <c r="J3" s="66">
        <f>IF(RES_hh_tes_in!J3=0,"",RES_hh_tes_in!J3/RES_hh_fec_in!J3)</f>
        <v>0.57901653824970889</v>
      </c>
      <c r="K3" s="66">
        <f>IF(RES_hh_tes_in!K3=0,"",RES_hh_tes_in!K3/RES_hh_fec_in!K3)</f>
        <v>0.59571145950222104</v>
      </c>
      <c r="L3" s="66">
        <f>IF(RES_hh_tes_in!L3=0,"",RES_hh_tes_in!L3/RES_hh_fec_in!L3)</f>
        <v>0.60722631664026683</v>
      </c>
      <c r="M3" s="66">
        <f>IF(RES_hh_tes_in!M3=0,"",RES_hh_tes_in!M3/RES_hh_fec_in!M3)</f>
        <v>0.62242913703726011</v>
      </c>
      <c r="N3" s="66">
        <f>IF(RES_hh_tes_in!N3=0,"",RES_hh_tes_in!N3/RES_hh_fec_in!N3)</f>
        <v>0.63744629460190261</v>
      </c>
      <c r="O3" s="66">
        <f>IF(RES_hh_tes_in!O3=0,"",RES_hh_tes_in!O3/RES_hh_fec_in!O3)</f>
        <v>0.64502016805952944</v>
      </c>
      <c r="P3" s="66">
        <f>IF(RES_hh_tes_in!P3=0,"",RES_hh_tes_in!P3/RES_hh_fec_in!P3)</f>
        <v>0.66377816732658523</v>
      </c>
      <c r="Q3" s="66">
        <f>IF(RES_hh_tes_in!Q3=0,"",RES_hh_tes_in!Q3/RES_hh_fec_in!Q3)</f>
        <v>0.6980947713779293</v>
      </c>
      <c r="R3" s="66">
        <f>IF(RES_hh_tes_in!R3=0,"",RES_hh_tes_in!R3/RES_hh_fec_in!R3)</f>
        <v>0.71448017526656604</v>
      </c>
      <c r="S3" s="66">
        <f>IF(RES_hh_tes_in!S3=0,"",RES_hh_tes_in!S3/RES_hh_fec_in!S3)</f>
        <v>0.73046004992105562</v>
      </c>
      <c r="T3" s="66">
        <f>IF(RES_hh_tes_in!T3=0,"",RES_hh_tes_in!T3/RES_hh_fec_in!T3)</f>
        <v>0.76275404176703709</v>
      </c>
      <c r="U3" s="66">
        <f>IF(RES_hh_tes_in!U3=0,"",RES_hh_tes_in!U3/RES_hh_fec_in!U3)</f>
        <v>0.77600095245016554</v>
      </c>
      <c r="V3" s="66">
        <f>IF(RES_hh_tes_in!V3=0,"",RES_hh_tes_in!V3/RES_hh_fec_in!V3)</f>
        <v>0.76313784802822671</v>
      </c>
      <c r="W3" s="66">
        <f>IF(RES_hh_tes_in!W3=0,"",RES_hh_tes_in!W3/RES_hh_fec_in!W3)</f>
        <v>0.82358628170562109</v>
      </c>
      <c r="X3" s="66">
        <f>IF(RES_hh_tes_in!X3=0,"",RES_hh_tes_in!X3/RES_hh_fec_in!X3)</f>
        <v>0.83319837227496396</v>
      </c>
      <c r="Y3" s="66">
        <f>IF(RES_hh_tes_in!Y3=0,"",RES_hh_tes_in!Y3/RES_hh_fec_in!Y3)</f>
        <v>0.82137956993553485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0.51719637824588161</v>
      </c>
      <c r="D4" s="70">
        <f>IF(RES_hh_tes_in!D4=0,"",RES_hh_tes_in!D4/RES_hh_fec_in!D4)</f>
        <v>0.50395063237616566</v>
      </c>
      <c r="E4" s="70">
        <f>IF(RES_hh_tes_in!E4=0,"",RES_hh_tes_in!E4/RES_hh_fec_in!E4)</f>
        <v>0.5237528986512191</v>
      </c>
      <c r="F4" s="70">
        <f>IF(RES_hh_tes_in!F4=0,"",RES_hh_tes_in!F4/RES_hh_fec_in!F4)</f>
        <v>0.5500056052171628</v>
      </c>
      <c r="G4" s="70">
        <f>IF(RES_hh_tes_in!G4=0,"",RES_hh_tes_in!G4/RES_hh_fec_in!G4)</f>
        <v>0.55542339034524857</v>
      </c>
      <c r="H4" s="70">
        <f>IF(RES_hh_tes_in!H4=0,"",RES_hh_tes_in!H4/RES_hh_fec_in!H4)</f>
        <v>0.56275297512526201</v>
      </c>
      <c r="I4" s="70">
        <f>IF(RES_hh_tes_in!I4=0,"",RES_hh_tes_in!I4/RES_hh_fec_in!I4)</f>
        <v>0.5655560727773068</v>
      </c>
      <c r="J4" s="70">
        <f>IF(RES_hh_tes_in!J4=0,"",RES_hh_tes_in!J4/RES_hh_fec_in!J4)</f>
        <v>0.56435781668455964</v>
      </c>
      <c r="K4" s="70">
        <f>IF(RES_hh_tes_in!K4=0,"",RES_hh_tes_in!K4/RES_hh_fec_in!K4)</f>
        <v>0.58484200390432606</v>
      </c>
      <c r="L4" s="70">
        <f>IF(RES_hh_tes_in!L4=0,"",RES_hh_tes_in!L4/RES_hh_fec_in!L4)</f>
        <v>0.59695445015665272</v>
      </c>
      <c r="M4" s="70">
        <f>IF(RES_hh_tes_in!M4=0,"",RES_hh_tes_in!M4/RES_hh_fec_in!M4)</f>
        <v>0.61236823076828817</v>
      </c>
      <c r="N4" s="70">
        <f>IF(RES_hh_tes_in!N4=0,"",RES_hh_tes_in!N4/RES_hh_fec_in!N4)</f>
        <v>0.61991517327662793</v>
      </c>
      <c r="O4" s="70">
        <f>IF(RES_hh_tes_in!O4=0,"",RES_hh_tes_in!O4/RES_hh_fec_in!O4)</f>
        <v>0.63328445905476261</v>
      </c>
      <c r="P4" s="70">
        <f>IF(RES_hh_tes_in!P4=0,"",RES_hh_tes_in!P4/RES_hh_fec_in!P4)</f>
        <v>0.65543112812863691</v>
      </c>
      <c r="Q4" s="70">
        <f>IF(RES_hh_tes_in!Q4=0,"",RES_hh_tes_in!Q4/RES_hh_fec_in!Q4)</f>
        <v>0.69240608496662603</v>
      </c>
      <c r="R4" s="70">
        <f>IF(RES_hh_tes_in!R4=0,"",RES_hh_tes_in!R4/RES_hh_fec_in!R4)</f>
        <v>0.70878657543037427</v>
      </c>
      <c r="S4" s="70">
        <f>IF(RES_hh_tes_in!S4=0,"",RES_hh_tes_in!S4/RES_hh_fec_in!S4)</f>
        <v>0.72130899569484697</v>
      </c>
      <c r="T4" s="70">
        <f>IF(RES_hh_tes_in!T4=0,"",RES_hh_tes_in!T4/RES_hh_fec_in!T4)</f>
        <v>0.73572353182249972</v>
      </c>
      <c r="U4" s="70">
        <f>IF(RES_hh_tes_in!U4=0,"",RES_hh_tes_in!U4/RES_hh_fec_in!U4)</f>
        <v>0.74388757974460762</v>
      </c>
      <c r="V4" s="70">
        <f>IF(RES_hh_tes_in!V4=0,"",RES_hh_tes_in!V4/RES_hh_fec_in!V4)</f>
        <v>0.74269351910426251</v>
      </c>
      <c r="W4" s="70">
        <f>IF(RES_hh_tes_in!W4=0,"",RES_hh_tes_in!W4/RES_hh_fec_in!W4)</f>
        <v>0.75512604253899096</v>
      </c>
      <c r="X4" s="70">
        <f>IF(RES_hh_tes_in!X4=0,"",RES_hh_tes_in!X4/RES_hh_fec_in!X4)</f>
        <v>0.77074060736660488</v>
      </c>
      <c r="Y4" s="70">
        <f>IF(RES_hh_tes_in!Y4=0,"",RES_hh_tes_in!Y4/RES_hh_fec_in!Y4)</f>
        <v>0.76868824091685106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0.57634365805694976</v>
      </c>
      <c r="D5" s="78">
        <f>IF(RES_hh_tes_in!D5=0,"",RES_hh_tes_in!D5/RES_hh_fec_in!D5)</f>
        <v>0.58097227893878622</v>
      </c>
      <c r="E5" s="78">
        <f>IF(RES_hh_tes_in!E5=0,"",RES_hh_tes_in!E5/RES_hh_fec_in!E5)</f>
        <v>0.58581453729088351</v>
      </c>
      <c r="F5" s="78">
        <f>IF(RES_hh_tes_in!F5=0,"",RES_hh_tes_in!F5/RES_hh_fec_in!F5)</f>
        <v>0.59081737039112425</v>
      </c>
      <c r="G5" s="78">
        <f>IF(RES_hh_tes_in!G5=0,"",RES_hh_tes_in!G5/RES_hh_fec_in!G5)</f>
        <v>0.59600932444117904</v>
      </c>
      <c r="H5" s="78">
        <f>IF(RES_hh_tes_in!H5=0,"",RES_hh_tes_in!H5/RES_hh_fec_in!H5)</f>
        <v>0.60137335685176352</v>
      </c>
      <c r="I5" s="78" t="str">
        <f>IF(RES_hh_tes_in!I5=0,"",RES_hh_tes_in!I5/RES_hh_fec_in!I5)</f>
        <v/>
      </c>
      <c r="J5" s="78">
        <f>IF(RES_hh_tes_in!J5=0,"",RES_hh_tes_in!J5/RES_hh_fec_in!J5)</f>
        <v>0.6126018756770002</v>
      </c>
      <c r="K5" s="78">
        <f>IF(RES_hh_tes_in!K5=0,"",RES_hh_tes_in!K5/RES_hh_fec_in!K5)</f>
        <v>0.61845715868464068</v>
      </c>
      <c r="L5" s="78">
        <f>IF(RES_hh_tes_in!L5=0,"",RES_hh_tes_in!L5/RES_hh_fec_in!L5)</f>
        <v>0.62443562428400234</v>
      </c>
      <c r="M5" s="78">
        <f>IF(RES_hh_tes_in!M5=0,"",RES_hh_tes_in!M5/RES_hh_fec_in!M5)</f>
        <v>0.63040073228743443</v>
      </c>
      <c r="N5" s="78">
        <f>IF(RES_hh_tes_in!N5=0,"",RES_hh_tes_in!N5/RES_hh_fec_in!N5)</f>
        <v>0.63597282580919212</v>
      </c>
      <c r="O5" s="78">
        <f>IF(RES_hh_tes_in!O5=0,"",RES_hh_tes_in!O5/RES_hh_fec_in!O5)</f>
        <v>0.6409510337419877</v>
      </c>
      <c r="P5" s="78" t="str">
        <f>IF(RES_hh_tes_in!P5=0,"",RES_hh_tes_in!P5/RES_hh_fec_in!P5)</f>
        <v/>
      </c>
      <c r="Q5" s="78">
        <f>IF(RES_hh_tes_in!Q5=0,"",RES_hh_tes_in!Q5/RES_hh_fec_in!Q5)</f>
        <v>0.65398362481910055</v>
      </c>
      <c r="R5" s="78">
        <f>IF(RES_hh_tes_in!R5=0,"",RES_hh_tes_in!R5/RES_hh_fec_in!R5)</f>
        <v>0.66973089329605817</v>
      </c>
      <c r="S5" s="78">
        <f>IF(RES_hh_tes_in!S5=0,"",RES_hh_tes_in!S5/RES_hh_fec_in!S5)</f>
        <v>0.69020466655156532</v>
      </c>
      <c r="T5" s="78">
        <f>IF(RES_hh_tes_in!T5=0,"",RES_hh_tes_in!T5/RES_hh_fec_in!T5)</f>
        <v>0.71190521657717487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0.55231174752403278</v>
      </c>
      <c r="O6" s="78">
        <f>IF(RES_hh_tes_in!O6=0,"",RES_hh_tes_in!O6/RES_hh_fec_in!O6)</f>
        <v>0.58064219352255664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>
        <f>IF(RES_hh_tes_in!S6=0,"",RES_hh_tes_in!S6/RES_hh_fec_in!S6)</f>
        <v>0.65376015300243639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X6" s="78" t="str">
        <f>IF(RES_hh_tes_in!X6=0,"",RES_hh_tes_in!X6/RES_hh_fec_in!X6)</f>
        <v/>
      </c>
      <c r="Y6" s="78">
        <f>IF(RES_hh_tes_in!Y6=0,"",RES_hh_tes_in!Y6/RES_hh_fec_in!Y6)</f>
        <v>0.66331958986111228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0.44723224140812928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0.48820805391204442</v>
      </c>
      <c r="D8" s="78">
        <f>IF(RES_hh_tes_in!D8=0,"",RES_hh_tes_in!D8/RES_hh_fec_in!D8)</f>
        <v>0.49284600722171523</v>
      </c>
      <c r="E8" s="78">
        <f>IF(RES_hh_tes_in!E8=0,"",RES_hh_tes_in!E8/RES_hh_fec_in!E8)</f>
        <v>0.49777644453947434</v>
      </c>
      <c r="F8" s="78">
        <f>IF(RES_hh_tes_in!F8=0,"",RES_hh_tes_in!F8/RES_hh_fec_in!F8)</f>
        <v>0.50268894556587929</v>
      </c>
      <c r="G8" s="78">
        <f>IF(RES_hh_tes_in!G8=0,"",RES_hh_tes_in!G8/RES_hh_fec_in!G8)</f>
        <v>0.50786340586996415</v>
      </c>
      <c r="H8" s="78">
        <f>IF(RES_hh_tes_in!H8=0,"",RES_hh_tes_in!H8/RES_hh_fec_in!H8)</f>
        <v>0.51326406475005937</v>
      </c>
      <c r="I8" s="78">
        <f>IF(RES_hh_tes_in!I8=0,"",RES_hh_tes_in!I8/RES_hh_fec_in!I8)</f>
        <v>0.51895830995165615</v>
      </c>
      <c r="J8" s="78">
        <f>IF(RES_hh_tes_in!J8=0,"",RES_hh_tes_in!J8/RES_hh_fec_in!J8)</f>
        <v>0.52522569851514589</v>
      </c>
      <c r="K8" s="78">
        <f>IF(RES_hh_tes_in!K8=0,"",RES_hh_tes_in!K8/RES_hh_fec_in!K8)</f>
        <v>0.53230165207392444</v>
      </c>
      <c r="L8" s="78">
        <f>IF(RES_hh_tes_in!L8=0,"",RES_hh_tes_in!L8/RES_hh_fec_in!L8)</f>
        <v>0.54024500687451671</v>
      </c>
      <c r="M8" s="78">
        <f>IF(RES_hh_tes_in!M8=0,"",RES_hh_tes_in!M8/RES_hh_fec_in!M8)</f>
        <v>0.55494292954556612</v>
      </c>
      <c r="N8" s="78">
        <f>IF(RES_hh_tes_in!N8=0,"",RES_hh_tes_in!N8/RES_hh_fec_in!N8)</f>
        <v>0.57822750705766834</v>
      </c>
      <c r="O8" s="78">
        <f>IF(RES_hh_tes_in!O8=0,"",RES_hh_tes_in!O8/RES_hh_fec_in!O8)</f>
        <v>0.6113213650756677</v>
      </c>
      <c r="P8" s="78">
        <f>IF(RES_hh_tes_in!P8=0,"",RES_hh_tes_in!P8/RES_hh_fec_in!P8)</f>
        <v>0.65030778385592203</v>
      </c>
      <c r="Q8" s="78">
        <f>IF(RES_hh_tes_in!Q8=0,"",RES_hh_tes_in!Q8/RES_hh_fec_in!Q8)</f>
        <v>0.68319743616034512</v>
      </c>
      <c r="R8" s="78">
        <f>IF(RES_hh_tes_in!R8=0,"",RES_hh_tes_in!R8/RES_hh_fec_in!R8)</f>
        <v>0.6999181923495672</v>
      </c>
      <c r="S8" s="78">
        <f>IF(RES_hh_tes_in!S8=0,"",RES_hh_tes_in!S8/RES_hh_fec_in!S8)</f>
        <v>0.71272991146758247</v>
      </c>
      <c r="T8" s="78">
        <f>IF(RES_hh_tes_in!T8=0,"",RES_hh_tes_in!T8/RES_hh_fec_in!T8)</f>
        <v>0.72315851264100739</v>
      </c>
      <c r="U8" s="78">
        <f>IF(RES_hh_tes_in!U8=0,"",RES_hh_tes_in!U8/RES_hh_fec_in!U8)</f>
        <v>0.73225959746025171</v>
      </c>
      <c r="V8" s="78">
        <f>IF(RES_hh_tes_in!V8=0,"",RES_hh_tes_in!V8/RES_hh_fec_in!V8)</f>
        <v>0.74055742231573873</v>
      </c>
      <c r="W8" s="78">
        <f>IF(RES_hh_tes_in!W8=0,"",RES_hh_tes_in!W8/RES_hh_fec_in!W8)</f>
        <v>0.74681576849474496</v>
      </c>
      <c r="X8" s="78">
        <f>IF(RES_hh_tes_in!X8=0,"",RES_hh_tes_in!X8/RES_hh_fec_in!X8)</f>
        <v>0.75053300833891212</v>
      </c>
      <c r="Y8" s="78">
        <f>IF(RES_hh_tes_in!Y8=0,"",RES_hh_tes_in!Y8/RES_hh_fec_in!Y8)</f>
        <v>0.75315781031502316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0.50788372502878221</v>
      </c>
      <c r="D9" s="78">
        <f>IF(RES_hh_tes_in!D9=0,"",RES_hh_tes_in!D9/RES_hh_fec_in!D9)</f>
        <v>0.51786286870259357</v>
      </c>
      <c r="E9" s="78">
        <f>IF(RES_hh_tes_in!E9=0,"",RES_hh_tes_in!E9/RES_hh_fec_in!E9)</f>
        <v>0.52793701265145998</v>
      </c>
      <c r="F9" s="78">
        <f>IF(RES_hh_tes_in!F9=0,"",RES_hh_tes_in!F9/RES_hh_fec_in!F9)</f>
        <v>0.53809630386003837</v>
      </c>
      <c r="G9" s="78">
        <f>IF(RES_hh_tes_in!G9=0,"",RES_hh_tes_in!G9/RES_hh_fec_in!G9)</f>
        <v>0.54833071864269145</v>
      </c>
      <c r="H9" s="78">
        <f>IF(RES_hh_tes_in!H9=0,"",RES_hh_tes_in!H9/RES_hh_fec_in!H9)</f>
        <v>0.55862845262013039</v>
      </c>
      <c r="I9" s="78">
        <f>IF(RES_hh_tes_in!I9=0,"",RES_hh_tes_in!I9/RES_hh_fec_in!I9)</f>
        <v>0.56897393450088041</v>
      </c>
      <c r="J9" s="78">
        <f>IF(RES_hh_tes_in!J9=0,"",RES_hh_tes_in!J9/RES_hh_fec_in!J9)</f>
        <v>0.57933352826139783</v>
      </c>
      <c r="K9" s="78">
        <f>IF(RES_hh_tes_in!K9=0,"",RES_hh_tes_in!K9/RES_hh_fec_in!K9)</f>
        <v>0.58966275711372551</v>
      </c>
      <c r="L9" s="78">
        <f>IF(RES_hh_tes_in!L9=0,"",RES_hh_tes_in!L9/RES_hh_fec_in!L9)</f>
        <v>0.59992214552299727</v>
      </c>
      <c r="M9" s="78">
        <f>IF(RES_hh_tes_in!M9=0,"",RES_hh_tes_in!M9/RES_hh_fec_in!M9)</f>
        <v>0.60934623766650853</v>
      </c>
      <c r="N9" s="78">
        <f>IF(RES_hh_tes_in!N9=0,"",RES_hh_tes_in!N9/RES_hh_fec_in!N9)</f>
        <v>0.61751619081862252</v>
      </c>
      <c r="O9" s="78">
        <f>IF(RES_hh_tes_in!O9=0,"",RES_hh_tes_in!O9/RES_hh_fec_in!O9)</f>
        <v>0.62419010040929179</v>
      </c>
      <c r="P9" s="78">
        <f>IF(RES_hh_tes_in!P9=0,"",RES_hh_tes_in!P9/RES_hh_fec_in!P9)</f>
        <v>0.62994612792222016</v>
      </c>
      <c r="Q9" s="78">
        <f>IF(RES_hh_tes_in!Q9=0,"",RES_hh_tes_in!Q9/RES_hh_fec_in!Q9)</f>
        <v>0.63681414491714017</v>
      </c>
      <c r="R9" s="78" t="str">
        <f>IF(RES_hh_tes_in!R9=0,"",RES_hh_tes_in!R9/RES_hh_fec_in!R9)</f>
        <v/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>
        <f>IF(RES_hh_tes_in!U9=0,"",RES_hh_tes_in!U9/RES_hh_fec_in!U9)</f>
        <v>0.68114707374171379</v>
      </c>
      <c r="V9" s="78">
        <f>IF(RES_hh_tes_in!V9=0,"",RES_hh_tes_in!V9/RES_hh_fec_in!V9)</f>
        <v>0.69019656456287504</v>
      </c>
      <c r="W9" s="78">
        <f>IF(RES_hh_tes_in!W9=0,"",RES_hh_tes_in!W9/RES_hh_fec_in!W9)</f>
        <v>0.69746625709216059</v>
      </c>
      <c r="X9" s="78">
        <f>IF(RES_hh_tes_in!X9=0,"",RES_hh_tes_in!X9/RES_hh_fec_in!X9)</f>
        <v>0.70417336935369557</v>
      </c>
      <c r="Y9" s="78">
        <f>IF(RES_hh_tes_in!Y9=0,"",RES_hh_tes_in!Y9/RES_hh_fec_in!Y9)</f>
        <v>0.71049417542393334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0.70537535210878</v>
      </c>
      <c r="D11" s="78" t="str">
        <f>IF(RES_hh_tes_in!D11=0,"",RES_hh_tes_in!D11/RES_hh_fec_in!D11)</f>
        <v/>
      </c>
      <c r="E11" s="78">
        <f>IF(RES_hh_tes_in!E11=0,"",RES_hh_tes_in!E11/RES_hh_fec_in!E11)</f>
        <v>0.70762139519711309</v>
      </c>
      <c r="F11" s="78">
        <f>IF(RES_hh_tes_in!F11=0,"",RES_hh_tes_in!F11/RES_hh_fec_in!F11)</f>
        <v>0.70876345345796232</v>
      </c>
      <c r="G11" s="78">
        <f>IF(RES_hh_tes_in!G11=0,"",RES_hh_tes_in!G11/RES_hh_fec_in!G11)</f>
        <v>0.70993306152735103</v>
      </c>
      <c r="H11" s="78">
        <f>IF(RES_hh_tes_in!H11=0,"",RES_hh_tes_in!H11/RES_hh_fec_in!H11)</f>
        <v>0.71112734691339385</v>
      </c>
      <c r="I11" s="78">
        <f>IF(RES_hh_tes_in!I11=0,"",RES_hh_tes_in!I11/RES_hh_fec_in!I11)</f>
        <v>0.71235209275095968</v>
      </c>
      <c r="J11" s="78">
        <f>IF(RES_hh_tes_in!J11=0,"",RES_hh_tes_in!J11/RES_hh_fec_in!J11)</f>
        <v>0.71363099050234458</v>
      </c>
      <c r="K11" s="78">
        <f>IF(RES_hh_tes_in!K11=0,"",RES_hh_tes_in!K11/RES_hh_fec_in!K11)</f>
        <v>0.71498418414209519</v>
      </c>
      <c r="L11" s="78">
        <f>IF(RES_hh_tes_in!L11=0,"",RES_hh_tes_in!L11/RES_hh_fec_in!L11)</f>
        <v>0.71641706300926422</v>
      </c>
      <c r="M11" s="78">
        <f>IF(RES_hh_tes_in!M11=0,"",RES_hh_tes_in!M11/RES_hh_fec_in!M11)</f>
        <v>0.7184010626828703</v>
      </c>
      <c r="N11" s="78">
        <f>IF(RES_hh_tes_in!N11=0,"",RES_hh_tes_in!N11/RES_hh_fec_in!N11)</f>
        <v>0.72108523926598711</v>
      </c>
      <c r="O11" s="78">
        <f>IF(RES_hh_tes_in!O11=0,"",RES_hh_tes_in!O11/RES_hh_fec_in!O11)</f>
        <v>0.72460025854541499</v>
      </c>
      <c r="P11" s="78">
        <f>IF(RES_hh_tes_in!P11=0,"",RES_hh_tes_in!P11/RES_hh_fec_in!P11)</f>
        <v>0.72869751928172188</v>
      </c>
      <c r="Q11" s="78">
        <f>IF(RES_hh_tes_in!Q11=0,"",RES_hh_tes_in!Q11/RES_hh_fec_in!Q11)</f>
        <v>0.73256319077844267</v>
      </c>
      <c r="R11" s="78">
        <f>IF(RES_hh_tes_in!R11=0,"",RES_hh_tes_in!R11/RES_hh_fec_in!R11)</f>
        <v>0.73552532582624042</v>
      </c>
      <c r="S11" s="78">
        <f>IF(RES_hh_tes_in!S11=0,"",RES_hh_tes_in!S11/RES_hh_fec_in!S11)</f>
        <v>0.73840698805265359</v>
      </c>
      <c r="T11" s="78">
        <f>IF(RES_hh_tes_in!T11=0,"",RES_hh_tes_in!T11/RES_hh_fec_in!T11)</f>
        <v>0.7411889234262713</v>
      </c>
      <c r="U11" s="78">
        <f>IF(RES_hh_tes_in!U11=0,"",RES_hh_tes_in!U11/RES_hh_fec_in!U11)</f>
        <v>0.74385187791569241</v>
      </c>
      <c r="V11" s="78">
        <f>IF(RES_hh_tes_in!V11=0,"",RES_hh_tes_in!V11/RES_hh_fec_in!V11)</f>
        <v>0.74637659748951146</v>
      </c>
      <c r="W11" s="78">
        <f>IF(RES_hh_tes_in!W11=0,"",RES_hh_tes_in!W11/RES_hh_fec_in!W11)</f>
        <v>0.748702350844481</v>
      </c>
      <c r="X11" s="78">
        <f>IF(RES_hh_tes_in!X11=0,"",RES_hh_tes_in!X11/RES_hh_fec_in!X11)</f>
        <v>0.75268750939331786</v>
      </c>
      <c r="Y11" s="78">
        <f>IF(RES_hh_tes_in!Y11=0,"",RES_hh_tes_in!Y11/RES_hh_fec_in!Y11)</f>
        <v>0.75651702948372657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1.5183750723756011</v>
      </c>
      <c r="D12" s="78">
        <f>IF(RES_hh_tes_in!D12=0,"",RES_hh_tes_in!D12/RES_hh_fec_in!D12)</f>
        <v>1.6144633128846411</v>
      </c>
      <c r="E12" s="78">
        <f>IF(RES_hh_tes_in!E12=0,"",RES_hh_tes_in!E12/RES_hh_fec_in!E12)</f>
        <v>1.7121693255412889</v>
      </c>
      <c r="F12" s="78">
        <f>IF(RES_hh_tes_in!F12=0,"",RES_hh_tes_in!F12/RES_hh_fec_in!F12)</f>
        <v>1.8105511519760888</v>
      </c>
      <c r="G12" s="78">
        <f>IF(RES_hh_tes_in!G12=0,"",RES_hh_tes_in!G12/RES_hh_fec_in!G12)</f>
        <v>1.9104670368520744</v>
      </c>
      <c r="H12" s="78">
        <f>IF(RES_hh_tes_in!H12=0,"",RES_hh_tes_in!H12/RES_hh_fec_in!H12)</f>
        <v>2.0118137345212554</v>
      </c>
      <c r="I12" s="78">
        <f>IF(RES_hh_tes_in!I12=0,"",RES_hh_tes_in!I12/RES_hh_fec_in!I12)</f>
        <v>2.1148045936209701</v>
      </c>
      <c r="J12" s="78">
        <f>IF(RES_hh_tes_in!J12=0,"",RES_hh_tes_in!J12/RES_hh_fec_in!J12)</f>
        <v>2.2203094681094893</v>
      </c>
      <c r="K12" s="78">
        <f>IF(RES_hh_tes_in!K12=0,"",RES_hh_tes_in!K12/RES_hh_fec_in!K12)</f>
        <v>2.3290706526757581</v>
      </c>
      <c r="L12" s="78">
        <f>IF(RES_hh_tes_in!L12=0,"",RES_hh_tes_in!L12/RES_hh_fec_in!L12)</f>
        <v>2.4412916390905997</v>
      </c>
      <c r="M12" s="78">
        <f>IF(RES_hh_tes_in!M12=0,"",RES_hh_tes_in!M12/RES_hh_fec_in!M12)</f>
        <v>2.5785146786294906</v>
      </c>
      <c r="N12" s="78">
        <f>IF(RES_hh_tes_in!N12=0,"",RES_hh_tes_in!N12/RES_hh_fec_in!N12)</f>
        <v>2.7481683864062179</v>
      </c>
      <c r="O12" s="78">
        <f>IF(RES_hh_tes_in!O12=0,"",RES_hh_tes_in!O12/RES_hh_fec_in!O12)</f>
        <v>2.9528048913630358</v>
      </c>
      <c r="P12" s="78">
        <f>IF(RES_hh_tes_in!P12=0,"",RES_hh_tes_in!P12/RES_hh_fec_in!P12)</f>
        <v>3.171790376965018</v>
      </c>
      <c r="Q12" s="78">
        <f>IF(RES_hh_tes_in!Q12=0,"",RES_hh_tes_in!Q12/RES_hh_fec_in!Q12)</f>
        <v>3.3420883866951034</v>
      </c>
      <c r="R12" s="78">
        <f>IF(RES_hh_tes_in!R12=0,"",RES_hh_tes_in!R12/RES_hh_fec_in!R12)</f>
        <v>3.3428847269554174</v>
      </c>
      <c r="S12" s="78">
        <f>IF(RES_hh_tes_in!S12=0,"",RES_hh_tes_in!S12/RES_hh_fec_in!S12)</f>
        <v>3.3429732092065634</v>
      </c>
      <c r="T12" s="78">
        <f>IF(RES_hh_tes_in!T12=0,"",RES_hh_tes_in!T12/RES_hh_fec_in!T12)</f>
        <v>3.3430715228189474</v>
      </c>
      <c r="U12" s="78">
        <f>IF(RES_hh_tes_in!U12=0,"",RES_hh_tes_in!U12/RES_hh_fec_in!U12)</f>
        <v>3.3431807601660415</v>
      </c>
      <c r="V12" s="78">
        <f>IF(RES_hh_tes_in!V12=0,"",RES_hh_tes_in!V12/RES_hh_fec_in!V12)</f>
        <v>3.3530121214044772</v>
      </c>
      <c r="W12" s="78">
        <f>IF(RES_hh_tes_in!W12=0,"",RES_hh_tes_in!W12/RES_hh_fec_in!W12)</f>
        <v>3.4053778470232317</v>
      </c>
      <c r="X12" s="78">
        <f>IF(RES_hh_tes_in!X12=0,"",RES_hh_tes_in!X12/RES_hh_fec_in!X12)</f>
        <v>3.4755108218900364</v>
      </c>
      <c r="Y12" s="78">
        <f>IF(RES_hh_tes_in!Y12=0,"",RES_hh_tes_in!Y12/RES_hh_fec_in!Y12)</f>
        <v>3.5559914329971654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0.64810630027291705</v>
      </c>
      <c r="D13" s="79">
        <f>IF(RES_hh_tes_in!D13=0,"",RES_hh_tes_in!D13/RES_hh_fec_in!D13)</f>
        <v>0.65362687998079461</v>
      </c>
      <c r="E13" s="79">
        <f>IF(RES_hh_tes_in!E13=0,"",RES_hh_tes_in!E13/RES_hh_fec_in!E13)</f>
        <v>0.65913208307848148</v>
      </c>
      <c r="F13" s="79">
        <f>IF(RES_hh_tes_in!F13=0,"",RES_hh_tes_in!F13/RES_hh_fec_in!F13)</f>
        <v>0.66463465335665395</v>
      </c>
      <c r="G13" s="79">
        <f>IF(RES_hh_tes_in!G13=0,"",RES_hh_tes_in!G13/RES_hh_fec_in!G13)</f>
        <v>0.67012307283858652</v>
      </c>
      <c r="H13" s="79">
        <f>IF(RES_hh_tes_in!H13=0,"",RES_hh_tes_in!H13/RES_hh_fec_in!H13)</f>
        <v>0.67559879479216933</v>
      </c>
      <c r="I13" s="79">
        <f>IF(RES_hh_tes_in!I13=0,"",RES_hh_tes_in!I13/RES_hh_fec_in!I13)</f>
        <v>0.68105902840103205</v>
      </c>
      <c r="J13" s="79">
        <f>IF(RES_hh_tes_in!J13=0,"",RES_hh_tes_in!J13/RES_hh_fec_in!J13)</f>
        <v>0.68649223920919722</v>
      </c>
      <c r="K13" s="79">
        <f>IF(RES_hh_tes_in!K13=0,"",RES_hh_tes_in!K13/RES_hh_fec_in!K13)</f>
        <v>0.69188869576299783</v>
      </c>
      <c r="L13" s="79" t="str">
        <f>IF(RES_hh_tes_in!L13=0,"",RES_hh_tes_in!L13/RES_hh_fec_in!L13)</f>
        <v/>
      </c>
      <c r="M13" s="79" t="str">
        <f>IF(RES_hh_tes_in!M13=0,"",RES_hh_tes_in!M13/RES_hh_fec_in!M13)</f>
        <v/>
      </c>
      <c r="N13" s="79">
        <f>IF(RES_hh_tes_in!N13=0,"",RES_hh_tes_in!N13/RES_hh_fec_in!N13)</f>
        <v>0.70452981251975566</v>
      </c>
      <c r="O13" s="79">
        <f>IF(RES_hh_tes_in!O13=0,"",RES_hh_tes_in!O13/RES_hh_fec_in!O13)</f>
        <v>0.70657127180260804</v>
      </c>
      <c r="P13" s="79">
        <f>IF(RES_hh_tes_in!P13=0,"",RES_hh_tes_in!P13/RES_hh_fec_in!P13)</f>
        <v>0.70976839010906112</v>
      </c>
      <c r="Q13" s="79">
        <f>IF(RES_hh_tes_in!Q13=0,"",RES_hh_tes_in!Q13/RES_hh_fec_in!Q13)</f>
        <v>0.71973216219069314</v>
      </c>
      <c r="R13" s="79">
        <f>IF(RES_hh_tes_in!R13=0,"",RES_hh_tes_in!R13/RES_hh_fec_in!R13)</f>
        <v>0.7430684148800345</v>
      </c>
      <c r="S13" s="79">
        <f>IF(RES_hh_tes_in!S13=0,"",RES_hh_tes_in!S13/RES_hh_fec_in!S13)</f>
        <v>0.7745068474907072</v>
      </c>
      <c r="T13" s="79">
        <f>IF(RES_hh_tes_in!T13=0,"",RES_hh_tes_in!T13/RES_hh_fec_in!T13)</f>
        <v>0.80972746035935272</v>
      </c>
      <c r="U13" s="79">
        <f>IF(RES_hh_tes_in!U13=0,"",RES_hh_tes_in!U13/RES_hh_fec_in!U13)</f>
        <v>0.84444989421638472</v>
      </c>
      <c r="V13" s="79">
        <f>IF(RES_hh_tes_in!V13=0,"",RES_hh_tes_in!V13/RES_hh_fec_in!V13)</f>
        <v>0.87438957523052974</v>
      </c>
      <c r="W13" s="79">
        <f>IF(RES_hh_tes_in!W13=0,"",RES_hh_tes_in!W13/RES_hh_fec_in!W13)</f>
        <v>0.89869908761758088</v>
      </c>
      <c r="X13" s="79">
        <f>IF(RES_hh_tes_in!X13=0,"",RES_hh_tes_in!X13/RES_hh_fec_in!X13)</f>
        <v>0.91359046012449552</v>
      </c>
      <c r="Y13" s="79">
        <f>IF(RES_hh_tes_in!Y13=0,"",RES_hh_tes_in!Y13/RES_hh_fec_in!Y13)</f>
        <v>0.92763641593934099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2.1714733651817459</v>
      </c>
      <c r="D15" s="70">
        <f>IF(RES_hh_tes_in!D15=0,"",RES_hh_tes_in!D15/RES_hh_fec_in!D15)</f>
        <v>2.2588547130186836</v>
      </c>
      <c r="E15" s="70">
        <f>IF(RES_hh_tes_in!E15=0,"",RES_hh_tes_in!E15/RES_hh_fec_in!E15)</f>
        <v>2.3475460752853259</v>
      </c>
      <c r="F15" s="70">
        <f>IF(RES_hh_tes_in!F15=0,"",RES_hh_tes_in!F15/RES_hh_fec_in!F15)</f>
        <v>2.4369497674514973</v>
      </c>
      <c r="G15" s="70">
        <f>IF(RES_hh_tes_in!G15=0,"",RES_hh_tes_in!G15/RES_hh_fec_in!G15)</f>
        <v>2.5275837341301415</v>
      </c>
      <c r="H15" s="70">
        <f>IF(RES_hh_tes_in!H15=0,"",RES_hh_tes_in!H15/RES_hh_fec_in!H15)</f>
        <v>2.6193665743097103</v>
      </c>
      <c r="I15" s="70">
        <f>IF(RES_hh_tes_in!I15=0,"",RES_hh_tes_in!I15/RES_hh_fec_in!I15)</f>
        <v>2.7124068590258394</v>
      </c>
      <c r="J15" s="70">
        <f>IF(RES_hh_tes_in!J15=0,"",RES_hh_tes_in!J15/RES_hh_fec_in!J15)</f>
        <v>2.8071911954975586</v>
      </c>
      <c r="K15" s="70">
        <f>IF(RES_hh_tes_in!K15=0,"",RES_hh_tes_in!K15/RES_hh_fec_in!K15)</f>
        <v>2.9041050172155618</v>
      </c>
      <c r="L15" s="70">
        <f>IF(RES_hh_tes_in!L15=0,"",RES_hh_tes_in!L15/RES_hh_fec_in!L15)</f>
        <v>3.0031994368089898</v>
      </c>
      <c r="M15" s="70">
        <f>IF(RES_hh_tes_in!M15=0,"",RES_hh_tes_in!M15/RES_hh_fec_in!M15)</f>
        <v>3.1167543374286817</v>
      </c>
      <c r="N15" s="70">
        <f>IF(RES_hh_tes_in!N15=0,"",RES_hh_tes_in!N15/RES_hh_fec_in!N15)</f>
        <v>3.2484150526112892</v>
      </c>
      <c r="O15" s="70">
        <f>IF(RES_hh_tes_in!O15=0,"",RES_hh_tes_in!O15/RES_hh_fec_in!O15)</f>
        <v>3.3979467126630176</v>
      </c>
      <c r="P15" s="70">
        <f>IF(RES_hh_tes_in!P15=0,"",RES_hh_tes_in!P15/RES_hh_fec_in!P15)</f>
        <v>3.550796895953428</v>
      </c>
      <c r="Q15" s="70">
        <f>IF(RES_hh_tes_in!Q15=0,"",RES_hh_tes_in!Q15/RES_hh_fec_in!Q15)</f>
        <v>3.6681070680995922</v>
      </c>
      <c r="R15" s="70">
        <f>IF(RES_hh_tes_in!R15=0,"",RES_hh_tes_in!R15/RES_hh_fec_in!R15)</f>
        <v>3.6935256155318665</v>
      </c>
      <c r="S15" s="70">
        <f>IF(RES_hh_tes_in!S15=0,"",RES_hh_tes_in!S15/RES_hh_fec_in!S15)</f>
        <v>3.6963498985798977</v>
      </c>
      <c r="T15" s="70">
        <f>IF(RES_hh_tes_in!T15=0,"",RES_hh_tes_in!T15/RES_hh_fec_in!T15)</f>
        <v>3.6994879908554879</v>
      </c>
      <c r="U15" s="70">
        <f>IF(RES_hh_tes_in!U15=0,"",RES_hh_tes_in!U15/RES_hh_fec_in!U15)</f>
        <v>3.7029747600505867</v>
      </c>
      <c r="V15" s="70">
        <f>IF(RES_hh_tes_in!V15=0,"",RES_hh_tes_in!V15/RES_hh_fec_in!V15)</f>
        <v>3.7129383302339778</v>
      </c>
      <c r="W15" s="70">
        <f>IF(RES_hh_tes_in!W15=0,"",RES_hh_tes_in!W15/RES_hh_fec_in!W15)</f>
        <v>3.7456406996447145</v>
      </c>
      <c r="X15" s="70">
        <f>IF(RES_hh_tes_in!X15=0,"",RES_hh_tes_in!X15/RES_hh_fec_in!X15)</f>
        <v>3.7863498254075401</v>
      </c>
      <c r="Y15" s="70">
        <f>IF(RES_hh_tes_in!Y15=0,"",RES_hh_tes_in!Y15/RES_hh_fec_in!Y15)</f>
        <v>3.8322362464421698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2.1714733651817459</v>
      </c>
      <c r="D16" s="78">
        <f>IF(RES_hh_tes_in!D16=0,"",RES_hh_tes_in!D16/RES_hh_fec_in!D16)</f>
        <v>2.2588547130186836</v>
      </c>
      <c r="E16" s="78">
        <f>IF(RES_hh_tes_in!E16=0,"",RES_hh_tes_in!E16/RES_hh_fec_in!E16)</f>
        <v>2.3475460752853259</v>
      </c>
      <c r="F16" s="78">
        <f>IF(RES_hh_tes_in!F16=0,"",RES_hh_tes_in!F16/RES_hh_fec_in!F16)</f>
        <v>2.4369497674514973</v>
      </c>
      <c r="G16" s="78">
        <f>IF(RES_hh_tes_in!G16=0,"",RES_hh_tes_in!G16/RES_hh_fec_in!G16)</f>
        <v>2.5275837341301415</v>
      </c>
      <c r="H16" s="78">
        <f>IF(RES_hh_tes_in!H16=0,"",RES_hh_tes_in!H16/RES_hh_fec_in!H16)</f>
        <v>2.6193665743097103</v>
      </c>
      <c r="I16" s="78">
        <f>IF(RES_hh_tes_in!I16=0,"",RES_hh_tes_in!I16/RES_hh_fec_in!I16)</f>
        <v>2.7124068590258394</v>
      </c>
      <c r="J16" s="78">
        <f>IF(RES_hh_tes_in!J16=0,"",RES_hh_tes_in!J16/RES_hh_fec_in!J16)</f>
        <v>2.8071911954975586</v>
      </c>
      <c r="K16" s="78">
        <f>IF(RES_hh_tes_in!K16=0,"",RES_hh_tes_in!K16/RES_hh_fec_in!K16)</f>
        <v>2.9041050172155618</v>
      </c>
      <c r="L16" s="78">
        <f>IF(RES_hh_tes_in!L16=0,"",RES_hh_tes_in!L16/RES_hh_fec_in!L16)</f>
        <v>3.0031994368089898</v>
      </c>
      <c r="M16" s="78">
        <f>IF(RES_hh_tes_in!M16=0,"",RES_hh_tes_in!M16/RES_hh_fec_in!M16)</f>
        <v>3.1167543374286817</v>
      </c>
      <c r="N16" s="78">
        <f>IF(RES_hh_tes_in!N16=0,"",RES_hh_tes_in!N16/RES_hh_fec_in!N16)</f>
        <v>3.2484150526112892</v>
      </c>
      <c r="O16" s="78">
        <f>IF(RES_hh_tes_in!O16=0,"",RES_hh_tes_in!O16/RES_hh_fec_in!O16)</f>
        <v>3.3979467126630176</v>
      </c>
      <c r="P16" s="78">
        <f>IF(RES_hh_tes_in!P16=0,"",RES_hh_tes_in!P16/RES_hh_fec_in!P16)</f>
        <v>3.550796895953428</v>
      </c>
      <c r="Q16" s="78">
        <f>IF(RES_hh_tes_in!Q16=0,"",RES_hh_tes_in!Q16/RES_hh_fec_in!Q16)</f>
        <v>3.6681070680995922</v>
      </c>
      <c r="R16" s="78">
        <f>IF(RES_hh_tes_in!R16=0,"",RES_hh_tes_in!R16/RES_hh_fec_in!R16)</f>
        <v>3.6935256155318665</v>
      </c>
      <c r="S16" s="78">
        <f>IF(RES_hh_tes_in!S16=0,"",RES_hh_tes_in!S16/RES_hh_fec_in!S16)</f>
        <v>3.6963498985798977</v>
      </c>
      <c r="T16" s="78">
        <f>IF(RES_hh_tes_in!T16=0,"",RES_hh_tes_in!T16/RES_hh_fec_in!T16)</f>
        <v>3.6994879908554879</v>
      </c>
      <c r="U16" s="78">
        <f>IF(RES_hh_tes_in!U16=0,"",RES_hh_tes_in!U16/RES_hh_fec_in!U16)</f>
        <v>3.7029747600505867</v>
      </c>
      <c r="V16" s="78">
        <f>IF(RES_hh_tes_in!V16=0,"",RES_hh_tes_in!V16/RES_hh_fec_in!V16)</f>
        <v>3.7129383302339778</v>
      </c>
      <c r="W16" s="78">
        <f>IF(RES_hh_tes_in!W16=0,"",RES_hh_tes_in!W16/RES_hh_fec_in!W16)</f>
        <v>3.7456406996447145</v>
      </c>
      <c r="X16" s="78">
        <f>IF(RES_hh_tes_in!X16=0,"",RES_hh_tes_in!X16/RES_hh_fec_in!X16)</f>
        <v>3.7863498254075401</v>
      </c>
      <c r="Y16" s="78">
        <f>IF(RES_hh_tes_in!Y16=0,"",RES_hh_tes_in!Y16/RES_hh_fec_in!Y16)</f>
        <v>3.8322362464421698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0.59560028744890825</v>
      </c>
      <c r="D17" s="70">
        <f>IF(RES_hh_tes_in!D17=0,"",RES_hh_tes_in!D17/RES_hh_fec_in!D17)</f>
        <v>0.58223940289719001</v>
      </c>
      <c r="E17" s="70">
        <f>IF(RES_hh_tes_in!E17=0,"",RES_hh_tes_in!E17/RES_hh_fec_in!E17)</f>
        <v>0.59392576651902351</v>
      </c>
      <c r="F17" s="70">
        <f>IF(RES_hh_tes_in!F17=0,"",RES_hh_tes_in!F17/RES_hh_fec_in!F17)</f>
        <v>0.60777503637883901</v>
      </c>
      <c r="G17" s="70">
        <f>IF(RES_hh_tes_in!G17=0,"",RES_hh_tes_in!G17/RES_hh_fec_in!G17)</f>
        <v>0.60203916074238528</v>
      </c>
      <c r="H17" s="70">
        <f>IF(RES_hh_tes_in!H17=0,"",RES_hh_tes_in!H17/RES_hh_fec_in!H17)</f>
        <v>0.60866137812033083</v>
      </c>
      <c r="I17" s="70">
        <f>IF(RES_hh_tes_in!I17=0,"",RES_hh_tes_in!I17/RES_hh_fec_in!I17)</f>
        <v>0.60778582222095989</v>
      </c>
      <c r="J17" s="70">
        <f>IF(RES_hh_tes_in!J17=0,"",RES_hh_tes_in!J17/RES_hh_fec_in!J17)</f>
        <v>0.61136657710575792</v>
      </c>
      <c r="K17" s="70">
        <f>IF(RES_hh_tes_in!K17=0,"",RES_hh_tes_in!K17/RES_hh_fec_in!K17)</f>
        <v>0.61211509862054736</v>
      </c>
      <c r="L17" s="70">
        <f>IF(RES_hh_tes_in!L17=0,"",RES_hh_tes_in!L17/RES_hh_fec_in!L17)</f>
        <v>0.61871668367297872</v>
      </c>
      <c r="M17" s="70">
        <f>IF(RES_hh_tes_in!M17=0,"",RES_hh_tes_in!M17/RES_hh_fec_in!M17)</f>
        <v>0.63248646496212046</v>
      </c>
      <c r="N17" s="70">
        <f>IF(RES_hh_tes_in!N17=0,"",RES_hh_tes_in!N17/RES_hh_fec_in!N17)</f>
        <v>0.65430500849783202</v>
      </c>
      <c r="O17" s="70">
        <f>IF(RES_hh_tes_in!O17=0,"",RES_hh_tes_in!O17/RES_hh_fec_in!O17)</f>
        <v>0.66378996299111992</v>
      </c>
      <c r="P17" s="70">
        <f>IF(RES_hh_tes_in!P17=0,"",RES_hh_tes_in!P17/RES_hh_fec_in!P17)</f>
        <v>0.67703734649118785</v>
      </c>
      <c r="Q17" s="70">
        <f>IF(RES_hh_tes_in!Q17=0,"",RES_hh_tes_in!Q17/RES_hh_fec_in!Q17)</f>
        <v>0.69346807390109944</v>
      </c>
      <c r="R17" s="70">
        <f>IF(RES_hh_tes_in!R17=0,"",RES_hh_tes_in!R17/RES_hh_fec_in!R17)</f>
        <v>0.71388503664441771</v>
      </c>
      <c r="S17" s="70">
        <f>IF(RES_hh_tes_in!S17=0,"",RES_hh_tes_in!S17/RES_hh_fec_in!S17)</f>
        <v>0.73180186821998461</v>
      </c>
      <c r="T17" s="70">
        <f>IF(RES_hh_tes_in!T17=0,"",RES_hh_tes_in!T17/RES_hh_fec_in!T17)</f>
        <v>0.74502428233747386</v>
      </c>
      <c r="U17" s="70">
        <f>IF(RES_hh_tes_in!U17=0,"",RES_hh_tes_in!U17/RES_hh_fec_in!U17)</f>
        <v>0.75620093629494389</v>
      </c>
      <c r="V17" s="70">
        <f>IF(RES_hh_tes_in!V17=0,"",RES_hh_tes_in!V17/RES_hh_fec_in!V17)</f>
        <v>0.76397913118475969</v>
      </c>
      <c r="W17" s="70">
        <f>IF(RES_hh_tes_in!W17=0,"",RES_hh_tes_in!W17/RES_hh_fec_in!W17)</f>
        <v>0.76603801345773803</v>
      </c>
      <c r="X17" s="70">
        <f>IF(RES_hh_tes_in!X17=0,"",RES_hh_tes_in!X17/RES_hh_fec_in!X17)</f>
        <v>0.7770543531575157</v>
      </c>
      <c r="Y17" s="70">
        <f>IF(RES_hh_tes_in!Y17=0,"",RES_hh_tes_in!Y17/RES_hh_fec_in!Y17)</f>
        <v>0.78595741930545826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0.52670030178479621</v>
      </c>
      <c r="D19" s="78">
        <f>IF(RES_hh_tes_in!D19=0,"",RES_hh_tes_in!D19/RES_hh_fec_in!D19)</f>
        <v>0.52996711038006816</v>
      </c>
      <c r="E19" s="78">
        <f>IF(RES_hh_tes_in!E19=0,"",RES_hh_tes_in!E19/RES_hh_fec_in!E19)</f>
        <v>0.53368801982919745</v>
      </c>
      <c r="F19" s="78">
        <f>IF(RES_hh_tes_in!F19=0,"",RES_hh_tes_in!F19/RES_hh_fec_in!F19)</f>
        <v>0.53747085212203494</v>
      </c>
      <c r="G19" s="78">
        <f>IF(RES_hh_tes_in!G19=0,"",RES_hh_tes_in!G19/RES_hh_fec_in!G19)</f>
        <v>0.54167188459149673</v>
      </c>
      <c r="H19" s="78">
        <f>IF(RES_hh_tes_in!H19=0,"",RES_hh_tes_in!H19/RES_hh_fec_in!H19)</f>
        <v>0.54624751342769884</v>
      </c>
      <c r="I19" s="78">
        <f>IF(RES_hh_tes_in!I19=0,"",RES_hh_tes_in!I19/RES_hh_fec_in!I19)</f>
        <v>0.55128552537588171</v>
      </c>
      <c r="J19" s="78">
        <f>IF(RES_hh_tes_in!J19=0,"",RES_hh_tes_in!J19/RES_hh_fec_in!J19)</f>
        <v>0.55714555174536651</v>
      </c>
      <c r="K19" s="78">
        <f>IF(RES_hh_tes_in!K19=0,"",RES_hh_tes_in!K19/RES_hh_fec_in!K19)</f>
        <v>0.56413337374335937</v>
      </c>
      <c r="L19" s="78">
        <f>IF(RES_hh_tes_in!L19=0,"",RES_hh_tes_in!L19/RES_hh_fec_in!L19)</f>
        <v>0.57233080037918238</v>
      </c>
      <c r="M19" s="78">
        <f>IF(RES_hh_tes_in!M19=0,"",RES_hh_tes_in!M19/RES_hh_fec_in!M19)</f>
        <v>0.5890417743616404</v>
      </c>
      <c r="N19" s="78">
        <f>IF(RES_hh_tes_in!N19=0,"",RES_hh_tes_in!N19/RES_hh_fec_in!N19)</f>
        <v>0.61658793783969601</v>
      </c>
      <c r="O19" s="78">
        <f>IF(RES_hh_tes_in!O19=0,"",RES_hh_tes_in!O19/RES_hh_fec_in!O19)</f>
        <v>0.65685880245311035</v>
      </c>
      <c r="P19" s="78">
        <f>IF(RES_hh_tes_in!P19=0,"",RES_hh_tes_in!P19/RES_hh_fec_in!P19)</f>
        <v>0.70569157010955197</v>
      </c>
      <c r="Q19" s="78">
        <f>IF(RES_hh_tes_in!Q19=0,"",RES_hh_tes_in!Q19/RES_hh_fec_in!Q19)</f>
        <v>0.74965871802597872</v>
      </c>
      <c r="R19" s="78">
        <f>IF(RES_hh_tes_in!R19=0,"",RES_hh_tes_in!R19/RES_hh_fec_in!R19)</f>
        <v>0.77818363337473373</v>
      </c>
      <c r="S19" s="78">
        <f>IF(RES_hh_tes_in!S19=0,"",RES_hh_tes_in!S19/RES_hh_fec_in!S19)</f>
        <v>0.80474304813355624</v>
      </c>
      <c r="T19" s="78">
        <f>IF(RES_hh_tes_in!T19=0,"",RES_hh_tes_in!T19/RES_hh_fec_in!T19)</f>
        <v>0.82855383749436518</v>
      </c>
      <c r="U19" s="78">
        <f>IF(RES_hh_tes_in!U19=0,"",RES_hh_tes_in!U19/RES_hh_fec_in!U19)</f>
        <v>0.84883287664916052</v>
      </c>
      <c r="V19" s="78">
        <f>IF(RES_hh_tes_in!V19=0,"",RES_hh_tes_in!V19/RES_hh_fec_in!V19)</f>
        <v>0.86479704078991027</v>
      </c>
      <c r="W19" s="78">
        <f>IF(RES_hh_tes_in!W19=0,"",RES_hh_tes_in!W19/RES_hh_fec_in!W19)</f>
        <v>0.8746094621348206</v>
      </c>
      <c r="X19" s="78">
        <f>IF(RES_hh_tes_in!X19=0,"",RES_hh_tes_in!X19/RES_hh_fec_in!X19)</f>
        <v>0.87700521143328702</v>
      </c>
      <c r="Y19" s="78">
        <f>IF(RES_hh_tes_in!Y19=0,"",RES_hh_tes_in!Y19/RES_hh_fec_in!Y19)</f>
        <v>0.87821836024075384</v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0.52128810598832764</v>
      </c>
      <c r="D21" s="78">
        <f>IF(RES_hh_tes_in!D21=0,"",RES_hh_tes_in!D21/RES_hh_fec_in!D21)</f>
        <v>0.52763752211905179</v>
      </c>
      <c r="E21" s="78">
        <f>IF(RES_hh_tes_in!E21=0,"",RES_hh_tes_in!E21/RES_hh_fec_in!E21)</f>
        <v>0.53427452942536868</v>
      </c>
      <c r="F21" s="78">
        <f>IF(RES_hh_tes_in!F21=0,"",RES_hh_tes_in!F21/RES_hh_fec_in!F21)</f>
        <v>0.54096266953201122</v>
      </c>
      <c r="G21" s="78">
        <f>IF(RES_hh_tes_in!G21=0,"",RES_hh_tes_in!G21/RES_hh_fec_in!G21)</f>
        <v>0.547913608107928</v>
      </c>
      <c r="H21" s="78">
        <f>IF(RES_hh_tes_in!H21=0,"",RES_hh_tes_in!H21/RES_hh_fec_in!H21)</f>
        <v>0.55509924334621985</v>
      </c>
      <c r="I21" s="78">
        <f>IF(RES_hh_tes_in!I21=0,"",RES_hh_tes_in!I21/RES_hh_fec_in!I21)</f>
        <v>0.56256948063851109</v>
      </c>
      <c r="J21" s="78">
        <f>IF(RES_hh_tes_in!J21=0,"",RES_hh_tes_in!J21/RES_hh_fec_in!J21)</f>
        <v>0.57053385429317294</v>
      </c>
      <c r="K21" s="78">
        <f>IF(RES_hh_tes_in!K21=0,"",RES_hh_tes_in!K21/RES_hh_fec_in!K21)</f>
        <v>0.57916757315325895</v>
      </c>
      <c r="L21" s="78">
        <f>IF(RES_hh_tes_in!L21=0,"",RES_hh_tes_in!L21/RES_hh_fec_in!L21)</f>
        <v>0.58851226628638786</v>
      </c>
      <c r="M21" s="78">
        <f>IF(RES_hh_tes_in!M21=0,"",RES_hh_tes_in!M21/RES_hh_fec_in!M21)</f>
        <v>0.60292947254758589</v>
      </c>
      <c r="N21" s="78">
        <f>IF(RES_hh_tes_in!N21=0,"",RES_hh_tes_in!N21/RES_hh_fec_in!N21)</f>
        <v>0.62376588124942489</v>
      </c>
      <c r="O21" s="78">
        <f>IF(RES_hh_tes_in!O21=0,"",RES_hh_tes_in!O21/RES_hh_fec_in!O21)</f>
        <v>0.65198267790390563</v>
      </c>
      <c r="P21" s="78">
        <f>IF(RES_hh_tes_in!P21=0,"",RES_hh_tes_in!P21/RES_hh_fec_in!P21)</f>
        <v>0.68479131520556002</v>
      </c>
      <c r="Q21" s="78">
        <f>IF(RES_hh_tes_in!Q21=0,"",RES_hh_tes_in!Q21/RES_hh_fec_in!Q21)</f>
        <v>0.71351608426407287</v>
      </c>
      <c r="R21" s="78">
        <f>IF(RES_hh_tes_in!R21=0,"",RES_hh_tes_in!R21/RES_hh_fec_in!R21)</f>
        <v>0.73107476545971672</v>
      </c>
      <c r="S21" s="78">
        <f>IF(RES_hh_tes_in!S21=0,"",RES_hh_tes_in!S21/RES_hh_fec_in!S21)</f>
        <v>0.7460279676123176</v>
      </c>
      <c r="T21" s="78">
        <f>IF(RES_hh_tes_in!T21=0,"",RES_hh_tes_in!T21/RES_hh_fec_in!T21)</f>
        <v>0.75861040138501035</v>
      </c>
      <c r="U21" s="78">
        <f>IF(RES_hh_tes_in!U21=0,"",RES_hh_tes_in!U21/RES_hh_fec_in!U21)</f>
        <v>0.76904557557959108</v>
      </c>
      <c r="V21" s="78">
        <f>IF(RES_hh_tes_in!V21=0,"",RES_hh_tes_in!V21/RES_hh_fec_in!V21)</f>
        <v>0.77752952214190141</v>
      </c>
      <c r="W21" s="78">
        <f>IF(RES_hh_tes_in!W21=0,"",RES_hh_tes_in!W21/RES_hh_fec_in!W21)</f>
        <v>0.78314424727274556</v>
      </c>
      <c r="X21" s="78">
        <f>IF(RES_hh_tes_in!X21=0,"",RES_hh_tes_in!X21/RES_hh_fec_in!X21)</f>
        <v>0.78569325586123273</v>
      </c>
      <c r="Y21" s="78">
        <f>IF(RES_hh_tes_in!Y21=0,"",RES_hh_tes_in!Y21/RES_hh_fec_in!Y21)</f>
        <v>0.78718781134999583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0.52424113813482376</v>
      </c>
      <c r="D22" s="78">
        <f>IF(RES_hh_tes_in!D22=0,"",RES_hh_tes_in!D22/RES_hh_fec_in!D22)</f>
        <v>0.53666189531884101</v>
      </c>
      <c r="E22" s="78">
        <f>IF(RES_hh_tes_in!E22=0,"",RES_hh_tes_in!E22/RES_hh_fec_in!E22)</f>
        <v>0.54920089665159921</v>
      </c>
      <c r="F22" s="78">
        <f>IF(RES_hh_tes_in!F22=0,"",RES_hh_tes_in!F22/RES_hh_fec_in!F22)</f>
        <v>0.56184587836427125</v>
      </c>
      <c r="G22" s="78">
        <f>IF(RES_hh_tes_in!G22=0,"",RES_hh_tes_in!G22/RES_hh_fec_in!G22)</f>
        <v>0.5745843642595545</v>
      </c>
      <c r="H22" s="78">
        <f>IF(RES_hh_tes_in!H22=0,"",RES_hh_tes_in!H22/RES_hh_fec_in!H22)</f>
        <v>0.58740166176124697</v>
      </c>
      <c r="I22" s="78">
        <f>IF(RES_hh_tes_in!I22=0,"",RES_hh_tes_in!I22/RES_hh_fec_in!I22)</f>
        <v>0.60027838972435554</v>
      </c>
      <c r="J22" s="78">
        <f>IF(RES_hh_tes_in!J22=0,"",RES_hh_tes_in!J22/RES_hh_fec_in!J22)</f>
        <v>0.61317268234408506</v>
      </c>
      <c r="K22" s="78">
        <f>IF(RES_hh_tes_in!K22=0,"",RES_hh_tes_in!K22/RES_hh_fec_in!K22)</f>
        <v>0.62602918062355173</v>
      </c>
      <c r="L22" s="78">
        <f>IF(RES_hh_tes_in!L22=0,"",RES_hh_tes_in!L22/RES_hh_fec_in!L22)</f>
        <v>0.63879875048378976</v>
      </c>
      <c r="M22" s="78">
        <f>IF(RES_hh_tes_in!M22=0,"",RES_hh_tes_in!M22/RES_hh_fec_in!M22)</f>
        <v>0.65052865076586996</v>
      </c>
      <c r="N22" s="78">
        <f>IF(RES_hh_tes_in!N22=0,"",RES_hh_tes_in!N22/RES_hh_fec_in!N22)</f>
        <v>0.66069755980498057</v>
      </c>
      <c r="O22" s="78">
        <f>IF(RES_hh_tes_in!O22=0,"",RES_hh_tes_in!O22/RES_hh_fec_in!O22)</f>
        <v>0.66900438584170063</v>
      </c>
      <c r="P22" s="78">
        <f>IF(RES_hh_tes_in!P22=0,"",RES_hh_tes_in!P22/RES_hh_fec_in!P22)</f>
        <v>0.67616875008171351</v>
      </c>
      <c r="Q22" s="78">
        <f>IF(RES_hh_tes_in!Q22=0,"",RES_hh_tes_in!Q22/RES_hh_fec_in!Q22)</f>
        <v>0.68471717610081939</v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>
        <f>IF(RES_hh_tes_in!U22=0,"",RES_hh_tes_in!U22/RES_hh_fec_in!U22)</f>
        <v>0.73989711560118288</v>
      </c>
      <c r="V22" s="78">
        <f>IF(RES_hh_tes_in!V22=0,"",RES_hh_tes_in!V22/RES_hh_fec_in!V22)</f>
        <v>0.75116076023870992</v>
      </c>
      <c r="W22" s="78">
        <f>IF(RES_hh_tes_in!W22=0,"",RES_hh_tes_in!W22/RES_hh_fec_in!W22)</f>
        <v>0.76020914040640752</v>
      </c>
      <c r="X22" s="78">
        <f>IF(RES_hh_tes_in!X22=0,"",RES_hh_tes_in!X22/RES_hh_fec_in!X22)</f>
        <v>0.76751961312835459</v>
      </c>
      <c r="Y22" s="78">
        <f>IF(RES_hh_tes_in!Y22=0,"",RES_hh_tes_in!Y22/RES_hh_fec_in!Y22)</f>
        <v>0.77440902820825308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0.76067736442054312</v>
      </c>
      <c r="D24" s="78" t="str">
        <f>IF(RES_hh_tes_in!D24=0,"",RES_hh_tes_in!D24/RES_hh_fec_in!D24)</f>
        <v/>
      </c>
      <c r="E24" s="78">
        <f>IF(RES_hh_tes_in!E24=0,"",RES_hh_tes_in!E24/RES_hh_fec_in!E24)</f>
        <v>0.76415439817779907</v>
      </c>
      <c r="F24" s="78">
        <f>IF(RES_hh_tes_in!F24=0,"",RES_hh_tes_in!F24/RES_hh_fec_in!F24)</f>
        <v>0.76592238524196221</v>
      </c>
      <c r="G24" s="78">
        <f>IF(RES_hh_tes_in!G24=0,"",RES_hh_tes_in!G24/RES_hh_fec_in!G24)</f>
        <v>0.76773302136072075</v>
      </c>
      <c r="H24" s="78">
        <f>IF(RES_hh_tes_in!H24=0,"",RES_hh_tes_in!H24/RES_hh_fec_in!H24)</f>
        <v>0.76958185971321658</v>
      </c>
      <c r="I24" s="78">
        <f>IF(RES_hh_tes_in!I24=0,"",RES_hh_tes_in!I24/RES_hh_fec_in!I24)</f>
        <v>0.77147785300176741</v>
      </c>
      <c r="J24" s="78">
        <f>IF(RES_hh_tes_in!J24=0,"",RES_hh_tes_in!J24/RES_hh_fec_in!J24)</f>
        <v>0.77345767728774939</v>
      </c>
      <c r="K24" s="78">
        <f>IF(RES_hh_tes_in!K24=0,"",RES_hh_tes_in!K24/RES_hh_fec_in!K24)</f>
        <v>0.7755525168702837</v>
      </c>
      <c r="L24" s="78">
        <f>IF(RES_hh_tes_in!L24=0,"",RES_hh_tes_in!L24/RES_hh_fec_in!L24)</f>
        <v>0.77777071482787619</v>
      </c>
      <c r="M24" s="78">
        <f>IF(RES_hh_tes_in!M24=0,"",RES_hh_tes_in!M24/RES_hh_fec_in!M24)</f>
        <v>0.78084208682218348</v>
      </c>
      <c r="N24" s="78">
        <f>IF(RES_hh_tes_in!N24=0,"",RES_hh_tes_in!N24/RES_hh_fec_in!N24)</f>
        <v>0.78499738225636861</v>
      </c>
      <c r="O24" s="78">
        <f>IF(RES_hh_tes_in!O24=0,"",RES_hh_tes_in!O24/RES_hh_fec_in!O24)</f>
        <v>0.79043888102166937</v>
      </c>
      <c r="P24" s="78">
        <f>IF(RES_hh_tes_in!P24=0,"",RES_hh_tes_in!P24/RES_hh_fec_in!P24)</f>
        <v>0.79678173079441894</v>
      </c>
      <c r="Q24" s="78">
        <f>IF(RES_hh_tes_in!Q24=0,"",RES_hh_tes_in!Q24/RES_hh_fec_in!Q24)</f>
        <v>0.80276606402399053</v>
      </c>
      <c r="R24" s="78">
        <f>IF(RES_hh_tes_in!R24=0,"",RES_hh_tes_in!R24/RES_hh_fec_in!R24)</f>
        <v>0.80735165884549853</v>
      </c>
      <c r="S24" s="78">
        <f>IF(RES_hh_tes_in!S24=0,"",RES_hh_tes_in!S24/RES_hh_fec_in!S24)</f>
        <v>0.81181267604071361</v>
      </c>
      <c r="T24" s="78">
        <f>IF(RES_hh_tes_in!T24=0,"",RES_hh_tes_in!T24/RES_hh_fec_in!T24)</f>
        <v>0.81611930900551255</v>
      </c>
      <c r="U24" s="78">
        <f>IF(RES_hh_tes_in!U24=0,"",RES_hh_tes_in!U24/RES_hh_fec_in!U24)</f>
        <v>0.82024175113578612</v>
      </c>
      <c r="V24" s="78">
        <f>IF(RES_hh_tes_in!V24=0,"",RES_hh_tes_in!V24/RES_hh_fec_in!V24)</f>
        <v>0.824150195827419</v>
      </c>
      <c r="W24" s="78">
        <f>IF(RES_hh_tes_in!W24=0,"",RES_hh_tes_in!W24/RES_hh_fec_in!W24)</f>
        <v>0.82775062672221655</v>
      </c>
      <c r="X24" s="78">
        <f>IF(RES_hh_tes_in!X24=0,"",RES_hh_tes_in!X24/RES_hh_fec_in!X24)</f>
        <v>0.83215653980992932</v>
      </c>
      <c r="Y24" s="78">
        <f>IF(RES_hh_tes_in!Y24=0,"",RES_hh_tes_in!Y24/RES_hh_fec_in!Y24)</f>
        <v>0.83639038207221927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0.5883241045161326</v>
      </c>
      <c r="D25" s="79">
        <f>IF(RES_hh_tes_in!D25=0,"",RES_hh_tes_in!D25/RES_hh_fec_in!D25)</f>
        <v>0.58969703634187687</v>
      </c>
      <c r="E25" s="79">
        <f>IF(RES_hh_tes_in!E25=0,"",RES_hh_tes_in!E25/RES_hh_fec_in!E25)</f>
        <v>0.59120005665874131</v>
      </c>
      <c r="F25" s="79">
        <f>IF(RES_hh_tes_in!F25=0,"",RES_hh_tes_in!F25/RES_hh_fec_in!F25)</f>
        <v>0.59272121163431346</v>
      </c>
      <c r="G25" s="79">
        <f>IF(RES_hh_tes_in!G25=0,"",RES_hh_tes_in!G25/RES_hh_fec_in!G25)</f>
        <v>0.59436318553871625</v>
      </c>
      <c r="H25" s="79">
        <f>IF(RES_hh_tes_in!H25=0,"",RES_hh_tes_in!H25/RES_hh_fec_in!H25)</f>
        <v>0.59611438752153889</v>
      </c>
      <c r="I25" s="79">
        <f>IF(RES_hh_tes_in!I25=0,"",RES_hh_tes_in!I25/RES_hh_fec_in!I25)</f>
        <v>0.59800144852985748</v>
      </c>
      <c r="J25" s="79">
        <f>IF(RES_hh_tes_in!J25=0,"",RES_hh_tes_in!J25/RES_hh_fec_in!J25)</f>
        <v>0.60013115059286448</v>
      </c>
      <c r="K25" s="79">
        <f>IF(RES_hh_tes_in!K25=0,"",RES_hh_tes_in!K25/RES_hh_fec_in!K25)</f>
        <v>0.60259782651147231</v>
      </c>
      <c r="L25" s="79">
        <f>IF(RES_hh_tes_in!L25=0,"",RES_hh_tes_in!L25/RES_hh_fec_in!L25)</f>
        <v>0.60543390962611043</v>
      </c>
      <c r="M25" s="79">
        <f>IF(RES_hh_tes_in!M25=0,"",RES_hh_tes_in!M25/RES_hh_fec_in!M25)</f>
        <v>0.61082564521757132</v>
      </c>
      <c r="N25" s="79">
        <f>IF(RES_hh_tes_in!N25=0,"",RES_hh_tes_in!N25/RES_hh_fec_in!N25)</f>
        <v>0.61971613161730477</v>
      </c>
      <c r="O25" s="79">
        <f>IF(RES_hh_tes_in!O25=0,"",RES_hh_tes_in!O25/RES_hh_fec_in!O25)</f>
        <v>0.63327296769189756</v>
      </c>
      <c r="P25" s="79">
        <f>IF(RES_hh_tes_in!P25=0,"",RES_hh_tes_in!P25/RES_hh_fec_in!P25)</f>
        <v>0.65085341997999835</v>
      </c>
      <c r="Q25" s="79">
        <f>IF(RES_hh_tes_in!Q25=0,"",RES_hh_tes_in!Q25/RES_hh_fec_in!Q25)</f>
        <v>0.66781481603025428</v>
      </c>
      <c r="R25" s="79">
        <f>IF(RES_hh_tes_in!R25=0,"",RES_hh_tes_in!R25/RES_hh_fec_in!R25)</f>
        <v>0.67929326025316861</v>
      </c>
      <c r="S25" s="79">
        <f>IF(RES_hh_tes_in!S25=0,"",RES_hh_tes_in!S25/RES_hh_fec_in!S25)</f>
        <v>0.69041389418125143</v>
      </c>
      <c r="T25" s="79">
        <f>IF(RES_hh_tes_in!T25=0,"",RES_hh_tes_in!T25/RES_hh_fec_in!T25)</f>
        <v>0.7014482260416014</v>
      </c>
      <c r="U25" s="79">
        <f>IF(RES_hh_tes_in!U25=0,"",RES_hh_tes_in!U25/RES_hh_fec_in!U25)</f>
        <v>0.71250718092189569</v>
      </c>
      <c r="V25" s="79">
        <f>IF(RES_hh_tes_in!V25=0,"",RES_hh_tes_in!V25/RES_hh_fec_in!V25)</f>
        <v>0.72337132212914335</v>
      </c>
      <c r="W25" s="79">
        <f>IF(RES_hh_tes_in!W25=0,"",RES_hh_tes_in!W25/RES_hh_fec_in!W25)</f>
        <v>0.73329388721493005</v>
      </c>
      <c r="X25" s="79">
        <f>IF(RES_hh_tes_in!X25=0,"",RES_hh_tes_in!X25/RES_hh_fec_in!X25)</f>
        <v>0.74447649393786242</v>
      </c>
      <c r="Y25" s="79">
        <f>IF(RES_hh_tes_in!Y25=0,"",RES_hh_tes_in!Y25/RES_hh_fec_in!Y25)</f>
        <v>0.75490918633010851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0.59009481505202344</v>
      </c>
      <c r="D27" s="70">
        <f>IF(RES_hh_tes_in!D27=0,"",RES_hh_tes_in!D27/RES_hh_fec_in!D27)</f>
        <v>0.5969200065394682</v>
      </c>
      <c r="E27" s="70">
        <f>IF(RES_hh_tes_in!E27=0,"",RES_hh_tes_in!E27/RES_hh_fec_in!E27)</f>
        <v>0.59260125512100259</v>
      </c>
      <c r="F27" s="70">
        <f>IF(RES_hh_tes_in!F27=0,"",RES_hh_tes_in!F27/RES_hh_fec_in!F27)</f>
        <v>0.59076585373015222</v>
      </c>
      <c r="G27" s="70">
        <f>IF(RES_hh_tes_in!G27=0,"",RES_hh_tes_in!G27/RES_hh_fec_in!G27)</f>
        <v>0.62009305314005925</v>
      </c>
      <c r="H27" s="70">
        <f>IF(RES_hh_tes_in!H27=0,"",RES_hh_tes_in!H27/RES_hh_fec_in!H27)</f>
        <v>0.60803410654006718</v>
      </c>
      <c r="I27" s="70">
        <f>IF(RES_hh_tes_in!I27=0,"",RES_hh_tes_in!I27/RES_hh_fec_in!I27)</f>
        <v>0.60775702348245719</v>
      </c>
      <c r="J27" s="70">
        <f>IF(RES_hh_tes_in!J27=0,"",RES_hh_tes_in!J27/RES_hh_fec_in!J27)</f>
        <v>0.61170797626978002</v>
      </c>
      <c r="K27" s="70">
        <f>IF(RES_hh_tes_in!K27=0,"",RES_hh_tes_in!K27/RES_hh_fec_in!K27)</f>
        <v>0.6250233554775656</v>
      </c>
      <c r="L27" s="70">
        <f>IF(RES_hh_tes_in!L27=0,"",RES_hh_tes_in!L27/RES_hh_fec_in!L27)</f>
        <v>0.62095736389942646</v>
      </c>
      <c r="M27" s="70">
        <f>IF(RES_hh_tes_in!M27=0,"",RES_hh_tes_in!M27/RES_hh_fec_in!M27)</f>
        <v>0.64087346664355482</v>
      </c>
      <c r="N27" s="70">
        <f>IF(RES_hh_tes_in!N27=0,"",RES_hh_tes_in!N27/RES_hh_fec_in!N27)</f>
        <v>0.63261822560569958</v>
      </c>
      <c r="O27" s="70">
        <f>IF(RES_hh_tes_in!O27=0,"",RES_hh_tes_in!O27/RES_hh_fec_in!O27)</f>
        <v>0.61868300203467597</v>
      </c>
      <c r="P27" s="70">
        <f>IF(RES_hh_tes_in!P27=0,"",RES_hh_tes_in!P27/RES_hh_fec_in!P27)</f>
        <v>0.61029430623157777</v>
      </c>
      <c r="Q27" s="70">
        <f>IF(RES_hh_tes_in!Q27=0,"",RES_hh_tes_in!Q27/RES_hh_fec_in!Q27)</f>
        <v>0.60305092513801761</v>
      </c>
      <c r="R27" s="70">
        <f>IF(RES_hh_tes_in!R27=0,"",RES_hh_tes_in!R27/RES_hh_fec_in!R27)</f>
        <v>0.60260376471967647</v>
      </c>
      <c r="S27" s="70">
        <f>IF(RES_hh_tes_in!S27=0,"",RES_hh_tes_in!S27/RES_hh_fec_in!S27)</f>
        <v>0.60596533530496766</v>
      </c>
      <c r="T27" s="70">
        <f>IF(RES_hh_tes_in!T27=0,"",RES_hh_tes_in!T27/RES_hh_fec_in!T27)</f>
        <v>0.61625872379931579</v>
      </c>
      <c r="U27" s="70">
        <f>IF(RES_hh_tes_in!U27=0,"",RES_hh_tes_in!U27/RES_hh_fec_in!U27)</f>
        <v>0.63707854508857531</v>
      </c>
      <c r="V27" s="70">
        <f>IF(RES_hh_tes_in!V27=0,"",RES_hh_tes_in!V27/RES_hh_fec_in!V27)</f>
        <v>0.68018566166291627</v>
      </c>
      <c r="W27" s="70">
        <f>IF(RES_hh_tes_in!W27=0,"",RES_hh_tes_in!W27/RES_hh_fec_in!W27)</f>
        <v>0.68017871086510118</v>
      </c>
      <c r="X27" s="70">
        <f>IF(RES_hh_tes_in!X27=0,"",RES_hh_tes_in!X27/RES_hh_fec_in!X27)</f>
        <v>0.71762928135189719</v>
      </c>
      <c r="Y27" s="70">
        <f>IF(RES_hh_tes_in!Y27=0,"",RES_hh_tes_in!Y27/RES_hh_fec_in!Y27)</f>
        <v>0.7230436777360999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0.57963023690877413</v>
      </c>
      <c r="D29" s="78">
        <f>IF(RES_hh_tes_in!D29=0,"",RES_hh_tes_in!D29/RES_hh_fec_in!D29)</f>
        <v>0.57996727602564158</v>
      </c>
      <c r="E29" s="78">
        <f>IF(RES_hh_tes_in!E29=0,"",RES_hh_tes_in!E29/RES_hh_fec_in!E29)</f>
        <v>0.58030434550252163</v>
      </c>
      <c r="F29" s="78">
        <f>IF(RES_hh_tes_in!F29=0,"",RES_hh_tes_in!F29/RES_hh_fec_in!F29)</f>
        <v>0.58064141911940303</v>
      </c>
      <c r="G29" s="78">
        <f>IF(RES_hh_tes_in!G29=0,"",RES_hh_tes_in!G29/RES_hh_fec_in!G29)</f>
        <v>0.5809785206960697</v>
      </c>
      <c r="H29" s="78">
        <f>IF(RES_hh_tes_in!H29=0,"",RES_hh_tes_in!H29/RES_hh_fec_in!H29)</f>
        <v>0.58131564731728369</v>
      </c>
      <c r="I29" s="78">
        <f>IF(RES_hh_tes_in!I29=0,"",RES_hh_tes_in!I29/RES_hh_fec_in!I29)</f>
        <v>0.58165280485224036</v>
      </c>
      <c r="J29" s="78">
        <f>IF(RES_hh_tes_in!J29=0,"",RES_hh_tes_in!J29/RES_hh_fec_in!J29)</f>
        <v>0.58199001734496159</v>
      </c>
      <c r="K29" s="78">
        <f>IF(RES_hh_tes_in!K29=0,"",RES_hh_tes_in!K29/RES_hh_fec_in!K29)</f>
        <v>0.58232730523919041</v>
      </c>
      <c r="L29" s="78">
        <f>IF(RES_hh_tes_in!L29=0,"",RES_hh_tes_in!L29/RES_hh_fec_in!L29)</f>
        <v>0.58266467400446598</v>
      </c>
      <c r="M29" s="78">
        <f>IF(RES_hh_tes_in!M29=0,"",RES_hh_tes_in!M29/RES_hh_fec_in!M29)</f>
        <v>0.58292088632679084</v>
      </c>
      <c r="N29" s="78">
        <f>IF(RES_hh_tes_in!N29=0,"",RES_hh_tes_in!N29/RES_hh_fec_in!N29)</f>
        <v>0.58306409696316042</v>
      </c>
      <c r="O29" s="78">
        <f>IF(RES_hh_tes_in!O29=0,"",RES_hh_tes_in!O29/RES_hh_fec_in!O29)</f>
        <v>0.58314969019855523</v>
      </c>
      <c r="P29" s="78">
        <f>IF(RES_hh_tes_in!P29=0,"",RES_hh_tes_in!P29/RES_hh_fec_in!P29)</f>
        <v>0.58338852397230723</v>
      </c>
      <c r="Q29" s="78">
        <f>IF(RES_hh_tes_in!Q29=0,"",RES_hh_tes_in!Q29/RES_hh_fec_in!Q29)</f>
        <v>0.58436063322412068</v>
      </c>
      <c r="R29" s="78">
        <f>IF(RES_hh_tes_in!R29=0,"",RES_hh_tes_in!R29/RES_hh_fec_in!R29)</f>
        <v>0.58691412216620842</v>
      </c>
      <c r="S29" s="78">
        <f>IF(RES_hh_tes_in!S29=0,"",RES_hh_tes_in!S29/RES_hh_fec_in!S29)</f>
        <v>0.59051611010494065</v>
      </c>
      <c r="T29" s="78">
        <f>IF(RES_hh_tes_in!T29=0,"",RES_hh_tes_in!T29/RES_hh_fec_in!T29)</f>
        <v>0.59446819712148646</v>
      </c>
      <c r="U29" s="78">
        <f>IF(RES_hh_tes_in!U29=0,"",RES_hh_tes_in!U29/RES_hh_fec_in!U29)</f>
        <v>0.59807198329702582</v>
      </c>
      <c r="V29" s="78">
        <f>IF(RES_hh_tes_in!V29=0,"",RES_hh_tes_in!V29/RES_hh_fec_in!V29)</f>
        <v>0.60062906871273192</v>
      </c>
      <c r="W29" s="78">
        <f>IF(RES_hh_tes_in!W29=0,"",RES_hh_tes_in!W29/RES_hh_fec_in!W29)</f>
        <v>0.60185802337799277</v>
      </c>
      <c r="X29" s="78">
        <f>IF(RES_hh_tes_in!X29=0,"",RES_hh_tes_in!X29/RES_hh_fec_in!X29)</f>
        <v>0.60225595015115652</v>
      </c>
      <c r="Y29" s="78">
        <f>IF(RES_hh_tes_in!Y29=0,"",RES_hh_tes_in!Y29/RES_hh_fec_in!Y29)</f>
        <v>0.60229574282847276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0.57895825499107889</v>
      </c>
      <c r="D30" s="78">
        <f>IF(RES_hh_tes_in!D30=0,"",RES_hh_tes_in!D30/RES_hh_fec_in!D30)</f>
        <v>0.57952495214395749</v>
      </c>
      <c r="E30" s="78">
        <f>IF(RES_hh_tes_in!E30=0,"",RES_hh_tes_in!E30/RES_hh_fec_in!E30)</f>
        <v>0.58009170034412305</v>
      </c>
      <c r="F30" s="78">
        <f>IF(RES_hh_tes_in!F30=0,"",RES_hh_tes_in!F30/RES_hh_fec_in!F30)</f>
        <v>0.58065845550528206</v>
      </c>
      <c r="G30" s="78">
        <f>IF(RES_hh_tes_in!G30=0,"",RES_hh_tes_in!G30/RES_hh_fec_in!G30)</f>
        <v>0.5812252576779896</v>
      </c>
      <c r="H30" s="78">
        <f>IF(RES_hh_tes_in!H30=0,"",RES_hh_tes_in!H30/RES_hh_fec_in!H30)</f>
        <v>0.58179210196056774</v>
      </c>
      <c r="I30" s="78">
        <f>IF(RES_hh_tes_in!I30=0,"",RES_hh_tes_in!I30/RES_hh_fec_in!I30)</f>
        <v>0.58235899822147397</v>
      </c>
      <c r="J30" s="78">
        <f>IF(RES_hh_tes_in!J30=0,"",RES_hh_tes_in!J30/RES_hh_fec_in!J30)</f>
        <v>0.58292598688829778</v>
      </c>
      <c r="K30" s="78">
        <f>IF(RES_hh_tes_in!K30=0,"",RES_hh_tes_in!K30/RES_hh_fec_in!K30)</f>
        <v>0.58349310233512264</v>
      </c>
      <c r="L30" s="78">
        <f>IF(RES_hh_tes_in!L30=0,"",RES_hh_tes_in!L30/RES_hh_fec_in!L30)</f>
        <v>0.58406035375842535</v>
      </c>
      <c r="M30" s="78">
        <f>IF(RES_hh_tes_in!M30=0,"",RES_hh_tes_in!M30/RES_hh_fec_in!M30)</f>
        <v>0.58449114883925546</v>
      </c>
      <c r="N30" s="78">
        <f>IF(RES_hh_tes_in!N30=0,"",RES_hh_tes_in!N30/RES_hh_fec_in!N30)</f>
        <v>0.58473194302554121</v>
      </c>
      <c r="O30" s="78">
        <f>IF(RES_hh_tes_in!O30=0,"",RES_hh_tes_in!O30/RES_hh_fec_in!O30)</f>
        <v>0.58487585938532394</v>
      </c>
      <c r="P30" s="78">
        <f>IF(RES_hh_tes_in!P30=0,"",RES_hh_tes_in!P30/RES_hh_fec_in!P30)</f>
        <v>0.58527743419614786</v>
      </c>
      <c r="Q30" s="78">
        <f>IF(RES_hh_tes_in!Q30=0,"",RES_hh_tes_in!Q30/RES_hh_fec_in!Q30)</f>
        <v>0.58691193748588322</v>
      </c>
      <c r="R30" s="78">
        <f>IF(RES_hh_tes_in!R30=0,"",RES_hh_tes_in!R30/RES_hh_fec_in!R30)</f>
        <v>0.59120537062455503</v>
      </c>
      <c r="S30" s="78">
        <f>IF(RES_hh_tes_in!S30=0,"",RES_hh_tes_in!S30/RES_hh_fec_in!S30)</f>
        <v>0.59726174867513093</v>
      </c>
      <c r="T30" s="78">
        <f>IF(RES_hh_tes_in!T30=0,"",RES_hh_tes_in!T30/RES_hh_fec_in!T30)</f>
        <v>0.60390678288071464</v>
      </c>
      <c r="U30" s="78">
        <f>IF(RES_hh_tes_in!U30=0,"",RES_hh_tes_in!U30/RES_hh_fec_in!U30)</f>
        <v>0.6099661844844263</v>
      </c>
      <c r="V30" s="78">
        <f>IF(RES_hh_tes_in!V30=0,"",RES_hh_tes_in!V30/RES_hh_fec_in!V30)</f>
        <v>0.61426566472937738</v>
      </c>
      <c r="W30" s="78">
        <f>IF(RES_hh_tes_in!W30=0,"",RES_hh_tes_in!W30/RES_hh_fec_in!W30)</f>
        <v>0.61633202757857097</v>
      </c>
      <c r="X30" s="78">
        <f>IF(RES_hh_tes_in!X30=0,"",RES_hh_tes_in!X30/RES_hh_fec_in!X30)</f>
        <v>0.61673952404020349</v>
      </c>
      <c r="Y30" s="78">
        <f>IF(RES_hh_tes_in!Y30=0,"",RES_hh_tes_in!Y30/RES_hh_fec_in!Y30)</f>
        <v>0.61678027368636679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0.57312152296796826</v>
      </c>
      <c r="D31" s="78">
        <f>IF(RES_hh_tes_in!D31=0,"",RES_hh_tes_in!D31/RES_hh_fec_in!D31)</f>
        <v>0.57340783186953104</v>
      </c>
      <c r="E31" s="78">
        <f>IF(RES_hh_tes_in!E31=0,"",RES_hh_tes_in!E31/RES_hh_fec_in!E31)</f>
        <v>0.57369416656139915</v>
      </c>
      <c r="F31" s="78">
        <f>IF(RES_hh_tes_in!F31=0,"",RES_hh_tes_in!F31/RES_hh_fec_in!F31)</f>
        <v>0.57398050477012708</v>
      </c>
      <c r="G31" s="78">
        <f>IF(RES_hh_tes_in!G31=0,"",RES_hh_tes_in!G31/RES_hh_fec_in!G31)</f>
        <v>0.57426686673020921</v>
      </c>
      <c r="H31" s="78">
        <f>IF(RES_hh_tes_in!H31=0,"",RES_hh_tes_in!H31/RES_hh_fec_in!H31)</f>
        <v>0.57455324996520107</v>
      </c>
      <c r="I31" s="78">
        <f>IF(RES_hh_tes_in!I31=0,"",RES_hh_tes_in!I31/RES_hh_fec_in!I31)</f>
        <v>0.57483965946088256</v>
      </c>
      <c r="J31" s="78">
        <f>IF(RES_hh_tes_in!J31=0,"",RES_hh_tes_in!J31/RES_hh_fec_in!J31)</f>
        <v>0.57512611564223481</v>
      </c>
      <c r="K31" s="78">
        <f>IF(RES_hh_tes_in!K31=0,"",RES_hh_tes_in!K31/RES_hh_fec_in!K31)</f>
        <v>0.575412635875864</v>
      </c>
      <c r="L31" s="78">
        <f>IF(RES_hh_tes_in!L31=0,"",RES_hh_tes_in!L31/RES_hh_fec_in!L31)</f>
        <v>0.57569922480804891</v>
      </c>
      <c r="M31" s="78">
        <f>IF(RES_hh_tes_in!M31=0,"",RES_hh_tes_in!M31/RES_hh_fec_in!M31)</f>
        <v>0.57591687274533709</v>
      </c>
      <c r="N31" s="78">
        <f>IF(RES_hh_tes_in!N31=0,"",RES_hh_tes_in!N31/RES_hh_fec_in!N31)</f>
        <v>0.57603852770447694</v>
      </c>
      <c r="O31" s="78">
        <f>IF(RES_hh_tes_in!O31=0,"",RES_hh_tes_in!O31/RES_hh_fec_in!O31)</f>
        <v>0.57611123767783223</v>
      </c>
      <c r="P31" s="78">
        <f>IF(RES_hh_tes_in!P31=0,"",RES_hh_tes_in!P31/RES_hh_fec_in!P31)</f>
        <v>0.57631412283862449</v>
      </c>
      <c r="Q31" s="78">
        <f>IF(RES_hh_tes_in!Q31=0,"",RES_hh_tes_in!Q31/RES_hh_fec_in!Q31)</f>
        <v>0.57713991283793487</v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>
        <f>IF(RES_hh_tes_in!U31=0,"",RES_hh_tes_in!U31/RES_hh_fec_in!U31)</f>
        <v>0.5887874676226742</v>
      </c>
      <c r="V31" s="78">
        <f>IF(RES_hh_tes_in!V31=0,"",RES_hh_tes_in!V31/RES_hh_fec_in!V31)</f>
        <v>0.59095966746516471</v>
      </c>
      <c r="W31" s="78">
        <f>IF(RES_hh_tes_in!W31=0,"",RES_hh_tes_in!W31/RES_hh_fec_in!W31)</f>
        <v>0.59200364320172438</v>
      </c>
      <c r="X31" s="78">
        <f>IF(RES_hh_tes_in!X31=0,"",RES_hh_tes_in!X31/RES_hh_fec_in!X31)</f>
        <v>0.59238803215866298</v>
      </c>
      <c r="Y31" s="78">
        <f>IF(RES_hh_tes_in!Y31=0,"",RES_hh_tes_in!Y31/RES_hh_fec_in!Y31)</f>
        <v>0.59242647105435697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0.74675486926598833</v>
      </c>
      <c r="D32" s="81">
        <f>IF(RES_hh_tes_in!D32=0,"",RES_hh_tes_in!D32/RES_hh_fec_in!D32)</f>
        <v>0.74797387542463956</v>
      </c>
      <c r="E32" s="81">
        <f>IF(RES_hh_tes_in!E32=0,"",RES_hh_tes_in!E32/RES_hh_fec_in!E32)</f>
        <v>0.74925035800566464</v>
      </c>
      <c r="F32" s="81">
        <f>IF(RES_hh_tes_in!F32=0,"",RES_hh_tes_in!F32/RES_hh_fec_in!F32)</f>
        <v>0.75053467828064979</v>
      </c>
      <c r="G32" s="81">
        <f>IF(RES_hh_tes_in!G32=0,"",RES_hh_tes_in!G32/RES_hh_fec_in!G32)</f>
        <v>0.75187193095993299</v>
      </c>
      <c r="H32" s="81">
        <f>IF(RES_hh_tes_in!H32=0,"",RES_hh_tes_in!H32/RES_hh_fec_in!H32)</f>
        <v>0.75325659702505676</v>
      </c>
      <c r="I32" s="81">
        <f>IF(RES_hh_tes_in!I32=0,"",RES_hh_tes_in!I32/RES_hh_fec_in!I32)</f>
        <v>0.75469978781396596</v>
      </c>
      <c r="J32" s="81">
        <f>IF(RES_hh_tes_in!J32=0,"",RES_hh_tes_in!J32/RES_hh_fec_in!J32)</f>
        <v>0.75624702255627207</v>
      </c>
      <c r="K32" s="81">
        <f>IF(RES_hh_tes_in!K32=0,"",RES_hh_tes_in!K32/RES_hh_fec_in!K32)</f>
        <v>0.75793700457012547</v>
      </c>
      <c r="L32" s="81">
        <f>IF(RES_hh_tes_in!L32=0,"",RES_hh_tes_in!L32/RES_hh_fec_in!L32)</f>
        <v>0.75978008857988677</v>
      </c>
      <c r="M32" s="81">
        <f>IF(RES_hh_tes_in!M32=0,"",RES_hh_tes_in!M32/RES_hh_fec_in!M32)</f>
        <v>0.76241529143344944</v>
      </c>
      <c r="N32" s="81">
        <f>IF(RES_hh_tes_in!N32=0,"",RES_hh_tes_in!N32/RES_hh_fec_in!N32)</f>
        <v>0.76602453515391944</v>
      </c>
      <c r="O32" s="81">
        <f>IF(RES_hh_tes_in!O32=0,"",RES_hh_tes_in!O32/RES_hh_fec_in!O32)</f>
        <v>0.77103921810814713</v>
      </c>
      <c r="P32" s="81">
        <f>IF(RES_hh_tes_in!P32=0,"",RES_hh_tes_in!P32/RES_hh_fec_in!P32)</f>
        <v>0.77767092792985426</v>
      </c>
      <c r="Q32" s="81">
        <f>IF(RES_hh_tes_in!Q32=0,"",RES_hh_tes_in!Q32/RES_hh_fec_in!Q32)</f>
        <v>0.78625242512262516</v>
      </c>
      <c r="R32" s="81">
        <f>IF(RES_hh_tes_in!R32=0,"",RES_hh_tes_in!R32/RES_hh_fec_in!R32)</f>
        <v>0.79792979110605367</v>
      </c>
      <c r="S32" s="81">
        <f>IF(RES_hh_tes_in!S32=0,"",RES_hh_tes_in!S32/RES_hh_fec_in!S32)</f>
        <v>0.81254198791751731</v>
      </c>
      <c r="T32" s="81">
        <f>IF(RES_hh_tes_in!T32=0,"",RES_hh_tes_in!T32/RES_hh_fec_in!T32)</f>
        <v>0.82827282020010751</v>
      </c>
      <c r="U32" s="81">
        <f>IF(RES_hh_tes_in!U32=0,"",RES_hh_tes_in!U32/RES_hh_fec_in!U32)</f>
        <v>0.84330609259695843</v>
      </c>
      <c r="V32" s="81">
        <f>IF(RES_hh_tes_in!V32=0,"",RES_hh_tes_in!V32/RES_hh_fec_in!V32)</f>
        <v>0.85582560975118438</v>
      </c>
      <c r="W32" s="81">
        <f>IF(RES_hh_tes_in!W32=0,"",RES_hh_tes_in!W32/RES_hh_fec_in!W32)</f>
        <v>0.86520034251252065</v>
      </c>
      <c r="X32" s="81">
        <f>IF(RES_hh_tes_in!X32=0,"",RES_hh_tes_in!X32/RES_hh_fec_in!X32)</f>
        <v>0.87279146526977536</v>
      </c>
      <c r="Y32" s="81">
        <f>IF(RES_hh_tes_in!Y32=0,"",RES_hh_tes_in!Y32/RES_hh_fec_in!Y32)</f>
        <v>0.87952324123371728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306.8992763780364</v>
      </c>
      <c r="D3" s="65">
        <f t="shared" si="0"/>
        <v>353.40049576468135</v>
      </c>
      <c r="E3" s="65">
        <f t="shared" si="0"/>
        <v>330.63185177555226</v>
      </c>
      <c r="F3" s="65">
        <f t="shared" si="0"/>
        <v>220.83131583162555</v>
      </c>
      <c r="G3" s="65">
        <f t="shared" si="0"/>
        <v>148.98210255181704</v>
      </c>
      <c r="H3" s="65">
        <f t="shared" si="0"/>
        <v>120.06838842423542</v>
      </c>
      <c r="I3" s="65">
        <f t="shared" si="0"/>
        <v>119.47909490670715</v>
      </c>
      <c r="J3" s="65">
        <f t="shared" si="0"/>
        <v>134.88671319186199</v>
      </c>
      <c r="K3" s="65">
        <f t="shared" si="0"/>
        <v>91.264963853421946</v>
      </c>
      <c r="L3" s="65">
        <f t="shared" si="0"/>
        <v>116.19920562031737</v>
      </c>
      <c r="M3" s="65">
        <f t="shared" si="0"/>
        <v>99.300501811494172</v>
      </c>
      <c r="N3" s="65">
        <f t="shared" si="0"/>
        <v>137.79166165176505</v>
      </c>
      <c r="O3" s="65">
        <f t="shared" si="0"/>
        <v>191.9548900451839</v>
      </c>
      <c r="P3" s="65">
        <f t="shared" si="0"/>
        <v>161.29461214840805</v>
      </c>
      <c r="Q3" s="65">
        <f t="shared" si="0"/>
        <v>206.57071165783691</v>
      </c>
      <c r="R3" s="65">
        <f t="shared" ref="R3:V3" si="1">SUM(R4,R15,R17,R27)</f>
        <v>205.33516046982851</v>
      </c>
      <c r="S3" s="65">
        <f t="shared" si="1"/>
        <v>171.35828120770699</v>
      </c>
      <c r="T3" s="65">
        <f t="shared" si="1"/>
        <v>140.70541708164151</v>
      </c>
      <c r="U3" s="65">
        <f t="shared" si="1"/>
        <v>112.74583072287743</v>
      </c>
      <c r="V3" s="65">
        <f t="shared" si="1"/>
        <v>83.535688678068936</v>
      </c>
      <c r="W3" s="65">
        <f t="shared" ref="W3:Y3" si="2">SUM(W4,W15,W17,W27)</f>
        <v>58.763435646548714</v>
      </c>
      <c r="X3" s="65">
        <f t="shared" si="2"/>
        <v>31.959007195949532</v>
      </c>
      <c r="Y3" s="65">
        <f t="shared" si="2"/>
        <v>21.210171130399495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281.00907265254398</v>
      </c>
      <c r="D4" s="69">
        <f t="shared" si="3"/>
        <v>331.29724788704357</v>
      </c>
      <c r="E4" s="69">
        <f t="shared" si="3"/>
        <v>309.10843716006457</v>
      </c>
      <c r="F4" s="69">
        <f t="shared" si="3"/>
        <v>196.4619748947683</v>
      </c>
      <c r="G4" s="69">
        <f t="shared" si="3"/>
        <v>126.3547312757775</v>
      </c>
      <c r="H4" s="69">
        <f t="shared" si="3"/>
        <v>103.0973089400202</v>
      </c>
      <c r="I4" s="69">
        <f t="shared" si="3"/>
        <v>96.495880831930961</v>
      </c>
      <c r="J4" s="69">
        <f t="shared" si="3"/>
        <v>111.12769707921976</v>
      </c>
      <c r="K4" s="69">
        <f t="shared" si="3"/>
        <v>70.432267426588524</v>
      </c>
      <c r="L4" s="69">
        <f t="shared" si="3"/>
        <v>93.140837413259192</v>
      </c>
      <c r="M4" s="69">
        <f t="shared" si="3"/>
        <v>81.032177736092933</v>
      </c>
      <c r="N4" s="69">
        <f t="shared" si="3"/>
        <v>115.38649347650806</v>
      </c>
      <c r="O4" s="69">
        <f t="shared" si="3"/>
        <v>162.08451365103329</v>
      </c>
      <c r="P4" s="69">
        <f t="shared" si="3"/>
        <v>134.11523083073953</v>
      </c>
      <c r="Q4" s="69">
        <f t="shared" si="3"/>
        <v>180.98131712592553</v>
      </c>
      <c r="R4" s="69">
        <f t="shared" ref="R4:V4" si="4">SUM(R5:R14)</f>
        <v>178.57541923815245</v>
      </c>
      <c r="S4" s="69">
        <f t="shared" si="4"/>
        <v>144.18566738000743</v>
      </c>
      <c r="T4" s="69">
        <f t="shared" si="4"/>
        <v>113.52887227177328</v>
      </c>
      <c r="U4" s="69">
        <f t="shared" si="4"/>
        <v>87.324936323456839</v>
      </c>
      <c r="V4" s="69">
        <f t="shared" si="4"/>
        <v>57.162173618265022</v>
      </c>
      <c r="W4" s="69">
        <f t="shared" ref="W4:Y4" si="5">SUM(W5:W14)</f>
        <v>38.882898090902813</v>
      </c>
      <c r="X4" s="69">
        <f t="shared" si="5"/>
        <v>16.619681546655698</v>
      </c>
      <c r="Y4" s="69">
        <f t="shared" si="5"/>
        <v>8.2196502512040048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23.197670745879471</v>
      </c>
      <c r="D5" s="72">
        <v>23.046724725705246</v>
      </c>
      <c r="E5" s="72">
        <v>30.010872953703856</v>
      </c>
      <c r="F5" s="72">
        <v>19.589161501809155</v>
      </c>
      <c r="G5" s="72">
        <v>6.8561102741596054</v>
      </c>
      <c r="H5" s="72">
        <v>1.7959265195033576</v>
      </c>
      <c r="I5" s="72">
        <v>0</v>
      </c>
      <c r="J5" s="72">
        <v>2.6330162434820186</v>
      </c>
      <c r="K5" s="72">
        <v>5.9547454502900106</v>
      </c>
      <c r="L5" s="72">
        <v>18.804413771849649</v>
      </c>
      <c r="M5" s="72">
        <v>25.018618937094661</v>
      </c>
      <c r="N5" s="72">
        <v>16.902313548227031</v>
      </c>
      <c r="O5" s="72">
        <v>10.348018901706576</v>
      </c>
      <c r="P5" s="72">
        <v>0</v>
      </c>
      <c r="Q5" s="72">
        <v>0.46825853395045142</v>
      </c>
      <c r="R5" s="72">
        <v>7.9320351945692016</v>
      </c>
      <c r="S5" s="72">
        <v>10.867310037681429</v>
      </c>
      <c r="T5" s="72">
        <v>0.25319187171590019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1.8147078913580492</v>
      </c>
      <c r="O6" s="72">
        <v>5.0511573576987301</v>
      </c>
      <c r="P6" s="72">
        <v>0</v>
      </c>
      <c r="Q6" s="72">
        <v>0</v>
      </c>
      <c r="R6" s="72">
        <v>0</v>
      </c>
      <c r="S6" s="72">
        <v>0.15134639030420091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5.3551873570716387E-3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2.5061035102766898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255.30529839638783</v>
      </c>
      <c r="D8" s="72">
        <v>308.25052316133832</v>
      </c>
      <c r="E8" s="72">
        <v>279.09756420636069</v>
      </c>
      <c r="F8" s="72">
        <v>176.87281339295916</v>
      </c>
      <c r="G8" s="72">
        <v>119.49862100161789</v>
      </c>
      <c r="H8" s="72">
        <v>101.30138242051684</v>
      </c>
      <c r="I8" s="72">
        <v>96.495880831930961</v>
      </c>
      <c r="J8" s="72">
        <v>108.49468083573774</v>
      </c>
      <c r="K8" s="72">
        <v>64.477521976298519</v>
      </c>
      <c r="L8" s="72">
        <v>74.336423641409539</v>
      </c>
      <c r="M8" s="72">
        <v>56.013558798998275</v>
      </c>
      <c r="N8" s="72">
        <v>96.669472036922983</v>
      </c>
      <c r="O8" s="72">
        <v>146.685337391628</v>
      </c>
      <c r="P8" s="72">
        <v>134.11523083073953</v>
      </c>
      <c r="Q8" s="72">
        <v>180.51305859197507</v>
      </c>
      <c r="R8" s="72">
        <v>170.64338404358324</v>
      </c>
      <c r="S8" s="72">
        <v>133.1670109520218</v>
      </c>
      <c r="T8" s="72">
        <v>113.27568040005738</v>
      </c>
      <c r="U8" s="72">
        <v>87.324936323456839</v>
      </c>
      <c r="V8" s="72">
        <v>57.162173618265022</v>
      </c>
      <c r="W8" s="72">
        <v>38.882898090902813</v>
      </c>
      <c r="X8" s="72">
        <v>16.619681546655698</v>
      </c>
      <c r="Y8" s="72">
        <v>8.214295063846933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9.1560584801200271</v>
      </c>
      <c r="D17" s="69">
        <f t="shared" si="7"/>
        <v>6.0980494230783489</v>
      </c>
      <c r="E17" s="69">
        <f t="shared" si="7"/>
        <v>4.3245129263562756</v>
      </c>
      <c r="F17" s="69">
        <f t="shared" si="7"/>
        <v>5.8811890274252896</v>
      </c>
      <c r="G17" s="69">
        <f t="shared" si="7"/>
        <v>7.9367101457302223</v>
      </c>
      <c r="H17" s="69">
        <f t="shared" si="7"/>
        <v>3.6838271717227942</v>
      </c>
      <c r="I17" s="69">
        <f t="shared" si="7"/>
        <v>11.109897412530458</v>
      </c>
      <c r="J17" s="69">
        <f t="shared" si="7"/>
        <v>12.52093109613471</v>
      </c>
      <c r="K17" s="69">
        <f t="shared" si="7"/>
        <v>11.371590863626569</v>
      </c>
      <c r="L17" s="69">
        <f t="shared" si="7"/>
        <v>12.197483108324409</v>
      </c>
      <c r="M17" s="69">
        <f t="shared" si="7"/>
        <v>10.056412653297208</v>
      </c>
      <c r="N17" s="69">
        <f t="shared" si="7"/>
        <v>14.87179266575518</v>
      </c>
      <c r="O17" s="69">
        <f t="shared" si="7"/>
        <v>21.000500496698034</v>
      </c>
      <c r="P17" s="69">
        <f t="shared" si="7"/>
        <v>18.580057533975065</v>
      </c>
      <c r="Q17" s="69">
        <f t="shared" si="7"/>
        <v>14.881198718345033</v>
      </c>
      <c r="R17" s="69">
        <f t="shared" ref="R17:V17" si="8">SUM(R18:R26)</f>
        <v>16.737805901378533</v>
      </c>
      <c r="S17" s="69">
        <f t="shared" si="8"/>
        <v>16.255505464448468</v>
      </c>
      <c r="T17" s="69">
        <f t="shared" si="8"/>
        <v>15.555031640017347</v>
      </c>
      <c r="U17" s="69">
        <f t="shared" si="8"/>
        <v>14.621666607642659</v>
      </c>
      <c r="V17" s="69">
        <f t="shared" si="8"/>
        <v>13.803916506865493</v>
      </c>
      <c r="W17" s="69">
        <f t="shared" ref="W17:Y17" si="9">SUM(W18:W26)</f>
        <v>7.7553951670965002</v>
      </c>
      <c r="X17" s="69">
        <f t="shared" si="9"/>
        <v>6.9828848511797128</v>
      </c>
      <c r="Y17" s="69">
        <f t="shared" si="9"/>
        <v>5.0808291046214249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1.258592295205502</v>
      </c>
      <c r="D19" s="72">
        <v>1.0095650730893309</v>
      </c>
      <c r="E19" s="72">
        <v>1.0642535692396584</v>
      </c>
      <c r="F19" s="72">
        <v>1.2623266085889644</v>
      </c>
      <c r="G19" s="72">
        <v>2.9833177577190866</v>
      </c>
      <c r="H19" s="72">
        <v>2.3540733763354926</v>
      </c>
      <c r="I19" s="72">
        <v>0.4251263513119129</v>
      </c>
      <c r="J19" s="72">
        <v>0.23680997890714137</v>
      </c>
      <c r="K19" s="72">
        <v>1.4240392661685848</v>
      </c>
      <c r="L19" s="72">
        <v>1.6818307518398599</v>
      </c>
      <c r="M19" s="72">
        <v>1.2461697741792268</v>
      </c>
      <c r="N19" s="72">
        <v>0.73077208997447862</v>
      </c>
      <c r="O19" s="72">
        <v>0.59404984082556844</v>
      </c>
      <c r="P19" s="72">
        <v>0.31788948405846129</v>
      </c>
      <c r="Q19" s="72">
        <v>6.0515634952485256E-2</v>
      </c>
      <c r="R19" s="72">
        <v>4.0945986124790584E-2</v>
      </c>
      <c r="S19" s="72">
        <v>9.3231833403652126E-2</v>
      </c>
      <c r="T19" s="72">
        <v>4.0984333180347964E-2</v>
      </c>
      <c r="U19" s="72">
        <v>0.21757163351458081</v>
      </c>
      <c r="V19" s="72">
        <v>0.33616626089308765</v>
      </c>
      <c r="W19" s="72">
        <v>0.29435903427474125</v>
      </c>
      <c r="X19" s="72">
        <v>0.21744596770067232</v>
      </c>
      <c r="Y19" s="72">
        <v>0.41779824695200585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7.8974661849145251</v>
      </c>
      <c r="D21" s="72">
        <v>5.0884843499890176</v>
      </c>
      <c r="E21" s="72">
        <v>3.2602593571166167</v>
      </c>
      <c r="F21" s="72">
        <v>4.6188624188363248</v>
      </c>
      <c r="G21" s="72">
        <v>4.9533923880111361</v>
      </c>
      <c r="H21" s="72">
        <v>1.3297537953873018</v>
      </c>
      <c r="I21" s="72">
        <v>10.684771061218544</v>
      </c>
      <c r="J21" s="72">
        <v>12.284121117227569</v>
      </c>
      <c r="K21" s="72">
        <v>9.9475515974579842</v>
      </c>
      <c r="L21" s="72">
        <v>10.51565235648455</v>
      </c>
      <c r="M21" s="72">
        <v>8.8102428791179808</v>
      </c>
      <c r="N21" s="72">
        <v>14.141020575780701</v>
      </c>
      <c r="O21" s="72">
        <v>20.406450655872465</v>
      </c>
      <c r="P21" s="72">
        <v>18.262168049916603</v>
      </c>
      <c r="Q21" s="72">
        <v>14.820683083392547</v>
      </c>
      <c r="R21" s="72">
        <v>16.696859915253743</v>
      </c>
      <c r="S21" s="72">
        <v>16.162273631044815</v>
      </c>
      <c r="T21" s="72">
        <v>15.514047306837</v>
      </c>
      <c r="U21" s="72">
        <v>14.404094974128078</v>
      </c>
      <c r="V21" s="72">
        <v>13.467750245972406</v>
      </c>
      <c r="W21" s="72">
        <v>7.4610361328217589</v>
      </c>
      <c r="X21" s="72">
        <v>6.7654388834790407</v>
      </c>
      <c r="Y21" s="72">
        <v>4.663030857669419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16.734145245372432</v>
      </c>
      <c r="D27" s="69">
        <f t="shared" si="10"/>
        <v>16.005198454559423</v>
      </c>
      <c r="E27" s="69">
        <f t="shared" si="10"/>
        <v>17.19890168913145</v>
      </c>
      <c r="F27" s="69">
        <f t="shared" si="10"/>
        <v>18.488151909431956</v>
      </c>
      <c r="G27" s="69">
        <f t="shared" si="10"/>
        <v>14.690661130309309</v>
      </c>
      <c r="H27" s="69">
        <f t="shared" si="10"/>
        <v>13.287252312492431</v>
      </c>
      <c r="I27" s="69">
        <f t="shared" si="10"/>
        <v>11.873316662245731</v>
      </c>
      <c r="J27" s="69">
        <f t="shared" si="10"/>
        <v>11.238085016507505</v>
      </c>
      <c r="K27" s="69">
        <f t="shared" si="10"/>
        <v>9.4611055632068606</v>
      </c>
      <c r="L27" s="69">
        <f t="shared" si="10"/>
        <v>10.860885098733773</v>
      </c>
      <c r="M27" s="69">
        <f t="shared" si="10"/>
        <v>8.2119114221040306</v>
      </c>
      <c r="N27" s="69">
        <f t="shared" si="10"/>
        <v>7.5333755095018109</v>
      </c>
      <c r="O27" s="69">
        <f t="shared" si="10"/>
        <v>8.8698758974525695</v>
      </c>
      <c r="P27" s="69">
        <f t="shared" si="10"/>
        <v>8.5993237836934622</v>
      </c>
      <c r="Q27" s="69">
        <f t="shared" si="10"/>
        <v>10.708195813566356</v>
      </c>
      <c r="R27" s="69">
        <f t="shared" ref="R27:V27" si="11">SUM(R28:R32)</f>
        <v>10.021935330297536</v>
      </c>
      <c r="S27" s="69">
        <f t="shared" si="11"/>
        <v>10.917108363251097</v>
      </c>
      <c r="T27" s="69">
        <f t="shared" si="11"/>
        <v>11.621513169850893</v>
      </c>
      <c r="U27" s="69">
        <f t="shared" si="11"/>
        <v>10.799227791777927</v>
      </c>
      <c r="V27" s="69">
        <f t="shared" si="11"/>
        <v>12.569598552938412</v>
      </c>
      <c r="W27" s="69">
        <f t="shared" ref="W27:Y27" si="12">SUM(W28:W32)</f>
        <v>12.125142388549403</v>
      </c>
      <c r="X27" s="69">
        <f t="shared" si="12"/>
        <v>8.3564407981141198</v>
      </c>
      <c r="Y27" s="69">
        <f t="shared" si="12"/>
        <v>7.9096917745740658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4.6068095055567024</v>
      </c>
      <c r="D29" s="72">
        <v>2.2017900620024187</v>
      </c>
      <c r="E29" s="72">
        <v>5.719100454908749</v>
      </c>
      <c r="F29" s="72">
        <v>8.3884008967183519</v>
      </c>
      <c r="G29" s="72">
        <v>10.810849468166332</v>
      </c>
      <c r="H29" s="72">
        <v>8.5636212729114245</v>
      </c>
      <c r="I29" s="72">
        <v>6.5962638340322055</v>
      </c>
      <c r="J29" s="72">
        <v>5.2686604632579144</v>
      </c>
      <c r="K29" s="72">
        <v>6.3899006859665564</v>
      </c>
      <c r="L29" s="72">
        <v>6.9492278375275891</v>
      </c>
      <c r="M29" s="72">
        <v>5.7775974104722225</v>
      </c>
      <c r="N29" s="72">
        <v>3.9521473474519868</v>
      </c>
      <c r="O29" s="72">
        <v>3.5551644341920028</v>
      </c>
      <c r="P29" s="72">
        <v>1.4104459475869813</v>
      </c>
      <c r="Q29" s="72">
        <v>0.75035025845228343</v>
      </c>
      <c r="R29" s="72">
        <v>0.54015776209761535</v>
      </c>
      <c r="S29" s="72">
        <v>1.0754418590447627</v>
      </c>
      <c r="T29" s="72">
        <v>0.97102225282630039</v>
      </c>
      <c r="U29" s="72">
        <v>1.7482019738458725</v>
      </c>
      <c r="V29" s="72">
        <v>4.1406677536803107</v>
      </c>
      <c r="W29" s="72">
        <v>5.615160434401659</v>
      </c>
      <c r="X29" s="72">
        <v>5.0979937784391707</v>
      </c>
      <c r="Y29" s="72">
        <v>5.878149476371112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12.127335739815731</v>
      </c>
      <c r="D30" s="72">
        <v>13.803408392557005</v>
      </c>
      <c r="E30" s="72">
        <v>11.4798012342227</v>
      </c>
      <c r="F30" s="72">
        <v>10.099751012713606</v>
      </c>
      <c r="G30" s="72">
        <v>3.8798116621429761</v>
      </c>
      <c r="H30" s="72">
        <v>4.7236310395810071</v>
      </c>
      <c r="I30" s="72">
        <v>5.2770528282135247</v>
      </c>
      <c r="J30" s="72">
        <v>5.9694245532495902</v>
      </c>
      <c r="K30" s="72">
        <v>3.0712048772403042</v>
      </c>
      <c r="L30" s="72">
        <v>3.9116572612061833</v>
      </c>
      <c r="M30" s="72">
        <v>2.4343140116318081</v>
      </c>
      <c r="N30" s="72">
        <v>3.5812281620498236</v>
      </c>
      <c r="O30" s="72">
        <v>5.3147114632605676</v>
      </c>
      <c r="P30" s="72">
        <v>7.1888778361064816</v>
      </c>
      <c r="Q30" s="72">
        <v>9.9578455551140728</v>
      </c>
      <c r="R30" s="72">
        <v>9.4817775681999201</v>
      </c>
      <c r="S30" s="72">
        <v>9.8416665042063354</v>
      </c>
      <c r="T30" s="72">
        <v>10.650490917024593</v>
      </c>
      <c r="U30" s="72">
        <v>9.0510258179320537</v>
      </c>
      <c r="V30" s="72">
        <v>8.4289307992581008</v>
      </c>
      <c r="W30" s="72">
        <v>6.5099819541477446</v>
      </c>
      <c r="X30" s="72">
        <v>3.2584470196749487</v>
      </c>
      <c r="Y30" s="72">
        <v>2.0315422982029534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16634.938722531489</v>
      </c>
      <c r="D3" s="65">
        <f>IF(RES_hh_fec_in!D3=0,0,1000*11630*RES_hh_fec_in!D3/RES_hh_num_in!D3)</f>
        <v>17138.726922797428</v>
      </c>
      <c r="E3" s="65">
        <f>IF(RES_hh_fec_in!E3=0,0,1000*11630*RES_hh_fec_in!E3/RES_hh_num_in!E3)</f>
        <v>18323.762775701445</v>
      </c>
      <c r="F3" s="65">
        <f>IF(RES_hh_fec_in!F3=0,0,1000*11630*RES_hh_fec_in!F3/RES_hh_num_in!F3)</f>
        <v>15053.73130177816</v>
      </c>
      <c r="G3" s="65">
        <f>IF(RES_hh_fec_in!G3=0,0,1000*11630*RES_hh_fec_in!G3/RES_hh_num_in!G3)</f>
        <v>17066.330143721596</v>
      </c>
      <c r="H3" s="65">
        <f>IF(RES_hh_fec_in!H3=0,0,1000*11630*RES_hh_fec_in!H3/RES_hh_num_in!H3)</f>
        <v>15468.060420888301</v>
      </c>
      <c r="I3" s="65">
        <f>IF(RES_hh_fec_in!I3=0,0,1000*11630*RES_hh_fec_in!I3/RES_hh_num_in!I3)</f>
        <v>13743.444030040599</v>
      </c>
      <c r="J3" s="65">
        <f>IF(RES_hh_fec_in!J3=0,0,1000*11630*RES_hh_fec_in!J3/RES_hh_num_in!J3)</f>
        <v>12533.708618734514</v>
      </c>
      <c r="K3" s="65">
        <f>IF(RES_hh_fec_in!K3=0,0,1000*11630*RES_hh_fec_in!K3/RES_hh_num_in!K3)</f>
        <v>13285.514667474181</v>
      </c>
      <c r="L3" s="65">
        <f>IF(RES_hh_fec_in!L3=0,0,1000*11630*RES_hh_fec_in!L3/RES_hh_num_in!L3)</f>
        <v>13589.221232929003</v>
      </c>
      <c r="M3" s="65">
        <f>IF(RES_hh_fec_in!M3=0,0,1000*11630*RES_hh_fec_in!M3/RES_hh_num_in!M3)</f>
        <v>13510.802890781735</v>
      </c>
      <c r="N3" s="65">
        <f>IF(RES_hh_fec_in!N3=0,0,1000*11630*RES_hh_fec_in!N3/RES_hh_num_in!N3)</f>
        <v>13310.45796624033</v>
      </c>
      <c r="O3" s="65">
        <f>IF(RES_hh_fec_in!O3=0,0,1000*11630*RES_hh_fec_in!O3/RES_hh_num_in!O3)</f>
        <v>12599.044884904612</v>
      </c>
      <c r="P3" s="65">
        <f>IF(RES_hh_fec_in!P3=0,0,1000*11630*RES_hh_fec_in!P3/RES_hh_num_in!P3)</f>
        <v>10778.986267635893</v>
      </c>
      <c r="Q3" s="65">
        <f>IF(RES_hh_fec_in!Q3=0,0,1000*11630*RES_hh_fec_in!Q3/RES_hh_num_in!Q3)</f>
        <v>10857.110611629221</v>
      </c>
      <c r="R3" s="65">
        <f>IF(RES_hh_fec_in!R3=0,0,1000*11630*RES_hh_fec_in!R3/RES_hh_num_in!R3)</f>
        <v>10306.319951857384</v>
      </c>
      <c r="S3" s="65">
        <f>IF(RES_hh_fec_in!S3=0,0,1000*11630*RES_hh_fec_in!S3/RES_hh_num_in!S3)</f>
        <v>9820.2002645388893</v>
      </c>
      <c r="T3" s="65">
        <f>IF(RES_hh_fec_in!T3=0,0,1000*11630*RES_hh_fec_in!T3/RES_hh_num_in!T3)</f>
        <v>8621.6645071985877</v>
      </c>
      <c r="U3" s="65">
        <f>IF(RES_hh_fec_in!U3=0,0,1000*11630*RES_hh_fec_in!U3/RES_hh_num_in!U3)</f>
        <v>7838.4841286376095</v>
      </c>
      <c r="V3" s="65">
        <f>IF(RES_hh_fec_in!V3=0,0,1000*11630*RES_hh_fec_in!V3/RES_hh_num_in!V3)</f>
        <v>7830.4865690692486</v>
      </c>
      <c r="W3" s="65">
        <f>IF(RES_hh_fec_in!W3=0,0,1000*11630*RES_hh_fec_in!W3/RES_hh_num_in!W3)</f>
        <v>7467.901702499862</v>
      </c>
      <c r="X3" s="65">
        <f>IF(RES_hh_fec_in!X3=0,0,1000*11630*RES_hh_fec_in!X3/RES_hh_num_in!X3)</f>
        <v>6179.1302171308071</v>
      </c>
      <c r="Y3" s="65">
        <f>IF(RES_hh_fec_in!Y3=0,0,1000*11630*RES_hh_fec_in!Y3/RES_hh_num_in!Y3)</f>
        <v>5194.6786529251403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14208.34975580205</v>
      </c>
      <c r="D4" s="69">
        <f>IF(RES_hh_fec_in!D4=0,0,1000*11630*RES_hh_fec_in!D4/RES_hh_num_in!D4)</f>
        <v>14619.896411582293</v>
      </c>
      <c r="E4" s="69">
        <f>IF(RES_hh_fec_in!E4=0,0,1000*11630*RES_hh_fec_in!E4/RES_hh_num_in!E4)</f>
        <v>15661.541341844164</v>
      </c>
      <c r="F4" s="69">
        <f>IF(RES_hh_fec_in!F4=0,0,1000*11630*RES_hh_fec_in!F4/RES_hh_num_in!F4)</f>
        <v>12482.114321574216</v>
      </c>
      <c r="G4" s="69">
        <f>IF(RES_hh_fec_in!G4=0,0,1000*11630*RES_hh_fec_in!G4/RES_hh_num_in!G4)</f>
        <v>14584.884143154233</v>
      </c>
      <c r="H4" s="69">
        <f>IF(RES_hh_fec_in!H4=0,0,1000*11630*RES_hh_fec_in!H4/RES_hh_num_in!H4)</f>
        <v>12858.295513090608</v>
      </c>
      <c r="I4" s="69">
        <f>IF(RES_hh_fec_in!I4=0,0,1000*11630*RES_hh_fec_in!I4/RES_hh_num_in!I4)</f>
        <v>11216.244788889475</v>
      </c>
      <c r="J4" s="69">
        <f>IF(RES_hh_fec_in!J4=0,0,1000*11630*RES_hh_fec_in!J4/RES_hh_num_in!J4)</f>
        <v>9981.1254565374402</v>
      </c>
      <c r="K4" s="69">
        <f>IF(RES_hh_fec_in!K4=0,0,1000*11630*RES_hh_fec_in!K4/RES_hh_num_in!K4)</f>
        <v>10860.870158337641</v>
      </c>
      <c r="L4" s="69">
        <f>IF(RES_hh_fec_in!L4=0,0,1000*11630*RES_hh_fec_in!L4/RES_hh_num_in!L4)</f>
        <v>11121.542230117233</v>
      </c>
      <c r="M4" s="69">
        <f>IF(RES_hh_fec_in!M4=0,0,1000*11630*RES_hh_fec_in!M4/RES_hh_num_in!M4)</f>
        <v>11186.673978275639</v>
      </c>
      <c r="N4" s="69">
        <f>IF(RES_hh_fec_in!N4=0,0,1000*11630*RES_hh_fec_in!N4/RES_hh_num_in!N4)</f>
        <v>11276.593869396829</v>
      </c>
      <c r="O4" s="69">
        <f>IF(RES_hh_fec_in!O4=0,0,1000*11630*RES_hh_fec_in!O4/RES_hh_num_in!O4)</f>
        <v>10638.983175180472</v>
      </c>
      <c r="P4" s="69">
        <f>IF(RES_hh_fec_in!P4=0,0,1000*11630*RES_hh_fec_in!P4/RES_hh_num_in!P4)</f>
        <v>8757.9777450902566</v>
      </c>
      <c r="Q4" s="69">
        <f>IF(RES_hh_fec_in!Q4=0,0,1000*11630*RES_hh_fec_in!Q4/RES_hh_num_in!Q4)</f>
        <v>8651.9400211580833</v>
      </c>
      <c r="R4" s="69">
        <f>IF(RES_hh_fec_in!R4=0,0,1000*11630*RES_hh_fec_in!R4/RES_hh_num_in!R4)</f>
        <v>8164.5641287883291</v>
      </c>
      <c r="S4" s="69">
        <f>IF(RES_hh_fec_in!S4=0,0,1000*11630*RES_hh_fec_in!S4/RES_hh_num_in!S4)</f>
        <v>7601.9712654272853</v>
      </c>
      <c r="T4" s="69">
        <f>IF(RES_hh_fec_in!T4=0,0,1000*11630*RES_hh_fec_in!T4/RES_hh_num_in!T4)</f>
        <v>6338.9455745814694</v>
      </c>
      <c r="U4" s="69">
        <f>IF(RES_hh_fec_in!U4=0,0,1000*11630*RES_hh_fec_in!U4/RES_hh_num_in!U4)</f>
        <v>5568.2788608756591</v>
      </c>
      <c r="V4" s="69">
        <f>IF(RES_hh_fec_in!V4=0,0,1000*11630*RES_hh_fec_in!V4/RES_hh_num_in!V4)</f>
        <v>5262.0156635027233</v>
      </c>
      <c r="W4" s="69">
        <f>IF(RES_hh_fec_in!W4=0,0,1000*11630*RES_hh_fec_in!W4/RES_hh_num_in!W4)</f>
        <v>4951.7997701779668</v>
      </c>
      <c r="X4" s="69">
        <f>IF(RES_hh_fec_in!X4=0,0,1000*11630*RES_hh_fec_in!X4/RES_hh_num_in!X4)</f>
        <v>3888.5965780282822</v>
      </c>
      <c r="Y4" s="69">
        <f>IF(RES_hh_fec_in!Y4=0,0,1000*11630*RES_hh_fec_in!Y4/RES_hh_num_in!Y4)</f>
        <v>2924.349702702762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10861.440235322998</v>
      </c>
      <c r="D5" s="72">
        <f>IF(RES_hh_fec_in!D5=0,0,1000*11630*RES_hh_fec_in!D5/RES_hh_num_in!D5)</f>
        <v>13298.41429360642</v>
      </c>
      <c r="E5" s="72">
        <f>IF(RES_hh_fec_in!E5=0,0,1000*11630*RES_hh_fec_in!E5/RES_hh_num_in!E5)</f>
        <v>13844.699672856887</v>
      </c>
      <c r="F5" s="72">
        <f>IF(RES_hh_fec_in!F5=0,0,1000*11630*RES_hh_fec_in!F5/RES_hh_num_in!F5)</f>
        <v>12767.259248568031</v>
      </c>
      <c r="G5" s="72">
        <f>IF(RES_hh_fec_in!G5=0,0,1000*11630*RES_hh_fec_in!G5/RES_hh_num_in!G5)</f>
        <v>13173.015927854156</v>
      </c>
      <c r="H5" s="72">
        <f>IF(RES_hh_fec_in!H5=0,0,1000*11630*RES_hh_fec_in!H5/RES_hh_num_in!H5)</f>
        <v>12787.908455756893</v>
      </c>
      <c r="I5" s="72">
        <f>IF(RES_hh_fec_in!I5=0,0,1000*11630*RES_hh_fec_in!I5/RES_hh_num_in!I5)</f>
        <v>0</v>
      </c>
      <c r="J5" s="72">
        <f>IF(RES_hh_fec_in!J5=0,0,1000*11630*RES_hh_fec_in!J5/RES_hh_num_in!J5)</f>
        <v>10069.520098562991</v>
      </c>
      <c r="K5" s="72">
        <f>IF(RES_hh_fec_in!K5=0,0,1000*11630*RES_hh_fec_in!K5/RES_hh_num_in!K5)</f>
        <v>9280.1227908349338</v>
      </c>
      <c r="L5" s="72">
        <f>IF(RES_hh_fec_in!L5=0,0,1000*11630*RES_hh_fec_in!L5/RES_hh_num_in!L5)</f>
        <v>9841.1514007625083</v>
      </c>
      <c r="M5" s="72">
        <f>IF(RES_hh_fec_in!M5=0,0,1000*11630*RES_hh_fec_in!M5/RES_hh_num_in!M5)</f>
        <v>11502.750585521229</v>
      </c>
      <c r="N5" s="72">
        <f>IF(RES_hh_fec_in!N5=0,0,1000*11630*RES_hh_fec_in!N5/RES_hh_num_in!N5)</f>
        <v>11020.273734464159</v>
      </c>
      <c r="O5" s="72">
        <f>IF(RES_hh_fec_in!O5=0,0,1000*11630*RES_hh_fec_in!O5/RES_hh_num_in!O5)</f>
        <v>10627.782094108286</v>
      </c>
      <c r="P5" s="72">
        <f>IF(RES_hh_fec_in!P5=0,0,1000*11630*RES_hh_fec_in!P5/RES_hh_num_in!P5)</f>
        <v>0</v>
      </c>
      <c r="Q5" s="72">
        <f>IF(RES_hh_fec_in!Q5=0,0,1000*11630*RES_hh_fec_in!Q5/RES_hh_num_in!Q5)</f>
        <v>7842.9244359972263</v>
      </c>
      <c r="R5" s="72">
        <f>IF(RES_hh_fec_in!R5=0,0,1000*11630*RES_hh_fec_in!R5/RES_hh_num_in!R5)</f>
        <v>9175.7665842170682</v>
      </c>
      <c r="S5" s="72">
        <f>IF(RES_hh_fec_in!S5=0,0,1000*11630*RES_hh_fec_in!S5/RES_hh_num_in!S5)</f>
        <v>9610.4460831774231</v>
      </c>
      <c r="T5" s="72">
        <f>IF(RES_hh_fec_in!T5=0,0,1000*11630*RES_hh_fec_in!T5/RES_hh_num_in!T5)</f>
        <v>6325.941395412854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8683.3446802390226</v>
      </c>
      <c r="O6" s="72">
        <f>IF(RES_hh_fec_in!O6=0,0,1000*11630*RES_hh_fec_in!O6/RES_hh_num_in!O6)</f>
        <v>12478.182654395912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8125.0558489020805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X6" s="72">
        <f>IF(RES_hh_fec_in!X6=0,0,1000*11630*RES_hh_fec_in!X6/RES_hh_num_in!X6)</f>
        <v>0</v>
      </c>
      <c r="Y6" s="72">
        <f>IF(RES_hh_fec_in!Y6=0,0,1000*11630*RES_hh_fec_in!Y6/RES_hh_num_in!Y6)</f>
        <v>2946.8146664639667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19736.554734283305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14675.558575886529</v>
      </c>
      <c r="D8" s="72">
        <f>IF(RES_hh_fec_in!D8=0,0,1000*11630*RES_hh_fec_in!D8/RES_hh_num_in!D8)</f>
        <v>14530.19168851265</v>
      </c>
      <c r="E8" s="72">
        <f>IF(RES_hh_fec_in!E8=0,0,1000*11630*RES_hh_fec_in!E8/RES_hh_num_in!E8)</f>
        <v>16479.385186571133</v>
      </c>
      <c r="F8" s="72">
        <f>IF(RES_hh_fec_in!F8=0,0,1000*11630*RES_hh_fec_in!F8/RES_hh_num_in!F8)</f>
        <v>13982.300776803322</v>
      </c>
      <c r="G8" s="72">
        <f>IF(RES_hh_fec_in!G8=0,0,1000*11630*RES_hh_fec_in!G8/RES_hh_num_in!G8)</f>
        <v>15051.626743626117</v>
      </c>
      <c r="H8" s="72">
        <f>IF(RES_hh_fec_in!H8=0,0,1000*11630*RES_hh_fec_in!H8/RES_hh_num_in!H8)</f>
        <v>13497.425251441853</v>
      </c>
      <c r="I8" s="72">
        <f>IF(RES_hh_fec_in!I8=0,0,1000*11630*RES_hh_fec_in!I8/RES_hh_num_in!I8)</f>
        <v>11093.498807108374</v>
      </c>
      <c r="J8" s="72">
        <f>IF(RES_hh_fec_in!J8=0,0,1000*11630*RES_hh_fec_in!J8/RES_hh_num_in!J8)</f>
        <v>11356.518652690875</v>
      </c>
      <c r="K8" s="72">
        <f>IF(RES_hh_fec_in!K8=0,0,1000*11630*RES_hh_fec_in!K8/RES_hh_num_in!K8)</f>
        <v>11277.247365835739</v>
      </c>
      <c r="L8" s="72">
        <f>IF(RES_hh_fec_in!L8=0,0,1000*11630*RES_hh_fec_in!L8/RES_hh_num_in!L8)</f>
        <v>12061.70478994696</v>
      </c>
      <c r="M8" s="72">
        <f>IF(RES_hh_fec_in!M8=0,0,1000*11630*RES_hh_fec_in!M8/RES_hh_num_in!M8)</f>
        <v>11681.327813898601</v>
      </c>
      <c r="N8" s="72">
        <f>IF(RES_hh_fec_in!N8=0,0,1000*11630*RES_hh_fec_in!N8/RES_hh_num_in!N8)</f>
        <v>11272.320048691437</v>
      </c>
      <c r="O8" s="72">
        <f>IF(RES_hh_fec_in!O8=0,0,1000*11630*RES_hh_fec_in!O8/RES_hh_num_in!O8)</f>
        <v>10230.855027733785</v>
      </c>
      <c r="P8" s="72">
        <f>IF(RES_hh_fec_in!P8=0,0,1000*11630*RES_hh_fec_in!P8/RES_hh_num_in!P8)</f>
        <v>8532.1823561444544</v>
      </c>
      <c r="Q8" s="72">
        <f>IF(RES_hh_fec_in!Q8=0,0,1000*11630*RES_hh_fec_in!Q8/RES_hh_num_in!Q8)</f>
        <v>8572.7740403080061</v>
      </c>
      <c r="R8" s="72">
        <f>IF(RES_hh_fec_in!R8=0,0,1000*11630*RES_hh_fec_in!R8/RES_hh_num_in!R8)</f>
        <v>8095.8209214146636</v>
      </c>
      <c r="S8" s="72">
        <f>IF(RES_hh_fec_in!S8=0,0,1000*11630*RES_hh_fec_in!S8/RES_hh_num_in!S8)</f>
        <v>7515.2781081840685</v>
      </c>
      <c r="T8" s="72">
        <f>IF(RES_hh_fec_in!T8=0,0,1000*11630*RES_hh_fec_in!T8/RES_hh_num_in!T8)</f>
        <v>6343.4542365782645</v>
      </c>
      <c r="U8" s="72">
        <f>IF(RES_hh_fec_in!U8=0,0,1000*11630*RES_hh_fec_in!U8/RES_hh_num_in!U8)</f>
        <v>5593.8601894665571</v>
      </c>
      <c r="V8" s="72">
        <f>IF(RES_hh_fec_in!V8=0,0,1000*11630*RES_hh_fec_in!V8/RES_hh_num_in!V8)</f>
        <v>5332.067804037295</v>
      </c>
      <c r="W8" s="72">
        <f>IF(RES_hh_fec_in!W8=0,0,1000*11630*RES_hh_fec_in!W8/RES_hh_num_in!W8)</f>
        <v>5216.2857647382343</v>
      </c>
      <c r="X8" s="72">
        <f>IF(RES_hh_fec_in!X8=0,0,1000*11630*RES_hh_fec_in!X8/RES_hh_num_in!X8)</f>
        <v>3832.8418715507964</v>
      </c>
      <c r="Y8" s="72">
        <f>IF(RES_hh_fec_in!Y8=0,0,1000*11630*RES_hh_fec_in!Y8/RES_hh_num_in!Y8)</f>
        <v>2687.8749594820465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14428.911759181761</v>
      </c>
      <c r="D9" s="72">
        <f>IF(RES_hh_fec_in!D9=0,0,1000*11630*RES_hh_fec_in!D9/RES_hh_num_in!D9)</f>
        <v>14527.770793628502</v>
      </c>
      <c r="E9" s="72">
        <f>IF(RES_hh_fec_in!E9=0,0,1000*11630*RES_hh_fec_in!E9/RES_hh_num_in!E9)</f>
        <v>14082.197396192259</v>
      </c>
      <c r="F9" s="72">
        <f>IF(RES_hh_fec_in!F9=0,0,1000*11630*RES_hh_fec_in!F9/RES_hh_num_in!F9)</f>
        <v>10186.624210997459</v>
      </c>
      <c r="G9" s="72">
        <f>IF(RES_hh_fec_in!G9=0,0,1000*11630*RES_hh_fec_in!G9/RES_hh_num_in!G9)</f>
        <v>15068.583846564521</v>
      </c>
      <c r="H9" s="72">
        <f>IF(RES_hh_fec_in!H9=0,0,1000*11630*RES_hh_fec_in!H9/RES_hh_num_in!H9)</f>
        <v>13107.95019270227</v>
      </c>
      <c r="I9" s="72">
        <f>IF(RES_hh_fec_in!I9=0,0,1000*11630*RES_hh_fec_in!I9/RES_hh_num_in!I9)</f>
        <v>11802.575839024237</v>
      </c>
      <c r="J9" s="72">
        <f>IF(RES_hh_fec_in!J9=0,0,1000*11630*RES_hh_fec_in!J9/RES_hh_num_in!J9)</f>
        <v>8615.7072523714542</v>
      </c>
      <c r="K9" s="72">
        <f>IF(RES_hh_fec_in!K9=0,0,1000*11630*RES_hh_fec_in!K9/RES_hh_num_in!K9)</f>
        <v>10940.520746389546</v>
      </c>
      <c r="L9" s="72">
        <f>IF(RES_hh_fec_in!L9=0,0,1000*11630*RES_hh_fec_in!L9/RES_hh_num_in!L9)</f>
        <v>11001.418931143249</v>
      </c>
      <c r="M9" s="72">
        <f>IF(RES_hh_fec_in!M9=0,0,1000*11630*RES_hh_fec_in!M9/RES_hh_num_in!M9)</f>
        <v>11318.01107041622</v>
      </c>
      <c r="N9" s="72">
        <f>IF(RES_hh_fec_in!N9=0,0,1000*11630*RES_hh_fec_in!N9/RES_hh_num_in!N9)</f>
        <v>11780.200612999579</v>
      </c>
      <c r="O9" s="72">
        <f>IF(RES_hh_fec_in!O9=0,0,1000*11630*RES_hh_fec_in!O9/RES_hh_num_in!O9)</f>
        <v>11942.500173324388</v>
      </c>
      <c r="P9" s="72">
        <f>IF(RES_hh_fec_in!P9=0,0,1000*11630*RES_hh_fec_in!P9/RES_hh_num_in!P9)</f>
        <v>9461.5869667281477</v>
      </c>
      <c r="Q9" s="72">
        <f>IF(RES_hh_fec_in!Q9=0,0,1000*11630*RES_hh_fec_in!Q9/RES_hh_num_in!Q9)</f>
        <v>9567.3442171603474</v>
      </c>
      <c r="R9" s="72">
        <f>IF(RES_hh_fec_in!R9=0,0,1000*11630*RES_hh_fec_in!R9/RES_hh_num_in!R9)</f>
        <v>0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5807.2612886707975</v>
      </c>
      <c r="V9" s="72">
        <f>IF(RES_hh_fec_in!V9=0,0,1000*11630*RES_hh_fec_in!V9/RES_hh_num_in!V9)</f>
        <v>5507.0994269910116</v>
      </c>
      <c r="W9" s="72">
        <f>IF(RES_hh_fec_in!W9=0,0,1000*11630*RES_hh_fec_in!W9/RES_hh_num_in!W9)</f>
        <v>5118.736046650657</v>
      </c>
      <c r="X9" s="72">
        <f>IF(RES_hh_fec_in!X9=0,0,1000*11630*RES_hh_fec_in!X9/RES_hh_num_in!X9)</f>
        <v>4198.6675530972971</v>
      </c>
      <c r="Y9" s="72">
        <f>IF(RES_hh_fec_in!Y9=0,0,1000*11630*RES_hh_fec_in!Y9/RES_hh_num_in!Y9)</f>
        <v>3116.715030185745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10994.602903816978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10774.329459270259</v>
      </c>
      <c r="F11" s="72">
        <f>IF(RES_hh_fec_in!F11=0,0,1000*11630*RES_hh_fec_in!F11/RES_hh_num_in!F11)</f>
        <v>10738.75610564337</v>
      </c>
      <c r="G11" s="72">
        <f>IF(RES_hh_fec_in!G11=0,0,1000*11630*RES_hh_fec_in!G11/RES_hh_num_in!G11)</f>
        <v>11043.040813037684</v>
      </c>
      <c r="H11" s="72">
        <f>IF(RES_hh_fec_in!H11=0,0,1000*11630*RES_hh_fec_in!H11/RES_hh_num_in!H11)</f>
        <v>9959.9917040348937</v>
      </c>
      <c r="I11" s="72">
        <f>IF(RES_hh_fec_in!I11=0,0,1000*11630*RES_hh_fec_in!I11/RES_hh_num_in!I11)</f>
        <v>8991.7667562480528</v>
      </c>
      <c r="J11" s="72">
        <f>IF(RES_hh_fec_in!J11=0,0,1000*11630*RES_hh_fec_in!J11/RES_hh_num_in!J11)</f>
        <v>8166.765687422353</v>
      </c>
      <c r="K11" s="72">
        <f>IF(RES_hh_fec_in!K11=0,0,1000*11630*RES_hh_fec_in!K11/RES_hh_num_in!K11)</f>
        <v>8417.2544817854214</v>
      </c>
      <c r="L11" s="72">
        <f>IF(RES_hh_fec_in!L11=0,0,1000*11630*RES_hh_fec_in!L11/RES_hh_num_in!L11)</f>
        <v>9342.2633813163957</v>
      </c>
      <c r="M11" s="72">
        <f>IF(RES_hh_fec_in!M11=0,0,1000*11630*RES_hh_fec_in!M11/RES_hh_num_in!M11)</f>
        <v>9104.6435623847483</v>
      </c>
      <c r="N11" s="72">
        <f>IF(RES_hh_fec_in!N11=0,0,1000*11630*RES_hh_fec_in!N11/RES_hh_num_in!N11)</f>
        <v>9718.9784211016595</v>
      </c>
      <c r="O11" s="72">
        <f>IF(RES_hh_fec_in!O11=0,0,1000*11630*RES_hh_fec_in!O11/RES_hh_num_in!O11)</f>
        <v>9685.3596721847571</v>
      </c>
      <c r="P11" s="72">
        <f>IF(RES_hh_fec_in!P11=0,0,1000*11630*RES_hh_fec_in!P11/RES_hh_num_in!P11)</f>
        <v>7887.4184612756253</v>
      </c>
      <c r="Q11" s="72">
        <f>IF(RES_hh_fec_in!Q11=0,0,1000*11630*RES_hh_fec_in!Q11/RES_hh_num_in!Q11)</f>
        <v>8097.4706574890342</v>
      </c>
      <c r="R11" s="72">
        <f>IF(RES_hh_fec_in!R11=0,0,1000*11630*RES_hh_fec_in!R11/RES_hh_num_in!R11)</f>
        <v>7858.6868353807613</v>
      </c>
      <c r="S11" s="72">
        <f>IF(RES_hh_fec_in!S11=0,0,1000*11630*RES_hh_fec_in!S11/RES_hh_num_in!S11)</f>
        <v>7249.2831670088353</v>
      </c>
      <c r="T11" s="72">
        <f>IF(RES_hh_fec_in!T11=0,0,1000*11630*RES_hh_fec_in!T11/RES_hh_num_in!T11)</f>
        <v>6157.8607384570996</v>
      </c>
      <c r="U11" s="72">
        <f>IF(RES_hh_fec_in!U11=0,0,1000*11630*RES_hh_fec_in!U11/RES_hh_num_in!U11)</f>
        <v>5529.2160375248268</v>
      </c>
      <c r="V11" s="72">
        <f>IF(RES_hh_fec_in!V11=0,0,1000*11630*RES_hh_fec_in!V11/RES_hh_num_in!V11)</f>
        <v>5251.9379846545735</v>
      </c>
      <c r="W11" s="72">
        <f>IF(RES_hh_fec_in!W11=0,0,1000*11630*RES_hh_fec_in!W11/RES_hh_num_in!W11)</f>
        <v>5018.5782372776057</v>
      </c>
      <c r="X11" s="72">
        <f>IF(RES_hh_fec_in!X11=0,0,1000*11630*RES_hh_fec_in!X11/RES_hh_num_in!X11)</f>
        <v>3886.0060590095213</v>
      </c>
      <c r="Y11" s="72">
        <f>IF(RES_hh_fec_in!Y11=0,0,1000*11630*RES_hh_fec_in!Y11/RES_hh_num_in!Y11)</f>
        <v>2832.8356072849992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4589.5132568003064</v>
      </c>
      <c r="D12" s="72">
        <f>IF(RES_hh_fec_in!D12=0,0,1000*11630*RES_hh_fec_in!D12/RES_hh_num_in!D12)</f>
        <v>4497.9459803854224</v>
      </c>
      <c r="E12" s="72">
        <f>IF(RES_hh_fec_in!E12=0,0,1000*11630*RES_hh_fec_in!E12/RES_hh_num_in!E12)</f>
        <v>4750.7534498064115</v>
      </c>
      <c r="F12" s="72">
        <f>IF(RES_hh_fec_in!F12=0,0,1000*11630*RES_hh_fec_in!F12/RES_hh_num_in!F12)</f>
        <v>4062.498203275059</v>
      </c>
      <c r="G12" s="72">
        <f>IF(RES_hh_fec_in!G12=0,0,1000*11630*RES_hh_fec_in!G12/RES_hh_num_in!G12)</f>
        <v>3843.0330812379293</v>
      </c>
      <c r="H12" s="72">
        <f>IF(RES_hh_fec_in!H12=0,0,1000*11630*RES_hh_fec_in!H12/RES_hh_num_in!H12)</f>
        <v>3634.6637460723618</v>
      </c>
      <c r="I12" s="72">
        <f>IF(RES_hh_fec_in!I12=0,0,1000*11630*RES_hh_fec_in!I12/RES_hh_num_in!I12)</f>
        <v>2857.7162375561279</v>
      </c>
      <c r="J12" s="72">
        <f>IF(RES_hh_fec_in!J12=0,0,1000*11630*RES_hh_fec_in!J12/RES_hh_num_in!J12)</f>
        <v>2673.3882604080381</v>
      </c>
      <c r="K12" s="72">
        <f>IF(RES_hh_fec_in!K12=0,0,1000*11630*RES_hh_fec_in!K12/RES_hh_num_in!K12)</f>
        <v>2506.5095507330325</v>
      </c>
      <c r="L12" s="72">
        <f>IF(RES_hh_fec_in!L12=0,0,1000*11630*RES_hh_fec_in!L12/RES_hh_num_in!L12)</f>
        <v>2872.8187201868141</v>
      </c>
      <c r="M12" s="72">
        <f>IF(RES_hh_fec_in!M12=0,0,1000*11630*RES_hh_fec_in!M12/RES_hh_num_in!M12)</f>
        <v>2555.331098146688</v>
      </c>
      <c r="N12" s="72">
        <f>IF(RES_hh_fec_in!N12=0,0,1000*11630*RES_hh_fec_in!N12/RES_hh_num_in!N12)</f>
        <v>2323.1676521729705</v>
      </c>
      <c r="O12" s="72">
        <f>IF(RES_hh_fec_in!O12=0,0,1000*11630*RES_hh_fec_in!O12/RES_hh_num_in!O12)</f>
        <v>1971.5217397527235</v>
      </c>
      <c r="P12" s="72">
        <f>IF(RES_hh_fec_in!P12=0,0,1000*11630*RES_hh_fec_in!P12/RES_hh_num_in!P12)</f>
        <v>1616.0445951157349</v>
      </c>
      <c r="Q12" s="72">
        <f>IF(RES_hh_fec_in!Q12=0,0,1000*11630*RES_hh_fec_in!Q12/RES_hh_num_in!Q12)</f>
        <v>2116.2823172745179</v>
      </c>
      <c r="R12" s="72">
        <f>IF(RES_hh_fec_in!R12=0,0,1000*11630*RES_hh_fec_in!R12/RES_hh_num_in!R12)</f>
        <v>1734.1720288667523</v>
      </c>
      <c r="S12" s="72">
        <f>IF(RES_hh_fec_in!S12=0,0,1000*11630*RES_hh_fec_in!S12/RES_hh_num_in!S12)</f>
        <v>1405.990820327849</v>
      </c>
      <c r="T12" s="72">
        <f>IF(RES_hh_fec_in!T12=0,0,1000*11630*RES_hh_fec_in!T12/RES_hh_num_in!T12)</f>
        <v>1359.0440168905693</v>
      </c>
      <c r="U12" s="72">
        <f>IF(RES_hh_fec_in!U12=0,0,1000*11630*RES_hh_fec_in!U12/RES_hh_num_in!U12)</f>
        <v>1270.1292017896433</v>
      </c>
      <c r="V12" s="72">
        <f>IF(RES_hh_fec_in!V12=0,0,1000*11630*RES_hh_fec_in!V12/RES_hh_num_in!V12)</f>
        <v>1057.9080987131456</v>
      </c>
      <c r="W12" s="72">
        <f>IF(RES_hh_fec_in!W12=0,0,1000*11630*RES_hh_fec_in!W12/RES_hh_num_in!W12)</f>
        <v>1078.737405582018</v>
      </c>
      <c r="X12" s="72">
        <f>IF(RES_hh_fec_in!X12=0,0,1000*11630*RES_hh_fec_in!X12/RES_hh_num_in!X12)</f>
        <v>941.30182496106329</v>
      </c>
      <c r="Y12" s="72">
        <f>IF(RES_hh_fec_in!Y12=0,0,1000*11630*RES_hh_fec_in!Y12/RES_hh_num_in!Y12)</f>
        <v>708.13800449585563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11072.409560576292</v>
      </c>
      <c r="D13" s="74">
        <f>IF(RES_hh_fec_in!D13=0,0,1000*11630*RES_hh_fec_in!D13/RES_hh_num_in!D13)</f>
        <v>11381.870838041135</v>
      </c>
      <c r="E13" s="74">
        <f>IF(RES_hh_fec_in!E13=0,0,1000*11630*RES_hh_fec_in!E13/RES_hh_num_in!E13)</f>
        <v>12200.135762473034</v>
      </c>
      <c r="F13" s="74">
        <f>IF(RES_hh_fec_in!F13=0,0,1000*11630*RES_hh_fec_in!F13/RES_hh_num_in!F13)</f>
        <v>11204.02213801745</v>
      </c>
      <c r="G13" s="74">
        <f>IF(RES_hh_fec_in!G13=0,0,1000*11630*RES_hh_fec_in!G13/RES_hh_num_in!G13)</f>
        <v>11261.710324335967</v>
      </c>
      <c r="H13" s="74">
        <f>IF(RES_hh_fec_in!H13=0,0,1000*11630*RES_hh_fec_in!H13/RES_hh_num_in!H13)</f>
        <v>10395.909378036384</v>
      </c>
      <c r="I13" s="74">
        <f>IF(RES_hh_fec_in!I13=0,0,1000*11630*RES_hh_fec_in!I13/RES_hh_num_in!I13)</f>
        <v>9003.8166090078539</v>
      </c>
      <c r="J13" s="74">
        <f>IF(RES_hh_fec_in!J13=0,0,1000*11630*RES_hh_fec_in!J13/RES_hh_num_in!J13)</f>
        <v>8997.9641259737964</v>
      </c>
      <c r="K13" s="74">
        <f>IF(RES_hh_fec_in!K13=0,0,1000*11630*RES_hh_fec_in!K13/RES_hh_num_in!K13)</f>
        <v>9209.1437033188995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8894.7968881504912</v>
      </c>
      <c r="O13" s="74">
        <f>IF(RES_hh_fec_in!O13=0,0,1000*11630*RES_hh_fec_in!O13/RES_hh_num_in!O13)</f>
        <v>9221.6476122015265</v>
      </c>
      <c r="P13" s="74">
        <f>IF(RES_hh_fec_in!P13=0,0,1000*11630*RES_hh_fec_in!P13/RES_hh_num_in!P13)</f>
        <v>8469.2742805762155</v>
      </c>
      <c r="Q13" s="74">
        <f>IF(RES_hh_fec_in!Q13=0,0,1000*11630*RES_hh_fec_in!Q13/RES_hh_num_in!Q13)</f>
        <v>8571.807781843363</v>
      </c>
      <c r="R13" s="74">
        <f>IF(RES_hh_fec_in!R13=0,0,1000*11630*RES_hh_fec_in!R13/RES_hh_num_in!R13)</f>
        <v>7724.0835053858718</v>
      </c>
      <c r="S13" s="74">
        <f>IF(RES_hh_fec_in!S13=0,0,1000*11630*RES_hh_fec_in!S13/RES_hh_num_in!S13)</f>
        <v>6833.8067499078925</v>
      </c>
      <c r="T13" s="74">
        <f>IF(RES_hh_fec_in!T13=0,0,1000*11630*RES_hh_fec_in!T13/RES_hh_num_in!T13)</f>
        <v>5250.2205221495069</v>
      </c>
      <c r="U13" s="74">
        <f>IF(RES_hh_fec_in!U13=0,0,1000*11630*RES_hh_fec_in!U13/RES_hh_num_in!U13)</f>
        <v>3214.9661337706771</v>
      </c>
      <c r="V13" s="74">
        <f>IF(RES_hh_fec_in!V13=0,0,1000*11630*RES_hh_fec_in!V13/RES_hh_num_in!V13)</f>
        <v>2953.4234355131398</v>
      </c>
      <c r="W13" s="74">
        <f>IF(RES_hh_fec_in!W13=0,0,1000*11630*RES_hh_fec_in!W13/RES_hh_num_in!W13)</f>
        <v>3614.7045668106757</v>
      </c>
      <c r="X13" s="74">
        <f>IF(RES_hh_fec_in!X13=0,0,1000*11630*RES_hh_fec_in!X13/RES_hh_num_in!X13)</f>
        <v>3507.3613556204295</v>
      </c>
      <c r="Y13" s="74">
        <f>IF(RES_hh_fec_in!Y13=0,0,1000*11630*RES_hh_fec_in!Y13/RES_hh_num_in!Y13)</f>
        <v>3006.1198696468437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142.42497439756195</v>
      </c>
      <c r="D14" s="76">
        <f>IF(RES_hh_fec_in!D14=0,0,1000*11630*RES_hh_fec_in!D14/RES_hh_num_in!D14)</f>
        <v>160.85863212312526</v>
      </c>
      <c r="E14" s="76">
        <f>IF(RES_hh_fec_in!E14=0,0,1000*11630*RES_hh_fec_in!E14/RES_hh_num_in!E14)</f>
        <v>155.1534257409192</v>
      </c>
      <c r="F14" s="76">
        <f>IF(RES_hh_fec_in!F14=0,0,1000*11630*RES_hh_fec_in!F14/RES_hh_num_in!F14)</f>
        <v>107.39862220801034</v>
      </c>
      <c r="G14" s="76">
        <f>IF(RES_hh_fec_in!G14=0,0,1000*11630*RES_hh_fec_in!G14/RES_hh_num_in!G14)</f>
        <v>100.47524550512085</v>
      </c>
      <c r="H14" s="76">
        <f>IF(RES_hh_fec_in!H14=0,0,1000*11630*RES_hh_fec_in!H14/RES_hh_num_in!H14)</f>
        <v>91.403392083071793</v>
      </c>
      <c r="I14" s="76">
        <f>IF(RES_hh_fec_in!I14=0,0,1000*11630*RES_hh_fec_in!I14/RES_hh_num_in!I14)</f>
        <v>83.140265201171403</v>
      </c>
      <c r="J14" s="76">
        <f>IF(RES_hh_fec_in!J14=0,0,1000*11630*RES_hh_fec_in!J14/RES_hh_num_in!J14)</f>
        <v>82.076211399909894</v>
      </c>
      <c r="K14" s="76">
        <f>IF(RES_hh_fec_in!K14=0,0,1000*11630*RES_hh_fec_in!K14/RES_hh_num_in!K14)</f>
        <v>71.467270910308358</v>
      </c>
      <c r="L14" s="76">
        <f>IF(RES_hh_fec_in!L14=0,0,1000*11630*RES_hh_fec_in!L14/RES_hh_num_in!L14)</f>
        <v>74.301330292530068</v>
      </c>
      <c r="M14" s="76">
        <f>IF(RES_hh_fec_in!M14=0,0,1000*11630*RES_hh_fec_in!M14/RES_hh_num_in!M14)</f>
        <v>68.984505920879371</v>
      </c>
      <c r="N14" s="76">
        <f>IF(RES_hh_fec_in!N14=0,0,1000*11630*RES_hh_fec_in!N14/RES_hh_num_in!N14)</f>
        <v>79.750934123175981</v>
      </c>
      <c r="O14" s="76">
        <f>IF(RES_hh_fec_in!O14=0,0,1000*11630*RES_hh_fec_in!O14/RES_hh_num_in!O14)</f>
        <v>93.698982774414759</v>
      </c>
      <c r="P14" s="76">
        <f>IF(RES_hh_fec_in!P14=0,0,1000*11630*RES_hh_fec_in!P14/RES_hh_num_in!P14)</f>
        <v>90.18753981310482</v>
      </c>
      <c r="Q14" s="76">
        <f>IF(RES_hh_fec_in!Q14=0,0,1000*11630*RES_hh_fec_in!Q14/RES_hh_num_in!Q14)</f>
        <v>105.34318280990944</v>
      </c>
      <c r="R14" s="76">
        <f>IF(RES_hh_fec_in!R14=0,0,1000*11630*RES_hh_fec_in!R14/RES_hh_num_in!R14)</f>
        <v>102.75696571558042</v>
      </c>
      <c r="S14" s="76">
        <f>IF(RES_hh_fec_in!S14=0,0,1000*11630*RES_hh_fec_in!S14/RES_hh_num_in!S14)</f>
        <v>95.406384896042852</v>
      </c>
      <c r="T14" s="76">
        <f>IF(RES_hh_fec_in!T14=0,0,1000*11630*RES_hh_fec_in!T14/RES_hh_num_in!T14)</f>
        <v>81.724887485238298</v>
      </c>
      <c r="U14" s="76">
        <f>IF(RES_hh_fec_in!U14=0,0,1000*11630*RES_hh_fec_in!U14/RES_hh_num_in!U14)</f>
        <v>67.645434636736326</v>
      </c>
      <c r="V14" s="76">
        <f>IF(RES_hh_fec_in!V14=0,0,1000*11630*RES_hh_fec_in!V14/RES_hh_num_in!V14)</f>
        <v>55.080340334487126</v>
      </c>
      <c r="W14" s="76">
        <f>IF(RES_hh_fec_in!W14=0,0,1000*11630*RES_hh_fec_in!W14/RES_hh_num_in!W14)</f>
        <v>46.536324120187032</v>
      </c>
      <c r="X14" s="76">
        <f>IF(RES_hh_fec_in!X14=0,0,1000*11630*RES_hh_fec_in!X14/RES_hh_num_in!X14)</f>
        <v>29.899442463234625</v>
      </c>
      <c r="Y14" s="76">
        <f>IF(RES_hh_fec_in!Y14=0,0,1000*11630*RES_hh_fec_in!Y14/RES_hh_num_in!Y14)</f>
        <v>19.805382261916296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6.6879270699029068</v>
      </c>
      <c r="D15" s="69">
        <f t="shared" si="0"/>
        <v>12.162624258317114</v>
      </c>
      <c r="E15" s="69">
        <f t="shared" si="0"/>
        <v>22.55285868276664</v>
      </c>
      <c r="F15" s="69">
        <f t="shared" si="0"/>
        <v>13.261198611751331</v>
      </c>
      <c r="G15" s="69">
        <f t="shared" si="0"/>
        <v>15.456712893433163</v>
      </c>
      <c r="H15" s="69">
        <f t="shared" si="0"/>
        <v>26.596861604088311</v>
      </c>
      <c r="I15" s="69">
        <f t="shared" si="0"/>
        <v>40.530080665494545</v>
      </c>
      <c r="J15" s="69">
        <f t="shared" si="0"/>
        <v>28.924826182272877</v>
      </c>
      <c r="K15" s="69">
        <f t="shared" si="0"/>
        <v>31.047463595256129</v>
      </c>
      <c r="L15" s="69">
        <f t="shared" si="0"/>
        <v>35.464529993125559</v>
      </c>
      <c r="M15" s="69">
        <f t="shared" si="0"/>
        <v>34.205173292994147</v>
      </c>
      <c r="N15" s="69">
        <f t="shared" si="0"/>
        <v>66.613884921551232</v>
      </c>
      <c r="O15" s="69">
        <f t="shared" si="0"/>
        <v>39.463021114560235</v>
      </c>
      <c r="P15" s="69">
        <f t="shared" si="0"/>
        <v>26.382726987361689</v>
      </c>
      <c r="Q15" s="69">
        <f t="shared" si="0"/>
        <v>34.583867966569564</v>
      </c>
      <c r="R15" s="69">
        <f t="shared" si="0"/>
        <v>32.918869942786721</v>
      </c>
      <c r="S15" s="69">
        <f t="shared" si="0"/>
        <v>46.042397431953916</v>
      </c>
      <c r="T15" s="69">
        <f t="shared" si="0"/>
        <v>97.948395392349781</v>
      </c>
      <c r="U15" s="69">
        <f t="shared" si="0"/>
        <v>100.04672119254495</v>
      </c>
      <c r="V15" s="69">
        <f t="shared" si="0"/>
        <v>59.506997383386015</v>
      </c>
      <c r="W15" s="69">
        <f t="shared" si="0"/>
        <v>185.04651973586397</v>
      </c>
      <c r="X15" s="69">
        <f t="shared" si="0"/>
        <v>136.51432828844608</v>
      </c>
      <c r="Y15" s="69">
        <f t="shared" si="0"/>
        <v>90.059007500616019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6.6879270699029068</v>
      </c>
      <c r="D16" s="72">
        <f>IF(RES_hh_fec_in!D16=0,0,1000*11630*RES_hh_fec_in!D16/RES_hh_num_in!D$3)</f>
        <v>12.162624258317114</v>
      </c>
      <c r="E16" s="72">
        <f>IF(RES_hh_fec_in!E16=0,0,1000*11630*RES_hh_fec_in!E16/RES_hh_num_in!E$3)</f>
        <v>22.55285868276664</v>
      </c>
      <c r="F16" s="72">
        <f>IF(RES_hh_fec_in!F16=0,0,1000*11630*RES_hh_fec_in!F16/RES_hh_num_in!F$3)</f>
        <v>13.261198611751331</v>
      </c>
      <c r="G16" s="72">
        <f>IF(RES_hh_fec_in!G16=0,0,1000*11630*RES_hh_fec_in!G16/RES_hh_num_in!G$3)</f>
        <v>15.456712893433163</v>
      </c>
      <c r="H16" s="72">
        <f>IF(RES_hh_fec_in!H16=0,0,1000*11630*RES_hh_fec_in!H16/RES_hh_num_in!H$3)</f>
        <v>26.596861604088311</v>
      </c>
      <c r="I16" s="72">
        <f>IF(RES_hh_fec_in!I16=0,0,1000*11630*RES_hh_fec_in!I16/RES_hh_num_in!I$3)</f>
        <v>40.530080665494545</v>
      </c>
      <c r="J16" s="72">
        <f>IF(RES_hh_fec_in!J16=0,0,1000*11630*RES_hh_fec_in!J16/RES_hh_num_in!J$3)</f>
        <v>28.924826182272877</v>
      </c>
      <c r="K16" s="72">
        <f>IF(RES_hh_fec_in!K16=0,0,1000*11630*RES_hh_fec_in!K16/RES_hh_num_in!K$3)</f>
        <v>31.047463595256129</v>
      </c>
      <c r="L16" s="72">
        <f>IF(RES_hh_fec_in!L16=0,0,1000*11630*RES_hh_fec_in!L16/RES_hh_num_in!L$3)</f>
        <v>35.464529993125559</v>
      </c>
      <c r="M16" s="72">
        <f>IF(RES_hh_fec_in!M16=0,0,1000*11630*RES_hh_fec_in!M16/RES_hh_num_in!M$3)</f>
        <v>34.205173292994147</v>
      </c>
      <c r="N16" s="72">
        <f>IF(RES_hh_fec_in!N16=0,0,1000*11630*RES_hh_fec_in!N16/RES_hh_num_in!N$3)</f>
        <v>66.613884921551232</v>
      </c>
      <c r="O16" s="72">
        <f>IF(RES_hh_fec_in!O16=0,0,1000*11630*RES_hh_fec_in!O16/RES_hh_num_in!O$3)</f>
        <v>39.463021114560235</v>
      </c>
      <c r="P16" s="72">
        <f>IF(RES_hh_fec_in!P16=0,0,1000*11630*RES_hh_fec_in!P16/RES_hh_num_in!P$3)</f>
        <v>26.382726987361689</v>
      </c>
      <c r="Q16" s="72">
        <f>IF(RES_hh_fec_in!Q16=0,0,1000*11630*RES_hh_fec_in!Q16/RES_hh_num_in!Q$3)</f>
        <v>34.583867966569564</v>
      </c>
      <c r="R16" s="72">
        <f>IF(RES_hh_fec_in!R16=0,0,1000*11630*RES_hh_fec_in!R16/RES_hh_num_in!R$3)</f>
        <v>32.918869942786721</v>
      </c>
      <c r="S16" s="72">
        <f>IF(RES_hh_fec_in!S16=0,0,1000*11630*RES_hh_fec_in!S16/RES_hh_num_in!S$3)</f>
        <v>46.042397431953916</v>
      </c>
      <c r="T16" s="72">
        <f>IF(RES_hh_fec_in!T16=0,0,1000*11630*RES_hh_fec_in!T16/RES_hh_num_in!T$3)</f>
        <v>97.948395392349781</v>
      </c>
      <c r="U16" s="72">
        <f>IF(RES_hh_fec_in!U16=0,0,1000*11630*RES_hh_fec_in!U16/RES_hh_num_in!U$3)</f>
        <v>100.04672119254495</v>
      </c>
      <c r="V16" s="72">
        <f>IF(RES_hh_fec_in!V16=0,0,1000*11630*RES_hh_fec_in!V16/RES_hh_num_in!V$3)</f>
        <v>59.506997383386015</v>
      </c>
      <c r="W16" s="72">
        <f>IF(RES_hh_fec_in!W16=0,0,1000*11630*RES_hh_fec_in!W16/RES_hh_num_in!W$3)</f>
        <v>185.04651973586397</v>
      </c>
      <c r="X16" s="72">
        <f>IF(RES_hh_fec_in!X16=0,0,1000*11630*RES_hh_fec_in!X16/RES_hh_num_in!X$3)</f>
        <v>136.51432828844608</v>
      </c>
      <c r="Y16" s="72">
        <f>IF(RES_hh_fec_in!Y16=0,0,1000*11630*RES_hh_fec_in!Y16/RES_hh_num_in!Y$3)</f>
        <v>90.059007500616019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1692.2072404729583</v>
      </c>
      <c r="D17" s="69">
        <f>IF(RES_hh_fec_in!D17=0,0,1000*11630*RES_hh_fec_in!D17/RES_hh_num_in!D17)</f>
        <v>1765.4872454153551</v>
      </c>
      <c r="E17" s="69">
        <f>IF(RES_hh_fec_in!E17=0,0,1000*11630*RES_hh_fec_in!E17/RES_hh_num_in!E17)</f>
        <v>1872.3848205728939</v>
      </c>
      <c r="F17" s="69">
        <f>IF(RES_hh_fec_in!F17=0,0,1000*11630*RES_hh_fec_in!F17/RES_hh_num_in!F17)</f>
        <v>1780.923299704903</v>
      </c>
      <c r="G17" s="69">
        <f>IF(RES_hh_fec_in!G17=0,0,1000*11630*RES_hh_fec_in!G17/RES_hh_num_in!G17)</f>
        <v>1757.6944603715435</v>
      </c>
      <c r="H17" s="69">
        <f>IF(RES_hh_fec_in!H17=0,0,1000*11630*RES_hh_fec_in!H17/RES_hh_num_in!H17)</f>
        <v>1878.4882199393448</v>
      </c>
      <c r="I17" s="69">
        <f>IF(RES_hh_fec_in!I17=0,0,1000*11630*RES_hh_fec_in!I17/RES_hh_num_in!I17)</f>
        <v>1834.8730953677293</v>
      </c>
      <c r="J17" s="69">
        <f>IF(RES_hh_fec_in!J17=0,0,1000*11630*RES_hh_fec_in!J17/RES_hh_num_in!J17)</f>
        <v>1877.701628045161</v>
      </c>
      <c r="K17" s="69">
        <f>IF(RES_hh_fec_in!K17=0,0,1000*11630*RES_hh_fec_in!K17/RES_hh_num_in!K17)</f>
        <v>1842.1454480855259</v>
      </c>
      <c r="L17" s="69">
        <f>IF(RES_hh_fec_in!L17=0,0,1000*11630*RES_hh_fec_in!L17/RES_hh_num_in!L17)</f>
        <v>1843.1525950216933</v>
      </c>
      <c r="M17" s="69">
        <f>IF(RES_hh_fec_in!M17=0,0,1000*11630*RES_hh_fec_in!M17/RES_hh_num_in!M17)</f>
        <v>1789.2992228721066</v>
      </c>
      <c r="N17" s="69">
        <f>IF(RES_hh_fec_in!N17=0,0,1000*11630*RES_hh_fec_in!N17/RES_hh_num_in!N17)</f>
        <v>1533.7721045044282</v>
      </c>
      <c r="O17" s="69">
        <f>IF(RES_hh_fec_in!O17=0,0,1000*11630*RES_hh_fec_in!O17/RES_hh_num_in!O17)</f>
        <v>1480.931931715289</v>
      </c>
      <c r="P17" s="69">
        <f>IF(RES_hh_fec_in!P17=0,0,1000*11630*RES_hh_fec_in!P17/RES_hh_num_in!P17)</f>
        <v>1552.4621772006383</v>
      </c>
      <c r="Q17" s="69">
        <f>IF(RES_hh_fec_in!Q17=0,0,1000*11630*RES_hh_fec_in!Q17/RES_hh_num_in!Q17)</f>
        <v>1689.9954631988116</v>
      </c>
      <c r="R17" s="69">
        <f>IF(RES_hh_fec_in!R17=0,0,1000*11630*RES_hh_fec_in!R17/RES_hh_num_in!R17)</f>
        <v>1656.5955541340441</v>
      </c>
      <c r="S17" s="69">
        <f>IF(RES_hh_fec_in!S17=0,0,1000*11630*RES_hh_fec_in!S17/RES_hh_num_in!S17)</f>
        <v>1616.6618586912664</v>
      </c>
      <c r="T17" s="69">
        <f>IF(RES_hh_fec_in!T17=0,0,1000*11630*RES_hh_fec_in!T17/RES_hh_num_in!T17)</f>
        <v>1582.3735029349943</v>
      </c>
      <c r="U17" s="69">
        <f>IF(RES_hh_fec_in!U17=0,0,1000*11630*RES_hh_fec_in!U17/RES_hh_num_in!U17)</f>
        <v>1573.7237111189456</v>
      </c>
      <c r="V17" s="69">
        <f>IF(RES_hh_fec_in!V17=0,0,1000*11630*RES_hh_fec_in!V17/RES_hh_num_in!V17)</f>
        <v>1672.7872941277142</v>
      </c>
      <c r="W17" s="69">
        <f>IF(RES_hh_fec_in!W17=0,0,1000*11630*RES_hh_fec_in!W17/RES_hh_num_in!W17)</f>
        <v>1544.1121260422658</v>
      </c>
      <c r="X17" s="69">
        <f>IF(RES_hh_fec_in!X17=0,0,1000*11630*RES_hh_fec_in!X17/RES_hh_num_in!X17)</f>
        <v>1492.0237338043676</v>
      </c>
      <c r="Y17" s="69">
        <f>IF(RES_hh_fec_in!Y17=0,0,1000*11630*RES_hh_fec_in!Y17/RES_hh_num_in!Y17)</f>
        <v>1547.0689862542022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1817.1709458164153</v>
      </c>
      <c r="D19" s="72">
        <f>IF(RES_hh_fec_in!D19=0,0,1000*11630*RES_hh_fec_in!D19/RES_hh_num_in!D19)</f>
        <v>2049.9495801546045</v>
      </c>
      <c r="E19" s="72">
        <f>IF(RES_hh_fec_in!E19=0,0,1000*11630*RES_hh_fec_in!E19/RES_hh_num_in!E19)</f>
        <v>2032.5550907759994</v>
      </c>
      <c r="F19" s="72">
        <f>IF(RES_hh_fec_in!F19=0,0,1000*11630*RES_hh_fec_in!F19/RES_hh_num_in!F19)</f>
        <v>1763.5650099940665</v>
      </c>
      <c r="G19" s="72">
        <f>IF(RES_hh_fec_in!G19=0,0,1000*11630*RES_hh_fec_in!G19/RES_hh_num_in!G19)</f>
        <v>2111.7723360016316</v>
      </c>
      <c r="H19" s="72">
        <f>IF(RES_hh_fec_in!H19=0,0,1000*11630*RES_hh_fec_in!H19/RES_hh_num_in!H19)</f>
        <v>2171.1843568179283</v>
      </c>
      <c r="I19" s="72">
        <f>IF(RES_hh_fec_in!I19=0,0,1000*11630*RES_hh_fec_in!I19/RES_hh_num_in!I19)</f>
        <v>1847.4671292562462</v>
      </c>
      <c r="J19" s="72">
        <f>IF(RES_hh_fec_in!J19=0,0,1000*11630*RES_hh_fec_in!J19/RES_hh_num_in!J19)</f>
        <v>1813.0103960980671</v>
      </c>
      <c r="K19" s="72">
        <f>IF(RES_hh_fec_in!K19=0,0,1000*11630*RES_hh_fec_in!K19/RES_hh_num_in!K19)</f>
        <v>1886.5128307798873</v>
      </c>
      <c r="L19" s="72">
        <f>IF(RES_hh_fec_in!L19=0,0,1000*11630*RES_hh_fec_in!L19/RES_hh_num_in!L19)</f>
        <v>2445.0883609523235</v>
      </c>
      <c r="M19" s="72">
        <f>IF(RES_hh_fec_in!M19=0,0,1000*11630*RES_hh_fec_in!M19/RES_hh_num_in!M19)</f>
        <v>1924.8659638298477</v>
      </c>
      <c r="N19" s="72">
        <f>IF(RES_hh_fec_in!N19=0,0,1000*11630*RES_hh_fec_in!N19/RES_hh_num_in!N19)</f>
        <v>1486.5955750132036</v>
      </c>
      <c r="O19" s="72">
        <f>IF(RES_hh_fec_in!O19=0,0,1000*11630*RES_hh_fec_in!O19/RES_hh_num_in!O19)</f>
        <v>1626.3161675159167</v>
      </c>
      <c r="P19" s="72">
        <f>IF(RES_hh_fec_in!P19=0,0,1000*11630*RES_hh_fec_in!P19/RES_hh_num_in!P19)</f>
        <v>1445.6692522148314</v>
      </c>
      <c r="Q19" s="72">
        <f>IF(RES_hh_fec_in!Q19=0,0,1000*11630*RES_hh_fec_in!Q19/RES_hh_num_in!Q19)</f>
        <v>1409.5287230240544</v>
      </c>
      <c r="R19" s="72">
        <f>IF(RES_hh_fec_in!R19=0,0,1000*11630*RES_hh_fec_in!R19/RES_hh_num_in!R19)</f>
        <v>1193.7201577086773</v>
      </c>
      <c r="S19" s="72">
        <f>IF(RES_hh_fec_in!S19=0,0,1000*11630*RES_hh_fec_in!S19/RES_hh_num_in!S19)</f>
        <v>1566.50243167966</v>
      </c>
      <c r="T19" s="72">
        <f>IF(RES_hh_fec_in!T19=0,0,1000*11630*RES_hh_fec_in!T19/RES_hh_num_in!T19)</f>
        <v>1655.2344457670365</v>
      </c>
      <c r="U19" s="72">
        <f>IF(RES_hh_fec_in!U19=0,0,1000*11630*RES_hh_fec_in!U19/RES_hh_num_in!U19)</f>
        <v>1689.2244293278025</v>
      </c>
      <c r="V19" s="72">
        <f>IF(RES_hh_fec_in!V19=0,0,1000*11630*RES_hh_fec_in!V19/RES_hh_num_in!V19)</f>
        <v>1296.9899748010205</v>
      </c>
      <c r="W19" s="72">
        <f>IF(RES_hh_fec_in!W19=0,0,1000*11630*RES_hh_fec_in!W19/RES_hh_num_in!W19)</f>
        <v>1347.0088136780928</v>
      </c>
      <c r="X19" s="72">
        <f>IF(RES_hh_fec_in!X19=0,0,1000*11630*RES_hh_fec_in!X19/RES_hh_num_in!X19)</f>
        <v>1323.9793187531086</v>
      </c>
      <c r="Y19" s="72">
        <f>IF(RES_hh_fec_in!Y19=0,0,1000*11630*RES_hh_fec_in!Y19/RES_hh_num_in!Y19)</f>
        <v>1340.5426690682496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1906.8664670745454</v>
      </c>
      <c r="D21" s="72">
        <f>IF(RES_hh_fec_in!D21=0,0,1000*11630*RES_hh_fec_in!D21/RES_hh_num_in!D21)</f>
        <v>2022.7605806978161</v>
      </c>
      <c r="E21" s="72">
        <f>IF(RES_hh_fec_in!E21=0,0,1000*11630*RES_hh_fec_in!E21/RES_hh_num_in!E21)</f>
        <v>1933.5362869656597</v>
      </c>
      <c r="F21" s="72">
        <f>IF(RES_hh_fec_in!F21=0,0,1000*11630*RES_hh_fec_in!F21/RES_hh_num_in!F21)</f>
        <v>1975.6551734759566</v>
      </c>
      <c r="G21" s="72">
        <f>IF(RES_hh_fec_in!G21=0,0,1000*11630*RES_hh_fec_in!G21/RES_hh_num_in!G21)</f>
        <v>2084.3546569071959</v>
      </c>
      <c r="H21" s="72">
        <f>IF(RES_hh_fec_in!H21=0,0,1000*11630*RES_hh_fec_in!H21/RES_hh_num_in!H21)</f>
        <v>1866.282140503931</v>
      </c>
      <c r="I21" s="72">
        <f>IF(RES_hh_fec_in!I21=0,0,1000*11630*RES_hh_fec_in!I21/RES_hh_num_in!I21)</f>
        <v>2002.3989461804545</v>
      </c>
      <c r="J21" s="72">
        <f>IF(RES_hh_fec_in!J21=0,0,1000*11630*RES_hh_fec_in!J21/RES_hh_num_in!J21)</f>
        <v>1954.7668478852559</v>
      </c>
      <c r="K21" s="72">
        <f>IF(RES_hh_fec_in!K21=0,0,1000*11630*RES_hh_fec_in!K21/RES_hh_num_in!K21)</f>
        <v>1960.7905419914266</v>
      </c>
      <c r="L21" s="72">
        <f>IF(RES_hh_fec_in!L21=0,0,1000*11630*RES_hh_fec_in!L21/RES_hh_num_in!L21)</f>
        <v>1938.7844588634132</v>
      </c>
      <c r="M21" s="72">
        <f>IF(RES_hh_fec_in!M21=0,0,1000*11630*RES_hh_fec_in!M21/RES_hh_num_in!M21)</f>
        <v>1837.3289860112127</v>
      </c>
      <c r="N21" s="72">
        <f>IF(RES_hh_fec_in!N21=0,0,1000*11630*RES_hh_fec_in!N21/RES_hh_num_in!N21)</f>
        <v>1648.9394882020995</v>
      </c>
      <c r="O21" s="72">
        <f>IF(RES_hh_fec_in!O21=0,0,1000*11630*RES_hh_fec_in!O21/RES_hh_num_in!O21)</f>
        <v>1489.0876320811819</v>
      </c>
      <c r="P21" s="72">
        <f>IF(RES_hh_fec_in!P21=0,0,1000*11630*RES_hh_fec_in!P21/RES_hh_num_in!P21)</f>
        <v>1580.5194434952591</v>
      </c>
      <c r="Q21" s="72">
        <f>IF(RES_hh_fec_in!Q21=0,0,1000*11630*RES_hh_fec_in!Q21/RES_hh_num_in!Q21)</f>
        <v>1600.9828254297693</v>
      </c>
      <c r="R21" s="72">
        <f>IF(RES_hh_fec_in!R21=0,0,1000*11630*RES_hh_fec_in!R21/RES_hh_num_in!R21)</f>
        <v>1615.2331482564318</v>
      </c>
      <c r="S21" s="72">
        <f>IF(RES_hh_fec_in!S21=0,0,1000*11630*RES_hh_fec_in!S21/RES_hh_num_in!S21)</f>
        <v>1596.8243477970298</v>
      </c>
      <c r="T21" s="72">
        <f>IF(RES_hh_fec_in!T21=0,0,1000*11630*RES_hh_fec_in!T21/RES_hh_num_in!T21)</f>
        <v>1547.773446049164</v>
      </c>
      <c r="U21" s="72">
        <f>IF(RES_hh_fec_in!U21=0,0,1000*11630*RES_hh_fec_in!U21/RES_hh_num_in!U21)</f>
        <v>1535.691275138184</v>
      </c>
      <c r="V21" s="72">
        <f>IF(RES_hh_fec_in!V21=0,0,1000*11630*RES_hh_fec_in!V21/RES_hh_num_in!V21)</f>
        <v>1614.9703244064383</v>
      </c>
      <c r="W21" s="72">
        <f>IF(RES_hh_fec_in!W21=0,0,1000*11630*RES_hh_fec_in!W21/RES_hh_num_in!W21)</f>
        <v>1592.6485952902024</v>
      </c>
      <c r="X21" s="72">
        <f>IF(RES_hh_fec_in!X21=0,0,1000*11630*RES_hh_fec_in!X21/RES_hh_num_in!X21)</f>
        <v>1560.2499578118743</v>
      </c>
      <c r="Y21" s="72">
        <f>IF(RES_hh_fec_in!Y21=0,0,1000*11630*RES_hh_fec_in!Y21/RES_hh_num_in!Y21)</f>
        <v>1525.8331701262196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1920.2015619874821</v>
      </c>
      <c r="D22" s="72">
        <f>IF(RES_hh_fec_in!D22=0,0,1000*11630*RES_hh_fec_in!D22/RES_hh_num_in!D22)</f>
        <v>1995.7188218745764</v>
      </c>
      <c r="E22" s="72">
        <f>IF(RES_hh_fec_in!E22=0,0,1000*11630*RES_hh_fec_in!E22/RES_hh_num_in!E22)</f>
        <v>1764.8733200161748</v>
      </c>
      <c r="F22" s="72">
        <f>IF(RES_hh_fec_in!F22=0,0,1000*11630*RES_hh_fec_in!F22/RES_hh_num_in!F22)</f>
        <v>1357.7878249997084</v>
      </c>
      <c r="G22" s="72">
        <f>IF(RES_hh_fec_in!G22=0,0,1000*11630*RES_hh_fec_in!G22/RES_hh_num_in!G22)</f>
        <v>2085.2331230567574</v>
      </c>
      <c r="H22" s="72">
        <f>IF(RES_hh_fec_in!H22=0,0,1000*11630*RES_hh_fec_in!H22/RES_hh_num_in!H22)</f>
        <v>1911.0693572423004</v>
      </c>
      <c r="I22" s="72">
        <f>IF(RES_hh_fec_in!I22=0,0,1000*11630*RES_hh_fec_in!I22/RES_hh_num_in!I22)</f>
        <v>1991.6814290686698</v>
      </c>
      <c r="J22" s="72">
        <f>IF(RES_hh_fec_in!J22=0,0,1000*11630*RES_hh_fec_in!J22/RES_hh_num_in!J22)</f>
        <v>1503.2600237723398</v>
      </c>
      <c r="K22" s="72">
        <f>IF(RES_hh_fec_in!K22=0,0,1000*11630*RES_hh_fec_in!K22/RES_hh_num_in!K22)</f>
        <v>1834.1410430732305</v>
      </c>
      <c r="L22" s="72">
        <f>IF(RES_hh_fec_in!L22=0,0,1000*11630*RES_hh_fec_in!L22/RES_hh_num_in!L22)</f>
        <v>1694.3194886024723</v>
      </c>
      <c r="M22" s="72">
        <f>IF(RES_hh_fec_in!M22=0,0,1000*11630*RES_hh_fec_in!M22/RES_hh_num_in!M22)</f>
        <v>1701.1400202786949</v>
      </c>
      <c r="N22" s="72">
        <f>IF(RES_hh_fec_in!N22=0,0,1000*11630*RES_hh_fec_in!N22/RES_hh_num_in!N22)</f>
        <v>1673.1219573190447</v>
      </c>
      <c r="O22" s="72">
        <f>IF(RES_hh_fec_in!O22=0,0,1000*11630*RES_hh_fec_in!O22/RES_hh_num_in!O22)</f>
        <v>1717.1977241704296</v>
      </c>
      <c r="P22" s="72">
        <f>IF(RES_hh_fec_in!P22=0,0,1000*11630*RES_hh_fec_in!P22/RES_hh_num_in!P22)</f>
        <v>1694.5271652245726</v>
      </c>
      <c r="Q22" s="72">
        <f>IF(RES_hh_fec_in!Q22=0,0,1000*11630*RES_hh_fec_in!Q22/RES_hh_num_in!Q22)</f>
        <v>1693.3967944873557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1839.027737226917</v>
      </c>
      <c r="V22" s="72">
        <f>IF(RES_hh_fec_in!V22=0,0,1000*11630*RES_hh_fec_in!V22/RES_hh_num_in!V22)</f>
        <v>1324.8551792156707</v>
      </c>
      <c r="W22" s="72">
        <f>IF(RES_hh_fec_in!W22=0,0,1000*11630*RES_hh_fec_in!W22/RES_hh_num_in!W22)</f>
        <v>1478.8718758672646</v>
      </c>
      <c r="X22" s="72">
        <f>IF(RES_hh_fec_in!X22=0,0,1000*11630*RES_hh_fec_in!X22/RES_hh_num_in!X22)</f>
        <v>1542.5353901555011</v>
      </c>
      <c r="Y22" s="72">
        <f>IF(RES_hh_fec_in!Y22=0,0,1000*11630*RES_hh_fec_in!Y22/RES_hh_num_in!Y22)</f>
        <v>1521.050952900953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1398.5380740514083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1300.6818311174347</v>
      </c>
      <c r="F24" s="72">
        <f>IF(RES_hh_fec_in!F24=0,0,1000*11630*RES_hh_fec_in!F24/RES_hh_num_in!F24)</f>
        <v>1506.8795961575122</v>
      </c>
      <c r="G24" s="72">
        <f>IF(RES_hh_fec_in!G24=0,0,1000*11630*RES_hh_fec_in!G24/RES_hh_num_in!G24)</f>
        <v>1391.4769076293649</v>
      </c>
      <c r="H24" s="72">
        <f>IF(RES_hh_fec_in!H24=0,0,1000*11630*RES_hh_fec_in!H24/RES_hh_num_in!H24)</f>
        <v>1407.7425615550801</v>
      </c>
      <c r="I24" s="72">
        <f>IF(RES_hh_fec_in!I24=0,0,1000*11630*RES_hh_fec_in!I24/RES_hh_num_in!I24)</f>
        <v>1514.1828540278548</v>
      </c>
      <c r="J24" s="72">
        <f>IF(RES_hh_fec_in!J24=0,0,1000*11630*RES_hh_fec_in!J24/RES_hh_num_in!J24)</f>
        <v>1471.206209873568</v>
      </c>
      <c r="K24" s="72">
        <f>IF(RES_hh_fec_in!K24=0,0,1000*11630*RES_hh_fec_in!K24/RES_hh_num_in!K24)</f>
        <v>1406.8861725473553</v>
      </c>
      <c r="L24" s="72">
        <f>IF(RES_hh_fec_in!L24=0,0,1000*11630*RES_hh_fec_in!L24/RES_hh_num_in!L24)</f>
        <v>1466.0212461578831</v>
      </c>
      <c r="M24" s="72">
        <f>IF(RES_hh_fec_in!M24=0,0,1000*11630*RES_hh_fec_in!M24/RES_hh_num_in!M24)</f>
        <v>1370.7325642037279</v>
      </c>
      <c r="N24" s="72">
        <f>IF(RES_hh_fec_in!N24=0,0,1000*11630*RES_hh_fec_in!N24/RES_hh_num_in!N24)</f>
        <v>1312.2926597029989</v>
      </c>
      <c r="O24" s="72">
        <f>IF(RES_hh_fec_in!O24=0,0,1000*11630*RES_hh_fec_in!O24/RES_hh_num_in!O24)</f>
        <v>1300.1183342810589</v>
      </c>
      <c r="P24" s="72">
        <f>IF(RES_hh_fec_in!P24=0,0,1000*11630*RES_hh_fec_in!P24/RES_hh_num_in!P24)</f>
        <v>1300.2964407184268</v>
      </c>
      <c r="Q24" s="72">
        <f>IF(RES_hh_fec_in!Q24=0,0,1000*11630*RES_hh_fec_in!Q24/RES_hh_num_in!Q24)</f>
        <v>1396.63427894351</v>
      </c>
      <c r="R24" s="72">
        <f>IF(RES_hh_fec_in!R24=0,0,1000*11630*RES_hh_fec_in!R24/RES_hh_num_in!R24)</f>
        <v>1450.003964391459</v>
      </c>
      <c r="S24" s="72">
        <f>IF(RES_hh_fec_in!S24=0,0,1000*11630*RES_hh_fec_in!S24/RES_hh_num_in!S24)</f>
        <v>1445.1456575849129</v>
      </c>
      <c r="T24" s="72">
        <f>IF(RES_hh_fec_in!T24=0,0,1000*11630*RES_hh_fec_in!T24/RES_hh_num_in!T24)</f>
        <v>1452.6465104062027</v>
      </c>
      <c r="U24" s="72">
        <f>IF(RES_hh_fec_in!U24=0,0,1000*11630*RES_hh_fec_in!U24/RES_hh_num_in!U24)</f>
        <v>1465.284069463434</v>
      </c>
      <c r="V24" s="72">
        <f>IF(RES_hh_fec_in!V24=0,0,1000*11630*RES_hh_fec_in!V24/RES_hh_num_in!V24)</f>
        <v>1531.1321999467716</v>
      </c>
      <c r="W24" s="72">
        <f>IF(RES_hh_fec_in!W24=0,0,1000*11630*RES_hh_fec_in!W24/RES_hh_num_in!W24)</f>
        <v>1443.9664871626821</v>
      </c>
      <c r="X24" s="72">
        <f>IF(RES_hh_fec_in!X24=0,0,1000*11630*RES_hh_fec_in!X24/RES_hh_num_in!X24)</f>
        <v>1398.2361370021449</v>
      </c>
      <c r="Y24" s="72">
        <f>IF(RES_hh_fec_in!Y24=0,0,1000*11630*RES_hh_fec_in!Y24/RES_hh_num_in!Y24)</f>
        <v>1450.4224280867695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1613.8481751201898</v>
      </c>
      <c r="D25" s="74">
        <f>IF(RES_hh_fec_in!D25=0,0,1000*11630*RES_hh_fec_in!D25/RES_hh_num_in!D25)</f>
        <v>1721.5270697878277</v>
      </c>
      <c r="E25" s="74">
        <f>IF(RES_hh_fec_in!E25=0,0,1000*11630*RES_hh_fec_in!E25/RES_hh_num_in!E25)</f>
        <v>1902.0622070414149</v>
      </c>
      <c r="F25" s="74">
        <f>IF(RES_hh_fec_in!F25=0,0,1000*11630*RES_hh_fec_in!F25/RES_hh_num_in!F25)</f>
        <v>1814.0450578868388</v>
      </c>
      <c r="G25" s="74">
        <f>IF(RES_hh_fec_in!G25=0,0,1000*11630*RES_hh_fec_in!G25/RES_hh_num_in!G25)</f>
        <v>1731.5569113385118</v>
      </c>
      <c r="H25" s="74">
        <f>IF(RES_hh_fec_in!H25=0,0,1000*11630*RES_hh_fec_in!H25/RES_hh_num_in!H25)</f>
        <v>1927.1877900222078</v>
      </c>
      <c r="I25" s="74">
        <f>IF(RES_hh_fec_in!I25=0,0,1000*11630*RES_hh_fec_in!I25/RES_hh_num_in!I25)</f>
        <v>1777.4964988980007</v>
      </c>
      <c r="J25" s="74">
        <f>IF(RES_hh_fec_in!J25=0,0,1000*11630*RES_hh_fec_in!J25/RES_hh_num_in!J25)</f>
        <v>1821.2737869114383</v>
      </c>
      <c r="K25" s="74">
        <f>IF(RES_hh_fec_in!K25=0,0,1000*11630*RES_hh_fec_in!K25/RES_hh_num_in!K25)</f>
        <v>1785.4763320262223</v>
      </c>
      <c r="L25" s="74">
        <f>IF(RES_hh_fec_in!L25=0,0,1000*11630*RES_hh_fec_in!L25/RES_hh_num_in!L25)</f>
        <v>1812.2738468164098</v>
      </c>
      <c r="M25" s="74">
        <f>IF(RES_hh_fec_in!M25=0,0,1000*11630*RES_hh_fec_in!M25/RES_hh_num_in!M25)</f>
        <v>1797.473096263627</v>
      </c>
      <c r="N25" s="74">
        <f>IF(RES_hh_fec_in!N25=0,0,1000*11630*RES_hh_fec_in!N25/RES_hh_num_in!N25)</f>
        <v>1408.5346807284116</v>
      </c>
      <c r="O25" s="74">
        <f>IF(RES_hh_fec_in!O25=0,0,1000*11630*RES_hh_fec_in!O25/RES_hh_num_in!O25)</f>
        <v>1483.5560525434594</v>
      </c>
      <c r="P25" s="74">
        <f>IF(RES_hh_fec_in!P25=0,0,1000*11630*RES_hh_fec_in!P25/RES_hh_num_in!P25)</f>
        <v>1454.9095844171525</v>
      </c>
      <c r="Q25" s="74">
        <f>IF(RES_hh_fec_in!Q25=0,0,1000*11630*RES_hh_fec_in!Q25/RES_hh_num_in!Q25)</f>
        <v>1688.3612319512545</v>
      </c>
      <c r="R25" s="74">
        <f>IF(RES_hh_fec_in!R25=0,0,1000*11630*RES_hh_fec_in!R25/RES_hh_num_in!R25)</f>
        <v>1641.3191366618853</v>
      </c>
      <c r="S25" s="74">
        <f>IF(RES_hh_fec_in!S25=0,0,1000*11630*RES_hh_fec_in!S25/RES_hh_num_in!S25)</f>
        <v>1601.6474998792962</v>
      </c>
      <c r="T25" s="74">
        <f>IF(RES_hh_fec_in!T25=0,0,1000*11630*RES_hh_fec_in!T25/RES_hh_num_in!T25)</f>
        <v>1565.9160211733549</v>
      </c>
      <c r="U25" s="74">
        <f>IF(RES_hh_fec_in!U25=0,0,1000*11630*RES_hh_fec_in!U25/RES_hh_num_in!U25)</f>
        <v>1548.4246029396411</v>
      </c>
      <c r="V25" s="74">
        <f>IF(RES_hh_fec_in!V25=0,0,1000*11630*RES_hh_fec_in!V25/RES_hh_num_in!V25)</f>
        <v>1652.5198441563473</v>
      </c>
      <c r="W25" s="74">
        <f>IF(RES_hh_fec_in!W25=0,0,1000*11630*RES_hh_fec_in!W25/RES_hh_num_in!W25)</f>
        <v>1435.7410766439932</v>
      </c>
      <c r="X25" s="74">
        <f>IF(RES_hh_fec_in!X25=0,0,1000*11630*RES_hh_fec_in!X25/RES_hh_num_in!X25)</f>
        <v>1347.0014454061795</v>
      </c>
      <c r="Y25" s="74">
        <f>IF(RES_hh_fec_in!Y25=0,0,1000*11630*RES_hh_fec_in!Y25/RES_hh_num_in!Y25)</f>
        <v>1418.1759624787157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771.45039050723801</v>
      </c>
      <c r="D26" s="77">
        <f>IF(RES_hh_fec_in!D26=0,0,1000*11630*RES_hh_fec_in!D26/RES_hh_num_in!D26)</f>
        <v>788.94311191314875</v>
      </c>
      <c r="E26" s="77">
        <f>IF(RES_hh_fec_in!E26=0,0,1000*11630*RES_hh_fec_in!E26/RES_hh_num_in!E26)</f>
        <v>813.69274236613205</v>
      </c>
      <c r="F26" s="77">
        <f>IF(RES_hh_fec_in!F26=0,0,1000*11630*RES_hh_fec_in!F26/RES_hh_num_in!F26)</f>
        <v>820.4648005925809</v>
      </c>
      <c r="G26" s="77">
        <f>IF(RES_hh_fec_in!G26=0,0,1000*11630*RES_hh_fec_in!G26/RES_hh_num_in!G26)</f>
        <v>825.52440139676037</v>
      </c>
      <c r="H26" s="77">
        <f>IF(RES_hh_fec_in!H26=0,0,1000*11630*RES_hh_fec_in!H26/RES_hh_num_in!H26)</f>
        <v>838.01849638307124</v>
      </c>
      <c r="I26" s="77">
        <f>IF(RES_hh_fec_in!I26=0,0,1000*11630*RES_hh_fec_in!I26/RES_hh_num_in!I26)</f>
        <v>855.63153882787617</v>
      </c>
      <c r="J26" s="77">
        <f>IF(RES_hh_fec_in!J26=0,0,1000*11630*RES_hh_fec_in!J26/RES_hh_num_in!J26)</f>
        <v>874.33292828839922</v>
      </c>
      <c r="K26" s="77">
        <f>IF(RES_hh_fec_in!K26=0,0,1000*11630*RES_hh_fec_in!K26/RES_hh_num_in!K26)</f>
        <v>864.60338969029635</v>
      </c>
      <c r="L26" s="77">
        <f>IF(RES_hh_fec_in!L26=0,0,1000*11630*RES_hh_fec_in!L26/RES_hh_num_in!L26)</f>
        <v>875.17835669245721</v>
      </c>
      <c r="M26" s="77">
        <f>IF(RES_hh_fec_in!M26=0,0,1000*11630*RES_hh_fec_in!M26/RES_hh_num_in!M26)</f>
        <v>851.66257368215054</v>
      </c>
      <c r="N26" s="77">
        <f>IF(RES_hh_fec_in!N26=0,0,1000*11630*RES_hh_fec_in!N26/RES_hh_num_in!N26)</f>
        <v>817.73056323731259</v>
      </c>
      <c r="O26" s="77">
        <f>IF(RES_hh_fec_in!O26=0,0,1000*11630*RES_hh_fec_in!O26/RES_hh_num_in!O26)</f>
        <v>814.82298626081251</v>
      </c>
      <c r="P26" s="77">
        <f>IF(RES_hh_fec_in!P26=0,0,1000*11630*RES_hh_fec_in!P26/RES_hh_num_in!P26)</f>
        <v>837.83332216638905</v>
      </c>
      <c r="Q26" s="77">
        <f>IF(RES_hh_fec_in!Q26=0,0,1000*11630*RES_hh_fec_in!Q26/RES_hh_num_in!Q26)</f>
        <v>874.68082354207218</v>
      </c>
      <c r="R26" s="77">
        <f>IF(RES_hh_fec_in!R26=0,0,1000*11630*RES_hh_fec_in!R26/RES_hh_num_in!R26)</f>
        <v>879.08528484123894</v>
      </c>
      <c r="S26" s="77">
        <f>IF(RES_hh_fec_in!S26=0,0,1000*11630*RES_hh_fec_in!S26/RES_hh_num_in!S26)</f>
        <v>887.85070964912336</v>
      </c>
      <c r="T26" s="77">
        <f>IF(RES_hh_fec_in!T26=0,0,1000*11630*RES_hh_fec_in!T26/RES_hh_num_in!T26)</f>
        <v>885.90785368425111</v>
      </c>
      <c r="U26" s="77">
        <f>IF(RES_hh_fec_in!U26=0,0,1000*11630*RES_hh_fec_in!U26/RES_hh_num_in!U26)</f>
        <v>899.06715762610474</v>
      </c>
      <c r="V26" s="77">
        <f>IF(RES_hh_fec_in!V26=0,0,1000*11630*RES_hh_fec_in!V26/RES_hh_num_in!V26)</f>
        <v>960.97649514160696</v>
      </c>
      <c r="W26" s="77">
        <f>IF(RES_hh_fec_in!W26=0,0,1000*11630*RES_hh_fec_in!W26/RES_hh_num_in!W26)</f>
        <v>913.81096401406955</v>
      </c>
      <c r="X26" s="77">
        <f>IF(RES_hh_fec_in!X26=0,0,1000*11630*RES_hh_fec_in!X26/RES_hh_num_in!X26)</f>
        <v>851.6524354549291</v>
      </c>
      <c r="Y26" s="77">
        <f>IF(RES_hh_fec_in!Y26=0,0,1000*11630*RES_hh_fec_in!Y26/RES_hh_num_in!Y26)</f>
        <v>837.47776573994986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727.69379918657694</v>
      </c>
      <c r="D27" s="69">
        <f>IF(RES_hh_fec_in!D27=0,0,1000*11630*RES_hh_fec_in!D27/RES_hh_num_in!D27)</f>
        <v>741.1806415414618</v>
      </c>
      <c r="E27" s="69">
        <f>IF(RES_hh_fec_in!E27=0,0,1000*11630*RES_hh_fec_in!E27/RES_hh_num_in!E27)</f>
        <v>767.28375460162056</v>
      </c>
      <c r="F27" s="69">
        <f>IF(RES_hh_fec_in!F27=0,0,1000*11630*RES_hh_fec_in!F27/RES_hh_num_in!F27)</f>
        <v>777.43248188729126</v>
      </c>
      <c r="G27" s="69">
        <f>IF(RES_hh_fec_in!G27=0,0,1000*11630*RES_hh_fec_in!G27/RES_hh_num_in!G27)</f>
        <v>708.29482730238442</v>
      </c>
      <c r="H27" s="69">
        <f>IF(RES_hh_fec_in!H27=0,0,1000*11630*RES_hh_fec_in!H27/RES_hh_num_in!H27)</f>
        <v>704.67982625426123</v>
      </c>
      <c r="I27" s="69">
        <f>IF(RES_hh_fec_in!I27=0,0,1000*11630*RES_hh_fec_in!I27/RES_hh_num_in!I27)</f>
        <v>651.79606511790041</v>
      </c>
      <c r="J27" s="69">
        <f>IF(RES_hh_fec_in!J27=0,0,1000*11630*RES_hh_fec_in!J27/RES_hh_num_in!J27)</f>
        <v>645.95670796963839</v>
      </c>
      <c r="K27" s="69">
        <f>IF(RES_hh_fec_in!K27=0,0,1000*11630*RES_hh_fec_in!K27/RES_hh_num_in!K27)</f>
        <v>551.45159745575938</v>
      </c>
      <c r="L27" s="69">
        <f>IF(RES_hh_fec_in!L27=0,0,1000*11630*RES_hh_fec_in!L27/RES_hh_num_in!L27)</f>
        <v>589.06187779695176</v>
      </c>
      <c r="M27" s="69">
        <f>IF(RES_hh_fec_in!M27=0,0,1000*11630*RES_hh_fec_in!M27/RES_hh_num_in!M27)</f>
        <v>500.62451634099517</v>
      </c>
      <c r="N27" s="69">
        <f>IF(RES_hh_fec_in!N27=0,0,1000*11630*RES_hh_fec_in!N27/RES_hh_num_in!N27)</f>
        <v>433.47810741751965</v>
      </c>
      <c r="O27" s="69">
        <f>IF(RES_hh_fec_in!O27=0,0,1000*11630*RES_hh_fec_in!O27/RES_hh_num_in!O27)</f>
        <v>439.66675689429036</v>
      </c>
      <c r="P27" s="69">
        <f>IF(RES_hh_fec_in!P27=0,0,1000*11630*RES_hh_fec_in!P27/RES_hh_num_in!P27)</f>
        <v>442.16361835763831</v>
      </c>
      <c r="Q27" s="69">
        <f>IF(RES_hh_fec_in!Q27=0,0,1000*11630*RES_hh_fec_in!Q27/RES_hh_num_in!Q27)</f>
        <v>480.59125930575811</v>
      </c>
      <c r="R27" s="69">
        <f>IF(RES_hh_fec_in!R27=0,0,1000*11630*RES_hh_fec_in!R27/RES_hh_num_in!R27)</f>
        <v>452.24139899222541</v>
      </c>
      <c r="S27" s="69">
        <f>IF(RES_hh_fec_in!S27=0,0,1000*11630*RES_hh_fec_in!S27/RES_hh_num_in!S27)</f>
        <v>555.52474298838285</v>
      </c>
      <c r="T27" s="69">
        <f>IF(RES_hh_fec_in!T27=0,0,1000*11630*RES_hh_fec_in!T27/RES_hh_num_in!T27)</f>
        <v>602.3970342897718</v>
      </c>
      <c r="U27" s="69">
        <f>IF(RES_hh_fec_in!U27=0,0,1000*11630*RES_hh_fec_in!U27/RES_hh_num_in!U27)</f>
        <v>596.4348354504591</v>
      </c>
      <c r="V27" s="69">
        <f>IF(RES_hh_fec_in!V27=0,0,1000*11630*RES_hh_fec_in!V27/RES_hh_num_in!V27)</f>
        <v>836.17661405542401</v>
      </c>
      <c r="W27" s="69">
        <f>IF(RES_hh_fec_in!W27=0,0,1000*11630*RES_hh_fec_in!W27/RES_hh_num_in!W27)</f>
        <v>786.94328654376591</v>
      </c>
      <c r="X27" s="69">
        <f>IF(RES_hh_fec_in!X27=0,0,1000*11630*RES_hh_fec_in!X27/RES_hh_num_in!X27)</f>
        <v>661.9955770097115</v>
      </c>
      <c r="Y27" s="69">
        <f>IF(RES_hh_fec_in!Y27=0,0,1000*11630*RES_hh_fec_in!Y27/RES_hh_num_in!Y27)</f>
        <v>633.20095646755908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738.07259579735751</v>
      </c>
      <c r="D29" s="72">
        <f>IF(RES_hh_fec_in!D29=0,0,1000*11630*RES_hh_fec_in!D29/RES_hh_num_in!D29)</f>
        <v>785.72339850820879</v>
      </c>
      <c r="E29" s="72">
        <f>IF(RES_hh_fec_in!E29=0,0,1000*11630*RES_hh_fec_in!E29/RES_hh_num_in!E29)</f>
        <v>798.5450888182055</v>
      </c>
      <c r="F29" s="72">
        <f>IF(RES_hh_fec_in!F29=0,0,1000*11630*RES_hh_fec_in!F29/RES_hh_num_in!F29)</f>
        <v>763.92312369679598</v>
      </c>
      <c r="G29" s="72">
        <f>IF(RES_hh_fec_in!G29=0,0,1000*11630*RES_hh_fec_in!G29/RES_hh_num_in!G29)</f>
        <v>763.94277358529337</v>
      </c>
      <c r="H29" s="72">
        <f>IF(RES_hh_fec_in!H29=0,0,1000*11630*RES_hh_fec_in!H29/RES_hh_num_in!H29)</f>
        <v>758.40170842405553</v>
      </c>
      <c r="I29" s="72">
        <f>IF(RES_hh_fec_in!I29=0,0,1000*11630*RES_hh_fec_in!I29/RES_hh_num_in!I29)</f>
        <v>691.3471667953138</v>
      </c>
      <c r="J29" s="72">
        <f>IF(RES_hh_fec_in!J29=0,0,1000*11630*RES_hh_fec_in!J29/RES_hh_num_in!J29)</f>
        <v>615.9339831349323</v>
      </c>
      <c r="K29" s="72">
        <f>IF(RES_hh_fec_in!K29=0,0,1000*11630*RES_hh_fec_in!K29/RES_hh_num_in!K29)</f>
        <v>616.34819469797139</v>
      </c>
      <c r="L29" s="72">
        <f>IF(RES_hh_fec_in!L29=0,0,1000*11630*RES_hh_fec_in!L29/RES_hh_num_in!L29)</f>
        <v>652.68025017644959</v>
      </c>
      <c r="M29" s="72">
        <f>IF(RES_hh_fec_in!M29=0,0,1000*11630*RES_hh_fec_in!M29/RES_hh_num_in!M29)</f>
        <v>539.4511727294506</v>
      </c>
      <c r="N29" s="72">
        <f>IF(RES_hh_fec_in!N29=0,0,1000*11630*RES_hh_fec_in!N29/RES_hh_num_in!N29)</f>
        <v>457.21848458334171</v>
      </c>
      <c r="O29" s="72">
        <f>IF(RES_hh_fec_in!O29=0,0,1000*11630*RES_hh_fec_in!O29/RES_hh_num_in!O29)</f>
        <v>497.20386795361674</v>
      </c>
      <c r="P29" s="72">
        <f>IF(RES_hh_fec_in!P29=0,0,1000*11630*RES_hh_fec_in!P29/RES_hh_num_in!P29)</f>
        <v>467.16137643084573</v>
      </c>
      <c r="Q29" s="72">
        <f>IF(RES_hh_fec_in!Q29=0,0,1000*11630*RES_hh_fec_in!Q29/RES_hh_num_in!Q29)</f>
        <v>498.14198676355068</v>
      </c>
      <c r="R29" s="72">
        <f>IF(RES_hh_fec_in!R29=0,0,1000*11630*RES_hh_fec_in!R29/RES_hh_num_in!R29)</f>
        <v>441.40961175505021</v>
      </c>
      <c r="S29" s="72">
        <f>IF(RES_hh_fec_in!S29=0,0,1000*11630*RES_hh_fec_in!S29/RES_hh_num_in!S29)</f>
        <v>580.39627176925478</v>
      </c>
      <c r="T29" s="72">
        <f>IF(RES_hh_fec_in!T29=0,0,1000*11630*RES_hh_fec_in!T29/RES_hh_num_in!T29)</f>
        <v>624.2140950678654</v>
      </c>
      <c r="U29" s="72">
        <f>IF(RES_hh_fec_in!U29=0,0,1000*11630*RES_hh_fec_in!U29/RES_hh_num_in!U29)</f>
        <v>644.49425125412722</v>
      </c>
      <c r="V29" s="72">
        <f>IF(RES_hh_fec_in!V29=0,0,1000*11630*RES_hh_fec_in!V29/RES_hh_num_in!V29)</f>
        <v>899.21460183876115</v>
      </c>
      <c r="W29" s="72">
        <f>IF(RES_hh_fec_in!W29=0,0,1000*11630*RES_hh_fec_in!W29/RES_hh_num_in!W29)</f>
        <v>873.09149896724352</v>
      </c>
      <c r="X29" s="72">
        <f>IF(RES_hh_fec_in!X29=0,0,1000*11630*RES_hh_fec_in!X29/RES_hh_num_in!X29)</f>
        <v>790.52816259538122</v>
      </c>
      <c r="Y29" s="72">
        <f>IF(RES_hh_fec_in!Y29=0,0,1000*11630*RES_hh_fec_in!Y29/RES_hh_num_in!Y29)</f>
        <v>753.49986999972384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733.44008058382076</v>
      </c>
      <c r="D30" s="72">
        <f>IF(RES_hh_fec_in!D30=0,0,1000*11630*RES_hh_fec_in!D30/RES_hh_num_in!D30)</f>
        <v>787.90075646583398</v>
      </c>
      <c r="E30" s="72">
        <f>IF(RES_hh_fec_in!E30=0,0,1000*11630*RES_hh_fec_in!E30/RES_hh_num_in!E30)</f>
        <v>800.99705501375252</v>
      </c>
      <c r="F30" s="72">
        <f>IF(RES_hh_fec_in!F30=0,0,1000*11630*RES_hh_fec_in!F30/RES_hh_num_in!F30)</f>
        <v>806.27934503774566</v>
      </c>
      <c r="G30" s="72">
        <f>IF(RES_hh_fec_in!G30=0,0,1000*11630*RES_hh_fec_in!G30/RES_hh_num_in!G30)</f>
        <v>758.9598824188439</v>
      </c>
      <c r="H30" s="72">
        <f>IF(RES_hh_fec_in!H30=0,0,1000*11630*RES_hh_fec_in!H30/RES_hh_num_in!H30)</f>
        <v>731.7734669640264</v>
      </c>
      <c r="I30" s="72">
        <f>IF(RES_hh_fec_in!I30=0,0,1000*11630*RES_hh_fec_in!I30/RES_hh_num_in!I30)</f>
        <v>654.80147355305587</v>
      </c>
      <c r="J30" s="72">
        <f>IF(RES_hh_fec_in!J30=0,0,1000*11630*RES_hh_fec_in!J30/RES_hh_num_in!J30)</f>
        <v>720.38653818095565</v>
      </c>
      <c r="K30" s="72">
        <f>IF(RES_hh_fec_in!K30=0,0,1000*11630*RES_hh_fec_in!K30/RES_hh_num_in!K30)</f>
        <v>592.19579528392774</v>
      </c>
      <c r="L30" s="72">
        <f>IF(RES_hh_fec_in!L30=0,0,1000*11630*RES_hh_fec_in!L30/RES_hh_num_in!L30)</f>
        <v>639.51909293385347</v>
      </c>
      <c r="M30" s="72">
        <f>IF(RES_hh_fec_in!M30=0,0,1000*11630*RES_hh_fec_in!M30/RES_hh_num_in!M30)</f>
        <v>539.95638061955162</v>
      </c>
      <c r="N30" s="72">
        <f>IF(RES_hh_fec_in!N30=0,0,1000*11630*RES_hh_fec_in!N30/RES_hh_num_in!N30)</f>
        <v>450.08283787281806</v>
      </c>
      <c r="O30" s="72">
        <f>IF(RES_hh_fec_in!O30=0,0,1000*11630*RES_hh_fec_in!O30/RES_hh_num_in!O30)</f>
        <v>447.689964630671</v>
      </c>
      <c r="P30" s="72">
        <f>IF(RES_hh_fec_in!P30=0,0,1000*11630*RES_hh_fec_in!P30/RES_hh_num_in!P30)</f>
        <v>459.41008458138879</v>
      </c>
      <c r="Q30" s="72">
        <f>IF(RES_hh_fec_in!Q30=0,0,1000*11630*RES_hh_fec_in!Q30/RES_hh_num_in!Q30)</f>
        <v>493.6576126549682</v>
      </c>
      <c r="R30" s="72">
        <f>IF(RES_hh_fec_in!R30=0,0,1000*11630*RES_hh_fec_in!R30/RES_hh_num_in!R30)</f>
        <v>459.6558582120519</v>
      </c>
      <c r="S30" s="72">
        <f>IF(RES_hh_fec_in!S30=0,0,1000*11630*RES_hh_fec_in!S30/RES_hh_num_in!S30)</f>
        <v>563.261426404796</v>
      </c>
      <c r="T30" s="72">
        <f>IF(RES_hh_fec_in!T30=0,0,1000*11630*RES_hh_fec_in!T30/RES_hh_num_in!T30)</f>
        <v>618.28265025662824</v>
      </c>
      <c r="U30" s="72">
        <f>IF(RES_hh_fec_in!U30=0,0,1000*11630*RES_hh_fec_in!U30/RES_hh_num_in!U30)</f>
        <v>629.43294060700146</v>
      </c>
      <c r="V30" s="72">
        <f>IF(RES_hh_fec_in!V30=0,0,1000*11630*RES_hh_fec_in!V30/RES_hh_num_in!V30)</f>
        <v>911.65055297686615</v>
      </c>
      <c r="W30" s="72">
        <f>IF(RES_hh_fec_in!W30=0,0,1000*11630*RES_hh_fec_in!W30/RES_hh_num_in!W30)</f>
        <v>911.08646579607682</v>
      </c>
      <c r="X30" s="72">
        <f>IF(RES_hh_fec_in!X30=0,0,1000*11630*RES_hh_fec_in!X30/RES_hh_num_in!X30)</f>
        <v>770.87798229697353</v>
      </c>
      <c r="Y30" s="72">
        <f>IF(RES_hh_fec_in!Y30=0,0,1000*11630*RES_hh_fec_in!Y30/RES_hh_num_in!Y30)</f>
        <v>717.97640547521678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748.9168719492078</v>
      </c>
      <c r="D31" s="72">
        <f>IF(RES_hh_fec_in!D31=0,0,1000*11630*RES_hh_fec_in!D31/RES_hh_num_in!D31)</f>
        <v>809.9383864580517</v>
      </c>
      <c r="E31" s="72">
        <f>IF(RES_hh_fec_in!E31=0,0,1000*11630*RES_hh_fec_in!E31/RES_hh_num_in!E31)</f>
        <v>729.06235704939877</v>
      </c>
      <c r="F31" s="72">
        <f>IF(RES_hh_fec_in!F31=0,0,1000*11630*RES_hh_fec_in!F31/RES_hh_num_in!F31)</f>
        <v>567.22679091984833</v>
      </c>
      <c r="G31" s="72">
        <f>IF(RES_hh_fec_in!G31=0,0,1000*11630*RES_hh_fec_in!G31/RES_hh_num_in!G31)</f>
        <v>841.48441062731092</v>
      </c>
      <c r="H31" s="72">
        <f>IF(RES_hh_fec_in!H31=0,0,1000*11630*RES_hh_fec_in!H31/RES_hh_num_in!H31)</f>
        <v>736.35074132244665</v>
      </c>
      <c r="I31" s="72">
        <f>IF(RES_hh_fec_in!I31=0,0,1000*11630*RES_hh_fec_in!I31/RES_hh_num_in!I31)</f>
        <v>739.0564288386347</v>
      </c>
      <c r="J31" s="72">
        <f>IF(RES_hh_fec_in!J31=0,0,1000*11630*RES_hh_fec_in!J31/RES_hh_num_in!J31)</f>
        <v>549.39581952783942</v>
      </c>
      <c r="K31" s="72">
        <f>IF(RES_hh_fec_in!K31=0,0,1000*11630*RES_hh_fec_in!K31/RES_hh_num_in!K31)</f>
        <v>636.99097505905149</v>
      </c>
      <c r="L31" s="72">
        <f>IF(RES_hh_fec_in!L31=0,0,1000*11630*RES_hh_fec_in!L31/RES_hh_num_in!L31)</f>
        <v>572.58191666266816</v>
      </c>
      <c r="M31" s="72">
        <f>IF(RES_hh_fec_in!M31=0,0,1000*11630*RES_hh_fec_in!M31/RES_hh_num_in!M31)</f>
        <v>551.5533387494977</v>
      </c>
      <c r="N31" s="72">
        <f>IF(RES_hh_fec_in!N31=0,0,1000*11630*RES_hh_fec_in!N31/RES_hh_num_in!N31)</f>
        <v>534.64989286326693</v>
      </c>
      <c r="O31" s="72">
        <f>IF(RES_hh_fec_in!O31=0,0,1000*11630*RES_hh_fec_in!O31/RES_hh_num_in!O31)</f>
        <v>547.06433404951053</v>
      </c>
      <c r="P31" s="72">
        <f>IF(RES_hh_fec_in!P31=0,0,1000*11630*RES_hh_fec_in!P31/RES_hh_num_in!P31)</f>
        <v>529.92379046933377</v>
      </c>
      <c r="Q31" s="72">
        <f>IF(RES_hh_fec_in!Q31=0,0,1000*11630*RES_hh_fec_in!Q31/RES_hh_num_in!Q31)</f>
        <v>545.57437091391762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736.02971249877316</v>
      </c>
      <c r="V31" s="72">
        <f>IF(RES_hh_fec_in!V31=0,0,1000*11630*RES_hh_fec_in!V31/RES_hh_num_in!V31)</f>
        <v>730.30879941688352</v>
      </c>
      <c r="W31" s="72">
        <f>IF(RES_hh_fec_in!W31=0,0,1000*11630*RES_hh_fec_in!W31/RES_hh_num_in!W31)</f>
        <v>814.97555467653331</v>
      </c>
      <c r="X31" s="72">
        <f>IF(RES_hh_fec_in!X31=0,0,1000*11630*RES_hh_fec_in!X31/RES_hh_num_in!X31)</f>
        <v>821.03733266416771</v>
      </c>
      <c r="Y31" s="72">
        <f>IF(RES_hh_fec_in!Y31=0,0,1000*11630*RES_hh_fec_in!Y31/RES_hh_num_in!Y31)</f>
        <v>772.53106447293055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641.48571129574646</v>
      </c>
      <c r="D32" s="77">
        <f>IF(RES_hh_fec_in!D32=0,0,1000*11630*RES_hh_fec_in!D32/RES_hh_num_in!D32)</f>
        <v>489.63837710433336</v>
      </c>
      <c r="E32" s="77">
        <f>IF(RES_hh_fec_in!E32=0,0,1000*11630*RES_hh_fec_in!E32/RES_hh_num_in!E32)</f>
        <v>505.34844776552069</v>
      </c>
      <c r="F32" s="77">
        <f>IF(RES_hh_fec_in!F32=0,0,1000*11630*RES_hh_fec_in!F32/RES_hh_num_in!F32)</f>
        <v>645.0525400308868</v>
      </c>
      <c r="G32" s="77">
        <f>IF(RES_hh_fec_in!G32=0,0,1000*11630*RES_hh_fec_in!G32/RES_hh_num_in!G32)</f>
        <v>571.07649013664502</v>
      </c>
      <c r="H32" s="77">
        <f>IF(RES_hh_fec_in!H32=0,0,1000*11630*RES_hh_fec_in!H32/RES_hh_num_in!H32)</f>
        <v>535.18619725207975</v>
      </c>
      <c r="I32" s="77">
        <f>IF(RES_hh_fec_in!I32=0,0,1000*11630*RES_hh_fec_in!I32/RES_hh_num_in!I32)</f>
        <v>550.32241074600563</v>
      </c>
      <c r="J32" s="77">
        <f>IF(RES_hh_fec_in!J32=0,0,1000*11630*RES_hh_fec_in!J32/RES_hh_num_in!J32)</f>
        <v>547.53554203879798</v>
      </c>
      <c r="K32" s="77">
        <f>IF(RES_hh_fec_in!K32=0,0,1000*11630*RES_hh_fec_in!K32/RES_hh_num_in!K32)</f>
        <v>427.1939276410065</v>
      </c>
      <c r="L32" s="77">
        <f>IF(RES_hh_fec_in!L32=0,0,1000*11630*RES_hh_fec_in!L32/RES_hh_num_in!L32)</f>
        <v>442.48960200633769</v>
      </c>
      <c r="M32" s="77">
        <f>IF(RES_hh_fec_in!M32=0,0,1000*11630*RES_hh_fec_in!M32/RES_hh_num_in!M32)</f>
        <v>434.22285618584925</v>
      </c>
      <c r="N32" s="77">
        <f>IF(RES_hh_fec_in!N32=0,0,1000*11630*RES_hh_fec_in!N32/RES_hh_num_in!N32)</f>
        <v>386.37712897097532</v>
      </c>
      <c r="O32" s="77">
        <f>IF(RES_hh_fec_in!O32=0,0,1000*11630*RES_hh_fec_in!O32/RES_hh_num_in!O32)</f>
        <v>354.33326698417557</v>
      </c>
      <c r="P32" s="77">
        <f>IF(RES_hh_fec_in!P32=0,0,1000*11630*RES_hh_fec_in!P32/RES_hh_num_in!P32)</f>
        <v>349.69384299405084</v>
      </c>
      <c r="Q32" s="77">
        <f>IF(RES_hh_fec_in!Q32=0,0,1000*11630*RES_hh_fec_in!Q32/RES_hh_num_in!Q32)</f>
        <v>368.60456979305087</v>
      </c>
      <c r="R32" s="77">
        <f>IF(RES_hh_fec_in!R32=0,0,1000*11630*RES_hh_fec_in!R32/RES_hh_num_in!R32)</f>
        <v>365.15510290361397</v>
      </c>
      <c r="S32" s="77">
        <f>IF(RES_hh_fec_in!S32=0,0,1000*11630*RES_hh_fec_in!S32/RES_hh_num_in!S32)</f>
        <v>407.77879194866915</v>
      </c>
      <c r="T32" s="77">
        <f>IF(RES_hh_fec_in!T32=0,0,1000*11630*RES_hh_fec_in!T32/RES_hh_num_in!T32)</f>
        <v>421.73283190688329</v>
      </c>
      <c r="U32" s="77">
        <f>IF(RES_hh_fec_in!U32=0,0,1000*11630*RES_hh_fec_in!U32/RES_hh_num_in!U32)</f>
        <v>426.65581634956567</v>
      </c>
      <c r="V32" s="77">
        <f>IF(RES_hh_fec_in!V32=0,0,1000*11630*RES_hh_fec_in!V32/RES_hh_num_in!V32)</f>
        <v>698.09724103682913</v>
      </c>
      <c r="W32" s="77">
        <f>IF(RES_hh_fec_in!W32=0,0,1000*11630*RES_hh_fec_in!W32/RES_hh_num_in!W32)</f>
        <v>597.92851914363996</v>
      </c>
      <c r="X32" s="77">
        <f>IF(RES_hh_fec_in!X32=0,0,1000*11630*RES_hh_fec_in!X32/RES_hh_num_in!X32)</f>
        <v>543.43024138544399</v>
      </c>
      <c r="Y32" s="77">
        <f>IF(RES_hh_fec_in!Y32=0,0,1000*11630*RES_hh_fec_in!Y32/RES_hh_num_in!Y32)</f>
        <v>528.31592304434264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8800.3171467464745</v>
      </c>
      <c r="D3" s="65">
        <f>IF(RES_hh_tes_in!D3=0,0,1000*11630*RES_hh_tes_in!D3/RES_hh_num_in!D3)</f>
        <v>8865.5414360086033</v>
      </c>
      <c r="E3" s="65">
        <f>IF(RES_hh_tes_in!E3=0,0,1000*11630*RES_hh_tes_in!E3/RES_hh_num_in!E3)</f>
        <v>9822.4724558121961</v>
      </c>
      <c r="F3" s="65">
        <f>IF(RES_hh_tes_in!F3=0,0,1000*11630*RES_hh_tes_in!F3/RES_hh_num_in!F3)</f>
        <v>8439.2310038460437</v>
      </c>
      <c r="G3" s="65">
        <f>IF(RES_hh_tes_in!G3=0,0,1000*11630*RES_hh_tes_in!G3/RES_hh_num_in!G3)</f>
        <v>9637.263534424812</v>
      </c>
      <c r="H3" s="65">
        <f>IF(RES_hh_tes_in!H3=0,0,1000*11630*RES_hh_tes_in!H3/RES_hh_num_in!H3)</f>
        <v>8877.5435825832465</v>
      </c>
      <c r="I3" s="65">
        <f>IF(RES_hh_tes_in!I3=0,0,1000*11630*RES_hh_tes_in!I3/RES_hh_num_in!I3)</f>
        <v>7964.6929123000473</v>
      </c>
      <c r="J3" s="65">
        <f>IF(RES_hh_tes_in!J3=0,0,1000*11630*RES_hh_tes_in!J3/RES_hh_num_in!J3)</f>
        <v>7257.2245758501986</v>
      </c>
      <c r="K3" s="65">
        <f>IF(RES_hh_tes_in!K3=0,0,1000*11630*RES_hh_tes_in!K3/RES_hh_num_in!K3)</f>
        <v>7914.3333327992095</v>
      </c>
      <c r="L3" s="65">
        <f>IF(RES_hh_tes_in!L3=0,0,1000*11630*RES_hh_tes_in!L3/RES_hh_num_in!L3)</f>
        <v>8251.7327552811839</v>
      </c>
      <c r="M3" s="65">
        <f>IF(RES_hh_tes_in!M3=0,0,1000*11630*RES_hh_tes_in!M3/RES_hh_num_in!M3)</f>
        <v>8409.5173839897943</v>
      </c>
      <c r="N3" s="65">
        <f>IF(RES_hh_tes_in!N3=0,0,1000*11630*RES_hh_tes_in!N3/RES_hh_num_in!N3)</f>
        <v>8484.7021100342754</v>
      </c>
      <c r="O3" s="65">
        <f>IF(RES_hh_tes_in!O3=0,0,1000*11630*RES_hh_tes_in!O3/RES_hh_num_in!O3)</f>
        <v>8126.6380490507263</v>
      </c>
      <c r="P3" s="65">
        <f>IF(RES_hh_tes_in!P3=0,0,1000*11630*RES_hh_tes_in!P3/RES_hh_num_in!P3)</f>
        <v>7154.8557503697839</v>
      </c>
      <c r="Q3" s="65">
        <f>IF(RES_hh_tes_in!Q3=0,0,1000*11630*RES_hh_tes_in!Q3/RES_hh_num_in!Q3)</f>
        <v>7579.2921502501922</v>
      </c>
      <c r="R3" s="65">
        <f>IF(RES_hh_tes_in!R3=0,0,1000*11630*RES_hh_tes_in!R3/RES_hh_num_in!R3)</f>
        <v>7363.6612855563699</v>
      </c>
      <c r="S3" s="65">
        <f>IF(RES_hh_tes_in!S3=0,0,1000*11630*RES_hh_tes_in!S3/RES_hh_num_in!S3)</f>
        <v>7173.2639754698403</v>
      </c>
      <c r="T3" s="65">
        <f>IF(RES_hh_tes_in!T3=0,0,1000*11630*RES_hh_tes_in!T3/RES_hh_num_in!T3)</f>
        <v>6576.2094496251329</v>
      </c>
      <c r="U3" s="65">
        <f>IF(RES_hh_tes_in!U3=0,0,1000*11630*RES_hh_tes_in!U3/RES_hh_num_in!U3)</f>
        <v>6082.671149588291</v>
      </c>
      <c r="V3" s="65">
        <f>IF(RES_hh_tes_in!V3=0,0,1000*11630*RES_hh_tes_in!V3/RES_hh_num_in!V3)</f>
        <v>5975.7406693334378</v>
      </c>
      <c r="W3" s="65">
        <f>IF(RES_hh_tes_in!W3=0,0,1000*11630*RES_hh_tes_in!W3/RES_hh_num_in!W3)</f>
        <v>6150.4613953049384</v>
      </c>
      <c r="X3" s="65">
        <f>IF(RES_hh_tes_in!X3=0,0,1000*11630*RES_hh_tes_in!X3/RES_hh_num_in!X3)</f>
        <v>5148.4412389884328</v>
      </c>
      <c r="Y3" s="65">
        <f>IF(RES_hh_tes_in!Y3=0,0,1000*11630*RES_hh_tes_in!Y3/RES_hh_num_in!Y3)</f>
        <v>4266.8029178929555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7348.5070345515769</v>
      </c>
      <c r="D4" s="69">
        <f>IF(RES_hh_tes_in!D4=0,0,1000*11630*RES_hh_tes_in!D4/RES_hh_num_in!D4)</f>
        <v>7367.7060418909323</v>
      </c>
      <c r="E4" s="69">
        <f>IF(RES_hh_tes_in!E4=0,0,1000*11630*RES_hh_tes_in!E4/RES_hh_num_in!E4)</f>
        <v>8202.7776751367855</v>
      </c>
      <c r="F4" s="69">
        <f>IF(RES_hh_tes_in!F4=0,0,1000*11630*RES_hh_tes_in!F4/RES_hh_num_in!F4)</f>
        <v>6865.2328418272418</v>
      </c>
      <c r="G4" s="69">
        <f>IF(RES_hh_tes_in!G4=0,0,1000*11630*RES_hh_tes_in!G4/RES_hh_num_in!G4)</f>
        <v>8100.7857985833798</v>
      </c>
      <c r="H4" s="69">
        <f>IF(RES_hh_tes_in!H4=0,0,1000*11630*RES_hh_tes_in!H4/RES_hh_num_in!H4)</f>
        <v>7236.0440550315479</v>
      </c>
      <c r="I4" s="69">
        <f>IF(RES_hh_tes_in!I4=0,0,1000*11630*RES_hh_tes_in!I4/RES_hh_num_in!I4)</f>
        <v>6343.4153541132628</v>
      </c>
      <c r="J4" s="69">
        <f>IF(RES_hh_tes_in!J4=0,0,1000*11630*RES_hh_tes_in!J4/RES_hh_num_in!J4)</f>
        <v>5632.9261707061478</v>
      </c>
      <c r="K4" s="69">
        <f>IF(RES_hh_tes_in!K4=0,0,1000*11630*RES_hh_tes_in!K4/RES_hh_num_in!K4)</f>
        <v>6351.893067546881</v>
      </c>
      <c r="L4" s="69">
        <f>IF(RES_hh_tes_in!L4=0,0,1000*11630*RES_hh_tes_in!L4/RES_hh_num_in!L4)</f>
        <v>6639.054126873626</v>
      </c>
      <c r="M4" s="69">
        <f>IF(RES_hh_tes_in!M4=0,0,1000*11630*RES_hh_tes_in!M4/RES_hh_num_in!M4)</f>
        <v>6850.3637522583003</v>
      </c>
      <c r="N4" s="69">
        <f>IF(RES_hh_tes_in!N4=0,0,1000*11630*RES_hh_tes_in!N4/RES_hh_num_in!N4)</f>
        <v>6990.5316425172959</v>
      </c>
      <c r="O4" s="69">
        <f>IF(RES_hh_tes_in!O4=0,0,1000*11630*RES_hh_tes_in!O4/RES_hh_num_in!O4)</f>
        <v>6737.5027049868859</v>
      </c>
      <c r="P4" s="69">
        <f>IF(RES_hh_tes_in!P4=0,0,1000*11630*RES_hh_tes_in!P4/RES_hh_num_in!P4)</f>
        <v>5740.2512335900019</v>
      </c>
      <c r="Q4" s="69">
        <f>IF(RES_hh_tes_in!Q4=0,0,1000*11630*RES_hh_tes_in!Q4/RES_hh_num_in!Q4)</f>
        <v>5990.6559174161366</v>
      </c>
      <c r="R4" s="69">
        <f>IF(RES_hh_tes_in!R4=0,0,1000*11630*RES_hh_tes_in!R4/RES_hh_num_in!R4)</f>
        <v>5786.9334487255564</v>
      </c>
      <c r="S4" s="69">
        <f>IF(RES_hh_tes_in!S4=0,0,1000*11630*RES_hh_tes_in!S4/RES_hh_num_in!S4)</f>
        <v>5483.3702587664402</v>
      </c>
      <c r="T4" s="69">
        <f>IF(RES_hh_tes_in!T4=0,0,1000*11630*RES_hh_tes_in!T4/RES_hh_num_in!T4)</f>
        <v>4663.7114261616834</v>
      </c>
      <c r="U4" s="69">
        <f>IF(RES_hh_tes_in!U4=0,0,1000*11630*RES_hh_tes_in!U4/RES_hh_num_in!U4)</f>
        <v>4142.173485159854</v>
      </c>
      <c r="V4" s="69">
        <f>IF(RES_hh_tes_in!V4=0,0,1000*11630*RES_hh_tes_in!V4/RES_hh_num_in!V4)</f>
        <v>3908.0649307085887</v>
      </c>
      <c r="W4" s="69">
        <f>IF(RES_hh_tes_in!W4=0,0,1000*11630*RES_hh_tes_in!W4/RES_hh_num_in!W4)</f>
        <v>3739.2329638999727</v>
      </c>
      <c r="X4" s="69">
        <f>IF(RES_hh_tes_in!X4=0,0,1000*11630*RES_hh_tes_in!X4/RES_hh_num_in!X4)</f>
        <v>2997.0992883532194</v>
      </c>
      <c r="Y4" s="69">
        <f>IF(RES_hh_tes_in!Y4=0,0,1000*11630*RES_hh_tes_in!Y4/RES_hh_num_in!Y4)</f>
        <v>2247.9132287963025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6259.9221969929931</v>
      </c>
      <c r="D5" s="72">
        <f>IF(RES_hh_tes_in!D5=0,0,1000*11630*RES_hh_tes_in!D5/RES_hh_num_in!D5)</f>
        <v>7726.010058428652</v>
      </c>
      <c r="E5" s="72">
        <f>IF(RES_hh_tes_in!E5=0,0,1000*11630*RES_hh_tes_in!E5/RES_hh_num_in!E5)</f>
        <v>8110.4263327859035</v>
      </c>
      <c r="F5" s="72">
        <f>IF(RES_hh_tes_in!F5=0,0,1000*11630*RES_hh_tes_in!F5/RES_hh_num_in!F5)</f>
        <v>7543.1185363407249</v>
      </c>
      <c r="G5" s="72">
        <f>IF(RES_hh_tes_in!G5=0,0,1000*11630*RES_hh_tes_in!G5/RES_hh_num_in!G5)</f>
        <v>7851.2403240132462</v>
      </c>
      <c r="H5" s="72">
        <f>IF(RES_hh_tes_in!H5=0,0,1000*11630*RES_hh_tes_in!H5/RES_hh_num_in!H5)</f>
        <v>7690.3074351515743</v>
      </c>
      <c r="I5" s="72">
        <f>IF(RES_hh_tes_in!I5=0,0,1000*11630*RES_hh_tes_in!I5/RES_hh_num_in!I5)</f>
        <v>0</v>
      </c>
      <c r="J5" s="72">
        <f>IF(RES_hh_tes_in!J5=0,0,1000*11630*RES_hh_tes_in!J5/RES_hh_num_in!J5)</f>
        <v>6168.6068995469404</v>
      </c>
      <c r="K5" s="72">
        <f>IF(RES_hh_tes_in!K5=0,0,1000*11630*RES_hh_tes_in!K5/RES_hh_num_in!K5)</f>
        <v>5739.3583734643516</v>
      </c>
      <c r="L5" s="72">
        <f>IF(RES_hh_tes_in!L5=0,0,1000*11630*RES_hh_tes_in!L5/RES_hh_num_in!L5)</f>
        <v>6145.1655186085209</v>
      </c>
      <c r="M5" s="72">
        <f>IF(RES_hh_tes_in!M5=0,0,1000*11630*RES_hh_tes_in!M5/RES_hh_num_in!M5)</f>
        <v>7251.3423924322969</v>
      </c>
      <c r="N5" s="72">
        <f>IF(RES_hh_tes_in!N5=0,0,1000*11630*RES_hh_tes_in!N5/RES_hh_num_in!N5)</f>
        <v>7008.5946280979906</v>
      </c>
      <c r="O5" s="72">
        <f>IF(RES_hh_tes_in!O5=0,0,1000*11630*RES_hh_tes_in!O5/RES_hh_num_in!O5)</f>
        <v>6811.8879196032931</v>
      </c>
      <c r="P5" s="72">
        <f>IF(RES_hh_tes_in!P5=0,0,1000*11630*RES_hh_tes_in!P5/RES_hh_num_in!P5)</f>
        <v>0</v>
      </c>
      <c r="Q5" s="72">
        <f>IF(RES_hh_tes_in!Q5=0,0,1000*11630*RES_hh_tes_in!Q5/RES_hh_num_in!Q5)</f>
        <v>5129.144151835766</v>
      </c>
      <c r="R5" s="72">
        <f>IF(RES_hh_tes_in!R5=0,0,1000*11630*RES_hh_tes_in!R5/RES_hh_num_in!R5)</f>
        <v>6145.2943511238173</v>
      </c>
      <c r="S5" s="72">
        <f>IF(RES_hh_tes_in!S5=0,0,1000*11630*RES_hh_tes_in!S5/RES_hh_num_in!S5)</f>
        <v>6633.1747342512708</v>
      </c>
      <c r="T5" s="72">
        <f>IF(RES_hh_tes_in!T5=0,0,1000*11630*RES_hh_tes_in!T5/RES_hh_num_in!T5)</f>
        <v>4503.4706791559038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4795.9132746963296</v>
      </c>
      <c r="O6" s="72">
        <f>IF(RES_hh_tes_in!O6=0,0,1000*11630*RES_hh_tes_in!O6/RES_hh_num_in!O6)</f>
        <v>7245.3593476235601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5311.8377549315646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X6" s="72">
        <f>IF(RES_hh_tes_in!X6=0,0,1000*11630*RES_hh_tes_in!X6/RES_hh_num_in!X6)</f>
        <v>0</v>
      </c>
      <c r="Y6" s="72">
        <f>IF(RES_hh_tes_in!Y6=0,0,1000*11630*RES_hh_tes_in!Y6/RES_hh_num_in!Y6)</f>
        <v>1954.6798959555888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8826.8236114877491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7164.725892405776</v>
      </c>
      <c r="D8" s="72">
        <f>IF(RES_hh_tes_in!D8=0,0,1000*11630*RES_hh_tes_in!D8/RES_hh_num_in!D8)</f>
        <v>7161.1469578496135</v>
      </c>
      <c r="E8" s="72">
        <f>IF(RES_hh_tes_in!E8=0,0,1000*11630*RES_hh_tes_in!E8/RES_hh_num_in!E8)</f>
        <v>8203.0497663678616</v>
      </c>
      <c r="F8" s="72">
        <f>IF(RES_hh_tes_in!F8=0,0,1000*11630*RES_hh_tes_in!F8/RES_hh_num_in!F8)</f>
        <v>7028.7480340762359</v>
      </c>
      <c r="G8" s="72">
        <f>IF(RES_hh_tes_in!G8=0,0,1000*11630*RES_hh_tes_in!G8/RES_hh_num_in!G8)</f>
        <v>7644.1704219013973</v>
      </c>
      <c r="H8" s="72">
        <f>IF(RES_hh_tes_in!H8=0,0,1000*11630*RES_hh_tes_in!H8/RES_hh_num_in!H8)</f>
        <v>6927.7433482151382</v>
      </c>
      <c r="I8" s="72">
        <f>IF(RES_hh_tes_in!I8=0,0,1000*11630*RES_hh_tes_in!I8/RES_hh_num_in!I8)</f>
        <v>5757.0633923876749</v>
      </c>
      <c r="J8" s="72">
        <f>IF(RES_hh_tes_in!J8=0,0,1000*11630*RES_hh_tes_in!J8/RES_hh_num_in!J8)</f>
        <v>5964.7354420598476</v>
      </c>
      <c r="K8" s="72">
        <f>IF(RES_hh_tes_in!K8=0,0,1000*11630*RES_hh_tes_in!K8/RES_hh_num_in!K8)</f>
        <v>6002.8974036806767</v>
      </c>
      <c r="L8" s="72">
        <f>IF(RES_hh_tes_in!L8=0,0,1000*11630*RES_hh_tes_in!L8/RES_hh_num_in!L8)</f>
        <v>6516.2757871632857</v>
      </c>
      <c r="M8" s="72">
        <f>IF(RES_hh_tes_in!M8=0,0,1000*11630*RES_hh_tes_in!M8/RES_hh_num_in!M8)</f>
        <v>6482.4702780269927</v>
      </c>
      <c r="N8" s="72">
        <f>IF(RES_hh_tes_in!N8=0,0,1000*11630*RES_hh_tes_in!N8/RES_hh_num_in!N8)</f>
        <v>6517.9655205110257</v>
      </c>
      <c r="O8" s="72">
        <f>IF(RES_hh_tes_in!O8=0,0,1000*11630*RES_hh_tes_in!O8/RES_hh_num_in!O8)</f>
        <v>6254.3402614454753</v>
      </c>
      <c r="P8" s="72">
        <f>IF(RES_hh_tes_in!P8=0,0,1000*11630*RES_hh_tes_in!P8/RES_hh_num_in!P8)</f>
        <v>5548.5445994788988</v>
      </c>
      <c r="Q8" s="72">
        <f>IF(RES_hh_tes_in!Q8=0,0,1000*11630*RES_hh_tes_in!Q8/RES_hh_num_in!Q8)</f>
        <v>5856.8972451203936</v>
      </c>
      <c r="R8" s="72">
        <f>IF(RES_hh_tes_in!R8=0,0,1000*11630*RES_hh_tes_in!R8/RES_hh_num_in!R8)</f>
        <v>5666.4123449023591</v>
      </c>
      <c r="S8" s="72">
        <f>IF(RES_hh_tes_in!S8=0,0,1000*11630*RES_hh_tes_in!S8/RES_hh_num_in!S8)</f>
        <v>5356.3635007002913</v>
      </c>
      <c r="T8" s="72">
        <f>IF(RES_hh_tes_in!T8=0,0,1000*11630*RES_hh_tes_in!T8/RES_hh_num_in!T8)</f>
        <v>4587.3229307302354</v>
      </c>
      <c r="U8" s="72">
        <f>IF(RES_hh_tes_in!U8=0,0,1000*11630*RES_hh_tes_in!U8/RES_hh_num_in!U8)</f>
        <v>4096.1578105877088</v>
      </c>
      <c r="V8" s="72">
        <f>IF(RES_hh_tes_in!V8=0,0,1000*11630*RES_hh_tes_in!V8/RES_hh_num_in!V8)</f>
        <v>3948.7023885706008</v>
      </c>
      <c r="W8" s="72">
        <f>IF(RES_hh_tes_in!W8=0,0,1000*11630*RES_hh_tes_in!W8/RES_hh_num_in!W8)</f>
        <v>3895.6044620811831</v>
      </c>
      <c r="X8" s="72">
        <f>IF(RES_hh_tes_in!X8=0,0,1000*11630*RES_hh_tes_in!X8/RES_hh_num_in!X8)</f>
        <v>2876.6743403423657</v>
      </c>
      <c r="Y8" s="72">
        <f>IF(RES_hh_tes_in!Y8=0,0,1000*11630*RES_hh_tes_in!Y8/RES_hh_num_in!Y8)</f>
        <v>2024.39401888408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7328.2094523648311</v>
      </c>
      <c r="D9" s="72">
        <f>IF(RES_hh_tes_in!D9=0,0,1000*11630*RES_hh_tes_in!D9/RES_hh_num_in!D9)</f>
        <v>7523.3930590422106</v>
      </c>
      <c r="E9" s="72">
        <f>IF(RES_hh_tes_in!E9=0,0,1000*11630*RES_hh_tes_in!E9/RES_hh_num_in!E9)</f>
        <v>7434.5132249139106</v>
      </c>
      <c r="F9" s="72">
        <f>IF(RES_hh_tes_in!F9=0,0,1000*11630*RES_hh_tes_in!F9/RES_hh_num_in!F9)</f>
        <v>5481.3848367489118</v>
      </c>
      <c r="G9" s="72">
        <f>IF(RES_hh_tes_in!G9=0,0,1000*11630*RES_hh_tes_in!G9/RES_hh_num_in!G9)</f>
        <v>8262.567409514375</v>
      </c>
      <c r="H9" s="72">
        <f>IF(RES_hh_tes_in!H9=0,0,1000*11630*RES_hh_tes_in!H9/RES_hh_num_in!H9)</f>
        <v>7322.4739331710098</v>
      </c>
      <c r="I9" s="72">
        <f>IF(RES_hh_tes_in!I9=0,0,1000*11630*RES_hh_tes_in!I9/RES_hh_num_in!I9)</f>
        <v>6715.3580123746506</v>
      </c>
      <c r="J9" s="72">
        <f>IF(RES_hh_tes_in!J9=0,0,1000*11630*RES_hh_tes_in!J9/RES_hh_num_in!J9)</f>
        <v>4991.3680809836687</v>
      </c>
      <c r="K9" s="72">
        <f>IF(RES_hh_tes_in!K9=0,0,1000*11630*RES_hh_tes_in!K9/RES_hh_num_in!K9)</f>
        <v>6451.2176275759721</v>
      </c>
      <c r="L9" s="72">
        <f>IF(RES_hh_tes_in!L9=0,0,1000*11630*RES_hh_tes_in!L9/RES_hh_num_in!L9)</f>
        <v>6599.9948489687786</v>
      </c>
      <c r="M9" s="72">
        <f>IF(RES_hh_tes_in!M9=0,0,1000*11630*RES_hh_tes_in!M9/RES_hh_num_in!M9)</f>
        <v>6896.587463626016</v>
      </c>
      <c r="N9" s="72">
        <f>IF(RES_hh_tes_in!N9=0,0,1000*11630*RES_hh_tes_in!N9/RES_hh_num_in!N9)</f>
        <v>7274.4646096187016</v>
      </c>
      <c r="O9" s="72">
        <f>IF(RES_hh_tes_in!O9=0,0,1000*11630*RES_hh_tes_in!O9/RES_hh_num_in!O9)</f>
        <v>7454.3903823253331</v>
      </c>
      <c r="P9" s="72">
        <f>IF(RES_hh_tes_in!P9=0,0,1000*11630*RES_hh_tes_in!P9/RES_hh_num_in!P9)</f>
        <v>5960.2900736897409</v>
      </c>
      <c r="Q9" s="72">
        <f>IF(RES_hh_tes_in!Q9=0,0,1000*11630*RES_hh_tes_in!Q9/RES_hh_num_in!Q9)</f>
        <v>6092.6201267789111</v>
      </c>
      <c r="R9" s="72">
        <f>IF(RES_hh_tes_in!R9=0,0,1000*11630*RES_hh_tes_in!R9/RES_hh_num_in!R9)</f>
        <v>0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3955.5990332316478</v>
      </c>
      <c r="V9" s="72">
        <f>IF(RES_hh_tes_in!V9=0,0,1000*11630*RES_hh_tes_in!V9/RES_hh_num_in!V9)</f>
        <v>3800.9811052153741</v>
      </c>
      <c r="W9" s="72">
        <f>IF(RES_hh_tes_in!W9=0,0,1000*11630*RES_hh_tes_in!W9/RES_hh_num_in!W9)</f>
        <v>3570.1456715001564</v>
      </c>
      <c r="X9" s="72">
        <f>IF(RES_hh_tes_in!X9=0,0,1000*11630*RES_hh_tes_in!X9/RES_hh_num_in!X9)</f>
        <v>2956.58987766056</v>
      </c>
      <c r="Y9" s="72">
        <f>IF(RES_hh_tes_in!Y9=0,0,1000*11630*RES_hh_tes_in!Y9/RES_hh_num_in!Y9)</f>
        <v>2214.4078754032003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7755.3218945761164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7624.1460442821772</v>
      </c>
      <c r="F11" s="72">
        <f>IF(RES_hh_tes_in!F11=0,0,1000*11630*RES_hh_tes_in!F11/RES_hh_num_in!F11)</f>
        <v>7611.237863278574</v>
      </c>
      <c r="G11" s="72">
        <f>IF(RES_hh_tes_in!G11=0,0,1000*11630*RES_hh_tes_in!G11/RES_hh_num_in!G11)</f>
        <v>7839.8197729713293</v>
      </c>
      <c r="H11" s="72">
        <f>IF(RES_hh_tes_in!H11=0,0,1000*11630*RES_hh_tes_in!H11/RES_hh_num_in!H11)</f>
        <v>7082.8224757697471</v>
      </c>
      <c r="I11" s="72">
        <f>IF(RES_hh_tes_in!I11=0,0,1000*11630*RES_hh_tes_in!I11/RES_hh_num_in!I11)</f>
        <v>6405.3038663418101</v>
      </c>
      <c r="J11" s="72">
        <f>IF(RES_hh_tes_in!J11=0,0,1000*11630*RES_hh_tes_in!J11/RES_hh_num_in!J11)</f>
        <v>5828.0570867157739</v>
      </c>
      <c r="K11" s="72">
        <f>IF(RES_hh_tes_in!K11=0,0,1000*11630*RES_hh_tes_in!K11/RES_hh_num_in!K11)</f>
        <v>6018.2038283757438</v>
      </c>
      <c r="L11" s="72">
        <f>IF(RES_hh_tes_in!L11=0,0,1000*11630*RES_hh_tes_in!L11/RES_hh_num_in!L11)</f>
        <v>6692.9568935016896</v>
      </c>
      <c r="M11" s="72">
        <f>IF(RES_hh_tes_in!M11=0,0,1000*11630*RES_hh_tes_in!M11/RES_hh_num_in!M11)</f>
        <v>6540.7856105659566</v>
      </c>
      <c r="N11" s="72">
        <f>IF(RES_hh_tes_in!N11=0,0,1000*11630*RES_hh_tes_in!N11/RES_hh_num_in!N11)</f>
        <v>7008.2118802010546</v>
      </c>
      <c r="O11" s="72">
        <f>IF(RES_hh_tes_in!O11=0,0,1000*11630*RES_hh_tes_in!O11/RES_hh_num_in!O11)</f>
        <v>7018.014122570411</v>
      </c>
      <c r="P11" s="72">
        <f>IF(RES_hh_tes_in!P11=0,0,1000*11630*RES_hh_tes_in!P11/RES_hh_num_in!P11)</f>
        <v>5747.5422662684032</v>
      </c>
      <c r="Q11" s="72">
        <f>IF(RES_hh_tes_in!Q11=0,0,1000*11630*RES_hh_tes_in!Q11/RES_hh_num_in!Q11)</f>
        <v>5931.9089420849814</v>
      </c>
      <c r="R11" s="72">
        <f>IF(RES_hh_tes_in!R11=0,0,1000*11630*RES_hh_tes_in!R11/RES_hh_num_in!R11)</f>
        <v>5780.2631951598214</v>
      </c>
      <c r="S11" s="72">
        <f>IF(RES_hh_tes_in!S11=0,0,1000*11630*RES_hh_tes_in!S11/RES_hh_num_in!S11)</f>
        <v>5352.9213488917949</v>
      </c>
      <c r="T11" s="72">
        <f>IF(RES_hh_tes_in!T11=0,0,1000*11630*RES_hh_tes_in!T11/RES_hh_num_in!T11)</f>
        <v>4564.1381713459214</v>
      </c>
      <c r="U11" s="72">
        <f>IF(RES_hh_tes_in!U11=0,0,1000*11630*RES_hh_tes_in!U11/RES_hh_num_in!U11)</f>
        <v>4112.9177329144059</v>
      </c>
      <c r="V11" s="72">
        <f>IF(RES_hh_tes_in!V11=0,0,1000*11630*RES_hh_tes_in!V11/RES_hh_num_in!V11)</f>
        <v>3919.9236032124022</v>
      </c>
      <c r="W11" s="72">
        <f>IF(RES_hh_tes_in!W11=0,0,1000*11630*RES_hh_tes_in!W11/RES_hh_num_in!W11)</f>
        <v>3757.4213241466955</v>
      </c>
      <c r="X11" s="72">
        <f>IF(RES_hh_tes_in!X11=0,0,1000*11630*RES_hh_tes_in!X11/RES_hh_num_in!X11)</f>
        <v>2924.9482220432192</v>
      </c>
      <c r="Y11" s="72">
        <f>IF(RES_hh_tes_in!Y11=0,0,1000*11630*RES_hh_tes_in!Y11/RES_hh_num_in!Y11)</f>
        <v>2143.0883786389763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6968.6025234629451</v>
      </c>
      <c r="D12" s="72">
        <f>IF(RES_hh_tes_in!D12=0,0,1000*11630*RES_hh_tes_in!D12/RES_hh_num_in!D12)</f>
        <v>7261.7687686692043</v>
      </c>
      <c r="E12" s="72">
        <f>IF(RES_hh_tes_in!E12=0,0,1000*11630*RES_hh_tes_in!E12/RES_hh_num_in!E12)</f>
        <v>8134.0943299679939</v>
      </c>
      <c r="F12" s="72">
        <f>IF(RES_hh_tes_in!F12=0,0,1000*11630*RES_hh_tes_in!F12/RES_hh_num_in!F12)</f>
        <v>7355.3608018404502</v>
      </c>
      <c r="G12" s="72">
        <f>IF(RES_hh_tes_in!G12=0,0,1000*11630*RES_hh_tes_in!G12/RES_hh_num_in!G12)</f>
        <v>7341.9880232371243</v>
      </c>
      <c r="H12" s="72">
        <f>IF(RES_hh_tes_in!H12=0,0,1000*11630*RES_hh_tes_in!H12/RES_hh_num_in!H12)</f>
        <v>7312.2664447148554</v>
      </c>
      <c r="I12" s="72">
        <f>IF(RES_hh_tes_in!I12=0,0,1000*11630*RES_hh_tes_in!I12/RES_hh_num_in!I12)</f>
        <v>6043.5114264489348</v>
      </c>
      <c r="J12" s="72">
        <f>IF(RES_hh_tes_in!J12=0,0,1000*11630*RES_hh_tes_in!J12/RES_hh_num_in!J12)</f>
        <v>5935.7492665167256</v>
      </c>
      <c r="K12" s="72">
        <f>IF(RES_hh_tes_in!K12=0,0,1000*11630*RES_hh_tes_in!K12/RES_hh_num_in!K12)</f>
        <v>5837.8378352638047</v>
      </c>
      <c r="L12" s="72">
        <f>IF(RES_hh_tes_in!L12=0,0,1000*11630*RES_hh_tes_in!L12/RES_hh_num_in!L12)</f>
        <v>7013.3883222150253</v>
      </c>
      <c r="M12" s="72">
        <f>IF(RES_hh_tes_in!M12=0,0,1000*11630*RES_hh_tes_in!M12/RES_hh_num_in!M12)</f>
        <v>6588.9587453296499</v>
      </c>
      <c r="N12" s="72">
        <f>IF(RES_hh_tes_in!N12=0,0,1000*11630*RES_hh_tes_in!N12/RES_hh_num_in!N12)</f>
        <v>6384.4558980233141</v>
      </c>
      <c r="O12" s="72">
        <f>IF(RES_hh_tes_in!O12=0,0,1000*11630*RES_hh_tes_in!O12/RES_hh_num_in!O12)</f>
        <v>5821.5190365704038</v>
      </c>
      <c r="P12" s="72">
        <f>IF(RES_hh_tes_in!P12=0,0,1000*11630*RES_hh_tes_in!P12/RES_hh_num_in!P12)</f>
        <v>5125.7546955344169</v>
      </c>
      <c r="Q12" s="72">
        <f>IF(RES_hh_tes_in!Q12=0,0,1000*11630*RES_hh_tes_in!Q12/RES_hh_num_in!Q12)</f>
        <v>7072.8025555313679</v>
      </c>
      <c r="R12" s="72">
        <f>IF(RES_hh_tes_in!R12=0,0,1000*11630*RES_hh_tes_in!R12/RES_hh_num_in!R12)</f>
        <v>5797.137189211956</v>
      </c>
      <c r="S12" s="72">
        <f>IF(RES_hh_tes_in!S12=0,0,1000*11630*RES_hh_tes_in!S12/RES_hh_num_in!S12)</f>
        <v>4700.1896447463578</v>
      </c>
      <c r="T12" s="72">
        <f>IF(RES_hh_tes_in!T12=0,0,1000*11630*RES_hh_tes_in!T12/RES_hh_num_in!T12)</f>
        <v>4543.3813511243352</v>
      </c>
      <c r="U12" s="72">
        <f>IF(RES_hh_tes_in!U12=0,0,1000*11630*RES_hh_tes_in!U12/RES_hh_num_in!U12)</f>
        <v>4246.2715103481869</v>
      </c>
      <c r="V12" s="72">
        <f>IF(RES_hh_tes_in!V12=0,0,1000*11630*RES_hh_tes_in!V12/RES_hh_num_in!V12)</f>
        <v>3547.1786783171415</v>
      </c>
      <c r="W12" s="72">
        <f>IF(RES_hh_tes_in!W12=0,0,1000*11630*RES_hh_tes_in!W12/RES_hh_num_in!W12)</f>
        <v>3673.5084637243185</v>
      </c>
      <c r="X12" s="72">
        <f>IF(RES_hh_tes_in!X12=0,0,1000*11630*RES_hh_tes_in!X12/RES_hh_num_in!X12)</f>
        <v>3271.5046793170168</v>
      </c>
      <c r="Y12" s="72">
        <f>IF(RES_hh_tes_in!Y12=0,0,1000*11630*RES_hh_tes_in!Y12/RES_hh_num_in!Y12)</f>
        <v>2518.1326773669707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7176.0983954115754</v>
      </c>
      <c r="D13" s="74">
        <f>IF(RES_hh_tes_in!D13=0,0,1000*11630*RES_hh_tes_in!D13/RES_hh_num_in!D13)</f>
        <v>7439.4967242132197</v>
      </c>
      <c r="E13" s="74">
        <f>IF(RES_hh_tes_in!E13=0,0,1000*11630*RES_hh_tes_in!E13/RES_hh_num_in!E13)</f>
        <v>8041.5008989591288</v>
      </c>
      <c r="F13" s="74">
        <f>IF(RES_hh_tes_in!F13=0,0,1000*11630*RES_hh_tes_in!F13/RES_hh_num_in!F13)</f>
        <v>7446.5813699015052</v>
      </c>
      <c r="G13" s="74">
        <f>IF(RES_hh_tes_in!G13=0,0,1000*11630*RES_hh_tes_in!G13/RES_hh_num_in!G13)</f>
        <v>7546.7319279620524</v>
      </c>
      <c r="H13" s="74">
        <f>IF(RES_hh_tes_in!H13=0,0,1000*11630*RES_hh_tes_in!H13/RES_hh_num_in!H13)</f>
        <v>7023.4638465699909</v>
      </c>
      <c r="I13" s="74">
        <f>IF(RES_hh_tes_in!I13=0,0,1000*11630*RES_hh_tes_in!I13/RES_hh_num_in!I13)</f>
        <v>6132.1305916319634</v>
      </c>
      <c r="J13" s="74">
        <f>IF(RES_hh_tes_in!J13=0,0,1000*11630*RES_hh_tes_in!J13/RES_hh_num_in!J13)</f>
        <v>6177.0325411637778</v>
      </c>
      <c r="K13" s="74">
        <f>IF(RES_hh_tes_in!K13=0,0,1000*11630*RES_hh_tes_in!K13/RES_hh_num_in!K13)</f>
        <v>6371.7024259833379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6266.6495840099706</v>
      </c>
      <c r="O13" s="74">
        <f>IF(RES_hh_tes_in!O13=0,0,1000*11630*RES_hh_tes_in!O13/RES_hh_num_in!O13)</f>
        <v>6515.7512814687152</v>
      </c>
      <c r="P13" s="74">
        <f>IF(RES_hh_tes_in!P13=0,0,1000*11630*RES_hh_tes_in!P13/RES_hh_num_in!P13)</f>
        <v>6011.2231715166572</v>
      </c>
      <c r="Q13" s="74">
        <f>IF(RES_hh_tes_in!Q13=0,0,1000*11630*RES_hh_tes_in!Q13/RES_hh_num_in!Q13)</f>
        <v>6169.4057487091331</v>
      </c>
      <c r="R13" s="74">
        <f>IF(RES_hh_tes_in!R13=0,0,1000*11630*RES_hh_tes_in!R13/RES_hh_num_in!R13)</f>
        <v>5739.5224867480993</v>
      </c>
      <c r="S13" s="74">
        <f>IF(RES_hh_tes_in!S13=0,0,1000*11630*RES_hh_tes_in!S13/RES_hh_num_in!S13)</f>
        <v>5292.8301222318787</v>
      </c>
      <c r="T13" s="74">
        <f>IF(RES_hh_tes_in!T13=0,0,1000*11630*RES_hh_tes_in!T13/RES_hh_num_in!T13)</f>
        <v>4251.2477297266751</v>
      </c>
      <c r="U13" s="74">
        <f>IF(RES_hh_tes_in!U13=0,0,1000*11630*RES_hh_tes_in!U13/RES_hh_num_in!U13)</f>
        <v>2714.8778115719074</v>
      </c>
      <c r="V13" s="74">
        <f>IF(RES_hh_tes_in!V13=0,0,1000*11630*RES_hh_tes_in!V13/RES_hh_num_in!V13)</f>
        <v>2582.4426632542259</v>
      </c>
      <c r="W13" s="74">
        <f>IF(RES_hh_tes_in!W13=0,0,1000*11630*RES_hh_tes_in!W13/RES_hh_num_in!W13)</f>
        <v>3248.5316961998574</v>
      </c>
      <c r="X13" s="74">
        <f>IF(RES_hh_tes_in!X13=0,0,1000*11630*RES_hh_tes_in!X13/RES_hh_num_in!X13)</f>
        <v>3204.2918747041426</v>
      </c>
      <c r="Y13" s="74">
        <f>IF(RES_hh_tes_in!Y13=0,0,1000*11630*RES_hh_tes_in!Y13/RES_hh_num_in!Y13)</f>
        <v>2788.586261763237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142.42497439756195</v>
      </c>
      <c r="D14" s="76">
        <f>IF(RES_hh_tes_in!D14=0,0,1000*11630*RES_hh_tes_in!D14/RES_hh_num_in!D14)</f>
        <v>160.85863212312526</v>
      </c>
      <c r="E14" s="76">
        <f>IF(RES_hh_tes_in!E14=0,0,1000*11630*RES_hh_tes_in!E14/RES_hh_num_in!E14)</f>
        <v>155.1534257409192</v>
      </c>
      <c r="F14" s="76">
        <f>IF(RES_hh_tes_in!F14=0,0,1000*11630*RES_hh_tes_in!F14/RES_hh_num_in!F14)</f>
        <v>107.39862220801034</v>
      </c>
      <c r="G14" s="76">
        <f>IF(RES_hh_tes_in!G14=0,0,1000*11630*RES_hh_tes_in!G14/RES_hh_num_in!G14)</f>
        <v>100.47524550512085</v>
      </c>
      <c r="H14" s="76">
        <f>IF(RES_hh_tes_in!H14=0,0,1000*11630*RES_hh_tes_in!H14/RES_hh_num_in!H14)</f>
        <v>91.403392083071793</v>
      </c>
      <c r="I14" s="76">
        <f>IF(RES_hh_tes_in!I14=0,0,1000*11630*RES_hh_tes_in!I14/RES_hh_num_in!I14)</f>
        <v>83.140265201171403</v>
      </c>
      <c r="J14" s="76">
        <f>IF(RES_hh_tes_in!J14=0,0,1000*11630*RES_hh_tes_in!J14/RES_hh_num_in!J14)</f>
        <v>82.076211399909894</v>
      </c>
      <c r="K14" s="76">
        <f>IF(RES_hh_tes_in!K14=0,0,1000*11630*RES_hh_tes_in!K14/RES_hh_num_in!K14)</f>
        <v>71.467270910308358</v>
      </c>
      <c r="L14" s="76">
        <f>IF(RES_hh_tes_in!L14=0,0,1000*11630*RES_hh_tes_in!L14/RES_hh_num_in!L14)</f>
        <v>74.301330292530068</v>
      </c>
      <c r="M14" s="76">
        <f>IF(RES_hh_tes_in!M14=0,0,1000*11630*RES_hh_tes_in!M14/RES_hh_num_in!M14)</f>
        <v>68.984505920879371</v>
      </c>
      <c r="N14" s="76">
        <f>IF(RES_hh_tes_in!N14=0,0,1000*11630*RES_hh_tes_in!N14/RES_hh_num_in!N14)</f>
        <v>79.750934123175981</v>
      </c>
      <c r="O14" s="76">
        <f>IF(RES_hh_tes_in!O14=0,0,1000*11630*RES_hh_tes_in!O14/RES_hh_num_in!O14)</f>
        <v>93.698982774414759</v>
      </c>
      <c r="P14" s="76">
        <f>IF(RES_hh_tes_in!P14=0,0,1000*11630*RES_hh_tes_in!P14/RES_hh_num_in!P14)</f>
        <v>90.18753981310482</v>
      </c>
      <c r="Q14" s="76">
        <f>IF(RES_hh_tes_in!Q14=0,0,1000*11630*RES_hh_tes_in!Q14/RES_hh_num_in!Q14)</f>
        <v>105.34318280990944</v>
      </c>
      <c r="R14" s="76">
        <f>IF(RES_hh_tes_in!R14=0,0,1000*11630*RES_hh_tes_in!R14/RES_hh_num_in!R14)</f>
        <v>102.75696571558042</v>
      </c>
      <c r="S14" s="76">
        <f>IF(RES_hh_tes_in!S14=0,0,1000*11630*RES_hh_tes_in!S14/RES_hh_num_in!S14)</f>
        <v>95.406384896042852</v>
      </c>
      <c r="T14" s="76">
        <f>IF(RES_hh_tes_in!T14=0,0,1000*11630*RES_hh_tes_in!T14/RES_hh_num_in!T14)</f>
        <v>81.724887485238298</v>
      </c>
      <c r="U14" s="76">
        <f>IF(RES_hh_tes_in!U14=0,0,1000*11630*RES_hh_tes_in!U14/RES_hh_num_in!U14)</f>
        <v>67.645434636736326</v>
      </c>
      <c r="V14" s="76">
        <f>IF(RES_hh_tes_in!V14=0,0,1000*11630*RES_hh_tes_in!V14/RES_hh_num_in!V14)</f>
        <v>55.080340334487126</v>
      </c>
      <c r="W14" s="76">
        <f>IF(RES_hh_tes_in!W14=0,0,1000*11630*RES_hh_tes_in!W14/RES_hh_num_in!W14)</f>
        <v>46.536324120187032</v>
      </c>
      <c r="X14" s="76">
        <f>IF(RES_hh_tes_in!X14=0,0,1000*11630*RES_hh_tes_in!X14/RES_hh_num_in!X14)</f>
        <v>29.899442463234625</v>
      </c>
      <c r="Y14" s="76">
        <f>IF(RES_hh_tes_in!Y14=0,0,1000*11630*RES_hh_tes_in!Y14/RES_hh_num_in!Y14)</f>
        <v>19.805382261916296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14.522655500572156</v>
      </c>
      <c r="D15" s="69">
        <f t="shared" si="0"/>
        <v>27.473601128574984</v>
      </c>
      <c r="E15" s="69">
        <f t="shared" si="0"/>
        <v>52.943874887193417</v>
      </c>
      <c r="F15" s="69">
        <f t="shared" si="0"/>
        <v>32.316874873035523</v>
      </c>
      <c r="G15" s="69">
        <f t="shared" si="0"/>
        <v>39.068136092561303</v>
      </c>
      <c r="H15" s="69">
        <f t="shared" si="0"/>
        <v>69.666930267290255</v>
      </c>
      <c r="I15" s="69">
        <f t="shared" si="0"/>
        <v>109.93406879395796</v>
      </c>
      <c r="J15" s="69">
        <f t="shared" si="0"/>
        <v>81.197517390173687</v>
      </c>
      <c r="K15" s="69">
        <f t="shared" si="0"/>
        <v>90.165094798800837</v>
      </c>
      <c r="L15" s="69">
        <f t="shared" si="0"/>
        <v>106.5070565020502</v>
      </c>
      <c r="M15" s="69">
        <f t="shared" si="0"/>
        <v>106.6091222234392</v>
      </c>
      <c r="N15" s="69">
        <f t="shared" si="0"/>
        <v>216.38954649208318</v>
      </c>
      <c r="O15" s="69">
        <f t="shared" si="0"/>
        <v>134.09324286797118</v>
      </c>
      <c r="P15" s="69">
        <f t="shared" si="0"/>
        <v>93.67970509351062</v>
      </c>
      <c r="Q15" s="69">
        <f t="shared" si="0"/>
        <v>126.85733053039688</v>
      </c>
      <c r="R15" s="69">
        <f t="shared" si="0"/>
        <v>121.5866893680448</v>
      </c>
      <c r="S15" s="69">
        <f t="shared" si="0"/>
        <v>170.18881107797819</v>
      </c>
      <c r="T15" s="69">
        <f t="shared" si="0"/>
        <v>362.35891247756302</v>
      </c>
      <c r="U15" s="69">
        <f t="shared" si="0"/>
        <v>370.47048340181209</v>
      </c>
      <c r="V15" s="69">
        <f t="shared" si="0"/>
        <v>220.94581150190695</v>
      </c>
      <c r="W15" s="69">
        <f t="shared" si="0"/>
        <v>693.11777565026091</v>
      </c>
      <c r="X15" s="69">
        <f t="shared" si="0"/>
        <v>516.89100308058539</v>
      </c>
      <c r="Y15" s="69">
        <f t="shared" si="0"/>
        <v>345.12739286246796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14.522655500572156</v>
      </c>
      <c r="D16" s="72">
        <f>IF(RES_hh_tes_in!D16=0,0,1000*11630*RES_hh_tes_in!D16/RES_hh_num_in!D$3)</f>
        <v>27.473601128574984</v>
      </c>
      <c r="E16" s="72">
        <f>IF(RES_hh_tes_in!E16=0,0,1000*11630*RES_hh_tes_in!E16/RES_hh_num_in!E$3)</f>
        <v>52.943874887193417</v>
      </c>
      <c r="F16" s="72">
        <f>IF(RES_hh_tes_in!F16=0,0,1000*11630*RES_hh_tes_in!F16/RES_hh_num_in!F$3)</f>
        <v>32.316874873035523</v>
      </c>
      <c r="G16" s="72">
        <f>IF(RES_hh_tes_in!G16=0,0,1000*11630*RES_hh_tes_in!G16/RES_hh_num_in!G$3)</f>
        <v>39.068136092561303</v>
      </c>
      <c r="H16" s="72">
        <f>IF(RES_hh_tes_in!H16=0,0,1000*11630*RES_hh_tes_in!H16/RES_hh_num_in!H$3)</f>
        <v>69.666930267290255</v>
      </c>
      <c r="I16" s="72">
        <f>IF(RES_hh_tes_in!I16=0,0,1000*11630*RES_hh_tes_in!I16/RES_hh_num_in!I$3)</f>
        <v>109.93406879395796</v>
      </c>
      <c r="J16" s="72">
        <f>IF(RES_hh_tes_in!J16=0,0,1000*11630*RES_hh_tes_in!J16/RES_hh_num_in!J$3)</f>
        <v>81.197517390173687</v>
      </c>
      <c r="K16" s="72">
        <f>IF(RES_hh_tes_in!K16=0,0,1000*11630*RES_hh_tes_in!K16/RES_hh_num_in!K$3)</f>
        <v>90.165094798800837</v>
      </c>
      <c r="L16" s="72">
        <f>IF(RES_hh_tes_in!L16=0,0,1000*11630*RES_hh_tes_in!L16/RES_hh_num_in!L$3)</f>
        <v>106.5070565020502</v>
      </c>
      <c r="M16" s="72">
        <f>IF(RES_hh_tes_in!M16=0,0,1000*11630*RES_hh_tes_in!M16/RES_hh_num_in!M$3)</f>
        <v>106.6091222234392</v>
      </c>
      <c r="N16" s="72">
        <f>IF(RES_hh_tes_in!N16=0,0,1000*11630*RES_hh_tes_in!N16/RES_hh_num_in!N$3)</f>
        <v>216.38954649208318</v>
      </c>
      <c r="O16" s="72">
        <f>IF(RES_hh_tes_in!O16=0,0,1000*11630*RES_hh_tes_in!O16/RES_hh_num_in!O$3)</f>
        <v>134.09324286797118</v>
      </c>
      <c r="P16" s="72">
        <f>IF(RES_hh_tes_in!P16=0,0,1000*11630*RES_hh_tes_in!P16/RES_hh_num_in!P$3)</f>
        <v>93.67970509351062</v>
      </c>
      <c r="Q16" s="72">
        <f>IF(RES_hh_tes_in!Q16=0,0,1000*11630*RES_hh_tes_in!Q16/RES_hh_num_in!Q$3)</f>
        <v>126.85733053039688</v>
      </c>
      <c r="R16" s="72">
        <f>IF(RES_hh_tes_in!R16=0,0,1000*11630*RES_hh_tes_in!R16/RES_hh_num_in!R$3)</f>
        <v>121.5866893680448</v>
      </c>
      <c r="S16" s="72">
        <f>IF(RES_hh_tes_in!S16=0,0,1000*11630*RES_hh_tes_in!S16/RES_hh_num_in!S$3)</f>
        <v>170.18881107797819</v>
      </c>
      <c r="T16" s="72">
        <f>IF(RES_hh_tes_in!T16=0,0,1000*11630*RES_hh_tes_in!T16/RES_hh_num_in!T$3)</f>
        <v>362.35891247756302</v>
      </c>
      <c r="U16" s="72">
        <f>IF(RES_hh_tes_in!U16=0,0,1000*11630*RES_hh_tes_in!U16/RES_hh_num_in!U$3)</f>
        <v>370.47048340181209</v>
      </c>
      <c r="V16" s="72">
        <f>IF(RES_hh_tes_in!V16=0,0,1000*11630*RES_hh_tes_in!V16/RES_hh_num_in!V$3)</f>
        <v>220.94581150190695</v>
      </c>
      <c r="W16" s="72">
        <f>IF(RES_hh_tes_in!W16=0,0,1000*11630*RES_hh_tes_in!W16/RES_hh_num_in!W$3)</f>
        <v>693.11777565026091</v>
      </c>
      <c r="X16" s="72">
        <f>IF(RES_hh_tes_in!X16=0,0,1000*11630*RES_hh_tes_in!X16/RES_hh_num_in!X$3)</f>
        <v>516.89100308058539</v>
      </c>
      <c r="Y16" s="72">
        <f>IF(RES_hh_tes_in!Y16=0,0,1000*11630*RES_hh_tes_in!Y16/RES_hh_num_in!Y$3)</f>
        <v>345.12739286246796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1007.8791188488176</v>
      </c>
      <c r="D17" s="69">
        <f>IF(RES_hh_tes_in!D17=0,0,1000*11630*RES_hh_tes_in!D17/RES_hh_num_in!D17)</f>
        <v>1027.9362395932412</v>
      </c>
      <c r="E17" s="69">
        <f>IF(RES_hh_tes_in!E17=0,0,1000*11630*RES_hh_tes_in!E17/RES_hh_num_in!E17)</f>
        <v>1112.0575897773404</v>
      </c>
      <c r="F17" s="69">
        <f>IF(RES_hh_tes_in!F17=0,0,1000*11630*RES_hh_tes_in!F17/RES_hh_num_in!F17)</f>
        <v>1082.4007232660692</v>
      </c>
      <c r="G17" s="69">
        <f>IF(RES_hh_tes_in!G17=0,0,1000*11630*RES_hh_tes_in!G17/RES_hh_num_in!G17)</f>
        <v>1058.200897763624</v>
      </c>
      <c r="H17" s="69">
        <f>IF(RES_hh_tes_in!H17=0,0,1000*11630*RES_hh_tes_in!H17/RES_hh_num_in!H17)</f>
        <v>1143.3632287310888</v>
      </c>
      <c r="I17" s="69">
        <f>IF(RES_hh_tes_in!I17=0,0,1000*11630*RES_hh_tes_in!I17/RES_hh_num_in!I17)</f>
        <v>1115.2098529391931</v>
      </c>
      <c r="J17" s="69">
        <f>IF(RES_hh_tes_in!J17=0,0,1000*11630*RES_hh_tes_in!J17/RES_hh_num_in!J17)</f>
        <v>1147.9640171638791</v>
      </c>
      <c r="K17" s="69">
        <f>IF(RES_hh_tes_in!K17=0,0,1000*11630*RES_hh_tes_in!K17/RES_hh_num_in!K17)</f>
        <v>1127.6050426282643</v>
      </c>
      <c r="L17" s="69">
        <f>IF(RES_hh_tes_in!L17=0,0,1000*11630*RES_hh_tes_in!L17/RES_hh_num_in!L17)</f>
        <v>1140.3892610950668</v>
      </c>
      <c r="M17" s="69">
        <f>IF(RES_hh_tes_in!M17=0,0,1000*11630*RES_hh_tes_in!M17/RES_hh_num_in!M17)</f>
        <v>1131.707540233848</v>
      </c>
      <c r="N17" s="69">
        <f>IF(RES_hh_tes_in!N17=0,0,1000*11630*RES_hh_tes_in!N17/RES_hh_num_in!N17)</f>
        <v>1003.5547698715075</v>
      </c>
      <c r="O17" s="69">
        <f>IF(RES_hh_tes_in!O17=0,0,1000*11630*RES_hh_tes_in!O17/RES_hh_num_in!O17)</f>
        <v>983.02775214565941</v>
      </c>
      <c r="P17" s="69">
        <f>IF(RES_hh_tes_in!P17=0,0,1000*11630*RES_hh_tes_in!P17/RES_hh_num_in!P17)</f>
        <v>1051.0748729798522</v>
      </c>
      <c r="Q17" s="69">
        <f>IF(RES_hh_tes_in!Q17=0,0,1000*11630*RES_hh_tes_in!Q17/RES_hh_num_in!Q17)</f>
        <v>1171.9578987660764</v>
      </c>
      <c r="R17" s="69">
        <f>IF(RES_hh_tes_in!R17=0,0,1000*11630*RES_hh_tes_in!R17/RES_hh_num_in!R17)</f>
        <v>1182.6187778679614</v>
      </c>
      <c r="S17" s="69">
        <f>IF(RES_hh_tes_in!S17=0,0,1000*11630*RES_hh_tes_in!S17/RES_hh_num_in!S17)</f>
        <v>1183.0761684702616</v>
      </c>
      <c r="T17" s="69">
        <f>IF(RES_hh_tes_in!T17=0,0,1000*11630*RES_hh_tes_in!T17/RES_hh_num_in!T17)</f>
        <v>1178.9066834139787</v>
      </c>
      <c r="U17" s="69">
        <f>IF(RES_hh_tes_in!U17=0,0,1000*11630*RES_hh_tes_in!U17/RES_hh_num_in!U17)</f>
        <v>1190.0513438177006</v>
      </c>
      <c r="V17" s="69">
        <f>IF(RES_hh_tes_in!V17=0,0,1000*11630*RES_hh_tes_in!V17/RES_hh_num_in!V17)</f>
        <v>1277.9745836245963</v>
      </c>
      <c r="W17" s="69">
        <f>IF(RES_hh_tes_in!W17=0,0,1000*11630*RES_hh_tes_in!W17/RES_hh_num_in!W17)</f>
        <v>1182.8485855894216</v>
      </c>
      <c r="X17" s="69">
        <f>IF(RES_hh_tes_in!X17=0,0,1000*11630*RES_hh_tes_in!X17/RES_hh_num_in!X17)</f>
        <v>1159.3835373670142</v>
      </c>
      <c r="Y17" s="69">
        <f>IF(RES_hh_tes_in!Y17=0,0,1000*11630*RES_hh_tes_in!Y17/RES_hh_num_in!Y17)</f>
        <v>1215.9303479238642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957.10448555606933</v>
      </c>
      <c r="D19" s="72">
        <f>IF(RES_hh_tes_in!D19=0,0,1000*11630*RES_hh_tes_in!D19/RES_hh_num_in!D19)</f>
        <v>1086.4058554193698</v>
      </c>
      <c r="E19" s="72">
        <f>IF(RES_hh_tes_in!E19=0,0,1000*11630*RES_hh_tes_in!E19/RES_hh_num_in!E19)</f>
        <v>1084.7503015899981</v>
      </c>
      <c r="F19" s="72">
        <f>IF(RES_hh_tes_in!F19=0,0,1000*11630*RES_hh_tes_in!F19/RES_hh_num_in!F19)</f>
        <v>947.86478869411587</v>
      </c>
      <c r="G19" s="72">
        <f>IF(RES_hh_tes_in!G19=0,0,1000*11630*RES_hh_tes_in!G19/RES_hh_num_in!G19)</f>
        <v>1143.8877010701913</v>
      </c>
      <c r="H19" s="72">
        <f>IF(RES_hh_tes_in!H19=0,0,1000*11630*RES_hh_tes_in!H19/RES_hh_num_in!H19)</f>
        <v>1186.0040561049109</v>
      </c>
      <c r="I19" s="72">
        <f>IF(RES_hh_tes_in!I19=0,0,1000*11630*RES_hh_tes_in!I19/RES_hh_num_in!I19)</f>
        <v>1018.4818869667017</v>
      </c>
      <c r="J19" s="72">
        <f>IF(RES_hh_tes_in!J19=0,0,1000*11630*RES_hh_tes_in!J19/RES_hh_num_in!J19)</f>
        <v>1010.110677454143</v>
      </c>
      <c r="K19" s="72">
        <f>IF(RES_hh_tes_in!K19=0,0,1000*11630*RES_hh_tes_in!K19/RES_hh_num_in!K19)</f>
        <v>1064.2448478379931</v>
      </c>
      <c r="L19" s="72">
        <f>IF(RES_hh_tes_in!L19=0,0,1000*11630*RES_hh_tes_in!L19/RES_hh_num_in!L19)</f>
        <v>1399.3993786216665</v>
      </c>
      <c r="M19" s="72">
        <f>IF(RES_hh_tes_in!M19=0,0,1000*11630*RES_hh_tes_in!M19/RES_hh_num_in!M19)</f>
        <v>1133.8264627426627</v>
      </c>
      <c r="N19" s="72">
        <f>IF(RES_hh_tes_in!N19=0,0,1000*11630*RES_hh_tes_in!N19/RES_hh_num_in!N19)</f>
        <v>916.61689999900841</v>
      </c>
      <c r="O19" s="72">
        <f>IF(RES_hh_tes_in!O19=0,0,1000*11630*RES_hh_tes_in!O19/RES_hh_num_in!O19)</f>
        <v>1068.260090204637</v>
      </c>
      <c r="P19" s="72">
        <f>IF(RES_hh_tes_in!P19=0,0,1000*11630*RES_hh_tes_in!P19/RES_hh_num_in!P19)</f>
        <v>1020.1966044545861</v>
      </c>
      <c r="Q19" s="72">
        <f>IF(RES_hh_tes_in!Q19=0,0,1000*11630*RES_hh_tes_in!Q19/RES_hh_num_in!Q19)</f>
        <v>1056.6654955230076</v>
      </c>
      <c r="R19" s="72">
        <f>IF(RES_hh_tes_in!R19=0,0,1000*11630*RES_hh_tes_in!R19/RES_hh_num_in!R19)</f>
        <v>928.93348955839895</v>
      </c>
      <c r="S19" s="72">
        <f>IF(RES_hh_tes_in!S19=0,0,1000*11630*RES_hh_tes_in!S19/RES_hh_num_in!S19)</f>
        <v>1260.6319417785176</v>
      </c>
      <c r="T19" s="72">
        <f>IF(RES_hh_tes_in!T19=0,0,1000*11630*RES_hh_tes_in!T19/RES_hh_num_in!T19)</f>
        <v>1371.4508519931369</v>
      </c>
      <c r="U19" s="72">
        <f>IF(RES_hh_tes_in!U19=0,0,1000*11630*RES_hh_tes_in!U19/RES_hh_num_in!U19)</f>
        <v>1433.8692316523552</v>
      </c>
      <c r="V19" s="72">
        <f>IF(RES_hh_tes_in!V19=0,0,1000*11630*RES_hh_tes_in!V19/RES_hh_num_in!V19)</f>
        <v>1121.6330921421029</v>
      </c>
      <c r="W19" s="72">
        <f>IF(RES_hh_tes_in!W19=0,0,1000*11630*RES_hh_tes_in!W19/RES_hh_num_in!W19)</f>
        <v>1178.1066540218594</v>
      </c>
      <c r="X19" s="72">
        <f>IF(RES_hh_tes_in!X19=0,0,1000*11630*RES_hh_tes_in!X19/RES_hh_num_in!X19)</f>
        <v>1161.1367623763692</v>
      </c>
      <c r="Y19" s="72">
        <f>IF(RES_hh_tes_in!Y19=0,0,1000*11630*RES_hh_tes_in!Y19/RES_hh_num_in!Y19)</f>
        <v>1177.2891846618818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994.02680899394329</v>
      </c>
      <c r="D21" s="72">
        <f>IF(RES_hh_tes_in!D21=0,0,1000*11630*RES_hh_tes_in!D21/RES_hh_num_in!D21)</f>
        <v>1067.2843806394901</v>
      </c>
      <c r="E21" s="72">
        <f>IF(RES_hh_tes_in!E21=0,0,1000*11630*RES_hh_tes_in!E21/RES_hh_num_in!E21)</f>
        <v>1033.0391898454525</v>
      </c>
      <c r="F21" s="72">
        <f>IF(RES_hh_tes_in!F21=0,0,1000*11630*RES_hh_tes_in!F21/RES_hh_num_in!F21)</f>
        <v>1068.7556967182825</v>
      </c>
      <c r="G21" s="72">
        <f>IF(RES_hh_tes_in!G21=0,0,1000*11630*RES_hh_tes_in!G21/RES_hh_num_in!G21)</f>
        <v>1142.046280642584</v>
      </c>
      <c r="H21" s="72">
        <f>IF(RES_hh_tes_in!H21=0,0,1000*11630*RES_hh_tes_in!H21/RES_hh_num_in!H21)</f>
        <v>1035.9718040642956</v>
      </c>
      <c r="I21" s="72">
        <f>IF(RES_hh_tes_in!I21=0,0,1000*11630*RES_hh_tes_in!I21/RES_hh_num_in!I21)</f>
        <v>1126.48853518384</v>
      </c>
      <c r="J21" s="72">
        <f>IF(RES_hh_tes_in!J21=0,0,1000*11630*RES_hh_tes_in!J21/RES_hh_num_in!J21)</f>
        <v>1115.2606639684914</v>
      </c>
      <c r="K21" s="72">
        <f>IF(RES_hh_tes_in!K21=0,0,1000*11630*RES_hh_tes_in!K21/RES_hh_num_in!K21)</f>
        <v>1135.6262996670375</v>
      </c>
      <c r="L21" s="72">
        <f>IF(RES_hh_tes_in!L21=0,0,1000*11630*RES_hh_tes_in!L21/RES_hh_num_in!L21)</f>
        <v>1140.9984357265355</v>
      </c>
      <c r="M21" s="72">
        <f>IF(RES_hh_tes_in!M21=0,0,1000*11630*RES_hh_tes_in!M21/RES_hh_num_in!M21)</f>
        <v>1107.7797964321314</v>
      </c>
      <c r="N21" s="72">
        <f>IF(RES_hh_tes_in!N21=0,0,1000*11630*RES_hh_tes_in!N21/RES_hh_num_in!N21)</f>
        <v>1028.552192985358</v>
      </c>
      <c r="O21" s="72">
        <f>IF(RES_hh_tes_in!O21=0,0,1000*11630*RES_hh_tes_in!O21/RES_hh_num_in!O21)</f>
        <v>970.85934199787494</v>
      </c>
      <c r="P21" s="72">
        <f>IF(RES_hh_tes_in!P21=0,0,1000*11630*RES_hh_tes_in!P21/RES_hh_num_in!P21)</f>
        <v>1082.3259884190782</v>
      </c>
      <c r="Q21" s="72">
        <f>IF(RES_hh_tes_in!Q21=0,0,1000*11630*RES_hh_tes_in!Q21/RES_hh_num_in!Q21)</f>
        <v>1142.3269965746806</v>
      </c>
      <c r="R21" s="72">
        <f>IF(RES_hh_tes_in!R21=0,0,1000*11630*RES_hh_tes_in!R21/RES_hh_num_in!R21)</f>
        <v>1180.8561950243309</v>
      </c>
      <c r="S21" s="72">
        <f>IF(RES_hh_tes_in!S21=0,0,1000*11630*RES_hh_tes_in!S21/RES_hh_num_in!S21)</f>
        <v>1191.2756228208827</v>
      </c>
      <c r="T21" s="72">
        <f>IF(RES_hh_tes_in!T21=0,0,1000*11630*RES_hh_tes_in!T21/RES_hh_num_in!T21)</f>
        <v>1174.1570351604166</v>
      </c>
      <c r="U21" s="72">
        <f>IF(RES_hh_tes_in!U21=0,0,1000*11630*RES_hh_tes_in!U21/RES_hh_num_in!U21)</f>
        <v>1181.0165806012008</v>
      </c>
      <c r="V21" s="72">
        <f>IF(RES_hh_tes_in!V21=0,0,1000*11630*RES_hh_tes_in!V21/RES_hh_num_in!V21)</f>
        <v>1255.6871046090894</v>
      </c>
      <c r="W21" s="72">
        <f>IF(RES_hh_tes_in!W21=0,0,1000*11630*RES_hh_tes_in!W21/RES_hh_num_in!W21)</f>
        <v>1247.273585328541</v>
      </c>
      <c r="X21" s="72">
        <f>IF(RES_hh_tes_in!X21=0,0,1000*11630*RES_hh_tes_in!X21/RES_hh_num_in!X21)</f>
        <v>1225.8778693105626</v>
      </c>
      <c r="Y21" s="72">
        <f>IF(RES_hh_tes_in!Y21=0,0,1000*11630*RES_hh_tes_in!Y21/RES_hh_num_in!Y21)</f>
        <v>1201.1172736768845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1006.6486523045842</v>
      </c>
      <c r="D22" s="72">
        <f>IF(RES_hh_tes_in!D22=0,0,1000*11630*RES_hh_tes_in!D22/RES_hh_num_in!D22)</f>
        <v>1071.0262454706944</v>
      </c>
      <c r="E22" s="72">
        <f>IF(RES_hh_tes_in!E22=0,0,1000*11630*RES_hh_tes_in!E22/RES_hh_num_in!E22)</f>
        <v>969.27000982936795</v>
      </c>
      <c r="F22" s="72">
        <f>IF(RES_hh_tes_in!F22=0,0,1000*11630*RES_hh_tes_in!F22/RES_hh_num_in!F22)</f>
        <v>762.86749316927455</v>
      </c>
      <c r="G22" s="72">
        <f>IF(RES_hh_tes_in!G22=0,0,1000*11630*RES_hh_tes_in!G22/RES_hh_num_in!G22)</f>
        <v>1198.1423483445326</v>
      </c>
      <c r="H22" s="72">
        <f>IF(RES_hh_tes_in!H22=0,0,1000*11630*RES_hh_tes_in!H22/RES_hh_num_in!H22)</f>
        <v>1122.5653161851255</v>
      </c>
      <c r="I22" s="72">
        <f>IF(RES_hh_tes_in!I22=0,0,1000*11630*RES_hh_tes_in!I22/RES_hh_num_in!I22)</f>
        <v>1195.5633210852443</v>
      </c>
      <c r="J22" s="72">
        <f>IF(RES_hh_tes_in!J22=0,0,1000*11630*RES_hh_tes_in!J22/RES_hh_num_in!J22)</f>
        <v>921.75798103711872</v>
      </c>
      <c r="K22" s="72">
        <f>IF(RES_hh_tes_in!K22=0,0,1000*11630*RES_hh_tes_in!K22/RES_hh_num_in!K22)</f>
        <v>1148.2258143431609</v>
      </c>
      <c r="L22" s="72">
        <f>IF(RES_hh_tes_in!L22=0,0,1000*11630*RES_hh_tes_in!L22/RES_hh_num_in!L22)</f>
        <v>1082.3291722395932</v>
      </c>
      <c r="M22" s="72">
        <f>IF(RES_hh_tes_in!M22=0,0,1000*11630*RES_hh_tes_in!M22/RES_hh_num_in!M22)</f>
        <v>1106.6403221557239</v>
      </c>
      <c r="N22" s="72">
        <f>IF(RES_hh_tes_in!N22=0,0,1000*11630*RES_hh_tes_in!N22/RES_hh_num_in!N22)</f>
        <v>1105.4275944568255</v>
      </c>
      <c r="O22" s="72">
        <f>IF(RES_hh_tes_in!O22=0,0,1000*11630*RES_hh_tes_in!O22/RES_hh_num_in!O22)</f>
        <v>1148.8128088274043</v>
      </c>
      <c r="P22" s="72">
        <f>IF(RES_hh_tes_in!P22=0,0,1000*11630*RES_hh_tes_in!P22/RES_hh_num_in!P22)</f>
        <v>1145.7863152894088</v>
      </c>
      <c r="Q22" s="72">
        <f>IF(RES_hh_tes_in!Q22=0,0,1000*11630*RES_hh_tes_in!Q22/RES_hh_num_in!Q22)</f>
        <v>1159.4978711395618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1360.6913182847659</v>
      </c>
      <c r="V22" s="72">
        <f>IF(RES_hh_tes_in!V22=0,0,1000*11630*RES_hh_tes_in!V22/RES_hh_num_in!V22)</f>
        <v>995.17922362583545</v>
      </c>
      <c r="W22" s="72">
        <f>IF(RES_hh_tes_in!W22=0,0,1000*11630*RES_hh_tes_in!W22/RES_hh_num_in!W22)</f>
        <v>1124.2519175242646</v>
      </c>
      <c r="X22" s="72">
        <f>IF(RES_hh_tes_in!X22=0,0,1000*11630*RES_hh_tes_in!X22/RES_hh_num_in!X22)</f>
        <v>1183.9261658889457</v>
      </c>
      <c r="Y22" s="72">
        <f>IF(RES_hh_tes_in!Y22=0,0,1000*11630*RES_hh_tes_in!Y22/RES_hh_num_in!Y22)</f>
        <v>1177.9155902912642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1063.8362562112077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993.92174187834109</v>
      </c>
      <c r="F24" s="72">
        <f>IF(RES_hh_tes_in!F24=0,0,1000*11630*RES_hh_tes_in!F24/RES_hh_num_in!F24)</f>
        <v>1154.1528145614063</v>
      </c>
      <c r="G24" s="72">
        <f>IF(RES_hh_tes_in!G24=0,0,1000*11630*RES_hh_tes_in!G24/RES_hh_num_in!G24)</f>
        <v>1068.282770447965</v>
      </c>
      <c r="H24" s="72">
        <f>IF(RES_hh_tes_in!H24=0,0,1000*11630*RES_hh_tes_in!H24/RES_hh_num_in!H24)</f>
        <v>1083.373138519006</v>
      </c>
      <c r="I24" s="72">
        <f>IF(RES_hh_tes_in!I24=0,0,1000*11630*RES_hh_tes_in!I24/RES_hh_num_in!I24)</f>
        <v>1168.158537277498</v>
      </c>
      <c r="J24" s="72">
        <f>IF(RES_hh_tes_in!J24=0,0,1000*11630*RES_hh_tes_in!J24/RES_hh_num_in!J24)</f>
        <v>1137.9157379001231</v>
      </c>
      <c r="K24" s="72">
        <f>IF(RES_hh_tes_in!K24=0,0,1000*11630*RES_hh_tes_in!K24/RES_hh_num_in!K24)</f>
        <v>1091.1141120691018</v>
      </c>
      <c r="L24" s="72">
        <f>IF(RES_hh_tes_in!L24=0,0,1000*11630*RES_hh_tes_in!L24/RES_hh_num_in!L24)</f>
        <v>1140.2283925770705</v>
      </c>
      <c r="M24" s="72">
        <f>IF(RES_hh_tes_in!M24=0,0,1000*11630*RES_hh_tes_in!M24/RES_hh_num_in!M24)</f>
        <v>1070.3256759079616</v>
      </c>
      <c r="N24" s="72">
        <f>IF(RES_hh_tes_in!N24=0,0,1000*11630*RES_hh_tes_in!N24/RES_hh_num_in!N24)</f>
        <v>1030.146302621102</v>
      </c>
      <c r="O24" s="72">
        <f>IF(RES_hh_tes_in!O24=0,0,1000*11630*RES_hh_tes_in!O24/RES_hh_num_in!O24)</f>
        <v>1027.6640813448769</v>
      </c>
      <c r="P24" s="72">
        <f>IF(RES_hh_tes_in!P24=0,0,1000*11630*RES_hh_tes_in!P24/RES_hh_num_in!P24)</f>
        <v>1036.0524485814506</v>
      </c>
      <c r="Q24" s="72">
        <f>IF(RES_hh_tes_in!Q24=0,0,1000*11630*RES_hh_tes_in!Q24/RES_hh_num_in!Q24)</f>
        <v>1121.1706029884656</v>
      </c>
      <c r="R24" s="72">
        <f>IF(RES_hh_tes_in!R24=0,0,1000*11630*RES_hh_tes_in!R24/RES_hh_num_in!R24)</f>
        <v>1170.6631059839935</v>
      </c>
      <c r="S24" s="72">
        <f>IF(RES_hh_tes_in!S24=0,0,1000*11630*RES_hh_tes_in!S24/RES_hh_num_in!S24)</f>
        <v>1173.1875635526249</v>
      </c>
      <c r="T24" s="72">
        <f>IF(RES_hh_tes_in!T24=0,0,1000*11630*RES_hh_tes_in!T24/RES_hh_num_in!T24)</f>
        <v>1185.5328663019793</v>
      </c>
      <c r="U24" s="72">
        <f>IF(RES_hh_tes_in!U24=0,0,1000*11630*RES_hh_tes_in!U24/RES_hh_num_in!U24)</f>
        <v>1201.887171048058</v>
      </c>
      <c r="V24" s="72">
        <f>IF(RES_hh_tes_in!V24=0,0,1000*11630*RES_hh_tes_in!V24/RES_hh_num_in!V24)</f>
        <v>1261.8829024237987</v>
      </c>
      <c r="W24" s="72">
        <f>IF(RES_hh_tes_in!W24=0,0,1000*11630*RES_hh_tes_in!W24/RES_hh_num_in!W24)</f>
        <v>1195.2441647147875</v>
      </c>
      <c r="X24" s="72">
        <f>IF(RES_hh_tes_in!X24=0,0,1000*11630*RES_hh_tes_in!X24/RES_hh_num_in!X24)</f>
        <v>1163.5513456049071</v>
      </c>
      <c r="Y24" s="72">
        <f>IF(RES_hh_tes_in!Y24=0,0,1000*11630*RES_hh_tes_in!Y24/RES_hh_num_in!Y24)</f>
        <v>1213.1193687936091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949.46578245258058</v>
      </c>
      <c r="D25" s="74">
        <f>IF(RES_hh_tes_in!D25=0,0,1000*11630*RES_hh_tes_in!D25/RES_hh_num_in!D25)</f>
        <v>1015.1794110361975</v>
      </c>
      <c r="E25" s="74">
        <f>IF(RES_hh_tes_in!E25=0,0,1000*11630*RES_hh_tes_in!E25/RES_hh_num_in!E25)</f>
        <v>1124.499284571335</v>
      </c>
      <c r="F25" s="74">
        <f>IF(RES_hh_tes_in!F25=0,0,1000*11630*RES_hh_tes_in!F25/RES_hh_num_in!F25)</f>
        <v>1075.2229846699254</v>
      </c>
      <c r="G25" s="74">
        <f>IF(RES_hh_tes_in!G25=0,0,1000*11630*RES_hh_tes_in!G25/RES_hh_num_in!G25)</f>
        <v>1029.1736817647384</v>
      </c>
      <c r="H25" s="74">
        <f>IF(RES_hh_tes_in!H25=0,0,1000*11630*RES_hh_tes_in!H25/RES_hh_num_in!H25)</f>
        <v>1148.8243690880765</v>
      </c>
      <c r="I25" s="74">
        <f>IF(RES_hh_tes_in!I25=0,0,1000*11630*RES_hh_tes_in!I25/RES_hh_num_in!I25)</f>
        <v>1062.9454810977545</v>
      </c>
      <c r="J25" s="74">
        <f>IF(RES_hh_tes_in!J25=0,0,1000*11630*RES_hh_tes_in!J25/RES_hh_num_in!J25)</f>
        <v>1093.0031332837848</v>
      </c>
      <c r="K25" s="74">
        <f>IF(RES_hh_tes_in!K25=0,0,1000*11630*RES_hh_tes_in!K25/RES_hh_num_in!K25)</f>
        <v>1075.9241569666774</v>
      </c>
      <c r="L25" s="74">
        <f>IF(RES_hh_tes_in!L25=0,0,1000*11630*RES_hh_tes_in!L25/RES_hh_num_in!L25)</f>
        <v>1097.2120403912095</v>
      </c>
      <c r="M25" s="74">
        <f>IF(RES_hh_tes_in!M25=0,0,1000*11630*RES_hh_tes_in!M25/RES_hh_num_in!M25)</f>
        <v>1097.9426637864556</v>
      </c>
      <c r="N25" s="74">
        <f>IF(RES_hh_tes_in!N25=0,0,1000*11630*RES_hh_tes_in!N25/RES_hh_num_in!N25)</f>
        <v>872.89166358982675</v>
      </c>
      <c r="O25" s="74">
        <f>IF(RES_hh_tes_in!O25=0,0,1000*11630*RES_hh_tes_in!O25/RES_hh_num_in!O25)</f>
        <v>939.49594413147327</v>
      </c>
      <c r="P25" s="74">
        <f>IF(RES_hh_tes_in!P25=0,0,1000*11630*RES_hh_tes_in!P25/RES_hh_num_in!P25)</f>
        <v>946.93287877958187</v>
      </c>
      <c r="Q25" s="74">
        <f>IF(RES_hh_tes_in!Q25=0,0,1000*11630*RES_hh_tes_in!Q25/RES_hh_num_in!Q25)</f>
        <v>1127.5126455081404</v>
      </c>
      <c r="R25" s="74">
        <f>IF(RES_hh_tes_in!R25=0,0,1000*11630*RES_hh_tes_in!R25/RES_hh_num_in!R25)</f>
        <v>1114.937027458968</v>
      </c>
      <c r="S25" s="74">
        <f>IF(RES_hh_tes_in!S25=0,0,1000*11630*RES_hh_tes_in!S25/RES_hh_num_in!S25)</f>
        <v>1105.7996874973305</v>
      </c>
      <c r="T25" s="74">
        <f>IF(RES_hh_tes_in!T25=0,0,1000*11630*RES_hh_tes_in!T25/RES_hh_num_in!T25)</f>
        <v>1098.4090151821727</v>
      </c>
      <c r="U25" s="74">
        <f>IF(RES_hh_tes_in!U25=0,0,1000*11630*RES_hh_tes_in!U25/RES_hh_num_in!U25)</f>
        <v>1103.2636487106292</v>
      </c>
      <c r="V25" s="74">
        <f>IF(RES_hh_tes_in!V25=0,0,1000*11630*RES_hh_tes_in!V25/RES_hh_num_in!V25)</f>
        <v>1195.385464512023</v>
      </c>
      <c r="W25" s="74">
        <f>IF(RES_hh_tes_in!W25=0,0,1000*11630*RES_hh_tes_in!W25/RES_hh_num_in!W25)</f>
        <v>1052.8201551264226</v>
      </c>
      <c r="X25" s="74">
        <f>IF(RES_hh_tes_in!X25=0,0,1000*11630*RES_hh_tes_in!X25/RES_hh_num_in!X25)</f>
        <v>1002.8109134052256</v>
      </c>
      <c r="Y25" s="74">
        <f>IF(RES_hh_tes_in!Y25=0,0,1000*11630*RES_hh_tes_in!Y25/RES_hh_num_in!Y25)</f>
        <v>1070.5940619077257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771.45039050723801</v>
      </c>
      <c r="D26" s="77">
        <f>IF(RES_hh_tes_in!D26=0,0,1000*11630*RES_hh_tes_in!D26/RES_hh_num_in!D26)</f>
        <v>788.94311191314875</v>
      </c>
      <c r="E26" s="77">
        <f>IF(RES_hh_tes_in!E26=0,0,1000*11630*RES_hh_tes_in!E26/RES_hh_num_in!E26)</f>
        <v>813.69274236613205</v>
      </c>
      <c r="F26" s="77">
        <f>IF(RES_hh_tes_in!F26=0,0,1000*11630*RES_hh_tes_in!F26/RES_hh_num_in!F26)</f>
        <v>820.4648005925809</v>
      </c>
      <c r="G26" s="77">
        <f>IF(RES_hh_tes_in!G26=0,0,1000*11630*RES_hh_tes_in!G26/RES_hh_num_in!G26)</f>
        <v>825.52440139676037</v>
      </c>
      <c r="H26" s="77">
        <f>IF(RES_hh_tes_in!H26=0,0,1000*11630*RES_hh_tes_in!H26/RES_hh_num_in!H26)</f>
        <v>838.01849638307124</v>
      </c>
      <c r="I26" s="77">
        <f>IF(RES_hh_tes_in!I26=0,0,1000*11630*RES_hh_tes_in!I26/RES_hh_num_in!I26)</f>
        <v>855.63153882787617</v>
      </c>
      <c r="J26" s="77">
        <f>IF(RES_hh_tes_in!J26=0,0,1000*11630*RES_hh_tes_in!J26/RES_hh_num_in!J26)</f>
        <v>874.33292828839922</v>
      </c>
      <c r="K26" s="77">
        <f>IF(RES_hh_tes_in!K26=0,0,1000*11630*RES_hh_tes_in!K26/RES_hh_num_in!K26)</f>
        <v>864.60338969029635</v>
      </c>
      <c r="L26" s="77">
        <f>IF(RES_hh_tes_in!L26=0,0,1000*11630*RES_hh_tes_in!L26/RES_hh_num_in!L26)</f>
        <v>875.17835669245721</v>
      </c>
      <c r="M26" s="77">
        <f>IF(RES_hh_tes_in!M26=0,0,1000*11630*RES_hh_tes_in!M26/RES_hh_num_in!M26)</f>
        <v>851.66257368215054</v>
      </c>
      <c r="N26" s="77">
        <f>IF(RES_hh_tes_in!N26=0,0,1000*11630*RES_hh_tes_in!N26/RES_hh_num_in!N26)</f>
        <v>817.73056323731259</v>
      </c>
      <c r="O26" s="77">
        <f>IF(RES_hh_tes_in!O26=0,0,1000*11630*RES_hh_tes_in!O26/RES_hh_num_in!O26)</f>
        <v>814.82298626081251</v>
      </c>
      <c r="P26" s="77">
        <f>IF(RES_hh_tes_in!P26=0,0,1000*11630*RES_hh_tes_in!P26/RES_hh_num_in!P26)</f>
        <v>837.83332216638905</v>
      </c>
      <c r="Q26" s="77">
        <f>IF(RES_hh_tes_in!Q26=0,0,1000*11630*RES_hh_tes_in!Q26/RES_hh_num_in!Q26)</f>
        <v>874.68082354207218</v>
      </c>
      <c r="R26" s="77">
        <f>IF(RES_hh_tes_in!R26=0,0,1000*11630*RES_hh_tes_in!R26/RES_hh_num_in!R26)</f>
        <v>879.08528484123894</v>
      </c>
      <c r="S26" s="77">
        <f>IF(RES_hh_tes_in!S26=0,0,1000*11630*RES_hh_tes_in!S26/RES_hh_num_in!S26)</f>
        <v>887.85070964912336</v>
      </c>
      <c r="T26" s="77">
        <f>IF(RES_hh_tes_in!T26=0,0,1000*11630*RES_hh_tes_in!T26/RES_hh_num_in!T26)</f>
        <v>885.90785368425111</v>
      </c>
      <c r="U26" s="77">
        <f>IF(RES_hh_tes_in!U26=0,0,1000*11630*RES_hh_tes_in!U26/RES_hh_num_in!U26)</f>
        <v>899.06715762610474</v>
      </c>
      <c r="V26" s="77">
        <f>IF(RES_hh_tes_in!V26=0,0,1000*11630*RES_hh_tes_in!V26/RES_hh_num_in!V26)</f>
        <v>960.97649514160696</v>
      </c>
      <c r="W26" s="77">
        <f>IF(RES_hh_tes_in!W26=0,0,1000*11630*RES_hh_tes_in!W26/RES_hh_num_in!W26)</f>
        <v>913.81096401406955</v>
      </c>
      <c r="X26" s="77">
        <f>IF(RES_hh_tes_in!X26=0,0,1000*11630*RES_hh_tes_in!X26/RES_hh_num_in!X26)</f>
        <v>851.6524354549291</v>
      </c>
      <c r="Y26" s="77">
        <f>IF(RES_hh_tes_in!Y26=0,0,1000*11630*RES_hh_tes_in!Y26/RES_hh_num_in!Y26)</f>
        <v>837.47776573994986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429.40833784550733</v>
      </c>
      <c r="D27" s="69">
        <f>IF(RES_hh_tes_in!D27=0,0,1000*11630*RES_hh_tes_in!D27/RES_hh_num_in!D27)</f>
        <v>442.42555339585653</v>
      </c>
      <c r="E27" s="69">
        <f>IF(RES_hh_tes_in!E27=0,0,1000*11630*RES_hh_tes_in!E27/RES_hh_num_in!E27)</f>
        <v>454.69331601087572</v>
      </c>
      <c r="F27" s="69">
        <f>IF(RES_hh_tes_in!F27=0,0,1000*11630*RES_hh_tes_in!F27/RES_hh_num_in!F27)</f>
        <v>459.28056387969667</v>
      </c>
      <c r="G27" s="69">
        <f>IF(RES_hh_tes_in!G27=0,0,1000*11630*RES_hh_tes_in!G27/RES_hh_num_in!G27)</f>
        <v>439.20870198524659</v>
      </c>
      <c r="H27" s="69">
        <f>IF(RES_hh_tes_in!H27=0,0,1000*11630*RES_hh_tes_in!H27/RES_hh_num_in!H27)</f>
        <v>428.46936855331944</v>
      </c>
      <c r="I27" s="69">
        <f>IF(RES_hh_tes_in!I27=0,0,1000*11630*RES_hh_tes_in!I27/RES_hh_num_in!I27)</f>
        <v>396.13363645363296</v>
      </c>
      <c r="J27" s="69">
        <f>IF(RES_hh_tes_in!J27=0,0,1000*11630*RES_hh_tes_in!J27/RES_hh_num_in!J27)</f>
        <v>395.13687058999682</v>
      </c>
      <c r="K27" s="69">
        <f>IF(RES_hh_tes_in!K27=0,0,1000*11630*RES_hh_tes_in!K27/RES_hh_num_in!K27)</f>
        <v>344.67012782526251</v>
      </c>
      <c r="L27" s="69">
        <f>IF(RES_hh_tes_in!L27=0,0,1000*11630*RES_hh_tes_in!L27/RES_hh_num_in!L27)</f>
        <v>365.78231081044134</v>
      </c>
      <c r="M27" s="69">
        <f>IF(RES_hh_tes_in!M27=0,0,1000*11630*RES_hh_tes_in!M27/RES_hh_num_in!M27)</f>
        <v>320.83696927420658</v>
      </c>
      <c r="N27" s="69">
        <f>IF(RES_hh_tes_in!N27=0,0,1000*11630*RES_hh_tes_in!N27/RES_hh_num_in!N27)</f>
        <v>274.22615115338806</v>
      </c>
      <c r="O27" s="69">
        <f>IF(RES_hh_tes_in!O27=0,0,1000*11630*RES_hh_tes_in!O27/RES_hh_num_in!O27)</f>
        <v>272.0143490502096</v>
      </c>
      <c r="P27" s="69">
        <f>IF(RES_hh_tes_in!P27=0,0,1000*11630*RES_hh_tes_in!P27/RES_hh_num_in!P27)</f>
        <v>269.84993870641898</v>
      </c>
      <c r="Q27" s="69">
        <f>IF(RES_hh_tes_in!Q27=0,0,1000*11630*RES_hh_tes_in!Q27/RES_hh_num_in!Q27)</f>
        <v>289.82100353758238</v>
      </c>
      <c r="R27" s="69">
        <f>IF(RES_hh_tes_in!R27=0,0,1000*11630*RES_hh_tes_in!R27/RES_hh_num_in!R27)</f>
        <v>272.52236959480837</v>
      </c>
      <c r="S27" s="69">
        <f>IF(RES_hh_tes_in!S27=0,0,1000*11630*RES_hh_tes_in!S27/RES_hh_num_in!S27)</f>
        <v>336.62873715516133</v>
      </c>
      <c r="T27" s="69">
        <f>IF(RES_hh_tes_in!T27=0,0,1000*11630*RES_hh_tes_in!T27/RES_hh_num_in!T27)</f>
        <v>371.23242757190746</v>
      </c>
      <c r="U27" s="69">
        <f>IF(RES_hh_tes_in!U27=0,0,1000*11630*RES_hh_tes_in!U27/RES_hh_num_in!U27)</f>
        <v>379.97583720892231</v>
      </c>
      <c r="V27" s="69">
        <f>IF(RES_hh_tes_in!V27=0,0,1000*11630*RES_hh_tes_in!V27/RES_hh_num_in!V27)</f>
        <v>568.75534349834561</v>
      </c>
      <c r="W27" s="69">
        <f>IF(RES_hh_tes_in!W27=0,0,1000*11630*RES_hh_tes_in!W27/RES_hh_num_in!W27)</f>
        <v>535.26207016528463</v>
      </c>
      <c r="X27" s="69">
        <f>IF(RES_hh_tes_in!X27=0,0,1000*11630*RES_hh_tes_in!X27/RES_hh_num_in!X27)</f>
        <v>475.0674101876138</v>
      </c>
      <c r="Y27" s="69">
        <f>IF(RES_hh_tes_in!Y27=0,0,1000*11630*RES_hh_tes_in!Y27/RES_hh_num_in!Y27)</f>
        <v>457.83194831032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427.80919355789632</v>
      </c>
      <c r="D29" s="72">
        <f>IF(RES_hh_tes_in!D29=0,0,1000*11630*RES_hh_tes_in!D29/RES_hh_num_in!D29)</f>
        <v>455.69385914241553</v>
      </c>
      <c r="E29" s="72">
        <f>IF(RES_hh_tes_in!E29=0,0,1000*11630*RES_hh_tes_in!E29/RES_hh_num_in!E29)</f>
        <v>463.39918512090168</v>
      </c>
      <c r="F29" s="72">
        <f>IF(RES_hh_tes_in!F29=0,0,1000*11630*RES_hh_tes_in!F29/RES_hh_num_in!F29)</f>
        <v>443.56540664143489</v>
      </c>
      <c r="G29" s="72">
        <f>IF(RES_hh_tes_in!G29=0,0,1000*11630*RES_hh_tes_in!G29/RES_hh_num_in!G29)</f>
        <v>443.83434249403621</v>
      </c>
      <c r="H29" s="72">
        <f>IF(RES_hh_tes_in!H29=0,0,1000*11630*RES_hh_tes_in!H29/RES_hh_num_in!H29)</f>
        <v>440.87078005906375</v>
      </c>
      <c r="I29" s="72">
        <f>IF(RES_hh_tes_in!I29=0,0,1000*11630*RES_hh_tes_in!I29/RES_hh_num_in!I29)</f>
        <v>402.12401869314397</v>
      </c>
      <c r="J29" s="72">
        <f>IF(RES_hh_tes_in!J29=0,0,1000*11630*RES_hh_tes_in!J29/RES_hh_num_in!J29)</f>
        <v>358.4674295280505</v>
      </c>
      <c r="K29" s="72">
        <f>IF(RES_hh_tes_in!K29=0,0,1000*11630*RES_hh_tes_in!K29/RES_hh_num_in!K29)</f>
        <v>358.91638330750953</v>
      </c>
      <c r="L29" s="72">
        <f>IF(RES_hh_tes_in!L29=0,0,1000*11630*RES_hh_tes_in!L29/RES_hh_num_in!L29)</f>
        <v>380.2937251982143</v>
      </c>
      <c r="M29" s="72">
        <f>IF(RES_hh_tes_in!M29=0,0,1000*11630*RES_hh_tes_in!M29/RES_hh_num_in!M29)</f>
        <v>314.45735573747811</v>
      </c>
      <c r="N29" s="72">
        <f>IF(RES_hh_tes_in!N29=0,0,1000*11630*RES_hh_tes_in!N29/RES_hh_num_in!N29)</f>
        <v>266.5876828284508</v>
      </c>
      <c r="O29" s="72">
        <f>IF(RES_hh_tes_in!O29=0,0,1000*11630*RES_hh_tes_in!O29/RES_hh_num_in!O29)</f>
        <v>289.94428156267497</v>
      </c>
      <c r="P29" s="72">
        <f>IF(RES_hh_tes_in!P29=0,0,1000*11630*RES_hh_tes_in!P29/RES_hh_num_in!P29)</f>
        <v>272.53658585286246</v>
      </c>
      <c r="Q29" s="72">
        <f>IF(RES_hh_tes_in!Q29=0,0,1000*11630*RES_hh_tes_in!Q29/RES_hh_num_in!Q29)</f>
        <v>291.09456682067002</v>
      </c>
      <c r="R29" s="72">
        <f>IF(RES_hh_tes_in!R29=0,0,1000*11630*RES_hh_tes_in!R29/RES_hh_num_in!R29)</f>
        <v>259.06953479894213</v>
      </c>
      <c r="S29" s="72">
        <f>IF(RES_hh_tes_in!S29=0,0,1000*11630*RES_hh_tes_in!S29/RES_hh_num_in!S29)</f>
        <v>342.73334872459026</v>
      </c>
      <c r="T29" s="72">
        <f>IF(RES_hh_tes_in!T29=0,0,1000*11630*RES_hh_tes_in!T29/RES_hh_num_in!T29)</f>
        <v>371.07542771281408</v>
      </c>
      <c r="U29" s="72">
        <f>IF(RES_hh_tes_in!U29=0,0,1000*11630*RES_hh_tes_in!U29/RES_hh_num_in!U29)</f>
        <v>385.45395507108748</v>
      </c>
      <c r="V29" s="72">
        <f>IF(RES_hh_tes_in!V29=0,0,1000*11630*RES_hh_tes_in!V29/RES_hh_num_in!V29)</f>
        <v>540.0944288753052</v>
      </c>
      <c r="W29" s="72">
        <f>IF(RES_hh_tes_in!W29=0,0,1000*11630*RES_hh_tes_in!W29/RES_hh_num_in!W29)</f>
        <v>525.47712379655411</v>
      </c>
      <c r="X29" s="72">
        <f>IF(RES_hh_tes_in!X29=0,0,1000*11630*RES_hh_tes_in!X29/RES_hh_num_in!X29)</f>
        <v>476.10028968512927</v>
      </c>
      <c r="Y29" s="72">
        <f>IF(RES_hh_tes_in!Y29=0,0,1000*11630*RES_hh_tes_in!Y29/RES_hh_num_in!Y29)</f>
        <v>453.82976392264129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424.63118919532519</v>
      </c>
      <c r="D30" s="72">
        <f>IF(RES_hh_tes_in!D30=0,0,1000*11630*RES_hh_tes_in!D30/RES_hh_num_in!D30)</f>
        <v>456.60814818505037</v>
      </c>
      <c r="E30" s="72">
        <f>IF(RES_hh_tes_in!E30=0,0,1000*11630*RES_hh_tes_in!E30/RES_hh_num_in!E30)</f>
        <v>464.65174361356276</v>
      </c>
      <c r="F30" s="72">
        <f>IF(RES_hh_tes_in!F30=0,0,1000*11630*RES_hh_tes_in!F30/RES_hh_num_in!F30)</f>
        <v>468.17291919542777</v>
      </c>
      <c r="G30" s="72">
        <f>IF(RES_hh_tes_in!G30=0,0,1000*11630*RES_hh_tes_in!G30/RES_hh_num_in!G30)</f>
        <v>441.12665322614924</v>
      </c>
      <c r="H30" s="72">
        <f>IF(RES_hh_tes_in!H30=0,0,1000*11630*RES_hh_tes_in!H30/RES_hh_num_in!H30)</f>
        <v>425.74002350397296</v>
      </c>
      <c r="I30" s="72">
        <f>IF(RES_hh_tes_in!I30=0,0,1000*11630*RES_hh_tes_in!I30/RES_hh_num_in!I30)</f>
        <v>381.32953017230261</v>
      </c>
      <c r="J30" s="72">
        <f>IF(RES_hh_tes_in!J30=0,0,1000*11630*RES_hh_tes_in!J30/RES_hh_num_in!J30)</f>
        <v>419.93203371017808</v>
      </c>
      <c r="K30" s="72">
        <f>IF(RES_hh_tes_in!K30=0,0,1000*11630*RES_hh_tes_in!K30/RES_hh_num_in!K30)</f>
        <v>345.54216178003418</v>
      </c>
      <c r="L30" s="72">
        <f>IF(RES_hh_tes_in!L30=0,0,1000*11630*RES_hh_tes_in!L30/RES_hh_num_in!L30)</f>
        <v>373.51774765421379</v>
      </c>
      <c r="M30" s="72">
        <f>IF(RES_hh_tes_in!M30=0,0,1000*11630*RES_hh_tes_in!M30/RES_hh_num_in!M30)</f>
        <v>315.599725231408</v>
      </c>
      <c r="N30" s="72">
        <f>IF(RES_hh_tes_in!N30=0,0,1000*11630*RES_hh_tes_in!N30/RES_hh_num_in!N30)</f>
        <v>263.17781231182255</v>
      </c>
      <c r="O30" s="72">
        <f>IF(RES_hh_tes_in!O30=0,0,1000*11630*RES_hh_tes_in!O30/RES_hh_num_in!O30)</f>
        <v>261.84305280154899</v>
      </c>
      <c r="P30" s="72">
        <f>IF(RES_hh_tes_in!P30=0,0,1000*11630*RES_hh_tes_in!P30/RES_hh_num_in!P30)</f>
        <v>268.88235554763048</v>
      </c>
      <c r="Q30" s="72">
        <f>IF(RES_hh_tes_in!Q30=0,0,1000*11630*RES_hh_tes_in!Q30/RES_hh_num_in!Q30)</f>
        <v>289.73354589798305</v>
      </c>
      <c r="R30" s="72">
        <f>IF(RES_hh_tes_in!R30=0,0,1000*11630*RES_hh_tes_in!R30/RES_hh_num_in!R30)</f>
        <v>271.75101201400406</v>
      </c>
      <c r="S30" s="72">
        <f>IF(RES_hh_tes_in!S30=0,0,1000*11630*RES_hh_tes_in!S30/RES_hh_num_in!S30)</f>
        <v>336.41450449577701</v>
      </c>
      <c r="T30" s="72">
        <f>IF(RES_hh_tes_in!T30=0,0,1000*11630*RES_hh_tes_in!T30/RES_hh_num_in!T30)</f>
        <v>373.3850862274424</v>
      </c>
      <c r="U30" s="72">
        <f>IF(RES_hh_tes_in!U30=0,0,1000*11630*RES_hh_tes_in!U30/RES_hh_num_in!U30)</f>
        <v>383.9328091708652</v>
      </c>
      <c r="V30" s="72">
        <f>IF(RES_hh_tes_in!V30=0,0,1000*11630*RES_hh_tes_in!V30/RES_hh_num_in!V30)</f>
        <v>559.99563292523908</v>
      </c>
      <c r="W30" s="72">
        <f>IF(RES_hh_tes_in!W30=0,0,1000*11630*RES_hh_tes_in!W30/RES_hh_num_in!W30)</f>
        <v>561.53176876349039</v>
      </c>
      <c r="X30" s="72">
        <f>IF(RES_hh_tes_in!X30=0,0,1000*11630*RES_hh_tes_in!X30/RES_hh_num_in!X30)</f>
        <v>475.43091989490784</v>
      </c>
      <c r="Y30" s="72">
        <f>IF(RES_hh_tes_in!Y30=0,0,1000*11630*RES_hh_tes_in!Y30/RES_hh_num_in!Y30)</f>
        <v>442.83368386935808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429.22037822793681</v>
      </c>
      <c r="D31" s="72">
        <f>IF(RES_hh_tes_in!D31=0,0,1000*11630*RES_hh_tes_in!D31/RES_hh_num_in!D31)</f>
        <v>464.42501412681781</v>
      </c>
      <c r="E31" s="72">
        <f>IF(RES_hh_tes_in!E31=0,0,1000*11630*RES_hh_tes_in!E31/RES_hh_num_in!E31)</f>
        <v>418.25882129874407</v>
      </c>
      <c r="F31" s="72">
        <f>IF(RES_hh_tes_in!F31=0,0,1000*11630*RES_hh_tes_in!F31/RES_hh_num_in!F31)</f>
        <v>325.57711977131385</v>
      </c>
      <c r="G31" s="72">
        <f>IF(RES_hh_tes_in!G31=0,0,1000*11630*RES_hh_tes_in!G31/RES_hh_num_in!G31)</f>
        <v>483.23661589326264</v>
      </c>
      <c r="H31" s="72">
        <f>IF(RES_hh_tes_in!H31=0,0,1000*11630*RES_hh_tes_in!H31/RES_hh_num_in!H31)</f>
        <v>423.07271154109674</v>
      </c>
      <c r="I31" s="72">
        <f>IF(RES_hh_tes_in!I31=0,0,1000*11630*RES_hh_tes_in!I31/RES_hh_num_in!I31)</f>
        <v>424.83894587597678</v>
      </c>
      <c r="J31" s="72">
        <f>IF(RES_hh_tes_in!J31=0,0,1000*11630*RES_hh_tes_in!J31/RES_hh_num_in!J31)</f>
        <v>315.97188363512856</v>
      </c>
      <c r="K31" s="72">
        <f>IF(RES_hh_tes_in!K31=0,0,1000*11630*RES_hh_tes_in!K31/RES_hh_num_in!K31)</f>
        <v>366.53265598786555</v>
      </c>
      <c r="L31" s="72">
        <f>IF(RES_hh_tes_in!L31=0,0,1000*11630*RES_hh_tes_in!L31/RES_hh_num_in!L31)</f>
        <v>329.6349655618049</v>
      </c>
      <c r="M31" s="72">
        <f>IF(RES_hh_tes_in!M31=0,0,1000*11630*RES_hh_tes_in!M31/RES_hh_num_in!M31)</f>
        <v>317.64887400486026</v>
      </c>
      <c r="N31" s="72">
        <f>IF(RES_hh_tes_in!N31=0,0,1000*11630*RES_hh_tes_in!N31/RES_hh_num_in!N31)</f>
        <v>307.97893712231263</v>
      </c>
      <c r="O31" s="72">
        <f>IF(RES_hh_tes_in!O31=0,0,1000*11630*RES_hh_tes_in!O31/RES_hh_num_in!O31)</f>
        <v>315.16991057866255</v>
      </c>
      <c r="P31" s="72">
        <f>IF(RES_hh_tes_in!P31=0,0,1000*11630*RES_hh_tes_in!P31/RES_hh_num_in!P31)</f>
        <v>305.40256447565315</v>
      </c>
      <c r="Q31" s="72">
        <f>IF(RES_hh_tes_in!Q31=0,0,1000*11630*RES_hh_tes_in!Q31/RES_hh_num_in!Q31)</f>
        <v>314.87274487586961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433.36507051719758</v>
      </c>
      <c r="V31" s="72">
        <f>IF(RES_hh_tes_in!V31=0,0,1000*11630*RES_hh_tes_in!V31/RES_hh_num_in!V31)</f>
        <v>431.58304525028512</v>
      </c>
      <c r="W31" s="72">
        <f>IF(RES_hh_tes_in!W31=0,0,1000*11630*RES_hh_tes_in!W31/RES_hh_num_in!W31)</f>
        <v>482.46849748885376</v>
      </c>
      <c r="X31" s="72">
        <f>IF(RES_hh_tes_in!X31=0,0,1000*11630*RES_hh_tes_in!X31/RES_hh_num_in!X31)</f>
        <v>486.37268982572385</v>
      </c>
      <c r="Y31" s="72">
        <f>IF(RES_hh_tes_in!Y31=0,0,1000*11630*RES_hh_tes_in!Y31/RES_hh_num_in!Y31)</f>
        <v>457.66785230556422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479.0325784746546</v>
      </c>
      <c r="D32" s="77">
        <f>IF(RES_hh_tes_in!D32=0,0,1000*11630*RES_hh_tes_in!D32/RES_hh_num_in!D32)</f>
        <v>366.23671447935925</v>
      </c>
      <c r="E32" s="77">
        <f>IF(RES_hh_tes_in!E32=0,0,1000*11630*RES_hh_tes_in!E32/RES_hh_num_in!E32)</f>
        <v>378.63250540592327</v>
      </c>
      <c r="F32" s="77">
        <f>IF(RES_hh_tes_in!F32=0,0,1000*11630*RES_hh_tes_in!F32/RES_hh_num_in!F32)</f>
        <v>484.13430060619766</v>
      </c>
      <c r="G32" s="77">
        <f>IF(RES_hh_tes_in!G32=0,0,1000*11630*RES_hh_tes_in!G32/RES_hh_num_in!G32)</f>
        <v>429.37638336486037</v>
      </c>
      <c r="H32" s="77">
        <f>IF(RES_hh_tes_in!H32=0,0,1000*11630*RES_hh_tes_in!H32/RES_hh_num_in!H32)</f>
        <v>403.13253371688234</v>
      </c>
      <c r="I32" s="77">
        <f>IF(RES_hh_tes_in!I32=0,0,1000*11630*RES_hh_tes_in!I32/RES_hh_num_in!I32)</f>
        <v>415.32820661928071</v>
      </c>
      <c r="J32" s="77">
        <f>IF(RES_hh_tes_in!J32=0,0,1000*11630*RES_hh_tes_in!J32/RES_hh_num_in!J32)</f>
        <v>414.0721234105755</v>
      </c>
      <c r="K32" s="77">
        <f>IF(RES_hh_tes_in!K32=0,0,1000*11630*RES_hh_tes_in!K32/RES_hh_num_in!K32)</f>
        <v>323.78608588677139</v>
      </c>
      <c r="L32" s="77">
        <f>IF(RES_hh_tes_in!L32=0,0,1000*11630*RES_hh_tes_in!L32/RES_hh_num_in!L32)</f>
        <v>336.1947890080541</v>
      </c>
      <c r="M32" s="77">
        <f>IF(RES_hh_tes_in!M32=0,0,1000*11630*RES_hh_tes_in!M32/RES_hh_num_in!M32)</f>
        <v>331.05814544599906</v>
      </c>
      <c r="N32" s="77">
        <f>IF(RES_hh_tes_in!N32=0,0,1000*11630*RES_hh_tes_in!N32/RES_hh_num_in!N32)</f>
        <v>295.97436061409735</v>
      </c>
      <c r="O32" s="77">
        <f>IF(RES_hh_tes_in!O32=0,0,1000*11630*RES_hh_tes_in!O32/RES_hh_num_in!O32)</f>
        <v>273.20484512518402</v>
      </c>
      <c r="P32" s="77">
        <f>IF(RES_hh_tes_in!P32=0,0,1000*11630*RES_hh_tes_in!P32/RES_hh_num_in!P32)</f>
        <v>271.94673537254033</v>
      </c>
      <c r="Q32" s="77">
        <f>IF(RES_hh_tes_in!Q32=0,0,1000*11630*RES_hh_tes_in!Q32/RES_hh_num_in!Q32)</f>
        <v>289.81623691106819</v>
      </c>
      <c r="R32" s="77">
        <f>IF(RES_hh_tes_in!R32=0,0,1000*11630*RES_hh_tes_in!R32/RES_hh_num_in!R32)</f>
        <v>291.36813498119017</v>
      </c>
      <c r="S32" s="77">
        <f>IF(RES_hh_tes_in!S32=0,0,1000*11630*RES_hh_tes_in!S32/RES_hh_num_in!S32)</f>
        <v>331.3373902405753</v>
      </c>
      <c r="T32" s="77">
        <f>IF(RES_hh_tes_in!T32=0,0,1000*11630*RES_hh_tes_in!T32/RES_hh_num_in!T32)</f>
        <v>349.30984205449209</v>
      </c>
      <c r="U32" s="77">
        <f>IF(RES_hh_tes_in!U32=0,0,1000*11630*RES_hh_tes_in!U32/RES_hh_num_in!U32)</f>
        <v>359.80144936951768</v>
      </c>
      <c r="V32" s="77">
        <f>IF(RES_hh_tes_in!V32=0,0,1000*11630*RES_hh_tes_in!V32/RES_hh_num_in!V32)</f>
        <v>597.44949697596383</v>
      </c>
      <c r="W32" s="77">
        <f>IF(RES_hh_tes_in!W32=0,0,1000*11630*RES_hh_tes_in!W32/RES_hh_num_in!W32)</f>
        <v>517.32795956108157</v>
      </c>
      <c r="X32" s="77">
        <f>IF(RES_hh_tes_in!X32=0,0,1000*11630*RES_hh_tes_in!X32/RES_hh_num_in!X32)</f>
        <v>474.30127665070933</v>
      </c>
      <c r="Y32" s="77">
        <f>IF(RES_hh_tes_in!Y32=0,0,1000*11630*RES_hh_tes_in!Y32/RES_hh_num_in!Y32)</f>
        <v>464.66613303134346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2598.1331017501789</v>
      </c>
      <c r="D3" s="65">
        <f>IF(RES_hh_emi_in!D3=0,0,1000000*RES_hh_emi_in!D3/RES_hh_num_in!D3)</f>
        <v>3010.6872924697259</v>
      </c>
      <c r="E3" s="65">
        <f>IF(RES_hh_emi_in!E3=0,0,1000000*RES_hh_emi_in!E3/RES_hh_num_in!E3)</f>
        <v>2865.1685206335719</v>
      </c>
      <c r="F3" s="65">
        <f>IF(RES_hh_emi_in!F3=0,0,1000000*RES_hh_emi_in!F3/RES_hh_num_in!F3)</f>
        <v>1856.8488146746397</v>
      </c>
      <c r="G3" s="65">
        <f>IF(RES_hh_emi_in!G3=0,0,1000000*RES_hh_emi_in!G3/RES_hh_num_in!G3)</f>
        <v>1216.935425666675</v>
      </c>
      <c r="H3" s="65">
        <f>IF(RES_hh_emi_in!H3=0,0,1000000*RES_hh_emi_in!H3/RES_hh_num_in!H3)</f>
        <v>1170.2343855308418</v>
      </c>
      <c r="I3" s="65">
        <f>IF(RES_hh_emi_in!I3=0,0,1000000*RES_hh_emi_in!I3/RES_hh_num_in!I3)</f>
        <v>1200.1918122220709</v>
      </c>
      <c r="J3" s="65">
        <f>IF(RES_hh_emi_in!J3=0,0,1000000*RES_hh_emi_in!J3/RES_hh_num_in!J3)</f>
        <v>1373.1862605937349</v>
      </c>
      <c r="K3" s="65">
        <f>IF(RES_hh_emi_in!K3=0,0,1000000*RES_hh_emi_in!K3/RES_hh_num_in!K3)</f>
        <v>879.12000167050633</v>
      </c>
      <c r="L3" s="65">
        <f>IF(RES_hh_emi_in!L3=0,0,1000000*RES_hh_emi_in!L3/RES_hh_num_in!L3)</f>
        <v>1075.5600505416469</v>
      </c>
      <c r="M3" s="65">
        <f>IF(RES_hh_emi_in!M3=0,0,1000000*RES_hh_emi_in!M3/RES_hh_num_in!M3)</f>
        <v>898.22438139060512</v>
      </c>
      <c r="N3" s="65">
        <f>IF(RES_hh_emi_in!N3=0,0,1000000*RES_hh_emi_in!N3/RES_hh_num_in!N3)</f>
        <v>1243.7978900351593</v>
      </c>
      <c r="O3" s="65">
        <f>IF(RES_hh_emi_in!O3=0,0,1000000*RES_hh_emi_in!O3/RES_hh_num_in!O3)</f>
        <v>1639.3510235129975</v>
      </c>
      <c r="P3" s="65">
        <f>IF(RES_hh_emi_in!P3=0,0,1000000*RES_hh_emi_in!P3/RES_hh_num_in!P3)</f>
        <v>1481.2619354248145</v>
      </c>
      <c r="Q3" s="65">
        <f>IF(RES_hh_emi_in!Q3=0,0,1000000*RES_hh_emi_in!Q3/RES_hh_num_in!Q3)</f>
        <v>1732.6123854714776</v>
      </c>
      <c r="R3" s="65">
        <f>IF(RES_hh_emi_in!R3=0,0,1000000*RES_hh_emi_in!R3/RES_hh_num_in!R3)</f>
        <v>1776.9935654062976</v>
      </c>
      <c r="S3" s="65">
        <f>IF(RES_hh_emi_in!S3=0,0,1000000*RES_hh_emi_in!S3/RES_hh_num_in!S3)</f>
        <v>1702.9225171198993</v>
      </c>
      <c r="T3" s="65">
        <f>IF(RES_hh_emi_in!T3=0,0,1000000*RES_hh_emi_in!T3/RES_hh_num_in!T3)</f>
        <v>1399.7614138502554</v>
      </c>
      <c r="U3" s="65">
        <f>IF(RES_hh_emi_in!U3=0,0,1000000*RES_hh_emi_in!U3/RES_hh_num_in!U3)</f>
        <v>1122.7092471134843</v>
      </c>
      <c r="V3" s="65">
        <f>IF(RES_hh_emi_in!V3=0,0,1000000*RES_hh_emi_in!V3/RES_hh_num_in!V3)</f>
        <v>832.25258463998227</v>
      </c>
      <c r="W3" s="65">
        <f>IF(RES_hh_emi_in!W3=0,0,1000000*RES_hh_emi_in!W3/RES_hh_num_in!W3)</f>
        <v>587.89302939842241</v>
      </c>
      <c r="X3" s="65">
        <f>IF(RES_hh_emi_in!X3=0,0,1000000*RES_hh_emi_in!X3/RES_hh_num_in!X3)</f>
        <v>320.70612928942251</v>
      </c>
      <c r="Y3" s="65">
        <f>IF(RES_hh_emi_in!Y3=0,0,1000000*RES_hh_emi_in!Y3/RES_hh_num_in!Y3)</f>
        <v>213.38200332393859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2378.9530629305382</v>
      </c>
      <c r="D4" s="69">
        <f>IF(RES_hh_emi_in!D4=0,0,1000000*RES_hh_emi_in!D4/RES_hh_num_in!D4)</f>
        <v>2822.3854414394336</v>
      </c>
      <c r="E4" s="69">
        <f>IF(RES_hh_emi_in!E4=0,0,1000000*RES_hh_emi_in!E4/RES_hh_num_in!E4)</f>
        <v>2678.6522800425018</v>
      </c>
      <c r="F4" s="69">
        <f>IF(RES_hh_emi_in!F4=0,0,1000000*RES_hh_emi_in!F4/RES_hh_num_in!F4)</f>
        <v>1651.9404588891455</v>
      </c>
      <c r="G4" s="69">
        <f>IF(RES_hh_emi_in!G4=0,0,1000000*RES_hh_emi_in!G4/RES_hh_num_in!G4)</f>
        <v>1032.1075220200082</v>
      </c>
      <c r="H4" s="69">
        <f>IF(RES_hh_emi_in!H4=0,0,1000000*RES_hh_emi_in!H4/RES_hh_num_in!H4)</f>
        <v>1004.8274784119238</v>
      </c>
      <c r="I4" s="69">
        <f>IF(RES_hh_emi_in!I4=0,0,1000000*RES_hh_emi_in!I4/RES_hh_num_in!I4)</f>
        <v>969.32075170196856</v>
      </c>
      <c r="J4" s="69">
        <f>IF(RES_hh_emi_in!J4=0,0,1000000*RES_hh_emi_in!J4/RES_hh_num_in!J4)</f>
        <v>1131.3125154406516</v>
      </c>
      <c r="K4" s="69">
        <f>IF(RES_hh_emi_in!K4=0,0,1000000*RES_hh_emi_in!K4/RES_hh_num_in!K4)</f>
        <v>678.44671649862755</v>
      </c>
      <c r="L4" s="69">
        <f>IF(RES_hh_emi_in!L4=0,0,1000000*RES_hh_emi_in!L4/RES_hh_num_in!L4)</f>
        <v>862.12778530544631</v>
      </c>
      <c r="M4" s="69">
        <f>IF(RES_hh_emi_in!M4=0,0,1000000*RES_hh_emi_in!M4/RES_hh_num_in!M4)</f>
        <v>732.97794464227638</v>
      </c>
      <c r="N4" s="69">
        <f>IF(RES_hh_emi_in!N4=0,0,1000000*RES_hh_emi_in!N4/RES_hh_num_in!N4)</f>
        <v>1041.5541506955767</v>
      </c>
      <c r="O4" s="69">
        <f>IF(RES_hh_emi_in!O4=0,0,1000000*RES_hh_emi_in!O4/RES_hh_num_in!O4)</f>
        <v>1384.2492540142221</v>
      </c>
      <c r="P4" s="69">
        <f>IF(RES_hh_emi_in!P4=0,0,1000000*RES_hh_emi_in!P4/RES_hh_num_in!P4)</f>
        <v>1231.6579192831255</v>
      </c>
      <c r="Q4" s="69">
        <f>IF(RES_hh_emi_in!Q4=0,0,1000000*RES_hh_emi_in!Q4/RES_hh_num_in!Q4)</f>
        <v>1517.9812717628479</v>
      </c>
      <c r="R4" s="69">
        <f>IF(RES_hh_emi_in!R4=0,0,1000000*RES_hh_emi_in!R4/RES_hh_num_in!R4)</f>
        <v>1545.4117560765062</v>
      </c>
      <c r="S4" s="69">
        <f>IF(RES_hh_emi_in!S4=0,0,1000000*RES_hh_emi_in!S4/RES_hh_num_in!S4)</f>
        <v>1432.8868024169442</v>
      </c>
      <c r="T4" s="69">
        <f>IF(RES_hh_emi_in!T4=0,0,1000000*RES_hh_emi_in!T4/RES_hh_num_in!T4)</f>
        <v>1129.4045251417442</v>
      </c>
      <c r="U4" s="69">
        <f>IF(RES_hh_emi_in!U4=0,0,1000000*RES_hh_emi_in!U4/RES_hh_num_in!U4)</f>
        <v>869.57107757642018</v>
      </c>
      <c r="V4" s="69">
        <f>IF(RES_hh_emi_in!V4=0,0,1000000*RES_hh_emi_in!V4/RES_hh_num_in!V4)</f>
        <v>569.4975104686024</v>
      </c>
      <c r="W4" s="69">
        <f>IF(RES_hh_emi_in!W4=0,0,1000000*RES_hh_emi_in!W4/RES_hh_num_in!W4)</f>
        <v>389.00014097105537</v>
      </c>
      <c r="X4" s="69">
        <f>IF(RES_hh_emi_in!X4=0,0,1000000*RES_hh_emi_in!X4/RES_hh_num_in!X4)</f>
        <v>166.77720012298496</v>
      </c>
      <c r="Y4" s="69">
        <f>IF(RES_hh_emi_in!Y4=0,0,1000000*RES_hh_emi_in!Y4/RES_hh_num_in!Y4)</f>
        <v>82.692658462816951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3868.2125639285427</v>
      </c>
      <c r="D5" s="72">
        <f>IF(RES_hh_emi_in!D5=0,0,1000000*RES_hh_emi_in!D5/RES_hh_num_in!D5)</f>
        <v>4620.4339867091512</v>
      </c>
      <c r="E5" s="72">
        <f>IF(RES_hh_emi_in!E5=0,0,1000000*RES_hh_emi_in!E5/RES_hh_num_in!E5)</f>
        <v>4804.8147540352002</v>
      </c>
      <c r="F5" s="72">
        <f>IF(RES_hh_emi_in!F5=0,0,1000000*RES_hh_emi_in!F5/RES_hh_num_in!F5)</f>
        <v>4459.1763036214779</v>
      </c>
      <c r="G5" s="72">
        <f>IF(RES_hh_emi_in!G5=0,0,1000000*RES_hh_emi_in!G5/RES_hh_num_in!G5)</f>
        <v>4595.2481730292266</v>
      </c>
      <c r="H5" s="72">
        <f>IF(RES_hh_emi_in!H5=0,0,1000000*RES_hh_emi_in!H5/RES_hh_num_in!H5)</f>
        <v>4478.6197493849313</v>
      </c>
      <c r="I5" s="72">
        <f>IF(RES_hh_emi_in!I5=0,0,1000000*RES_hh_emi_in!I5/RES_hh_num_in!I5)</f>
        <v>0</v>
      </c>
      <c r="J5" s="72">
        <f>IF(RES_hh_emi_in!J5=0,0,1000000*RES_hh_emi_in!J5/RES_hh_num_in!J5)</f>
        <v>3548.5394117008332</v>
      </c>
      <c r="K5" s="72">
        <f>IF(RES_hh_emi_in!K5=0,0,1000000*RES_hh_emi_in!K5/RES_hh_num_in!K5)</f>
        <v>3289.914613419895</v>
      </c>
      <c r="L5" s="72">
        <f>IF(RES_hh_emi_in!L5=0,0,1000000*RES_hh_emi_in!L5/RES_hh_num_in!L5)</f>
        <v>3520.7664804062256</v>
      </c>
      <c r="M5" s="72">
        <f>IF(RES_hh_emi_in!M5=0,0,1000000*RES_hh_emi_in!M5/RES_hh_num_in!M5)</f>
        <v>4140.0991125425553</v>
      </c>
      <c r="N5" s="72">
        <f>IF(RES_hh_emi_in!N5=0,0,1000000*RES_hh_emi_in!N5/RES_hh_num_in!N5)</f>
        <v>4051.3694986162586</v>
      </c>
      <c r="O5" s="72">
        <f>IF(RES_hh_emi_in!O5=0,0,1000000*RES_hh_emi_in!O5/RES_hh_num_in!O5)</f>
        <v>3945.1082354962168</v>
      </c>
      <c r="P5" s="72">
        <f>IF(RES_hh_emi_in!P5=0,0,1000000*RES_hh_emi_in!P5/RES_hh_num_in!P5)</f>
        <v>0</v>
      </c>
      <c r="Q5" s="72">
        <f>IF(RES_hh_emi_in!Q5=0,0,1000000*RES_hh_emi_in!Q5/RES_hh_num_in!Q5)</f>
        <v>2926.6158371903211</v>
      </c>
      <c r="R5" s="72">
        <f>IF(RES_hh_emi_in!R5=0,0,1000000*RES_hh_emi_in!R5/RES_hh_num_in!R5)</f>
        <v>3366.7381980344658</v>
      </c>
      <c r="S5" s="72">
        <f>IF(RES_hh_emi_in!S5=0,0,1000000*RES_hh_emi_in!S5/RES_hh_num_in!S5)</f>
        <v>3646.7483347924258</v>
      </c>
      <c r="T5" s="72">
        <f>IF(RES_hh_emi_in!T5=0,0,1000000*RES_hh_emi_in!T5/RES_hh_num_in!T5)</f>
        <v>2388.6025633575491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1972.5085775630969</v>
      </c>
      <c r="O6" s="72">
        <f>IF(RES_hh_emi_in!O6=0,0,1000000*RES_hh_emi_in!O6/RES_hh_num_in!O6)</f>
        <v>2834.5439717725758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1845.6876866365965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X6" s="72">
        <f>IF(RES_hh_emi_in!X6=0,0,1000000*RES_hh_emi_in!X6/RES_hh_num_in!X6)</f>
        <v>0</v>
      </c>
      <c r="Y6" s="72">
        <f>IF(RES_hh_emi_in!Y6=0,0,1000000*RES_hh_emi_in!Y6/RES_hh_num_in!Y6)</f>
        <v>669.39841963395486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5264.9233409174149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2963.8758099860438</v>
      </c>
      <c r="D8" s="72">
        <f>IF(RES_hh_emi_in!D8=0,0,1000000*RES_hh_emi_in!D8/RES_hh_num_in!D8)</f>
        <v>2934.5175134120154</v>
      </c>
      <c r="E8" s="72">
        <f>IF(RES_hh_emi_in!E8=0,0,1000000*RES_hh_emi_in!E8/RES_hh_num_in!E8)</f>
        <v>3328.1766322799067</v>
      </c>
      <c r="F8" s="72">
        <f>IF(RES_hh_emi_in!F8=0,0,1000000*RES_hh_emi_in!F8/RES_hh_num_in!F8)</f>
        <v>2823.8654648831985</v>
      </c>
      <c r="G8" s="72">
        <f>IF(RES_hh_emi_in!G8=0,0,1000000*RES_hh_emi_in!G8/RES_hh_num_in!G8)</f>
        <v>3039.826537142731</v>
      </c>
      <c r="H8" s="72">
        <f>IF(RES_hh_emi_in!H8=0,0,1000000*RES_hh_emi_in!H8/RES_hh_num_in!H8)</f>
        <v>2725.940003781197</v>
      </c>
      <c r="I8" s="72">
        <f>IF(RES_hh_emi_in!I8=0,0,1000000*RES_hh_emi_in!I8/RES_hh_num_in!I8)</f>
        <v>2240.4430190836074</v>
      </c>
      <c r="J8" s="72">
        <f>IF(RES_hh_emi_in!J8=0,0,1000000*RES_hh_emi_in!J8/RES_hh_num_in!J8)</f>
        <v>2293.5625070974493</v>
      </c>
      <c r="K8" s="72">
        <f>IF(RES_hh_emi_in!K8=0,0,1000000*RES_hh_emi_in!K8/RES_hh_num_in!K8)</f>
        <v>2277.5528780041864</v>
      </c>
      <c r="L8" s="72">
        <f>IF(RES_hh_emi_in!L8=0,0,1000000*RES_hh_emi_in!L8/RES_hh_num_in!L8)</f>
        <v>2435.9818993776885</v>
      </c>
      <c r="M8" s="72">
        <f>IF(RES_hh_emi_in!M8=0,0,1000000*RES_hh_emi_in!M8/RES_hh_num_in!M8)</f>
        <v>2359.1609652949614</v>
      </c>
      <c r="N8" s="72">
        <f>IF(RES_hh_emi_in!N8=0,0,1000000*RES_hh_emi_in!N8/RES_hh_num_in!N8)</f>
        <v>2276.5577570337227</v>
      </c>
      <c r="O8" s="72">
        <f>IF(RES_hh_emi_in!O8=0,0,1000000*RES_hh_emi_in!O8/RES_hh_num_in!O8)</f>
        <v>2066.2234814011158</v>
      </c>
      <c r="P8" s="72">
        <f>IF(RES_hh_emi_in!P8=0,0,1000000*RES_hh_emi_in!P8/RES_hh_num_in!P8)</f>
        <v>1723.1595486469341</v>
      </c>
      <c r="Q8" s="72">
        <f>IF(RES_hh_emi_in!Q8=0,0,1000000*RES_hh_emi_in!Q8/RES_hh_num_in!Q8)</f>
        <v>1731.3574451806051</v>
      </c>
      <c r="R8" s="72">
        <f>IF(RES_hh_emi_in!R8=0,0,1000000*RES_hh_emi_in!R8/RES_hh_num_in!R8)</f>
        <v>1635.0319932889058</v>
      </c>
      <c r="S8" s="72">
        <f>IF(RES_hh_emi_in!S8=0,0,1000000*RES_hh_emi_in!S8/RES_hh_num_in!S8)</f>
        <v>1516.9504357417104</v>
      </c>
      <c r="T8" s="72">
        <f>IF(RES_hh_emi_in!T8=0,0,1000000*RES_hh_emi_in!T8/RES_hh_num_in!T8)</f>
        <v>1280.3996925483207</v>
      </c>
      <c r="U8" s="72">
        <f>IF(RES_hh_emi_in!U8=0,0,1000000*RES_hh_emi_in!U8/RES_hh_num_in!U8)</f>
        <v>1129.0460323161051</v>
      </c>
      <c r="V8" s="72">
        <f>IF(RES_hh_emi_in!V8=0,0,1000000*RES_hh_emi_in!V8/RES_hh_num_in!V8)</f>
        <v>1076.2369592804969</v>
      </c>
      <c r="W8" s="72">
        <f>IF(RES_hh_emi_in!W8=0,0,1000000*RES_hh_emi_in!W8/RES_hh_num_in!W8)</f>
        <v>1052.9380982155224</v>
      </c>
      <c r="X8" s="72">
        <f>IF(RES_hh_emi_in!X8=0,0,1000000*RES_hh_emi_in!X8/RES_hh_num_in!X8)</f>
        <v>773.62014367898792</v>
      </c>
      <c r="Y8" s="72">
        <f>IF(RES_hh_emi_in!Y8=0,0,1000000*RES_hh_emi_in!Y8/RES_hh_num_in!Y8)</f>
        <v>542.16190771875995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77.512918568949544</v>
      </c>
      <c r="D17" s="69">
        <f>IF(RES_hh_emi_in!D17=0,0,1000000*RES_hh_emi_in!D17/RES_hh_num_in!D17)</f>
        <v>51.950464492667948</v>
      </c>
      <c r="E17" s="69">
        <f>IF(RES_hh_emi_in!E17=0,0,1000000*RES_hh_emi_in!E17/RES_hh_num_in!E17)</f>
        <v>37.475089702126361</v>
      </c>
      <c r="F17" s="69">
        <f>IF(RES_hh_emi_in!F17=0,0,1000000*RES_hh_emi_in!F17/RES_hh_num_in!F17)</f>
        <v>49.451676875296727</v>
      </c>
      <c r="G17" s="69">
        <f>IF(RES_hh_emi_in!G17=0,0,1000000*RES_hh_emi_in!G17/RES_hh_num_in!G17)</f>
        <v>64.829691447185382</v>
      </c>
      <c r="H17" s="69">
        <f>IF(RES_hh_emi_in!H17=0,0,1000000*RES_hh_emi_in!H17/RES_hh_num_in!H17)</f>
        <v>35.904048378421415</v>
      </c>
      <c r="I17" s="69">
        <f>IF(RES_hh_emi_in!I17=0,0,1000000*RES_hh_emi_in!I17/RES_hh_num_in!I17)</f>
        <v>111.60117943275196</v>
      </c>
      <c r="J17" s="69">
        <f>IF(RES_hh_emi_in!J17=0,0,1000000*RES_hh_emi_in!J17/RES_hh_num_in!J17)</f>
        <v>127.46674705163149</v>
      </c>
      <c r="K17" s="69">
        <f>IF(RES_hh_emi_in!K17=0,0,1000000*RES_hh_emi_in!K17/RES_hh_num_in!K17)</f>
        <v>109.53812456534349</v>
      </c>
      <c r="L17" s="69">
        <f>IF(RES_hh_emi_in!L17=0,0,1000000*RES_hh_emi_in!L17/RES_hh_num_in!L17)</f>
        <v>112.90202440227709</v>
      </c>
      <c r="M17" s="69">
        <f>IF(RES_hh_emi_in!M17=0,0,1000000*RES_hh_emi_in!M17/RES_hh_num_in!M17)</f>
        <v>90.965452034311525</v>
      </c>
      <c r="N17" s="69">
        <f>IF(RES_hh_emi_in!N17=0,0,1000000*RES_hh_emi_in!N17/RES_hh_num_in!N17)</f>
        <v>134.24255224858669</v>
      </c>
      <c r="O17" s="69">
        <f>IF(RES_hh_emi_in!O17=0,0,1000000*RES_hh_emi_in!O17/RES_hh_num_in!O17)</f>
        <v>179.3504295485433</v>
      </c>
      <c r="P17" s="69">
        <f>IF(RES_hh_emi_in!P17=0,0,1000000*RES_hh_emi_in!P17/RES_hh_num_in!P17)</f>
        <v>170.63144029731899</v>
      </c>
      <c r="Q17" s="69">
        <f>IF(RES_hh_emi_in!Q17=0,0,1000000*RES_hh_emi_in!Q17/RES_hh_num_in!Q17)</f>
        <v>124.8160932551481</v>
      </c>
      <c r="R17" s="69">
        <f>IF(RES_hh_emi_in!R17=0,0,1000000*RES_hh_emi_in!R17/RES_hh_num_in!R17)</f>
        <v>144.85085417282724</v>
      </c>
      <c r="S17" s="69">
        <f>IF(RES_hh_emi_in!S17=0,0,1000000*RES_hh_emi_in!S17/RES_hh_num_in!S17)</f>
        <v>161.54379051585542</v>
      </c>
      <c r="T17" s="69">
        <f>IF(RES_hh_emi_in!T17=0,0,1000000*RES_hh_emi_in!T17/RES_hh_num_in!T17)</f>
        <v>154.74409964104365</v>
      </c>
      <c r="U17" s="69">
        <f>IF(RES_hh_emi_in!U17=0,0,1000000*RES_hh_emi_in!U17/RES_hh_num_in!U17)</f>
        <v>145.60077479902671</v>
      </c>
      <c r="V17" s="69">
        <f>IF(RES_hh_emi_in!V17=0,0,1000000*RES_hh_emi_in!V17/RES_hh_num_in!V17)</f>
        <v>137.52619237111068</v>
      </c>
      <c r="W17" s="69">
        <f>IF(RES_hh_emi_in!W17=0,0,1000000*RES_hh_emi_in!W17/RES_hh_num_in!W17)</f>
        <v>77.588090430754534</v>
      </c>
      <c r="X17" s="69">
        <f>IF(RES_hh_emi_in!X17=0,0,1000000*RES_hh_emi_in!X17/RES_hh_num_in!X17)</f>
        <v>70.072701513062583</v>
      </c>
      <c r="Y17" s="69">
        <f>IF(RES_hh_emi_in!Y17=0,0,1000000*RES_hh_emi_in!Y17/RES_hh_num_in!Y17)</f>
        <v>51.114980931805086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412.78855205165695</v>
      </c>
      <c r="D19" s="72">
        <f>IF(RES_hh_emi_in!D19=0,0,1000000*RES_hh_emi_in!D19/RES_hh_num_in!D19)</f>
        <v>465.66654662792013</v>
      </c>
      <c r="E19" s="72">
        <f>IF(RES_hh_emi_in!E19=0,0,1000000*RES_hh_emi_in!E19/RES_hh_num_in!E19)</f>
        <v>461.71521442067603</v>
      </c>
      <c r="F19" s="72">
        <f>IF(RES_hh_emi_in!F19=0,0,1000000*RES_hh_emi_in!F19/RES_hh_num_in!F19)</f>
        <v>400.61142767025211</v>
      </c>
      <c r="G19" s="72">
        <f>IF(RES_hh_emi_in!G19=0,0,1000000*RES_hh_emi_in!G19/RES_hh_num_in!G19)</f>
        <v>479.71020384613064</v>
      </c>
      <c r="H19" s="72">
        <f>IF(RES_hh_emi_in!H19=0,0,1000000*RES_hh_emi_in!H19/RES_hh_num_in!H19)</f>
        <v>493.20623849476073</v>
      </c>
      <c r="I19" s="72">
        <f>IF(RES_hh_emi_in!I19=0,0,1000000*RES_hh_emi_in!I19/RES_hh_num_in!I19)</f>
        <v>419.67063308184885</v>
      </c>
      <c r="J19" s="72">
        <f>IF(RES_hh_emi_in!J19=0,0,1000000*RES_hh_emi_in!J19/RES_hh_num_in!J19)</f>
        <v>411.84344157763718</v>
      </c>
      <c r="K19" s="72">
        <f>IF(RES_hh_emi_in!K19=0,0,1000000*RES_hh_emi_in!K19/RES_hh_num_in!K19)</f>
        <v>428.5402546399593</v>
      </c>
      <c r="L19" s="72">
        <f>IF(RES_hh_emi_in!L19=0,0,1000000*RES_hh_emi_in!L19/RES_hh_num_in!L19)</f>
        <v>555.42627207392991</v>
      </c>
      <c r="M19" s="72">
        <f>IF(RES_hh_emi_in!M19=0,0,1000000*RES_hh_emi_in!M19/RES_hh_num_in!M19)</f>
        <v>437.25255234358832</v>
      </c>
      <c r="N19" s="72">
        <f>IF(RES_hh_emi_in!N19=0,0,1000000*RES_hh_emi_in!N19/RES_hh_num_in!N19)</f>
        <v>337.69505081999932</v>
      </c>
      <c r="O19" s="72">
        <f>IF(RES_hh_emi_in!O19=0,0,1000000*RES_hh_emi_in!O19/RES_hh_num_in!O19)</f>
        <v>369.43398061291566</v>
      </c>
      <c r="P19" s="72">
        <f>IF(RES_hh_emi_in!P19=0,0,1000000*RES_hh_emi_in!P19/RES_hh_num_in!P19)</f>
        <v>328.39822733312116</v>
      </c>
      <c r="Q19" s="72">
        <f>IF(RES_hh_emi_in!Q19=0,0,1000000*RES_hh_emi_in!Q19/RES_hh_num_in!Q19)</f>
        <v>320.18854472214423</v>
      </c>
      <c r="R19" s="72">
        <f>IF(RES_hh_emi_in!R19=0,0,1000000*RES_hh_emi_in!R19/RES_hh_num_in!R19)</f>
        <v>271.16547102510322</v>
      </c>
      <c r="S19" s="72">
        <f>IF(RES_hh_emi_in!S19=0,0,1000000*RES_hh_emi_in!S19/RES_hh_num_in!S19)</f>
        <v>355.84669238035161</v>
      </c>
      <c r="T19" s="72">
        <f>IF(RES_hh_emi_in!T19=0,0,1000000*RES_hh_emi_in!T19/RES_hh_num_in!T19)</f>
        <v>376.00305670044008</v>
      </c>
      <c r="U19" s="72">
        <f>IF(RES_hh_emi_in!U19=0,0,1000000*RES_hh_emi_in!U19/RES_hh_num_in!U19)</f>
        <v>383.72422136610373</v>
      </c>
      <c r="V19" s="72">
        <f>IF(RES_hh_emi_in!V19=0,0,1000000*RES_hh_emi_in!V19/RES_hh_num_in!V19)</f>
        <v>294.62424267579985</v>
      </c>
      <c r="W19" s="72">
        <f>IF(RES_hh_emi_in!W19=0,0,1000000*RES_hh_emi_in!W19/RES_hh_num_in!W19)</f>
        <v>305.98652211511563</v>
      </c>
      <c r="X19" s="72">
        <f>IF(RES_hh_emi_in!X19=0,0,1000000*RES_hh_emi_in!X19/RES_hh_num_in!X19)</f>
        <v>300.75514204795616</v>
      </c>
      <c r="Y19" s="72">
        <f>IF(RES_hh_emi_in!Y19=0,0,1000000*RES_hh_emi_in!Y19/RES_hh_num_in!Y19)</f>
        <v>304.51767270554359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385.1107516903752</v>
      </c>
      <c r="D21" s="72">
        <f>IF(RES_hh_emi_in!D21=0,0,1000000*RES_hh_emi_in!D21/RES_hh_num_in!D21)</f>
        <v>408.516726877731</v>
      </c>
      <c r="E21" s="72">
        <f>IF(RES_hh_emi_in!E21=0,0,1000000*RES_hh_emi_in!E21/RES_hh_num_in!E21)</f>
        <v>390.49698851558469</v>
      </c>
      <c r="F21" s="72">
        <f>IF(RES_hh_emi_in!F21=0,0,1000000*RES_hh_emi_in!F21/RES_hh_num_in!F21)</f>
        <v>399.00331883520425</v>
      </c>
      <c r="G21" s="72">
        <f>IF(RES_hh_emi_in!G21=0,0,1000000*RES_hh_emi_in!G21/RES_hh_num_in!G21)</f>
        <v>420.95626650897731</v>
      </c>
      <c r="H21" s="72">
        <f>IF(RES_hh_emi_in!H21=0,0,1000000*RES_hh_emi_in!H21/RES_hh_num_in!H21)</f>
        <v>376.91434109617398</v>
      </c>
      <c r="I21" s="72">
        <f>IF(RES_hh_emi_in!I21=0,0,1000000*RES_hh_emi_in!I21/RES_hh_num_in!I21)</f>
        <v>404.40449117060462</v>
      </c>
      <c r="J21" s="72">
        <f>IF(RES_hh_emi_in!J21=0,0,1000000*RES_hh_emi_in!J21/RES_hh_num_in!J21)</f>
        <v>394.78471259890631</v>
      </c>
      <c r="K21" s="72">
        <f>IF(RES_hh_emi_in!K21=0,0,1000000*RES_hh_emi_in!K21/RES_hh_num_in!K21)</f>
        <v>396.00125786058857</v>
      </c>
      <c r="L21" s="72">
        <f>IF(RES_hh_emi_in!L21=0,0,1000000*RES_hh_emi_in!L21/RES_hh_num_in!L21)</f>
        <v>391.55690931205498</v>
      </c>
      <c r="M21" s="72">
        <f>IF(RES_hh_emi_in!M21=0,0,1000000*RES_hh_emi_in!M21/RES_hh_num_in!M21)</f>
        <v>371.06696201482458</v>
      </c>
      <c r="N21" s="72">
        <f>IF(RES_hh_emi_in!N21=0,0,1000000*RES_hh_emi_in!N21/RES_hh_num_in!N21)</f>
        <v>333.01981903729603</v>
      </c>
      <c r="O21" s="72">
        <f>IF(RES_hh_emi_in!O21=0,0,1000000*RES_hh_emi_in!O21/RES_hh_num_in!O21)</f>
        <v>300.73613817511551</v>
      </c>
      <c r="P21" s="72">
        <f>IF(RES_hh_emi_in!P21=0,0,1000000*RES_hh_emi_in!P21/RES_hh_num_in!P21)</f>
        <v>319.2017068083025</v>
      </c>
      <c r="Q21" s="72">
        <f>IF(RES_hh_emi_in!Q21=0,0,1000000*RES_hh_emi_in!Q21/RES_hh_num_in!Q21)</f>
        <v>323.33449142379624</v>
      </c>
      <c r="R21" s="72">
        <f>IF(RES_hh_emi_in!R21=0,0,1000000*RES_hh_emi_in!R21/RES_hh_num_in!R21)</f>
        <v>326.212486621869</v>
      </c>
      <c r="S21" s="72">
        <f>IF(RES_hh_emi_in!S21=0,0,1000000*RES_hh_emi_in!S21/RES_hh_num_in!S21)</f>
        <v>322.31719908752427</v>
      </c>
      <c r="T21" s="72">
        <f>IF(RES_hh_emi_in!T21=0,0,1000000*RES_hh_emi_in!T21/RES_hh_num_in!T21)</f>
        <v>312.41159320238023</v>
      </c>
      <c r="U21" s="72">
        <f>IF(RES_hh_emi_in!U21=0,0,1000000*RES_hh_emi_in!U21/RES_hh_num_in!U21)</f>
        <v>309.95879094764643</v>
      </c>
      <c r="V21" s="72">
        <f>IF(RES_hh_emi_in!V21=0,0,1000000*RES_hh_emi_in!V21/RES_hh_num_in!V21)</f>
        <v>325.96936407136235</v>
      </c>
      <c r="W21" s="72">
        <f>IF(RES_hh_emi_in!W21=0,0,1000000*RES_hh_emi_in!W21/RES_hh_num_in!W21)</f>
        <v>321.48552795681485</v>
      </c>
      <c r="X21" s="72">
        <f>IF(RES_hh_emi_in!X21=0,0,1000000*RES_hh_emi_in!X21/RES_hh_num_in!X21)</f>
        <v>314.92058294833316</v>
      </c>
      <c r="Y21" s="72">
        <f>IF(RES_hh_emi_in!Y21=0,0,1000000*RES_hh_emi_in!Y21/RES_hh_num_in!Y21)</f>
        <v>307.77050080320896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141.66712025069148</v>
      </c>
      <c r="D27" s="69">
        <f>IF(RES_hh_emi_in!D27=0,0,1000000*RES_hh_emi_in!D27/RES_hh_num_in!D27)</f>
        <v>136.35138653762436</v>
      </c>
      <c r="E27" s="69">
        <f>IF(RES_hh_emi_in!E27=0,0,1000000*RES_hh_emi_in!E27/RES_hh_num_in!E27)</f>
        <v>149.04115088894383</v>
      </c>
      <c r="F27" s="69">
        <f>IF(RES_hh_emi_in!F27=0,0,1000000*RES_hh_emi_in!F27/RES_hh_num_in!F27)</f>
        <v>155.45667891019741</v>
      </c>
      <c r="G27" s="69">
        <f>IF(RES_hh_emi_in!G27=0,0,1000000*RES_hh_emi_in!G27/RES_hh_num_in!G27)</f>
        <v>119.99821219948137</v>
      </c>
      <c r="H27" s="69">
        <f>IF(RES_hh_emi_in!H27=0,0,1000000*RES_hh_emi_in!H27/RES_hh_num_in!H27)</f>
        <v>129.50285874049658</v>
      </c>
      <c r="I27" s="69">
        <f>IF(RES_hh_emi_in!I27=0,0,1000000*RES_hh_emi_in!I27/RES_hh_num_in!I27)</f>
        <v>119.2698810873504</v>
      </c>
      <c r="J27" s="69">
        <f>IF(RES_hh_emi_in!J27=0,0,1000000*RES_hh_emi_in!J27/RES_hh_num_in!J27)</f>
        <v>114.40699810145176</v>
      </c>
      <c r="K27" s="69">
        <f>IF(RES_hh_emi_in!K27=0,0,1000000*RES_hh_emi_in!K27/RES_hh_num_in!K27)</f>
        <v>91.135160606535351</v>
      </c>
      <c r="L27" s="69">
        <f>IF(RES_hh_emi_in!L27=0,0,1000000*RES_hh_emi_in!L27/RES_hh_num_in!L27)</f>
        <v>100.53024083392363</v>
      </c>
      <c r="M27" s="69">
        <f>IF(RES_hh_emi_in!M27=0,0,1000000*RES_hh_emi_in!M27/RES_hh_num_in!M27)</f>
        <v>74.280984714017208</v>
      </c>
      <c r="N27" s="69">
        <f>IF(RES_hh_emi_in!N27=0,0,1000000*RES_hh_emi_in!N27/RES_hh_num_in!N27)</f>
        <v>68.001187090996012</v>
      </c>
      <c r="O27" s="69">
        <f>IF(RES_hh_emi_in!O27=0,0,1000000*RES_hh_emi_in!O27/RES_hh_num_in!O27)</f>
        <v>75.751339950232023</v>
      </c>
      <c r="P27" s="69">
        <f>IF(RES_hh_emi_in!P27=0,0,1000000*RES_hh_emi_in!P27/RES_hh_num_in!P27)</f>
        <v>78.972575844370127</v>
      </c>
      <c r="Q27" s="69">
        <f>IF(RES_hh_emi_in!Q27=0,0,1000000*RES_hh_emi_in!Q27/RES_hh_num_in!Q27)</f>
        <v>89.815020453481694</v>
      </c>
      <c r="R27" s="69">
        <f>IF(RES_hh_emi_in!R27=0,0,1000000*RES_hh_emi_in!R27/RES_hh_num_in!R27)</f>
        <v>86.730955156964271</v>
      </c>
      <c r="S27" s="69">
        <f>IF(RES_hh_emi_in!S27=0,0,1000000*RES_hh_emi_in!S27/RES_hh_num_in!S27)</f>
        <v>108.49192418709973</v>
      </c>
      <c r="T27" s="69">
        <f>IF(RES_hh_emi_in!T27=0,0,1000000*RES_hh_emi_in!T27/RES_hh_num_in!T27)</f>
        <v>115.61278906746743</v>
      </c>
      <c r="U27" s="69">
        <f>IF(RES_hh_emi_in!U27=0,0,1000000*RES_hh_emi_in!U27/RES_hh_num_in!U27)</f>
        <v>107.53739473803738</v>
      </c>
      <c r="V27" s="69">
        <f>IF(RES_hh_emi_in!V27=0,0,1000000*RES_hh_emi_in!V27/RES_hh_num_in!V27)</f>
        <v>125.22888180026912</v>
      </c>
      <c r="W27" s="69">
        <f>IF(RES_hh_emi_in!W27=0,0,1000000*RES_hh_emi_in!W27/RES_hh_num_in!W27)</f>
        <v>121.30479799661254</v>
      </c>
      <c r="X27" s="69">
        <f>IF(RES_hh_emi_in!X27=0,0,1000000*RES_hh_emi_in!X27/RES_hh_num_in!X27)</f>
        <v>83.856227653374944</v>
      </c>
      <c r="Y27" s="69">
        <f>IF(RES_hh_emi_in!Y27=0,0,1000000*RES_hh_emi_in!Y27/RES_hh_num_in!Y27)</f>
        <v>79.574363929316561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167.66057086132776</v>
      </c>
      <c r="D29" s="72">
        <f>IF(RES_hh_emi_in!D29=0,0,1000000*RES_hh_emi_in!D29/RES_hh_num_in!D29)</f>
        <v>178.48492720512473</v>
      </c>
      <c r="E29" s="72">
        <f>IF(RES_hh_emi_in!E29=0,0,1000000*RES_hh_emi_in!E29/RES_hh_num_in!E29)</f>
        <v>181.39750237594359</v>
      </c>
      <c r="F29" s="72">
        <f>IF(RES_hh_emi_in!F29=0,0,1000000*RES_hh_emi_in!F29/RES_hh_num_in!F29)</f>
        <v>173.53277677896423</v>
      </c>
      <c r="G29" s="72">
        <f>IF(RES_hh_emi_in!G29=0,0,1000000*RES_hh_emi_in!G29/RES_hh_num_in!G29)</f>
        <v>173.53724044763521</v>
      </c>
      <c r="H29" s="72">
        <f>IF(RES_hh_emi_in!H29=0,0,1000000*RES_hh_emi_in!H29/RES_hh_num_in!H29)</f>
        <v>172.27853208560842</v>
      </c>
      <c r="I29" s="72">
        <f>IF(RES_hh_emi_in!I29=0,0,1000000*RES_hh_emi_in!I29/RES_hh_num_in!I29)</f>
        <v>157.04642240922351</v>
      </c>
      <c r="J29" s="72">
        <f>IF(RES_hh_emi_in!J29=0,0,1000000*RES_hh_emi_in!J29/RES_hh_num_in!J29)</f>
        <v>139.91556360893122</v>
      </c>
      <c r="K29" s="72">
        <f>IF(RES_hh_emi_in!K29=0,0,1000000*RES_hh_emi_in!K29/RES_hh_num_in!K29)</f>
        <v>140.00965590759122</v>
      </c>
      <c r="L29" s="72">
        <f>IF(RES_hh_emi_in!L29=0,0,1000000*RES_hh_emi_in!L29/RES_hh_num_in!L29)</f>
        <v>148.26284563008232</v>
      </c>
      <c r="M29" s="72">
        <f>IF(RES_hh_emi_in!M29=0,0,1000000*RES_hh_emi_in!M29/RES_hh_num_in!M29)</f>
        <v>122.54172839722199</v>
      </c>
      <c r="N29" s="72">
        <f>IF(RES_hh_emi_in!N29=0,0,1000000*RES_hh_emi_in!N29/RES_hh_num_in!N29)</f>
        <v>103.86175095795193</v>
      </c>
      <c r="O29" s="72">
        <f>IF(RES_hh_emi_in!O29=0,0,1000000*RES_hh_emi_in!O29/RES_hh_num_in!O29)</f>
        <v>112.94483064434358</v>
      </c>
      <c r="P29" s="72">
        <f>IF(RES_hh_emi_in!P29=0,0,1000000*RES_hh_emi_in!P29/RES_hh_num_in!P29)</f>
        <v>106.12037827003095</v>
      </c>
      <c r="Q29" s="72">
        <f>IF(RES_hh_emi_in!Q29=0,0,1000000*RES_hh_emi_in!Q29/RES_hh_num_in!Q29)</f>
        <v>113.15793371320818</v>
      </c>
      <c r="R29" s="72">
        <f>IF(RES_hh_emi_in!R29=0,0,1000000*RES_hh_emi_in!R29/RES_hh_num_in!R29)</f>
        <v>100.27060740627722</v>
      </c>
      <c r="S29" s="72">
        <f>IF(RES_hh_emi_in!S29=0,0,1000000*RES_hh_emi_in!S29/RES_hh_num_in!S29)</f>
        <v>131.84281709510392</v>
      </c>
      <c r="T29" s="72">
        <f>IF(RES_hh_emi_in!T29=0,0,1000000*RES_hh_emi_in!T29/RES_hh_num_in!T29)</f>
        <v>141.7964738356163</v>
      </c>
      <c r="U29" s="72">
        <f>IF(RES_hh_emi_in!U29=0,0,1000000*RES_hh_emi_in!U29/RES_hh_num_in!U29)</f>
        <v>146.40331411488756</v>
      </c>
      <c r="V29" s="72">
        <f>IF(RES_hh_emi_in!V29=0,0,1000000*RES_hh_emi_in!V29/RES_hh_num_in!V29)</f>
        <v>204.265588953693</v>
      </c>
      <c r="W29" s="72">
        <f>IF(RES_hh_emi_in!W29=0,0,1000000*RES_hh_emi_in!W29/RES_hh_num_in!W29)</f>
        <v>198.33146490539909</v>
      </c>
      <c r="X29" s="72">
        <f>IF(RES_hh_emi_in!X29=0,0,1000000*RES_hh_emi_in!X29/RES_hh_num_in!X29)</f>
        <v>179.5763774151668</v>
      </c>
      <c r="Y29" s="72">
        <f>IF(RES_hh_emi_in!Y29=0,0,1000000*RES_hh_emi_in!Y29/RES_hh_num_in!Y29)</f>
        <v>171.16503046913726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148.12555867470846</v>
      </c>
      <c r="D30" s="72">
        <f>IF(RES_hh_emi_in!D30=0,0,1000000*RES_hh_emi_in!D30/RES_hh_num_in!D30)</f>
        <v>159.12443677583985</v>
      </c>
      <c r="E30" s="72">
        <f>IF(RES_hh_emi_in!E30=0,0,1000000*RES_hh_emi_in!E30/RES_hh_num_in!E30)</f>
        <v>161.76936523057748</v>
      </c>
      <c r="F30" s="72">
        <f>IF(RES_hh_emi_in!F30=0,0,1000000*RES_hh_emi_in!F30/RES_hh_num_in!F30)</f>
        <v>162.83617652382313</v>
      </c>
      <c r="G30" s="72">
        <f>IF(RES_hh_emi_in!G30=0,0,1000000*RES_hh_emi_in!G30/RES_hh_num_in!G30)</f>
        <v>153.27953785330973</v>
      </c>
      <c r="H30" s="72">
        <f>IF(RES_hh_emi_in!H30=0,0,1000000*RES_hh_emi_in!H30/RES_hh_num_in!H30)</f>
        <v>147.7889693880548</v>
      </c>
      <c r="I30" s="72">
        <f>IF(RES_hh_emi_in!I30=0,0,1000000*RES_hh_emi_in!I30/RES_hh_num_in!I30)</f>
        <v>132.24370559877519</v>
      </c>
      <c r="J30" s="72">
        <f>IF(RES_hh_emi_in!J30=0,0,1000000*RES_hh_emi_in!J30/RES_hh_num_in!J30)</f>
        <v>145.48926525102584</v>
      </c>
      <c r="K30" s="72">
        <f>IF(RES_hh_emi_in!K30=0,0,1000000*RES_hh_emi_in!K30/RES_hh_num_in!K30)</f>
        <v>119.59986281554205</v>
      </c>
      <c r="L30" s="72">
        <f>IF(RES_hh_emi_in!L30=0,0,1000000*RES_hh_emi_in!L30/RES_hh_num_in!L30)</f>
        <v>129.15727600892106</v>
      </c>
      <c r="M30" s="72">
        <f>IF(RES_hh_emi_in!M30=0,0,1000000*RES_hh_emi_in!M30/RES_hh_num_in!M30)</f>
        <v>109.04959062992467</v>
      </c>
      <c r="N30" s="72">
        <f>IF(RES_hh_emi_in!N30=0,0,1000000*RES_hh_emi_in!N30/RES_hh_num_in!N30)</f>
        <v>90.898729936794339</v>
      </c>
      <c r="O30" s="72">
        <f>IF(RES_hh_emi_in!O30=0,0,1000000*RES_hh_emi_in!O30/RES_hh_num_in!O30)</f>
        <v>90.415465256810322</v>
      </c>
      <c r="P30" s="72">
        <f>IF(RES_hh_emi_in!P30=0,0,1000000*RES_hh_emi_in!P30/RES_hh_num_in!P30)</f>
        <v>92.782460682057305</v>
      </c>
      <c r="Q30" s="72">
        <f>IF(RES_hh_emi_in!Q30=0,0,1000000*RES_hh_emi_in!Q30/RES_hh_num_in!Q30)</f>
        <v>99.699091451797415</v>
      </c>
      <c r="R30" s="72">
        <f>IF(RES_hh_emi_in!R30=0,0,1000000*RES_hh_emi_in!R30/RES_hh_num_in!R30)</f>
        <v>92.832097124506006</v>
      </c>
      <c r="S30" s="72">
        <f>IF(RES_hh_emi_in!S30=0,0,1000000*RES_hh_emi_in!S30/RES_hh_num_in!S30)</f>
        <v>113.69368557243089</v>
      </c>
      <c r="T30" s="72">
        <f>IF(RES_hh_emi_in!T30=0,0,1000000*RES_hh_emi_in!T30/RES_hh_num_in!T30)</f>
        <v>124.79776566080702</v>
      </c>
      <c r="U30" s="72">
        <f>IF(RES_hh_emi_in!U30=0,0,1000000*RES_hh_emi_in!U30/RES_hh_num_in!U30)</f>
        <v>127.04263963185748</v>
      </c>
      <c r="V30" s="72">
        <f>IF(RES_hh_emi_in!V30=0,0,1000000*RES_hh_emi_in!V30/RES_hh_num_in!V30)</f>
        <v>184.00966662863976</v>
      </c>
      <c r="W30" s="72">
        <f>IF(RES_hh_emi_in!W30=0,0,1000000*RES_hh_emi_in!W30/RES_hh_num_in!W30)</f>
        <v>183.90818560788026</v>
      </c>
      <c r="X30" s="72">
        <f>IF(RES_hh_emi_in!X30=0,0,1000000*RES_hh_emi_in!X30/RES_hh_num_in!X30)</f>
        <v>155.59387927012457</v>
      </c>
      <c r="Y30" s="72">
        <f>IF(RES_hh_emi_in!Y30=0,0,1000000*RES_hh_emi_in!Y30/RES_hh_num_in!Y30)</f>
        <v>144.82052311113154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178.5068115967029</v>
      </c>
      <c r="D3" s="65">
        <f>IF(RES_hh_fech_in!D3=0,0,RES_hh_fech_in!D3/RES_summary!D$21)</f>
        <v>177.44553705896598</v>
      </c>
      <c r="E3" s="65">
        <f>IF(RES_hh_fech_in!E3=0,0,RES_hh_fech_in!E3/RES_summary!E$21)</f>
        <v>189.67298955249657</v>
      </c>
      <c r="F3" s="65">
        <f>IF(RES_hh_fech_in!F3=0,0,RES_hh_fech_in!F3/RES_summary!F$21)</f>
        <v>161.6463540392881</v>
      </c>
      <c r="G3" s="65">
        <f>IF(RES_hh_fech_in!G3=0,0,RES_hh_fech_in!G3/RES_summary!G$21)</f>
        <v>193.19248965320247</v>
      </c>
      <c r="H3" s="65">
        <f>IF(RES_hh_fech_in!H3=0,0,RES_hh_fech_in!H3/RES_summary!H$21)</f>
        <v>185.1252259981442</v>
      </c>
      <c r="I3" s="65">
        <f>IF(RES_hh_fech_in!I3=0,0,RES_hh_fech_in!I3/RES_summary!I$21)</f>
        <v>172.12770862893404</v>
      </c>
      <c r="J3" s="65">
        <f>IF(RES_hh_fech_in!J3=0,0,RES_hh_fech_in!J3/RES_summary!J$21)</f>
        <v>159.82910621755502</v>
      </c>
      <c r="K3" s="65">
        <f>IF(RES_hh_fech_in!K3=0,0,RES_hh_fech_in!K3/RES_summary!K$21)</f>
        <v>169.05812939994306</v>
      </c>
      <c r="L3" s="65">
        <f>IF(RES_hh_fech_in!L3=0,0,RES_hh_fech_in!L3/RES_summary!L$21)</f>
        <v>169.52322035592007</v>
      </c>
      <c r="M3" s="65">
        <f>IF(RES_hh_fech_in!M3=0,0,RES_hh_fech_in!M3/RES_summary!M$21)</f>
        <v>162.06507121043663</v>
      </c>
      <c r="N3" s="65">
        <f>IF(RES_hh_fech_in!N3=0,0,RES_hh_fech_in!N3/RES_summary!N$21)</f>
        <v>148.75956676216686</v>
      </c>
      <c r="O3" s="65">
        <f>IF(RES_hh_fech_in!O3=0,0,RES_hh_fech_in!O3/RES_summary!O$21)</f>
        <v>134.19292984170178</v>
      </c>
      <c r="P3" s="65">
        <f>IF(RES_hh_fech_in!P3=0,0,RES_hh_fech_in!P3/RES_summary!P$21)</f>
        <v>111.02076563969159</v>
      </c>
      <c r="Q3" s="65">
        <f>IF(RES_hh_fech_in!Q3=0,0,RES_hh_fech_in!Q3/RES_summary!Q$21)</f>
        <v>115.86112851048998</v>
      </c>
      <c r="R3" s="65">
        <f>IF(RES_hh_fech_in!R3=0,0,RES_hh_fech_in!R3/RES_summary!R$21)</f>
        <v>115.6775349793614</v>
      </c>
      <c r="S3" s="65">
        <f>IF(RES_hh_fech_in!S3=0,0,RES_hh_fech_in!S3/RES_summary!S$21)</f>
        <v>117.24254843220835</v>
      </c>
      <c r="T3" s="65">
        <f>IF(RES_hh_fech_in!T3=0,0,RES_hh_fech_in!T3/RES_summary!T$21)</f>
        <v>106.46842989314486</v>
      </c>
      <c r="U3" s="65">
        <f>IF(RES_hh_fech_in!U3=0,0,RES_hh_fech_in!U3/RES_summary!U$21)</f>
        <v>98.82852785096037</v>
      </c>
      <c r="V3" s="65">
        <f>IF(RES_hh_fech_in!V3=0,0,RES_hh_fech_in!V3/RES_summary!V$21)</f>
        <v>101.10422825820888</v>
      </c>
      <c r="W3" s="65">
        <f>IF(RES_hh_fech_in!W3=0,0,RES_hh_fech_in!W3/RES_summary!W$21)</f>
        <v>96.725004126171825</v>
      </c>
      <c r="X3" s="65">
        <f>IF(RES_hh_fech_in!X3=0,0,RES_hh_fech_in!X3/RES_summary!X$21)</f>
        <v>79.407916241327214</v>
      </c>
      <c r="Y3" s="65">
        <f>IF(RES_hh_fech_in!Y3=0,0,RES_hh_fech_in!Y3/RES_summary!Y$21)</f>
        <v>67.069435809968894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152.4674815617864</v>
      </c>
      <c r="D4" s="69">
        <f>IF(RES_hh_fech_in!D4=0,0,RES_hh_fech_in!D4/RES_summary!D$21)</f>
        <v>151.36686535619484</v>
      </c>
      <c r="E4" s="69">
        <f>IF(RES_hh_fech_in!E4=0,0,RES_hh_fech_in!E4/RES_summary!E$21)</f>
        <v>162.11579486538545</v>
      </c>
      <c r="F4" s="69">
        <f>IF(RES_hh_fech_in!F4=0,0,RES_hh_fech_in!F4/RES_summary!F$21)</f>
        <v>134.03243556936098</v>
      </c>
      <c r="G4" s="69">
        <f>IF(RES_hh_fech_in!G4=0,0,RES_hh_fech_in!G4/RES_summary!G$21)</f>
        <v>165.10228357184684</v>
      </c>
      <c r="H4" s="69">
        <f>IF(RES_hh_fech_in!H4=0,0,RES_hh_fech_in!H4/RES_summary!H$21)</f>
        <v>153.89097262623187</v>
      </c>
      <c r="I4" s="69">
        <f>IF(RES_hh_fech_in!I4=0,0,RES_hh_fech_in!I4/RES_summary!I$21)</f>
        <v>140.47617982165016</v>
      </c>
      <c r="J4" s="69">
        <f>IF(RES_hh_fech_in!J4=0,0,RES_hh_fech_in!J4/RES_summary!J$21)</f>
        <v>127.27871767971054</v>
      </c>
      <c r="K4" s="69">
        <f>IF(RES_hh_fech_in!K4=0,0,RES_hh_fech_in!K4/RES_summary!K$21)</f>
        <v>138.20453618702786</v>
      </c>
      <c r="L4" s="69">
        <f>IF(RES_hh_fech_in!L4=0,0,RES_hh_fech_in!L4/RES_summary!L$21)</f>
        <v>138.73934509251245</v>
      </c>
      <c r="M4" s="69">
        <f>IF(RES_hh_fech_in!M4=0,0,RES_hh_fech_in!M4/RES_summary!M$21)</f>
        <v>134.18663047287498</v>
      </c>
      <c r="N4" s="69">
        <f>IF(RES_hh_fech_in!N4=0,0,RES_hh_fech_in!N4/RES_summary!N$21)</f>
        <v>126.02881304453012</v>
      </c>
      <c r="O4" s="69">
        <f>IF(RES_hh_fech_in!O4=0,0,RES_hh_fech_in!O4/RES_summary!O$21)</f>
        <v>113.31623435397006</v>
      </c>
      <c r="P4" s="69">
        <f>IF(RES_hh_fech_in!P4=0,0,RES_hh_fech_in!P4/RES_summary!P$21)</f>
        <v>90.204901516082373</v>
      </c>
      <c r="Q4" s="69">
        <f>IF(RES_hh_fech_in!Q4=0,0,RES_hh_fech_in!Q4/RES_summary!Q$21)</f>
        <v>92.328757669903126</v>
      </c>
      <c r="R4" s="69">
        <f>IF(RES_hh_fech_in!R4=0,0,RES_hh_fech_in!R4/RES_summary!R$21)</f>
        <v>91.638592340512702</v>
      </c>
      <c r="S4" s="69">
        <f>IF(RES_hh_fech_in!S4=0,0,RES_hh_fech_in!S4/RES_summary!S$21)</f>
        <v>90.759298207546763</v>
      </c>
      <c r="T4" s="69">
        <f>IF(RES_hh_fech_in!T4=0,0,RES_hh_fech_in!T4/RES_summary!T$21)</f>
        <v>78.279267528942682</v>
      </c>
      <c r="U4" s="69">
        <f>IF(RES_hh_fech_in!U4=0,0,RES_hh_fech_in!U4/RES_summary!U$21)</f>
        <v>70.205513394285745</v>
      </c>
      <c r="V4" s="69">
        <f>IF(RES_hh_fech_in!V4=0,0,RES_hh_fech_in!V4/RES_summary!V$21)</f>
        <v>67.941120650473962</v>
      </c>
      <c r="W4" s="69">
        <f>IF(RES_hh_fech_in!W4=0,0,RES_hh_fech_in!W4/RES_summary!W$21)</f>
        <v>64.136202146596133</v>
      </c>
      <c r="X4" s="69">
        <f>IF(RES_hh_fech_in!X4=0,0,RES_hh_fech_in!X4/RES_summary!X$21)</f>
        <v>49.972300390808343</v>
      </c>
      <c r="Y4" s="69">
        <f>IF(RES_hh_fech_in!Y4=0,0,RES_hh_fech_in!Y4/RES_summary!Y$21)</f>
        <v>37.756808029093492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116.55234191692891</v>
      </c>
      <c r="D5" s="72">
        <f>IF(RES_hh_fech_in!D5=0,0,RES_hh_fech_in!D5/RES_summary!D$21)</f>
        <v>137.68492123080384</v>
      </c>
      <c r="E5" s="72">
        <f>IF(RES_hh_fech_in!E5=0,0,RES_hh_fech_in!E5/RES_summary!E$21)</f>
        <v>143.3092977982364</v>
      </c>
      <c r="F5" s="72">
        <f>IF(RES_hh_fech_in!F5=0,0,RES_hh_fech_in!F5/RES_summary!F$21)</f>
        <v>137.09431019016711</v>
      </c>
      <c r="G5" s="72">
        <f>IF(RES_hh_fech_in!G5=0,0,RES_hh_fech_in!G5/RES_summary!G$21)</f>
        <v>149.11980032682479</v>
      </c>
      <c r="H5" s="72">
        <f>IF(RES_hh_fech_in!H5=0,0,RES_hh_fech_in!H5/RES_summary!H$21)</f>
        <v>153.04856449349327</v>
      </c>
      <c r="I5" s="72">
        <f>IF(RES_hh_fech_in!I5=0,0,RES_hh_fech_in!I5/RES_summary!I$21)</f>
        <v>0</v>
      </c>
      <c r="J5" s="72">
        <f>IF(RES_hh_fech_in!J5=0,0,RES_hh_fech_in!J5/RES_summary!J$21)</f>
        <v>128.40592089299147</v>
      </c>
      <c r="K5" s="72">
        <f>IF(RES_hh_fech_in!K5=0,0,RES_hh_fech_in!K5/RES_summary!K$21)</f>
        <v>118.08953125928133</v>
      </c>
      <c r="L5" s="72">
        <f>IF(RES_hh_fech_in!L5=0,0,RES_hh_fech_in!L5/RES_summary!L$21)</f>
        <v>122.76668757329887</v>
      </c>
      <c r="M5" s="72">
        <f>IF(RES_hh_fech_in!M5=0,0,RES_hh_fech_in!M5/RES_summary!M$21)</f>
        <v>137.97803933845469</v>
      </c>
      <c r="N5" s="72">
        <f>IF(RES_hh_fech_in!N5=0,0,RES_hh_fech_in!N5/RES_summary!N$21)</f>
        <v>123.16414284898055</v>
      </c>
      <c r="O5" s="72">
        <f>IF(RES_hh_fech_in!O5=0,0,RES_hh_fech_in!O5/RES_summary!O$21)</f>
        <v>113.19693119248423</v>
      </c>
      <c r="P5" s="72">
        <f>IF(RES_hh_fech_in!P5=0,0,RES_hh_fech_in!P5/RES_summary!P$21)</f>
        <v>0</v>
      </c>
      <c r="Q5" s="72">
        <f>IF(RES_hh_fech_in!Q5=0,0,RES_hh_fech_in!Q5/RES_summary!Q$21)</f>
        <v>83.695387150594613</v>
      </c>
      <c r="R5" s="72">
        <f>IF(RES_hh_fech_in!R5=0,0,RES_hh_fech_in!R5/RES_summary!R$21)</f>
        <v>102.98826981564225</v>
      </c>
      <c r="S5" s="72">
        <f>IF(RES_hh_fech_in!S5=0,0,RES_hh_fech_in!S5/RES_summary!S$21)</f>
        <v>114.73831082964816</v>
      </c>
      <c r="T5" s="72">
        <f>IF(RES_hh_fech_in!T5=0,0,RES_hh_fech_in!T5/RES_summary!T$21)</f>
        <v>78.118679682248398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97.046292167795741</v>
      </c>
      <c r="O6" s="72">
        <f>IF(RES_hh_fech_in!O6=0,0,RES_hh_fech_in!O6/RES_summary!O$21)</f>
        <v>132.90562140147247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97.004361236825517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X6" s="72">
        <f>IF(RES_hh_fech_in!X6=0,0,RES_hh_fech_in!X6/RES_summary!X$21)</f>
        <v>0</v>
      </c>
      <c r="Y6" s="72">
        <f>IF(RES_hh_fech_in!Y6=0,0,RES_hh_fech_in!Y6/RES_summary!Y$21)</f>
        <v>38.046857240146608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211.7897466462432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157.48102313318847</v>
      </c>
      <c r="D8" s="72">
        <f>IF(RES_hh_fech_in!D8=0,0,RES_hh_fech_in!D8/RES_summary!D$21)</f>
        <v>150.43810893026418</v>
      </c>
      <c r="E8" s="72">
        <f>IF(RES_hh_fech_in!E8=0,0,RES_hh_fech_in!E8/RES_summary!E$21)</f>
        <v>170.58146258414547</v>
      </c>
      <c r="F8" s="72">
        <f>IF(RES_hh_fech_in!F8=0,0,RES_hh_fech_in!F8/RES_summary!F$21)</f>
        <v>150.1413766687856</v>
      </c>
      <c r="G8" s="72">
        <f>IF(RES_hh_fech_in!G8=0,0,RES_hh_fech_in!G8/RES_summary!G$21)</f>
        <v>170.38585445398789</v>
      </c>
      <c r="H8" s="72">
        <f>IF(RES_hh_fech_in!H8=0,0,RES_hh_fech_in!H8/RES_summary!H$21)</f>
        <v>161.54022107981493</v>
      </c>
      <c r="I8" s="72">
        <f>IF(RES_hh_fech_in!I8=0,0,RES_hh_fech_in!I8/RES_summary!I$21)</f>
        <v>138.93886613657907</v>
      </c>
      <c r="J8" s="72">
        <f>IF(RES_hh_fech_in!J8=0,0,RES_hh_fech_in!J8/RES_summary!J$21)</f>
        <v>144.8176498446347</v>
      </c>
      <c r="K8" s="72">
        <f>IF(RES_hh_fech_in!K8=0,0,RES_hh_fech_in!K8/RES_summary!K$21)</f>
        <v>143.50293475014377</v>
      </c>
      <c r="L8" s="72">
        <f>IF(RES_hh_fech_in!L8=0,0,RES_hh_fech_in!L8/RES_summary!L$21)</f>
        <v>150.46771289729858</v>
      </c>
      <c r="M8" s="72">
        <f>IF(RES_hh_fech_in!M8=0,0,RES_hh_fech_in!M8/RES_summary!M$21)</f>
        <v>140.12011271984397</v>
      </c>
      <c r="N8" s="72">
        <f>IF(RES_hh_fech_in!N8=0,0,RES_hh_fech_in!N8/RES_summary!N$21)</f>
        <v>125.98104821794296</v>
      </c>
      <c r="O8" s="72">
        <f>IF(RES_hh_fech_in!O8=0,0,RES_hh_fech_in!O8/RES_summary!O$21)</f>
        <v>108.96924516891235</v>
      </c>
      <c r="P8" s="72">
        <f>IF(RES_hh_fech_in!P8=0,0,RES_hh_fech_in!P8/RES_summary!P$21)</f>
        <v>87.879267515235554</v>
      </c>
      <c r="Q8" s="72">
        <f>IF(RES_hh_fech_in!Q8=0,0,RES_hh_fech_in!Q8/RES_summary!Q$21)</f>
        <v>91.483941750729826</v>
      </c>
      <c r="R8" s="72">
        <f>IF(RES_hh_fech_in!R8=0,0,RES_hh_fech_in!R8/RES_summary!R$21)</f>
        <v>90.867022584022891</v>
      </c>
      <c r="S8" s="72">
        <f>IF(RES_hh_fech_in!S8=0,0,RES_hh_fech_in!S8/RES_summary!S$21)</f>
        <v>89.724275864516557</v>
      </c>
      <c r="T8" s="72">
        <f>IF(RES_hh_fech_in!T8=0,0,RES_hh_fech_in!T8/RES_summary!T$21)</f>
        <v>78.334944731797989</v>
      </c>
      <c r="U8" s="72">
        <f>IF(RES_hh_fech_in!U8=0,0,RES_hh_fech_in!U8/RES_summary!U$21)</f>
        <v>70.52804578749091</v>
      </c>
      <c r="V8" s="72">
        <f>IF(RES_hh_fech_in!V8=0,0,RES_hh_fech_in!V8/RES_summary!V$21)</f>
        <v>68.845606922701279</v>
      </c>
      <c r="W8" s="72">
        <f>IF(RES_hh_fech_in!W8=0,0,RES_hh_fech_in!W8/RES_summary!W$21)</f>
        <v>67.561851001426788</v>
      </c>
      <c r="X8" s="72">
        <f>IF(RES_hh_fech_in!X8=0,0,RES_hh_fech_in!X8/RES_summary!X$21)</f>
        <v>49.255797435465254</v>
      </c>
      <c r="Y8" s="72">
        <f>IF(RES_hh_fech_in!Y8=0,0,RES_hh_fech_in!Y8/RES_summary!Y$21)</f>
        <v>34.703639840876555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154.83429641090666</v>
      </c>
      <c r="D9" s="72">
        <f>IF(RES_hh_fech_in!D9=0,0,RES_hh_fech_in!D9/RES_summary!D$21)</f>
        <v>150.41304423352119</v>
      </c>
      <c r="E9" s="72">
        <f>IF(RES_hh_fech_in!E9=0,0,RES_hh_fech_in!E9/RES_summary!E$21)</f>
        <v>145.76768496185255</v>
      </c>
      <c r="F9" s="72">
        <f>IF(RES_hh_fech_in!F9=0,0,RES_hh_fech_in!F9/RES_summary!F$21)</f>
        <v>109.38355618726752</v>
      </c>
      <c r="G9" s="72">
        <f>IF(RES_hh_fech_in!G9=0,0,RES_hh_fech_in!G9/RES_summary!G$21)</f>
        <v>170.57781048122911</v>
      </c>
      <c r="H9" s="72">
        <f>IF(RES_hh_fech_in!H9=0,0,RES_hh_fech_in!H9/RES_summary!H$21)</f>
        <v>156.87889598100432</v>
      </c>
      <c r="I9" s="72">
        <f>IF(RES_hh_fech_in!I9=0,0,RES_hh_fech_in!I9/RES_summary!I$21)</f>
        <v>147.81959533941213</v>
      </c>
      <c r="J9" s="72">
        <f>IF(RES_hh_fech_in!J9=0,0,RES_hh_fech_in!J9/RES_summary!J$21)</f>
        <v>109.86698601883339</v>
      </c>
      <c r="K9" s="72">
        <f>IF(RES_hh_fech_in!K9=0,0,RES_hh_fech_in!K9/RES_summary!K$21)</f>
        <v>139.21808965173685</v>
      </c>
      <c r="L9" s="72">
        <f>IF(RES_hh_fech_in!L9=0,0,RES_hh_fech_in!L9/RES_summary!L$21)</f>
        <v>137.24082739728925</v>
      </c>
      <c r="M9" s="72">
        <f>IF(RES_hh_fech_in!M9=0,0,RES_hh_fech_in!M9/RES_summary!M$21)</f>
        <v>135.76204796378201</v>
      </c>
      <c r="N9" s="72">
        <f>IF(RES_hh_fech_in!N9=0,0,RES_hh_fech_in!N9/RES_summary!N$21)</f>
        <v>131.65719346441222</v>
      </c>
      <c r="O9" s="72">
        <f>IF(RES_hh_fech_in!O9=0,0,RES_hh_fech_in!O9/RES_summary!O$21)</f>
        <v>127.20004591884302</v>
      </c>
      <c r="P9" s="72">
        <f>IF(RES_hh_fech_in!P9=0,0,RES_hh_fech_in!P9/RES_summary!P$21)</f>
        <v>97.451894188475748</v>
      </c>
      <c r="Q9" s="72">
        <f>IF(RES_hh_fech_in!Q9=0,0,RES_hh_fech_in!Q9/RES_summary!Q$21)</f>
        <v>102.09744908200477</v>
      </c>
      <c r="R9" s="72">
        <f>IF(RES_hh_fech_in!R9=0,0,RES_hh_fech_in!R9/RES_summary!R$21)</f>
        <v>0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73.218631891898497</v>
      </c>
      <c r="V9" s="72">
        <f>IF(RES_hh_fech_in!V9=0,0,RES_hh_fech_in!V9/RES_summary!V$21)</f>
        <v>71.105547860397152</v>
      </c>
      <c r="W9" s="72">
        <f>IF(RES_hh_fech_in!W9=0,0,RES_hh_fech_in!W9/RES_summary!W$21)</f>
        <v>66.298377369821637</v>
      </c>
      <c r="X9" s="72">
        <f>IF(RES_hh_fech_in!X9=0,0,RES_hh_fech_in!X9/RES_summary!X$21)</f>
        <v>53.957018166926012</v>
      </c>
      <c r="Y9" s="72">
        <f>IF(RES_hh_fech_in!Y9=0,0,RES_hh_fech_in!Y9/RES_summary!Y$21)</f>
        <v>40.240471571287486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117.98128877228299</v>
      </c>
      <c r="D11" s="72">
        <f>IF(RES_hh_fech_in!D11=0,0,RES_hh_fech_in!D11/RES_summary!D$21)</f>
        <v>0</v>
      </c>
      <c r="E11" s="72">
        <f>IF(RES_hh_fech_in!E11=0,0,RES_hh_fech_in!E11/RES_summary!E$21)</f>
        <v>111.52727220815559</v>
      </c>
      <c r="F11" s="72">
        <f>IF(RES_hh_fech_in!F11=0,0,RES_hh_fech_in!F11/RES_summary!F$21)</f>
        <v>115.31232600048807</v>
      </c>
      <c r="G11" s="72">
        <f>IF(RES_hh_fech_in!G11=0,0,RES_hh_fech_in!G11/RES_summary!G$21)</f>
        <v>125.00827829101429</v>
      </c>
      <c r="H11" s="72">
        <f>IF(RES_hh_fech_in!H11=0,0,RES_hh_fech_in!H11/RES_summary!H$21)</f>
        <v>119.20342078953507</v>
      </c>
      <c r="I11" s="72">
        <f>IF(RES_hh_fech_in!I11=0,0,RES_hh_fech_in!I11/RES_summary!I$21)</f>
        <v>112.61603750091659</v>
      </c>
      <c r="J11" s="72">
        <f>IF(RES_hh_fech_in!J11=0,0,RES_hh_fech_in!J11/RES_summary!J$21)</f>
        <v>104.14210990654907</v>
      </c>
      <c r="K11" s="72">
        <f>IF(RES_hh_fech_in!K11=0,0,RES_hh_fech_in!K11/RES_summary!K$21)</f>
        <v>107.10953493264026</v>
      </c>
      <c r="L11" s="72">
        <f>IF(RES_hh_fech_in!L11=0,0,RES_hh_fech_in!L11/RES_summary!L$21)</f>
        <v>116.54314450163581</v>
      </c>
      <c r="M11" s="72">
        <f>IF(RES_hh_fech_in!M11=0,0,RES_hh_fech_in!M11/RES_summary!M$21)</f>
        <v>109.21221478926871</v>
      </c>
      <c r="N11" s="72">
        <f>IF(RES_hh_fech_in!N11=0,0,RES_hh_fech_in!N11/RES_summary!N$21)</f>
        <v>108.62068179479097</v>
      </c>
      <c r="O11" s="72">
        <f>IF(RES_hh_fech_in!O11=0,0,RES_hh_fech_in!O11/RES_summary!O$21)</f>
        <v>103.15915236863425</v>
      </c>
      <c r="P11" s="72">
        <f>IF(RES_hh_fech_in!P11=0,0,RES_hh_fech_in!P11/RES_summary!P$21)</f>
        <v>81.238366461293793</v>
      </c>
      <c r="Q11" s="72">
        <f>IF(RES_hh_fech_in!Q11=0,0,RES_hh_fech_in!Q11/RES_summary!Q$21)</f>
        <v>86.411764788723559</v>
      </c>
      <c r="R11" s="72">
        <f>IF(RES_hh_fech_in!R11=0,0,RES_hh_fech_in!R11/RES_summary!R$21)</f>
        <v>88.205443411231727</v>
      </c>
      <c r="S11" s="72">
        <f>IF(RES_hh_fech_in!S11=0,0,RES_hh_fech_in!S11/RES_summary!S$21)</f>
        <v>86.5485845411865</v>
      </c>
      <c r="T11" s="72">
        <f>IF(RES_hh_fech_in!T11=0,0,RES_hh_fech_in!T11/RES_summary!T$21)</f>
        <v>76.04306149662473</v>
      </c>
      <c r="U11" s="72">
        <f>IF(RES_hh_fech_in!U11=0,0,RES_hh_fech_in!U11/RES_summary!U$21)</f>
        <v>69.713004732903045</v>
      </c>
      <c r="V11" s="72">
        <f>IF(RES_hh_fech_in!V11=0,0,RES_hh_fech_in!V11/RES_summary!V$21)</f>
        <v>67.811001540557996</v>
      </c>
      <c r="W11" s="72">
        <f>IF(RES_hh_fech_in!W11=0,0,RES_hh_fech_in!W11/RES_summary!W$21)</f>
        <v>65.001123481003873</v>
      </c>
      <c r="X11" s="72">
        <f>IF(RES_hh_fech_in!X11=0,0,RES_hh_fech_in!X11/RES_summary!X$21)</f>
        <v>49.939009667027662</v>
      </c>
      <c r="Y11" s="72">
        <f>IF(RES_hh_fech_in!Y11=0,0,RES_hh_fech_in!Y11/RES_summary!Y$21)</f>
        <v>36.575252988172373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49.249317470737793</v>
      </c>
      <c r="D12" s="72">
        <f>IF(RES_hh_fech_in!D12=0,0,RES_hh_fech_in!D12/RES_summary!D$21)</f>
        <v>46.569412287562955</v>
      </c>
      <c r="E12" s="72">
        <f>IF(RES_hh_fech_in!E12=0,0,RES_hh_fech_in!E12/RES_summary!E$21)</f>
        <v>49.17601370863219</v>
      </c>
      <c r="F12" s="72">
        <f>IF(RES_hh_fech_in!F12=0,0,RES_hh_fech_in!F12/RES_summary!F$21)</f>
        <v>43.622940365157405</v>
      </c>
      <c r="G12" s="72">
        <f>IF(RES_hh_fech_in!G12=0,0,RES_hh_fech_in!G12/RES_summary!G$21)</f>
        <v>43.503502072887414</v>
      </c>
      <c r="H12" s="72">
        <f>IF(RES_hh_fech_in!H12=0,0,RES_hh_fech_in!H12/RES_summary!H$21)</f>
        <v>43.500473175696705</v>
      </c>
      <c r="I12" s="72">
        <f>IF(RES_hh_fech_in!I12=0,0,RES_hh_fech_in!I12/RES_summary!I$21)</f>
        <v>35.791039480864519</v>
      </c>
      <c r="J12" s="72">
        <f>IF(RES_hh_fech_in!J12=0,0,RES_hh_fech_in!J12/RES_summary!J$21)</f>
        <v>34.090887959118881</v>
      </c>
      <c r="K12" s="72">
        <f>IF(RES_hh_fech_in!K12=0,0,RES_hh_fech_in!K12/RES_summary!K$21)</f>
        <v>31.895325591521097</v>
      </c>
      <c r="L12" s="72">
        <f>IF(RES_hh_fech_in!L12=0,0,RES_hh_fech_in!L12/RES_summary!L$21)</f>
        <v>35.837924234004994</v>
      </c>
      <c r="M12" s="72">
        <f>IF(RES_hh_fech_in!M12=0,0,RES_hh_fech_in!M12/RES_summary!M$21)</f>
        <v>30.651762129543187</v>
      </c>
      <c r="N12" s="72">
        <f>IF(RES_hh_fech_in!N12=0,0,RES_hh_fech_in!N12/RES_summary!N$21)</f>
        <v>25.964051299336901</v>
      </c>
      <c r="O12" s="72">
        <f>IF(RES_hh_fech_in!O12=0,0,RES_hh_fech_in!O12/RES_summary!O$21)</f>
        <v>20.998756724885666</v>
      </c>
      <c r="P12" s="72">
        <f>IF(RES_hh_fech_in!P12=0,0,RES_hh_fech_in!P12/RES_summary!P$21)</f>
        <v>16.644840600301134</v>
      </c>
      <c r="Q12" s="72">
        <f>IF(RES_hh_fech_in!Q12=0,0,RES_hh_fech_in!Q12/RES_summary!Q$21)</f>
        <v>22.583803950895408</v>
      </c>
      <c r="R12" s="72">
        <f>IF(RES_hh_fech_in!R12=0,0,RES_hh_fech_in!R12/RES_summary!R$21)</f>
        <v>19.464245867246852</v>
      </c>
      <c r="S12" s="72">
        <f>IF(RES_hh_fech_in!S12=0,0,RES_hh_fech_in!S12/RES_summary!S$21)</f>
        <v>16.786006640086416</v>
      </c>
      <c r="T12" s="72">
        <f>IF(RES_hh_fech_in!T12=0,0,RES_hh_fech_in!T12/RES_summary!T$21)</f>
        <v>16.782754944036551</v>
      </c>
      <c r="U12" s="72">
        <f>IF(RES_hh_fech_in!U12=0,0,RES_hh_fech_in!U12/RES_summary!U$21)</f>
        <v>16.013938043809379</v>
      </c>
      <c r="V12" s="72">
        <f>IF(RES_hh_fech_in!V12=0,0,RES_hh_fech_in!V12/RES_summary!V$21)</f>
        <v>13.659302132129836</v>
      </c>
      <c r="W12" s="72">
        <f>IF(RES_hh_fech_in!W12=0,0,RES_hh_fech_in!W12/RES_summary!W$21)</f>
        <v>13.971913954230105</v>
      </c>
      <c r="X12" s="72">
        <f>IF(RES_hh_fech_in!X12=0,0,RES_hh_fech_in!X12/RES_summary!X$21)</f>
        <v>12.096656624437379</v>
      </c>
      <c r="Y12" s="72">
        <f>IF(RES_hh_fech_in!Y12=0,0,RES_hh_fech_in!Y12/RES_summary!Y$21)</f>
        <v>9.1428978788495403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118.81621930318371</v>
      </c>
      <c r="D13" s="74">
        <f>IF(RES_hh_fech_in!D13=0,0,RES_hh_fech_in!D13/RES_summary!D$21)</f>
        <v>117.84201899532559</v>
      </c>
      <c r="E13" s="74">
        <f>IF(RES_hh_fech_in!E13=0,0,RES_hh_fech_in!E13/RES_summary!E$21)</f>
        <v>126.28608279535014</v>
      </c>
      <c r="F13" s="74">
        <f>IF(RES_hh_fech_in!F13=0,0,RES_hh_fech_in!F13/RES_summary!F$21)</f>
        <v>120.30833372003012</v>
      </c>
      <c r="G13" s="74">
        <f>IF(RES_hh_fech_in!G13=0,0,RES_hh_fech_in!G13/RES_summary!G$21)</f>
        <v>127.48363807505702</v>
      </c>
      <c r="H13" s="74">
        <f>IF(RES_hh_fech_in!H13=0,0,RES_hh_fech_in!H13/RES_summary!H$21)</f>
        <v>124.42058155308713</v>
      </c>
      <c r="I13" s="74">
        <f>IF(RES_hh_fech_in!I13=0,0,RES_hh_fech_in!I13/RES_summary!I$21)</f>
        <v>112.76695407905574</v>
      </c>
      <c r="J13" s="74">
        <f>IF(RES_hh_fech_in!J13=0,0,RES_hh_fech_in!J13/RES_summary!J$21)</f>
        <v>114.74150291657406</v>
      </c>
      <c r="K13" s="74">
        <f>IF(RES_hh_fech_in!K13=0,0,RES_hh_fech_in!K13/RES_summary!K$21)</f>
        <v>117.18632260968695</v>
      </c>
      <c r="L13" s="74">
        <f>IF(RES_hh_fech_in!L13=0,0,RES_hh_fech_in!L13/RES_summary!L$21)</f>
        <v>0</v>
      </c>
      <c r="M13" s="74">
        <f>IF(RES_hh_fech_in!M13=0,0,RES_hh_fech_in!M13/RES_summary!M$21)</f>
        <v>0</v>
      </c>
      <c r="N13" s="74">
        <f>IF(RES_hh_fech_in!N13=0,0,RES_hh_fech_in!N13/RES_summary!N$21)</f>
        <v>99.409512044947618</v>
      </c>
      <c r="O13" s="74">
        <f>IF(RES_hh_fech_in!O13=0,0,RES_hh_fech_in!O13/RES_summary!O$21)</f>
        <v>98.220136713039835</v>
      </c>
      <c r="P13" s="74">
        <f>IF(RES_hh_fech_in!P13=0,0,RES_hh_fech_in!P13/RES_summary!P$21)</f>
        <v>87.231330636841406</v>
      </c>
      <c r="Q13" s="74">
        <f>IF(RES_hh_fech_in!Q13=0,0,RES_hh_fech_in!Q13/RES_summary!Q$21)</f>
        <v>91.473630370460157</v>
      </c>
      <c r="R13" s="74">
        <f>IF(RES_hh_fech_in!R13=0,0,RES_hh_fech_in!R13/RES_summary!R$21)</f>
        <v>86.694663473624971</v>
      </c>
      <c r="S13" s="74">
        <f>IF(RES_hh_fech_in!S13=0,0,RES_hh_fech_in!S13/RES_summary!S$21)</f>
        <v>81.588246397136956</v>
      </c>
      <c r="T13" s="74">
        <f>IF(RES_hh_fech_in!T13=0,0,RES_hh_fech_in!T13/RES_summary!T$21)</f>
        <v>64.834665640179708</v>
      </c>
      <c r="U13" s="74">
        <f>IF(RES_hh_fech_in!U13=0,0,RES_hh_fech_in!U13/RES_summary!U$21)</f>
        <v>40.534670336377111</v>
      </c>
      <c r="V13" s="74">
        <f>IF(RES_hh_fech_in!V13=0,0,RES_hh_fech_in!V13/RES_summary!V$21)</f>
        <v>38.133466488118465</v>
      </c>
      <c r="W13" s="74">
        <f>IF(RES_hh_fech_in!W13=0,0,RES_hh_fech_in!W13/RES_summary!W$21)</f>
        <v>46.818012350459327</v>
      </c>
      <c r="X13" s="74">
        <f>IF(RES_hh_fech_in!X13=0,0,RES_hh_fech_in!X13/RES_summary!X$21)</f>
        <v>45.073051864651951</v>
      </c>
      <c r="Y13" s="74">
        <f>IF(RES_hh_fech_in!Y13=0,0,RES_hh_fech_in!Y13/RES_summary!Y$21)</f>
        <v>38.812557446805464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1.5283391478331729</v>
      </c>
      <c r="D14" s="76">
        <f>IF(RES_hh_fech_in!D14=0,0,RES_hh_fech_in!D14/RES_summary!D$21)</f>
        <v>1.6654472935029196</v>
      </c>
      <c r="E14" s="76">
        <f>IF(RES_hh_fech_in!E14=0,0,RES_hh_fech_in!E14/RES_summary!E$21)</f>
        <v>1.6060246173136175</v>
      </c>
      <c r="F14" s="76">
        <f>IF(RES_hh_fech_in!F14=0,0,RES_hh_fech_in!F14/RES_summary!F$21)</f>
        <v>1.1532420342003273</v>
      </c>
      <c r="G14" s="76">
        <f>IF(RES_hh_fech_in!G14=0,0,RES_hh_fech_in!G14/RES_summary!G$21)</f>
        <v>1.137389389762393</v>
      </c>
      <c r="H14" s="76">
        <f>IF(RES_hh_fech_in!H14=0,0,RES_hh_fech_in!H14/RES_summary!H$21)</f>
        <v>1.0939363537476992</v>
      </c>
      <c r="I14" s="76">
        <f>IF(RES_hh_fech_in!I14=0,0,RES_hh_fech_in!I14/RES_summary!I$21)</f>
        <v>1.0412778130866562</v>
      </c>
      <c r="J14" s="76">
        <f>IF(RES_hh_fech_in!J14=0,0,RES_hh_fech_in!J14/RES_summary!J$21)</f>
        <v>1.0466309620571981</v>
      </c>
      <c r="K14" s="76">
        <f>IF(RES_hh_fech_in!K14=0,0,RES_hh_fech_in!K14/RES_summary!K$21)</f>
        <v>0.9094207816423816</v>
      </c>
      <c r="L14" s="76">
        <f>IF(RES_hh_fech_in!L14=0,0,RES_hh_fech_in!L14/RES_summary!L$21)</f>
        <v>0.92689644034912011</v>
      </c>
      <c r="M14" s="76">
        <f>IF(RES_hh_fech_in!M14=0,0,RES_hh_fech_in!M14/RES_summary!M$21)</f>
        <v>0.82748441782923743</v>
      </c>
      <c r="N14" s="76">
        <f>IF(RES_hh_fech_in!N14=0,0,RES_hh_fech_in!N14/RES_summary!N$21)</f>
        <v>0.89130775508491322</v>
      </c>
      <c r="O14" s="76">
        <f>IF(RES_hh_fech_in!O14=0,0,RES_hh_fech_in!O14/RES_summary!O$21)</f>
        <v>0.9979916046454389</v>
      </c>
      <c r="P14" s="76">
        <f>IF(RES_hh_fech_in!P14=0,0,RES_hh_fech_in!P14/RES_summary!P$21)</f>
        <v>0.92890829180053347</v>
      </c>
      <c r="Q14" s="76">
        <f>IF(RES_hh_fech_in!Q14=0,0,RES_hh_fech_in!Q14/RES_summary!Q$21)</f>
        <v>1.1241646583364266</v>
      </c>
      <c r="R14" s="76">
        <f>IF(RES_hh_fech_in!R14=0,0,RES_hh_fech_in!R14/RES_summary!R$21)</f>
        <v>1.1533381994215017</v>
      </c>
      <c r="S14" s="76">
        <f>IF(RES_hh_fech_in!S14=0,0,RES_hh_fech_in!S14/RES_summary!S$21)</f>
        <v>1.1390488381696402</v>
      </c>
      <c r="T14" s="76">
        <f>IF(RES_hh_fech_in!T14=0,0,RES_hh_fech_in!T14/RES_summary!T$21)</f>
        <v>1.0092158476454653</v>
      </c>
      <c r="U14" s="76">
        <f>IF(RES_hh_fech_in!U14=0,0,RES_hh_fech_in!U14/RES_summary!U$21)</f>
        <v>0.85288157904951611</v>
      </c>
      <c r="V14" s="76">
        <f>IF(RES_hh_fech_in!V14=0,0,RES_hh_fech_in!V14/RES_summary!V$21)</f>
        <v>0.71117615139205115</v>
      </c>
      <c r="W14" s="76">
        <f>IF(RES_hh_fech_in!W14=0,0,RES_hh_fech_in!W14/RES_summary!W$21)</f>
        <v>0.60274308927167397</v>
      </c>
      <c r="X14" s="76">
        <f>IF(RES_hh_fech_in!X14=0,0,RES_hh_fech_in!X14/RES_summary!X$21)</f>
        <v>0.38423731809383493</v>
      </c>
      <c r="Y14" s="76">
        <f>IF(RES_hh_fech_in!Y14=0,0,RES_hh_fech_in!Y14/RES_summary!Y$21)</f>
        <v>0.25571087319511115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7.176705351025002E-2</v>
      </c>
      <c r="D15" s="69">
        <f>IF(RES_hh_fech_in!D15=0,0,RES_hh_fech_in!D15/RES_summary!D$21)</f>
        <v>0.12592553713500795</v>
      </c>
      <c r="E15" s="69">
        <f>IF(RES_hh_fech_in!E15=0,0,RES_hh_fech_in!E15/RES_summary!E$21)</f>
        <v>0.23344922010165986</v>
      </c>
      <c r="F15" s="69">
        <f>IF(RES_hh_fech_in!F15=0,0,RES_hh_fech_in!F15/RES_summary!F$21)</f>
        <v>0.14239821096894859</v>
      </c>
      <c r="G15" s="69">
        <f>IF(RES_hh_fech_in!G15=0,0,RES_hh_fech_in!G15/RES_summary!G$21)</f>
        <v>0.17497146841704858</v>
      </c>
      <c r="H15" s="69">
        <f>IF(RES_hh_fech_in!H15=0,0,RES_hh_fech_in!H15/RES_summary!H$21)</f>
        <v>0.31831722150820579</v>
      </c>
      <c r="I15" s="69">
        <f>IF(RES_hh_fech_in!I15=0,0,RES_hh_fech_in!I15/RES_summary!I$21)</f>
        <v>0.50761293168207633</v>
      </c>
      <c r="J15" s="69">
        <f>IF(RES_hh_fech_in!J15=0,0,RES_hh_fech_in!J15/RES_summary!J$21)</f>
        <v>0.368847661680967</v>
      </c>
      <c r="K15" s="69">
        <f>IF(RES_hh_fech_in!K15=0,0,RES_hh_fech_in!K15/RES_summary!K$21)</f>
        <v>0.39507886968632805</v>
      </c>
      <c r="L15" s="69">
        <f>IF(RES_hh_fech_in!L15=0,0,RES_hh_fech_in!L15/RES_summary!L$21)</f>
        <v>0.44241397132276494</v>
      </c>
      <c r="M15" s="69">
        <f>IF(RES_hh_fech_in!M15=0,0,RES_hh_fech_in!M15/RES_summary!M$21)</f>
        <v>0.41029862476024004</v>
      </c>
      <c r="N15" s="69">
        <f>IF(RES_hh_fech_in!N15=0,0,RES_hh_fech_in!N15/RES_summary!N$21)</f>
        <v>0.74448622927989483</v>
      </c>
      <c r="O15" s="69">
        <f>IF(RES_hh_fech_in!O15=0,0,RES_hh_fech_in!O15/RES_summary!O$21)</f>
        <v>0.4203222126871462</v>
      </c>
      <c r="P15" s="69">
        <f>IF(RES_hh_fech_in!P15=0,0,RES_hh_fech_in!P15/RES_summary!P$21)</f>
        <v>0.27173525200549864</v>
      </c>
      <c r="Q15" s="69">
        <f>IF(RES_hh_fech_in!Q15=0,0,RES_hh_fech_in!Q15/RES_summary!Q$21)</f>
        <v>0.36906006710225947</v>
      </c>
      <c r="R15" s="69">
        <f>IF(RES_hh_fech_in!R15=0,0,RES_hh_fech_in!R15/RES_summary!R$21)</f>
        <v>0.3694794792976997</v>
      </c>
      <c r="S15" s="69">
        <f>IF(RES_hh_fech_in!S15=0,0,RES_hh_fech_in!S15/RES_summary!S$21)</f>
        <v>0.54969632649383793</v>
      </c>
      <c r="T15" s="69">
        <f>IF(RES_hh_fech_in!T15=0,0,RES_hh_fech_in!T15/RES_summary!T$21)</f>
        <v>1.2095589963248174</v>
      </c>
      <c r="U15" s="69">
        <f>IF(RES_hh_fech_in!U15=0,0,RES_hh_fech_in!U15/RES_summary!U$21)</f>
        <v>1.2614008026948975</v>
      </c>
      <c r="V15" s="69">
        <f>IF(RES_hh_fech_in!V15=0,0,RES_hh_fech_in!V15/RES_summary!V$21)</f>
        <v>0.76833144317947832</v>
      </c>
      <c r="W15" s="69">
        <f>IF(RES_hh_fech_in!W15=0,0,RES_hh_fech_in!W15/RES_summary!W$21)</f>
        <v>2.3967408916206887</v>
      </c>
      <c r="X15" s="69">
        <f>IF(RES_hh_fech_in!X15=0,0,RES_hh_fech_in!X15/RES_summary!X$21)</f>
        <v>1.754343728898389</v>
      </c>
      <c r="Y15" s="69">
        <f>IF(RES_hh_fech_in!Y15=0,0,RES_hh_fech_in!Y15/RES_summary!Y$21)</f>
        <v>1.1627681375961172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7.176705351025002E-2</v>
      </c>
      <c r="D16" s="72">
        <f>IF(RES_hh_fech_in!D16=0,0,RES_hh_fech_in!D16/RES_summary!D$21)</f>
        <v>0.12592553713500795</v>
      </c>
      <c r="E16" s="72">
        <f>IF(RES_hh_fech_in!E16=0,0,RES_hh_fech_in!E16/RES_summary!E$21)</f>
        <v>0.23344922010165986</v>
      </c>
      <c r="F16" s="72">
        <f>IF(RES_hh_fech_in!F16=0,0,RES_hh_fech_in!F16/RES_summary!F$21)</f>
        <v>0.14239821096894859</v>
      </c>
      <c r="G16" s="72">
        <f>IF(RES_hh_fech_in!G16=0,0,RES_hh_fech_in!G16/RES_summary!G$21)</f>
        <v>0.17497146841704858</v>
      </c>
      <c r="H16" s="72">
        <f>IF(RES_hh_fech_in!H16=0,0,RES_hh_fech_in!H16/RES_summary!H$21)</f>
        <v>0.31831722150820579</v>
      </c>
      <c r="I16" s="72">
        <f>IF(RES_hh_fech_in!I16=0,0,RES_hh_fech_in!I16/RES_summary!I$21)</f>
        <v>0.50761293168207633</v>
      </c>
      <c r="J16" s="72">
        <f>IF(RES_hh_fech_in!J16=0,0,RES_hh_fech_in!J16/RES_summary!J$21)</f>
        <v>0.368847661680967</v>
      </c>
      <c r="K16" s="72">
        <f>IF(RES_hh_fech_in!K16=0,0,RES_hh_fech_in!K16/RES_summary!K$21)</f>
        <v>0.39507886968632805</v>
      </c>
      <c r="L16" s="72">
        <f>IF(RES_hh_fech_in!L16=0,0,RES_hh_fech_in!L16/RES_summary!L$21)</f>
        <v>0.44241397132276494</v>
      </c>
      <c r="M16" s="72">
        <f>IF(RES_hh_fech_in!M16=0,0,RES_hh_fech_in!M16/RES_summary!M$21)</f>
        <v>0.41029862476024004</v>
      </c>
      <c r="N16" s="72">
        <f>IF(RES_hh_fech_in!N16=0,0,RES_hh_fech_in!N16/RES_summary!N$21)</f>
        <v>0.74448622927989483</v>
      </c>
      <c r="O16" s="72">
        <f>IF(RES_hh_fech_in!O16=0,0,RES_hh_fech_in!O16/RES_summary!O$21)</f>
        <v>0.4203222126871462</v>
      </c>
      <c r="P16" s="72">
        <f>IF(RES_hh_fech_in!P16=0,0,RES_hh_fech_in!P16/RES_summary!P$21)</f>
        <v>0.27173525200549864</v>
      </c>
      <c r="Q16" s="72">
        <f>IF(RES_hh_fech_in!Q16=0,0,RES_hh_fech_in!Q16/RES_summary!Q$21)</f>
        <v>0.36906006710225947</v>
      </c>
      <c r="R16" s="72">
        <f>IF(RES_hh_fech_in!R16=0,0,RES_hh_fech_in!R16/RES_summary!R$21)</f>
        <v>0.3694794792976997</v>
      </c>
      <c r="S16" s="72">
        <f>IF(RES_hh_fech_in!S16=0,0,RES_hh_fech_in!S16/RES_summary!S$21)</f>
        <v>0.54969632649383793</v>
      </c>
      <c r="T16" s="72">
        <f>IF(RES_hh_fech_in!T16=0,0,RES_hh_fech_in!T16/RES_summary!T$21)</f>
        <v>1.2095589963248174</v>
      </c>
      <c r="U16" s="72">
        <f>IF(RES_hh_fech_in!U16=0,0,RES_hh_fech_in!U16/RES_summary!U$21)</f>
        <v>1.2614008026948975</v>
      </c>
      <c r="V16" s="72">
        <f>IF(RES_hh_fech_in!V16=0,0,RES_hh_fech_in!V16/RES_summary!V$21)</f>
        <v>0.76833144317947832</v>
      </c>
      <c r="W16" s="72">
        <f>IF(RES_hh_fech_in!W16=0,0,RES_hh_fech_in!W16/RES_summary!W$21)</f>
        <v>2.3967408916206887</v>
      </c>
      <c r="X16" s="72">
        <f>IF(RES_hh_fech_in!X16=0,0,RES_hh_fech_in!X16/RES_summary!X$21)</f>
        <v>1.754343728898389</v>
      </c>
      <c r="Y16" s="72">
        <f>IF(RES_hh_fech_in!Y16=0,0,RES_hh_fech_in!Y16/RES_summary!Y$21)</f>
        <v>1.1627681375961172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18.158799626267218</v>
      </c>
      <c r="D17" s="69">
        <f>IF(RES_hh_fech_in!D17=0,0,RES_hh_fech_in!D17/RES_summary!D$21)</f>
        <v>18.278944162227667</v>
      </c>
      <c r="E17" s="69">
        <f>IF(RES_hh_fech_in!E17=0,0,RES_hh_fech_in!E17/RES_summary!E$21)</f>
        <v>19.381435508525385</v>
      </c>
      <c r="F17" s="69">
        <f>IF(RES_hh_fech_in!F17=0,0,RES_hh_fech_in!F17/RES_summary!F$21)</f>
        <v>19.123481909558951</v>
      </c>
      <c r="G17" s="69">
        <f>IF(RES_hh_fech_in!G17=0,0,RES_hh_fech_in!G17/RES_summary!G$21)</f>
        <v>19.897269418155712</v>
      </c>
      <c r="H17" s="69">
        <f>IF(RES_hh_fech_in!H17=0,0,RES_hh_fech_in!H17/RES_summary!H$21)</f>
        <v>22.482169502099207</v>
      </c>
      <c r="I17" s="69">
        <f>IF(RES_hh_fech_in!I17=0,0,RES_hh_fech_in!I17/RES_summary!I$21)</f>
        <v>22.980593571755087</v>
      </c>
      <c r="J17" s="69">
        <f>IF(RES_hh_fech_in!J17=0,0,RES_hh_fech_in!J17/RES_summary!J$21)</f>
        <v>23.944339387714862</v>
      </c>
      <c r="K17" s="69">
        <f>IF(RES_hh_fech_in!K17=0,0,RES_hh_fech_in!K17/RES_summary!K$21)</f>
        <v>23.441294622812485</v>
      </c>
      <c r="L17" s="69">
        <f>IF(RES_hh_fech_in!L17=0,0,RES_hh_fech_in!L17/RES_summary!L$21)</f>
        <v>22.99301469596443</v>
      </c>
      <c r="M17" s="69">
        <f>IF(RES_hh_fech_in!M17=0,0,RES_hh_fech_in!M17/RES_summary!M$21)</f>
        <v>21.463040229045074</v>
      </c>
      <c r="N17" s="69">
        <f>IF(RES_hh_fech_in!N17=0,0,RES_hh_fech_in!N17/RES_summary!N$21)</f>
        <v>17.141654656561951</v>
      </c>
      <c r="O17" s="69">
        <f>IF(RES_hh_fech_in!O17=0,0,RES_hh_fech_in!O17/RES_summary!O$21)</f>
        <v>15.773465102192963</v>
      </c>
      <c r="P17" s="69">
        <f>IF(RES_hh_fech_in!P17=0,0,RES_hh_fech_in!P17/RES_summary!P$21)</f>
        <v>15.989958170461552</v>
      </c>
      <c r="Q17" s="69">
        <f>IF(RES_hh_fech_in!Q17=0,0,RES_hh_fech_in!Q17/RES_summary!Q$21)</f>
        <v>18.034704494406917</v>
      </c>
      <c r="R17" s="69">
        <f>IF(RES_hh_fech_in!R17=0,0,RES_hh_fech_in!R17/RES_summary!R$21)</f>
        <v>18.593532032300253</v>
      </c>
      <c r="S17" s="69">
        <f>IF(RES_hh_fech_in!S17=0,0,RES_hh_fech_in!S17/RES_summary!S$21)</f>
        <v>19.301190521598265</v>
      </c>
      <c r="T17" s="69">
        <f>IF(RES_hh_fech_in!T17=0,0,RES_hh_fech_in!T17/RES_summary!T$21)</f>
        <v>19.540637683284881</v>
      </c>
      <c r="U17" s="69">
        <f>IF(RES_hh_fech_in!U17=0,0,RES_hh_fech_in!U17/RES_summary!U$21)</f>
        <v>19.841693248547479</v>
      </c>
      <c r="V17" s="69">
        <f>IF(RES_hh_fech_in!V17=0,0,RES_hh_fech_in!V17/RES_summary!V$21)</f>
        <v>21.598385607476079</v>
      </c>
      <c r="W17" s="69">
        <f>IF(RES_hh_fech_in!W17=0,0,RES_hh_fech_in!W17/RES_summary!W$21)</f>
        <v>19.999493527440798</v>
      </c>
      <c r="X17" s="69">
        <f>IF(RES_hh_fech_in!X17=0,0,RES_hh_fech_in!X17/RES_summary!X$21)</f>
        <v>19.173976194180828</v>
      </c>
      <c r="Y17" s="69">
        <f>IF(RES_hh_fech_in!Y17=0,0,RES_hh_fech_in!Y17/RES_summary!Y$21)</f>
        <v>19.974487547702623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19.499764746622994</v>
      </c>
      <c r="D19" s="72">
        <f>IF(RES_hh_fech_in!D19=0,0,RES_hh_fech_in!D19/RES_summary!D$21)</f>
        <v>21.224120428132867</v>
      </c>
      <c r="E19" s="72">
        <f>IF(RES_hh_fech_in!E19=0,0,RES_hh_fech_in!E19/RES_summary!E$21)</f>
        <v>21.039390501652676</v>
      </c>
      <c r="F19" s="72">
        <f>IF(RES_hh_fech_in!F19=0,0,RES_hh_fech_in!F19/RES_summary!F$21)</f>
        <v>18.937089301117549</v>
      </c>
      <c r="G19" s="72">
        <f>IF(RES_hh_fech_in!G19=0,0,RES_hh_fech_in!G19/RES_summary!G$21)</f>
        <v>23.905464838496787</v>
      </c>
      <c r="H19" s="72">
        <f>IF(RES_hh_fech_in!H19=0,0,RES_hh_fech_in!H19/RES_summary!H$21)</f>
        <v>25.98522269778357</v>
      </c>
      <c r="I19" s="72">
        <f>IF(RES_hh_fech_in!I19=0,0,RES_hh_fech_in!I19/RES_summary!I$21)</f>
        <v>23.138325665027136</v>
      </c>
      <c r="J19" s="72">
        <f>IF(RES_hh_fech_in!J19=0,0,RES_hh_fech_in!J19/RES_summary!J$21)</f>
        <v>23.119400648771965</v>
      </c>
      <c r="K19" s="72">
        <f>IF(RES_hh_fech_in!K19=0,0,RES_hh_fech_in!K19/RES_summary!K$21)</f>
        <v>24.00586941817539</v>
      </c>
      <c r="L19" s="72">
        <f>IF(RES_hh_fech_in!L19=0,0,RES_hh_fech_in!L19/RES_summary!L$21)</f>
        <v>30.502060853863629</v>
      </c>
      <c r="M19" s="72">
        <f>IF(RES_hh_fech_in!M19=0,0,RES_hh_fech_in!M19/RES_summary!M$21)</f>
        <v>23.089193293721447</v>
      </c>
      <c r="N19" s="72">
        <f>IF(RES_hh_fech_in!N19=0,0,RES_hh_fech_in!N19/RES_summary!N$21)</f>
        <v>16.614403069407174</v>
      </c>
      <c r="O19" s="72">
        <f>IF(RES_hh_fech_in!O19=0,0,RES_hh_fech_in!O19/RES_summary!O$21)</f>
        <v>17.321958399352194</v>
      </c>
      <c r="P19" s="72">
        <f>IF(RES_hh_fech_in!P19=0,0,RES_hh_fech_in!P19/RES_summary!P$21)</f>
        <v>14.890018713963219</v>
      </c>
      <c r="Q19" s="72">
        <f>IF(RES_hh_fech_in!Q19=0,0,RES_hh_fech_in!Q19/RES_summary!Q$21)</f>
        <v>15.041717300235787</v>
      </c>
      <c r="R19" s="72">
        <f>IF(RES_hh_fech_in!R19=0,0,RES_hh_fech_in!R19/RES_summary!R$21)</f>
        <v>13.398245537101596</v>
      </c>
      <c r="S19" s="72">
        <f>IF(RES_hh_fech_in!S19=0,0,RES_hh_fech_in!S19/RES_summary!S$21)</f>
        <v>18.702341323789547</v>
      </c>
      <c r="T19" s="72">
        <f>IF(RES_hh_fech_in!T19=0,0,RES_hh_fech_in!T19/RES_summary!T$21)</f>
        <v>20.440393197708431</v>
      </c>
      <c r="U19" s="72">
        <f>IF(RES_hh_fech_in!U19=0,0,RES_hh_fech_in!U19/RES_summary!U$21)</f>
        <v>21.2979398593694</v>
      </c>
      <c r="V19" s="72">
        <f>IF(RES_hh_fech_in!V19=0,0,RES_hh_fech_in!V19/RES_summary!V$21)</f>
        <v>16.746235282346895</v>
      </c>
      <c r="W19" s="72">
        <f>IF(RES_hh_fech_in!W19=0,0,RES_hh_fech_in!W19/RES_summary!W$21)</f>
        <v>17.446591860922496</v>
      </c>
      <c r="X19" s="72">
        <f>IF(RES_hh_fech_in!X19=0,0,RES_hh_fech_in!X19/RES_summary!X$21)</f>
        <v>17.014439760036975</v>
      </c>
      <c r="Y19" s="72">
        <f>IF(RES_hh_fech_in!Y19=0,0,RES_hh_fech_in!Y19/RES_summary!Y$21)</f>
        <v>17.307988905717782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20.462272741473996</v>
      </c>
      <c r="D21" s="72">
        <f>IF(RES_hh_fech_in!D21=0,0,RES_hh_fech_in!D21/RES_summary!D$21)</f>
        <v>20.942619553975856</v>
      </c>
      <c r="E21" s="72">
        <f>IF(RES_hh_fech_in!E21=0,0,RES_hh_fech_in!E21/RES_summary!E$21)</f>
        <v>20.014426755367747</v>
      </c>
      <c r="F21" s="72">
        <f>IF(RES_hh_fech_in!F21=0,0,RES_hh_fech_in!F21/RES_summary!F$21)</f>
        <v>21.214504844624326</v>
      </c>
      <c r="G21" s="72">
        <f>IF(RES_hh_fech_in!G21=0,0,RES_hh_fech_in!G21/RES_summary!G$21)</f>
        <v>23.595094088595687</v>
      </c>
      <c r="H21" s="72">
        <f>IF(RES_hh_fech_in!H21=0,0,RES_hh_fech_in!H21/RES_summary!H$21)</f>
        <v>22.336084398178823</v>
      </c>
      <c r="I21" s="72">
        <f>IF(RES_hh_fech_in!I21=0,0,RES_hh_fech_in!I21/RES_summary!I$21)</f>
        <v>25.078746027098688</v>
      </c>
      <c r="J21" s="72">
        <f>IF(RES_hh_fech_in!J21=0,0,RES_hh_fech_in!J21/RES_summary!J$21)</f>
        <v>24.927070483688382</v>
      </c>
      <c r="K21" s="72">
        <f>IF(RES_hh_fech_in!K21=0,0,RES_hh_fech_in!K21/RES_summary!K$21)</f>
        <v>24.951053043185787</v>
      </c>
      <c r="L21" s="72">
        <f>IF(RES_hh_fech_in!L21=0,0,RES_hh_fech_in!L21/RES_summary!L$21)</f>
        <v>24.186005909309547</v>
      </c>
      <c r="M21" s="72">
        <f>IF(RES_hh_fech_in!M21=0,0,RES_hh_fech_in!M21/RES_summary!M$21)</f>
        <v>22.039167868999805</v>
      </c>
      <c r="N21" s="72">
        <f>IF(RES_hh_fech_in!N21=0,0,RES_hh_fech_in!N21/RES_summary!N$21)</f>
        <v>18.428781677093536</v>
      </c>
      <c r="O21" s="72">
        <f>IF(RES_hh_fech_in!O21=0,0,RES_hh_fech_in!O21/RES_summary!O$21)</f>
        <v>15.860331792248296</v>
      </c>
      <c r="P21" s="72">
        <f>IF(RES_hh_fech_in!P21=0,0,RES_hh_fech_in!P21/RES_summary!P$21)</f>
        <v>16.278940743446007</v>
      </c>
      <c r="Q21" s="72">
        <f>IF(RES_hh_fech_in!Q21=0,0,RES_hh_fech_in!Q21/RES_summary!Q$21)</f>
        <v>17.084810454221845</v>
      </c>
      <c r="R21" s="72">
        <f>IF(RES_hh_fech_in!R21=0,0,RES_hh_fech_in!R21/RES_summary!R$21)</f>
        <v>18.129282797356236</v>
      </c>
      <c r="S21" s="72">
        <f>IF(RES_hh_fech_in!S21=0,0,RES_hh_fech_in!S21/RES_summary!S$21)</f>
        <v>19.0643521405939</v>
      </c>
      <c r="T21" s="72">
        <f>IF(RES_hh_fech_in!T21=0,0,RES_hh_fech_in!T21/RES_summary!T$21)</f>
        <v>19.113363607870316</v>
      </c>
      <c r="U21" s="72">
        <f>IF(RES_hh_fech_in!U21=0,0,RES_hh_fech_in!U21/RES_summary!U$21)</f>
        <v>19.362175832057172</v>
      </c>
      <c r="V21" s="72">
        <f>IF(RES_hh_fech_in!V21=0,0,RES_hh_fech_in!V21/RES_summary!V$21)</f>
        <v>20.851875150898838</v>
      </c>
      <c r="W21" s="72">
        <f>IF(RES_hh_fech_in!W21=0,0,RES_hh_fech_in!W21/RES_summary!W$21)</f>
        <v>20.628142694944561</v>
      </c>
      <c r="X21" s="72">
        <f>IF(RES_hh_fech_in!X21=0,0,RES_hh_fech_in!X21/RES_summary!X$21)</f>
        <v>20.050750447364596</v>
      </c>
      <c r="Y21" s="72">
        <f>IF(RES_hh_fech_in!Y21=0,0,RES_hh_fech_in!Y21/RES_summary!Y$21)</f>
        <v>19.700308084095955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20.605369467885353</v>
      </c>
      <c r="D22" s="72">
        <f>IF(RES_hh_fech_in!D22=0,0,RES_hh_fech_in!D22/RES_summary!D$21)</f>
        <v>20.662643133380342</v>
      </c>
      <c r="E22" s="72">
        <f>IF(RES_hh_fech_in!E22=0,0,RES_hh_fech_in!E22/RES_summary!E$21)</f>
        <v>18.268562133581401</v>
      </c>
      <c r="F22" s="72">
        <f>IF(RES_hh_fech_in!F22=0,0,RES_hh_fech_in!F22/RES_summary!F$21)</f>
        <v>14.57987040357313</v>
      </c>
      <c r="G22" s="72">
        <f>IF(RES_hh_fech_in!G22=0,0,RES_hh_fech_in!G22/RES_summary!G$21)</f>
        <v>23.605038409435647</v>
      </c>
      <c r="H22" s="72">
        <f>IF(RES_hh_fech_in!H22=0,0,RES_hh_fech_in!H22/RES_summary!H$21)</f>
        <v>22.872107881079231</v>
      </c>
      <c r="I22" s="72">
        <f>IF(RES_hh_fech_in!I22=0,0,RES_hh_fech_in!I22/RES_summary!I$21)</f>
        <v>24.944516087455426</v>
      </c>
      <c r="J22" s="72">
        <f>IF(RES_hh_fech_in!J22=0,0,RES_hh_fech_in!J22/RES_summary!J$21)</f>
        <v>19.169482339248152</v>
      </c>
      <c r="K22" s="72">
        <f>IF(RES_hh_fech_in!K22=0,0,RES_hh_fech_in!K22/RES_summary!K$21)</f>
        <v>23.339438595988689</v>
      </c>
      <c r="L22" s="72">
        <f>IF(RES_hh_fech_in!L22=0,0,RES_hh_fech_in!L22/RES_summary!L$21)</f>
        <v>21.136347042734716</v>
      </c>
      <c r="M22" s="72">
        <f>IF(RES_hh_fech_in!M22=0,0,RES_hh_fech_in!M22/RES_summary!M$21)</f>
        <v>20.405551080424249</v>
      </c>
      <c r="N22" s="72">
        <f>IF(RES_hh_fech_in!N22=0,0,RES_hh_fech_in!N22/RES_summary!N$21)</f>
        <v>18.699048383032608</v>
      </c>
      <c r="O22" s="72">
        <f>IF(RES_hh_fech_in!O22=0,0,RES_hh_fech_in!O22/RES_summary!O$21)</f>
        <v>18.289941485963446</v>
      </c>
      <c r="P22" s="72">
        <f>IF(RES_hh_fech_in!P22=0,0,RES_hh_fech_in!P22/RES_summary!P$21)</f>
        <v>17.453190736993992</v>
      </c>
      <c r="Q22" s="72">
        <f>IF(RES_hh_fech_in!Q22=0,0,RES_hh_fech_in!Q22/RES_summary!Q$21)</f>
        <v>18.071001636033774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23.186677546900679</v>
      </c>
      <c r="V22" s="72">
        <f>IF(RES_hh_fech_in!V22=0,0,RES_hh_fech_in!V22/RES_summary!V$21)</f>
        <v>17.106020075124508</v>
      </c>
      <c r="W22" s="72">
        <f>IF(RES_hh_fech_in!W22=0,0,RES_hh_fech_in!W22/RES_summary!W$21)</f>
        <v>19.154495331326743</v>
      </c>
      <c r="X22" s="72">
        <f>IF(RES_hh_fech_in!X22=0,0,RES_hh_fech_in!X22/RES_summary!X$21)</f>
        <v>19.823100785473869</v>
      </c>
      <c r="Y22" s="72">
        <f>IF(RES_hh_fech_in!Y22=0,0,RES_hh_fech_in!Y22/RES_summary!Y$21)</f>
        <v>19.638564012393129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15.007483746084951</v>
      </c>
      <c r="D24" s="72">
        <f>IF(RES_hh_fech_in!D24=0,0,RES_hh_fech_in!D24/RES_summary!D$21)</f>
        <v>0</v>
      </c>
      <c r="E24" s="72">
        <f>IF(RES_hh_fech_in!E24=0,0,RES_hh_fech_in!E24/RES_summary!E$21)</f>
        <v>13.463621767239088</v>
      </c>
      <c r="F24" s="72">
        <f>IF(RES_hh_fech_in!F24=0,0,RES_hh_fech_in!F24/RES_summary!F$21)</f>
        <v>16.180811774306388</v>
      </c>
      <c r="G24" s="72">
        <f>IF(RES_hh_fech_in!G24=0,0,RES_hh_fech_in!G24/RES_summary!G$21)</f>
        <v>15.751651691723042</v>
      </c>
      <c r="H24" s="72">
        <f>IF(RES_hh_fech_in!H24=0,0,RES_hh_fech_in!H24/RES_summary!H$21)</f>
        <v>16.848179588383349</v>
      </c>
      <c r="I24" s="72">
        <f>IF(RES_hh_fech_in!I24=0,0,RES_hh_fech_in!I24/RES_summary!I$21)</f>
        <v>18.964156621829268</v>
      </c>
      <c r="J24" s="72">
        <f>IF(RES_hh_fech_in!J24=0,0,RES_hh_fech_in!J24/RES_summary!J$21)</f>
        <v>18.760734012464262</v>
      </c>
      <c r="K24" s="72">
        <f>IF(RES_hh_fech_in!K24=0,0,RES_hh_fech_in!K24/RES_summary!K$21)</f>
        <v>17.902621807478699</v>
      </c>
      <c r="L24" s="72">
        <f>IF(RES_hh_fech_in!L24=0,0,RES_hh_fech_in!L24/RES_summary!L$21)</f>
        <v>18.288365352141426</v>
      </c>
      <c r="M24" s="72">
        <f>IF(RES_hh_fech_in!M24=0,0,RES_hh_fech_in!M24/RES_summary!M$21)</f>
        <v>16.442240511088389</v>
      </c>
      <c r="N24" s="72">
        <f>IF(RES_hh_fech_in!N24=0,0,RES_hh_fech_in!N24/RES_summary!N$21)</f>
        <v>14.66636895723059</v>
      </c>
      <c r="O24" s="72">
        <f>IF(RES_hh_fech_in!O24=0,0,RES_hh_fech_in!O24/RES_summary!O$21)</f>
        <v>13.847612260443917</v>
      </c>
      <c r="P24" s="72">
        <f>IF(RES_hh_fech_in!P24=0,0,RES_hh_fech_in!P24/RES_summary!P$21)</f>
        <v>13.392716422746441</v>
      </c>
      <c r="Q24" s="72">
        <f>IF(RES_hh_fech_in!Q24=0,0,RES_hh_fech_in!Q24/RES_summary!Q$21)</f>
        <v>14.904114866574748</v>
      </c>
      <c r="R24" s="72">
        <f>IF(RES_hh_fech_in!R24=0,0,RES_hh_fech_in!R24/RES_summary!R$21)</f>
        <v>16.274760059324301</v>
      </c>
      <c r="S24" s="72">
        <f>IF(RES_hh_fech_in!S24=0,0,RES_hh_fech_in!S24/RES_summary!S$21)</f>
        <v>17.253472962544567</v>
      </c>
      <c r="T24" s="72">
        <f>IF(RES_hh_fech_in!T24=0,0,RES_hh_fech_in!T24/RES_summary!T$21)</f>
        <v>17.938646652693503</v>
      </c>
      <c r="U24" s="72">
        <f>IF(RES_hh_fech_in!U24=0,0,RES_hh_fech_in!U24/RES_summary!U$21)</f>
        <v>18.474473519627445</v>
      </c>
      <c r="V24" s="72">
        <f>IF(RES_hh_fech_in!V24=0,0,RES_hh_fech_in!V24/RES_summary!V$21)</f>
        <v>19.769389561102624</v>
      </c>
      <c r="W24" s="72">
        <f>IF(RES_hh_fech_in!W24=0,0,RES_hh_fech_in!W24/RES_summary!W$21)</f>
        <v>18.702397272062495</v>
      </c>
      <c r="X24" s="72">
        <f>IF(RES_hh_fech_in!X24=0,0,RES_hh_fech_in!X24/RES_summary!X$21)</f>
        <v>17.96871309571122</v>
      </c>
      <c r="Y24" s="72">
        <f>IF(RES_hh_fech_in!Y24=0,0,RES_hh_fech_in!Y24/RES_summary!Y$21)</f>
        <v>18.72666635175338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17.317941288936851</v>
      </c>
      <c r="D25" s="74">
        <f>IF(RES_hh_fech_in!D25=0,0,RES_hh_fech_in!D25/RES_summary!D$21)</f>
        <v>17.823803181886994</v>
      </c>
      <c r="E25" s="74">
        <f>IF(RES_hh_fech_in!E25=0,0,RES_hh_fech_in!E25/RES_summary!E$21)</f>
        <v>19.688632162536518</v>
      </c>
      <c r="F25" s="74">
        <f>IF(RES_hh_fech_in!F25=0,0,RES_hh_fech_in!F25/RES_summary!F$21)</f>
        <v>19.479142000877868</v>
      </c>
      <c r="G25" s="74">
        <f>IF(RES_hh_fech_in!G25=0,0,RES_hh_fech_in!G25/RES_summary!G$21)</f>
        <v>19.601389862996534</v>
      </c>
      <c r="H25" s="74">
        <f>IF(RES_hh_fech_in!H25=0,0,RES_hh_fech_in!H25/RES_summary!H$21)</f>
        <v>23.065016909743658</v>
      </c>
      <c r="I25" s="74">
        <f>IF(RES_hh_fech_in!I25=0,0,RES_hh_fech_in!I25/RES_summary!I$21)</f>
        <v>22.261988973251682</v>
      </c>
      <c r="J25" s="74">
        <f>IF(RES_hh_fech_in!J25=0,0,RES_hh_fech_in!J25/RES_summary!J$21)</f>
        <v>23.224774916532851</v>
      </c>
      <c r="K25" s="74">
        <f>IF(RES_hh_fech_in!K25=0,0,RES_hh_fech_in!K25/RES_summary!K$21)</f>
        <v>22.72018031181112</v>
      </c>
      <c r="L25" s="74">
        <f>IF(RES_hh_fech_in!L25=0,0,RES_hh_fech_in!L25/RES_summary!L$21)</f>
        <v>22.607807571391699</v>
      </c>
      <c r="M25" s="74">
        <f>IF(RES_hh_fech_in!M25=0,0,RES_hh_fech_in!M25/RES_summary!M$21)</f>
        <v>21.561087649614407</v>
      </c>
      <c r="N25" s="74">
        <f>IF(RES_hh_fech_in!N25=0,0,RES_hh_fech_in!N25/RES_summary!N$21)</f>
        <v>15.741983439344438</v>
      </c>
      <c r="O25" s="74">
        <f>IF(RES_hh_fech_in!O25=0,0,RES_hh_fech_in!O25/RES_summary!O$21)</f>
        <v>15.801414717850951</v>
      </c>
      <c r="P25" s="74">
        <f>IF(RES_hh_fech_in!P25=0,0,RES_hh_fech_in!P25/RES_summary!P$21)</f>
        <v>14.985191741407085</v>
      </c>
      <c r="Q25" s="74">
        <f>IF(RES_hh_fech_in!Q25=0,0,RES_hh_fech_in!Q25/RES_summary!Q$21)</f>
        <v>18.017264875030996</v>
      </c>
      <c r="R25" s="74">
        <f>IF(RES_hh_fech_in!R25=0,0,RES_hh_fech_in!R25/RES_summary!R$21)</f>
        <v>18.422070412173031</v>
      </c>
      <c r="S25" s="74">
        <f>IF(RES_hh_fech_in!S25=0,0,RES_hh_fech_in!S25/RES_summary!S$21)</f>
        <v>19.121935349323667</v>
      </c>
      <c r="T25" s="74">
        <f>IF(RES_hh_fech_in!T25=0,0,RES_hh_fech_in!T25/RES_summary!T$21)</f>
        <v>19.337405205183487</v>
      </c>
      <c r="U25" s="74">
        <f>IF(RES_hh_fech_in!U25=0,0,RES_hh_fech_in!U25/RES_summary!U$21)</f>
        <v>19.522719123414252</v>
      </c>
      <c r="V25" s="74">
        <f>IF(RES_hh_fech_in!V25=0,0,RES_hh_fech_in!V25/RES_summary!V$21)</f>
        <v>21.336700095338042</v>
      </c>
      <c r="W25" s="74">
        <f>IF(RES_hh_fech_in!W25=0,0,RES_hh_fech_in!W25/RES_summary!W$21)</f>
        <v>18.595860938557554</v>
      </c>
      <c r="X25" s="74">
        <f>IF(RES_hh_fech_in!X25=0,0,RES_hh_fech_in!X25/RES_summary!X$21)</f>
        <v>17.310296788570863</v>
      </c>
      <c r="Y25" s="74">
        <f>IF(RES_hh_fech_in!Y25=0,0,RES_hh_fech_in!Y25/RES_summary!Y$21)</f>
        <v>18.310326400873095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8.2783081928613189</v>
      </c>
      <c r="D26" s="77">
        <f>IF(RES_hh_fech_in!D26=0,0,RES_hh_fech_in!D26/RES_summary!D$21)</f>
        <v>8.1683099820082976</v>
      </c>
      <c r="E26" s="77">
        <f>IF(RES_hh_fech_in!E26=0,0,RES_hh_fech_in!E26/RES_summary!E$21)</f>
        <v>8.4226988152462372</v>
      </c>
      <c r="F26" s="77">
        <f>IF(RES_hh_fech_in!F26=0,0,RES_hh_fech_in!F26/RES_summary!F$21)</f>
        <v>8.8101176362631399</v>
      </c>
      <c r="G26" s="77">
        <f>IF(RES_hh_fech_in!G26=0,0,RES_hh_fech_in!G26/RES_summary!G$21)</f>
        <v>9.3450151867583298</v>
      </c>
      <c r="H26" s="77">
        <f>IF(RES_hh_fech_in!H26=0,0,RES_hh_fech_in!H26/RES_summary!H$21)</f>
        <v>10.029593841257554</v>
      </c>
      <c r="I26" s="77">
        <f>IF(RES_hh_fech_in!I26=0,0,RES_hh_fech_in!I26/RES_summary!I$21)</f>
        <v>10.716229198967101</v>
      </c>
      <c r="J26" s="77">
        <f>IF(RES_hh_fech_in!J26=0,0,RES_hh_fech_in!J26/RES_summary!J$21)</f>
        <v>11.149441455502892</v>
      </c>
      <c r="K26" s="77">
        <f>IF(RES_hh_fech_in!K26=0,0,RES_hh_fech_in!K26/RES_summary!K$21)</f>
        <v>11.002075221951545</v>
      </c>
      <c r="L26" s="77">
        <f>IF(RES_hh_fech_in!L26=0,0,RES_hh_fech_in!L26/RES_summary!L$21)</f>
        <v>10.917700938799822</v>
      </c>
      <c r="M26" s="77">
        <f>IF(RES_hh_fech_in!M26=0,0,RES_hh_fech_in!M26/RES_summary!M$21)</f>
        <v>10.215881081740461</v>
      </c>
      <c r="N26" s="77">
        <f>IF(RES_hh_fech_in!N26=0,0,RES_hh_fech_in!N26/RES_summary!N$21)</f>
        <v>9.1390727970365404</v>
      </c>
      <c r="O26" s="77">
        <f>IF(RES_hh_fech_in!O26=0,0,RES_hh_fech_in!O26/RES_summary!O$21)</f>
        <v>8.6787121426729481</v>
      </c>
      <c r="P26" s="77">
        <f>IF(RES_hh_fech_in!P26=0,0,RES_hh_fech_in!P26/RES_summary!P$21)</f>
        <v>8.6294661293561408</v>
      </c>
      <c r="Q26" s="77">
        <f>IF(RES_hh_fech_in!Q26=0,0,RES_hh_fech_in!Q26/RES_summary!Q$21)</f>
        <v>9.3341139210206396</v>
      </c>
      <c r="R26" s="77">
        <f>IF(RES_hh_fech_in!R26=0,0,RES_hh_fech_in!R26/RES_summary!R$21)</f>
        <v>9.8668020459366641</v>
      </c>
      <c r="S26" s="77">
        <f>IF(RES_hh_fech_in!S26=0,0,RES_hh_fech_in!S26/RES_summary!S$21)</f>
        <v>10.599975257377876</v>
      </c>
      <c r="T26" s="77">
        <f>IF(RES_hh_fech_in!T26=0,0,RES_hh_fech_in!T26/RES_summary!T$21)</f>
        <v>10.940024183615055</v>
      </c>
      <c r="U26" s="77">
        <f>IF(RES_hh_fech_in!U26=0,0,RES_hh_fech_in!U26/RES_summary!U$21)</f>
        <v>11.335544241610744</v>
      </c>
      <c r="V26" s="77">
        <f>IF(RES_hh_fech_in!V26=0,0,RES_hh_fech_in!V26/RES_summary!V$21)</f>
        <v>12.407758580335464</v>
      </c>
      <c r="W26" s="77">
        <f>IF(RES_hh_fech_in!W26=0,0,RES_hh_fech_in!W26/RES_summary!W$21)</f>
        <v>11.835770312190121</v>
      </c>
      <c r="X26" s="77">
        <f>IF(RES_hh_fech_in!X26=0,0,RES_hh_fech_in!X26/RES_summary!X$21)</f>
        <v>10.944573570215102</v>
      </c>
      <c r="Y26" s="77">
        <f>IF(RES_hh_fech_in!Y26=0,0,RES_hh_fech_in!Y26/RES_summary!Y$21)</f>
        <v>10.812826933951476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7.8087633551390354</v>
      </c>
      <c r="D27" s="69">
        <f>IF(RES_hh_fech_in!D27=0,0,RES_hh_fech_in!D27/RES_summary!D$21)</f>
        <v>7.6738020034084737</v>
      </c>
      <c r="E27" s="69">
        <f>IF(RES_hh_fech_in!E27=0,0,RES_hh_fech_in!E27/RES_summary!E$21)</f>
        <v>7.9423099584840831</v>
      </c>
      <c r="F27" s="69">
        <f>IF(RES_hh_fech_in!F27=0,0,RES_hh_fech_in!F27/RES_summary!F$21)</f>
        <v>8.3480383493992196</v>
      </c>
      <c r="G27" s="69">
        <f>IF(RES_hh_fech_in!G27=0,0,RES_hh_fech_in!G27/RES_summary!G$21)</f>
        <v>8.0179651947828248</v>
      </c>
      <c r="H27" s="69">
        <f>IF(RES_hh_fech_in!H27=0,0,RES_hh_fech_in!H27/RES_summary!H$21)</f>
        <v>8.4337666483049194</v>
      </c>
      <c r="I27" s="69">
        <f>IF(RES_hh_fech_in!I27=0,0,RES_hh_fech_in!I27/RES_summary!I$21)</f>
        <v>8.1633223038467353</v>
      </c>
      <c r="J27" s="69">
        <f>IF(RES_hh_fech_in!J27=0,0,RES_hh_fech_in!J27/RES_summary!J$21)</f>
        <v>8.2372014884486422</v>
      </c>
      <c r="K27" s="69">
        <f>IF(RES_hh_fech_in!K27=0,0,RES_hh_fech_in!K27/RES_summary!K$21)</f>
        <v>7.017219720416394</v>
      </c>
      <c r="L27" s="69">
        <f>IF(RES_hh_fech_in!L27=0,0,RES_hh_fech_in!L27/RES_summary!L$21)</f>
        <v>7.3484465961204384</v>
      </c>
      <c r="M27" s="69">
        <f>IF(RES_hh_fech_in!M27=0,0,RES_hh_fech_in!M27/RES_summary!M$21)</f>
        <v>6.005101883756323</v>
      </c>
      <c r="N27" s="69">
        <f>IF(RES_hh_fech_in!N27=0,0,RES_hh_fech_in!N27/RES_summary!N$21)</f>
        <v>4.844612831794878</v>
      </c>
      <c r="O27" s="69">
        <f>IF(RES_hh_fech_in!O27=0,0,RES_hh_fech_in!O27/RES_summary!O$21)</f>
        <v>4.682908172851608</v>
      </c>
      <c r="P27" s="69">
        <f>IF(RES_hh_fech_in!P27=0,0,RES_hh_fech_in!P27/RES_summary!P$21)</f>
        <v>4.5541707011421906</v>
      </c>
      <c r="Q27" s="69">
        <f>IF(RES_hh_fech_in!Q27=0,0,RES_hh_fech_in!Q27/RES_summary!Q$21)</f>
        <v>5.1286062790776912</v>
      </c>
      <c r="R27" s="69">
        <f>IF(RES_hh_fech_in!R27=0,0,RES_hh_fech_in!R27/RES_summary!R$21)</f>
        <v>5.0759311272507643</v>
      </c>
      <c r="S27" s="69">
        <f>IF(RES_hh_fech_in!S27=0,0,RES_hh_fech_in!S27/RES_summary!S$21)</f>
        <v>6.6323633765694723</v>
      </c>
      <c r="T27" s="69">
        <f>IF(RES_hh_fech_in!T27=0,0,RES_hh_fech_in!T27/RES_summary!T$21)</f>
        <v>7.4389656845924481</v>
      </c>
      <c r="U27" s="69">
        <f>IF(RES_hh_fech_in!U27=0,0,RES_hh_fech_in!U27/RES_summary!U$21)</f>
        <v>7.5199204054322335</v>
      </c>
      <c r="V27" s="69">
        <f>IF(RES_hh_fech_in!V27=0,0,RES_hh_fech_in!V27/RES_summary!V$21)</f>
        <v>10.796390557079338</v>
      </c>
      <c r="W27" s="69">
        <f>IF(RES_hh_fech_in!W27=0,0,RES_hh_fech_in!W27/RES_summary!W$21)</f>
        <v>10.192567560514215</v>
      </c>
      <c r="X27" s="69">
        <f>IF(RES_hh_fech_in!X27=0,0,RES_hh_fech_in!X27/RES_summary!X$21)</f>
        <v>8.5072959274396585</v>
      </c>
      <c r="Y27" s="69">
        <f>IF(RES_hh_fech_in!Y27=0,0,RES_hh_fech_in!Y27/RES_summary!Y$21)</f>
        <v>8.1753720955766429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7.9201365271178235</v>
      </c>
      <c r="D29" s="72">
        <f>IF(RES_hh_fech_in!D29=0,0,RES_hh_fech_in!D29/RES_summary!D$21)</f>
        <v>8.1349747303942728</v>
      </c>
      <c r="E29" s="72">
        <f>IF(RES_hh_fech_in!E29=0,0,RES_hh_fech_in!E29/RES_summary!E$21)</f>
        <v>8.2659023772924201</v>
      </c>
      <c r="F29" s="72">
        <f>IF(RES_hh_fech_in!F29=0,0,RES_hh_fech_in!F29/RES_summary!F$21)</f>
        <v>8.2029754109736874</v>
      </c>
      <c r="G29" s="72">
        <f>IF(RES_hh_fech_in!G29=0,0,RES_hh_fech_in!G29/RES_summary!G$21)</f>
        <v>8.6479052695350926</v>
      </c>
      <c r="H29" s="72">
        <f>IF(RES_hh_fech_in!H29=0,0,RES_hh_fech_in!H29/RES_summary!H$21)</f>
        <v>9.0767222165608192</v>
      </c>
      <c r="I29" s="72">
        <f>IF(RES_hh_fech_in!I29=0,0,RES_hh_fech_in!I29/RES_summary!I$21)</f>
        <v>8.6586741596554031</v>
      </c>
      <c r="J29" s="72">
        <f>IF(RES_hh_fech_in!J29=0,0,RES_hh_fech_in!J29/RES_summary!J$21)</f>
        <v>7.8543534885059758</v>
      </c>
      <c r="K29" s="72">
        <f>IF(RES_hh_fech_in!K29=0,0,RES_hh_fech_in!K29/RES_summary!K$21)</f>
        <v>7.8430287017613152</v>
      </c>
      <c r="L29" s="72">
        <f>IF(RES_hh_fech_in!L29=0,0,RES_hh_fech_in!L29/RES_summary!L$21)</f>
        <v>8.1420749560327188</v>
      </c>
      <c r="M29" s="72">
        <f>IF(RES_hh_fech_in!M29=0,0,RES_hh_fech_in!M29/RES_summary!M$21)</f>
        <v>6.4708362211842969</v>
      </c>
      <c r="N29" s="72">
        <f>IF(RES_hh_fech_in!N29=0,0,RES_hh_fech_in!N29/RES_summary!N$21)</f>
        <v>5.1099386553627397</v>
      </c>
      <c r="O29" s="72">
        <f>IF(RES_hh_fech_in!O29=0,0,RES_hh_fech_in!O29/RES_summary!O$21)</f>
        <v>5.2957382387980596</v>
      </c>
      <c r="P29" s="72">
        <f>IF(RES_hh_fech_in!P29=0,0,RES_hh_fech_in!P29/RES_summary!P$21)</f>
        <v>4.8116411321878321</v>
      </c>
      <c r="Q29" s="72">
        <f>IF(RES_hh_fech_in!Q29=0,0,RES_hh_fech_in!Q29/RES_summary!Q$21)</f>
        <v>5.3158980146212</v>
      </c>
      <c r="R29" s="72">
        <f>IF(RES_hh_fech_in!R29=0,0,RES_hh_fech_in!R29/RES_summary!R$21)</f>
        <v>4.9543557780601422</v>
      </c>
      <c r="S29" s="72">
        <f>IF(RES_hh_fech_in!S29=0,0,RES_hh_fech_in!S29/RES_summary!S$21)</f>
        <v>6.929302475480136</v>
      </c>
      <c r="T29" s="72">
        <f>IF(RES_hh_fech_in!T29=0,0,RES_hh_fech_in!T29/RES_summary!T$21)</f>
        <v>7.708383289973348</v>
      </c>
      <c r="U29" s="72">
        <f>IF(RES_hh_fech_in!U29=0,0,RES_hh_fech_in!U29/RES_summary!U$21)</f>
        <v>8.1258591603377983</v>
      </c>
      <c r="V29" s="72">
        <f>IF(RES_hh_fech_in!V29=0,0,RES_hh_fech_in!V29/RES_summary!V$21)</f>
        <v>11.610312789059138</v>
      </c>
      <c r="W29" s="72">
        <f>IF(RES_hh_fech_in!W29=0,0,RES_hh_fech_in!W29/RES_summary!W$21)</f>
        <v>11.308367759026986</v>
      </c>
      <c r="X29" s="72">
        <f>IF(RES_hh_fech_in!X29=0,0,RES_hh_fech_in!X29/RES_summary!X$21)</f>
        <v>10.159066392184345</v>
      </c>
      <c r="Y29" s="72">
        <f>IF(RES_hh_fech_in!Y29=0,0,RES_hh_fech_in!Y29/RES_summary!Y$21)</f>
        <v>9.7285731303723555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7.8704257626698846</v>
      </c>
      <c r="D30" s="72">
        <f>IF(RES_hh_fech_in!D30=0,0,RES_hh_fech_in!D30/RES_summary!D$21)</f>
        <v>8.1575179714355013</v>
      </c>
      <c r="E30" s="72">
        <f>IF(RES_hh_fech_in!E30=0,0,RES_hh_fech_in!E30/RES_summary!E$21)</f>
        <v>8.291283177310623</v>
      </c>
      <c r="F30" s="72">
        <f>IF(RES_hh_fech_in!F30=0,0,RES_hh_fech_in!F30/RES_summary!F$21)</f>
        <v>8.6577947918561442</v>
      </c>
      <c r="G30" s="72">
        <f>IF(RES_hh_fech_in!G30=0,0,RES_hh_fech_in!G30/RES_summary!G$21)</f>
        <v>8.5914984649080601</v>
      </c>
      <c r="H30" s="72">
        <f>IF(RES_hh_fech_in!H30=0,0,RES_hh_fech_in!H30/RES_summary!H$21)</f>
        <v>8.7580294338791518</v>
      </c>
      <c r="I30" s="72">
        <f>IF(RES_hh_fech_in!I30=0,0,RES_hh_fech_in!I30/RES_summary!I$21)</f>
        <v>8.2009630921605403</v>
      </c>
      <c r="J30" s="72">
        <f>IF(RES_hh_fech_in!J30=0,0,RES_hh_fech_in!J30/RES_summary!J$21)</f>
        <v>9.1863262527516696</v>
      </c>
      <c r="K30" s="72">
        <f>IF(RES_hh_fech_in!K30=0,0,RES_hh_fech_in!K30/RES_summary!K$21)</f>
        <v>7.5356895005593509</v>
      </c>
      <c r="L30" s="72">
        <f>IF(RES_hh_fech_in!L30=0,0,RES_hh_fech_in!L30/RES_summary!L$21)</f>
        <v>7.9778917610480686</v>
      </c>
      <c r="M30" s="72">
        <f>IF(RES_hh_fech_in!M30=0,0,RES_hh_fech_in!M30/RES_summary!M$21)</f>
        <v>6.4768963016508074</v>
      </c>
      <c r="N30" s="72">
        <f>IF(RES_hh_fech_in!N30=0,0,RES_hh_fech_in!N30/RES_summary!N$21)</f>
        <v>5.0301896552969509</v>
      </c>
      <c r="O30" s="72">
        <f>IF(RES_hh_fech_in!O30=0,0,RES_hh_fech_in!O30/RES_summary!O$21)</f>
        <v>4.7683636786228041</v>
      </c>
      <c r="P30" s="72">
        <f>IF(RES_hh_fech_in!P30=0,0,RES_hh_fech_in!P30/RES_summary!P$21)</f>
        <v>4.7318048345568355</v>
      </c>
      <c r="Q30" s="72">
        <f>IF(RES_hh_fech_in!Q30=0,0,RES_hh_fech_in!Q30/RES_summary!Q$21)</f>
        <v>5.2680432341488457</v>
      </c>
      <c r="R30" s="72">
        <f>IF(RES_hh_fech_in!R30=0,0,RES_hh_fech_in!R30/RES_summary!R$21)</f>
        <v>5.1591505857733919</v>
      </c>
      <c r="S30" s="72">
        <f>IF(RES_hh_fech_in!S30=0,0,RES_hh_fech_in!S30/RES_summary!S$21)</f>
        <v>6.7247309918643392</v>
      </c>
      <c r="T30" s="72">
        <f>IF(RES_hh_fech_in!T30=0,0,RES_hh_fech_in!T30/RES_summary!T$21)</f>
        <v>7.6351362254972264</v>
      </c>
      <c r="U30" s="72">
        <f>IF(RES_hh_fech_in!U30=0,0,RES_hh_fech_in!U30/RES_summary!U$21)</f>
        <v>7.9359643880407793</v>
      </c>
      <c r="V30" s="72">
        <f>IF(RES_hh_fech_in!V30=0,0,RES_hh_fech_in!V30/RES_summary!V$21)</f>
        <v>11.770881002973379</v>
      </c>
      <c r="W30" s="72">
        <f>IF(RES_hh_fech_in!W30=0,0,RES_hh_fech_in!W30/RES_summary!W$21)</f>
        <v>11.800482340832803</v>
      </c>
      <c r="X30" s="72">
        <f>IF(RES_hh_fech_in!X30=0,0,RES_hh_fech_in!X30/RES_summary!X$21)</f>
        <v>9.9065421992264113</v>
      </c>
      <c r="Y30" s="72">
        <f>IF(RES_hh_fech_in!Y30=0,0,RES_hh_fech_in!Y30/RES_summary!Y$21)</f>
        <v>9.2699232536696794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8.0365046840572294</v>
      </c>
      <c r="D31" s="72">
        <f>IF(RES_hh_fech_in!D31=0,0,RES_hh_fech_in!D31/RES_summary!D$21)</f>
        <v>8.3856842236367797</v>
      </c>
      <c r="E31" s="72">
        <f>IF(RES_hh_fech_in!E31=0,0,RES_hh_fech_in!E31/RES_summary!E$21)</f>
        <v>7.5466725106877268</v>
      </c>
      <c r="F31" s="72">
        <f>IF(RES_hh_fech_in!F31=0,0,RES_hh_fech_in!F31/RES_summary!F$21)</f>
        <v>6.0908581950555032</v>
      </c>
      <c r="G31" s="72">
        <f>IF(RES_hh_fech_in!G31=0,0,RES_hh_fech_in!G31/RES_summary!G$21)</f>
        <v>9.5256840178527789</v>
      </c>
      <c r="H31" s="72">
        <f>IF(RES_hh_fech_in!H31=0,0,RES_hh_fech_in!H31/RES_summary!H$21)</f>
        <v>8.8128112828635121</v>
      </c>
      <c r="I31" s="72">
        <f>IF(RES_hh_fech_in!I31=0,0,RES_hh_fech_in!I31/RES_summary!I$21)</f>
        <v>9.2562016744431173</v>
      </c>
      <c r="J31" s="72">
        <f>IF(RES_hh_fech_in!J31=0,0,RES_hh_fech_in!J31/RES_summary!J$21)</f>
        <v>7.0058627869762589</v>
      </c>
      <c r="K31" s="72">
        <f>IF(RES_hh_fech_in!K31=0,0,RES_hh_fech_in!K31/RES_summary!K$21)</f>
        <v>8.1057080123342011</v>
      </c>
      <c r="L31" s="72">
        <f>IF(RES_hh_fech_in!L31=0,0,RES_hh_fech_in!L31/RES_summary!L$21)</f>
        <v>7.1428618878477916</v>
      </c>
      <c r="M31" s="72">
        <f>IF(RES_hh_fech_in!M31=0,0,RES_hh_fech_in!M31/RES_summary!M$21)</f>
        <v>6.6160043813369152</v>
      </c>
      <c r="N31" s="72">
        <f>IF(RES_hh_fech_in!N31=0,0,RES_hh_fech_in!N31/RES_summary!N$21)</f>
        <v>5.9753230605215428</v>
      </c>
      <c r="O31" s="72">
        <f>IF(RES_hh_fech_in!O31=0,0,RES_hh_fech_in!O31/RES_summary!O$21)</f>
        <v>5.8268040528977831</v>
      </c>
      <c r="P31" s="72">
        <f>IF(RES_hh_fech_in!P31=0,0,RES_hh_fech_in!P31/RES_summary!P$21)</f>
        <v>5.4580777345675582</v>
      </c>
      <c r="Q31" s="72">
        <f>IF(RES_hh_fech_in!Q31=0,0,RES_hh_fech_in!Q31/RES_summary!Q$21)</f>
        <v>5.8220703980652999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9.2799489986927188</v>
      </c>
      <c r="V31" s="72">
        <f>IF(RES_hh_fech_in!V31=0,0,RES_hh_fech_in!V31/RES_summary!V$21)</f>
        <v>9.4294660879546797</v>
      </c>
      <c r="W31" s="72">
        <f>IF(RES_hh_fech_in!W31=0,0,RES_hh_fech_in!W31/RES_summary!W$21)</f>
        <v>10.555644279895811</v>
      </c>
      <c r="X31" s="72">
        <f>IF(RES_hh_fech_in!X31=0,0,RES_hh_fech_in!X31/RES_summary!X$21)</f>
        <v>10.551139311233385</v>
      </c>
      <c r="Y31" s="72">
        <f>IF(RES_hh_fech_in!Y31=0,0,RES_hh_fech_in!Y31/RES_summary!Y$21)</f>
        <v>9.9742883249761682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6.8836784383910734</v>
      </c>
      <c r="D32" s="77">
        <f>IF(RES_hh_fech_in!D32=0,0,RES_hh_fech_in!D32/RES_summary!D$21)</f>
        <v>5.0694631626569784</v>
      </c>
      <c r="E32" s="77">
        <f>IF(RES_hh_fech_in!E32=0,0,RES_hh_fech_in!E32/RES_summary!E$21)</f>
        <v>5.2309644054388675</v>
      </c>
      <c r="F32" s="77">
        <f>IF(RES_hh_fech_in!F32=0,0,RES_hh_fech_in!F32/RES_summary!F$21)</f>
        <v>6.9265479215414372</v>
      </c>
      <c r="G32" s="77">
        <f>IF(RES_hh_fech_in!G32=0,0,RES_hh_fech_in!G32/RES_summary!G$21)</f>
        <v>6.4646404928770576</v>
      </c>
      <c r="H32" s="77">
        <f>IF(RES_hh_fech_in!H32=0,0,RES_hh_fech_in!H32/RES_summary!H$21)</f>
        <v>6.4052287760386752</v>
      </c>
      <c r="I32" s="77">
        <f>IF(RES_hh_fech_in!I32=0,0,RES_hh_fech_in!I32/RES_summary!I$21)</f>
        <v>6.8924307009078856</v>
      </c>
      <c r="J32" s="77">
        <f>IF(RES_hh_fech_in!J32=0,0,RES_hh_fech_in!J32/RES_summary!J$21)</f>
        <v>6.982140639171921</v>
      </c>
      <c r="K32" s="77">
        <f>IF(RES_hh_fech_in!K32=0,0,RES_hh_fech_in!K32/RES_summary!K$21)</f>
        <v>5.4360412905052806</v>
      </c>
      <c r="L32" s="77">
        <f>IF(RES_hh_fech_in!L32=0,0,RES_hh_fech_in!L32/RES_summary!L$21)</f>
        <v>5.5199824199164729</v>
      </c>
      <c r="M32" s="77">
        <f>IF(RES_hh_fech_in!M32=0,0,RES_hh_fech_in!M32/RES_summary!M$21)</f>
        <v>5.2085992725845394</v>
      </c>
      <c r="N32" s="77">
        <f>IF(RES_hh_fech_in!N32=0,0,RES_hh_fech_in!N32/RES_summary!N$21)</f>
        <v>4.3182056138348779</v>
      </c>
      <c r="O32" s="77">
        <f>IF(RES_hh_fech_in!O32=0,0,RES_hh_fech_in!O32/RES_summary!O$21)</f>
        <v>3.7740177665339316</v>
      </c>
      <c r="P32" s="77">
        <f>IF(RES_hh_fech_in!P32=0,0,RES_hh_fech_in!P32/RES_summary!P$21)</f>
        <v>3.6017559745161973</v>
      </c>
      <c r="Q32" s="77">
        <f>IF(RES_hh_fech_in!Q32=0,0,RES_hh_fech_in!Q32/RES_summary!Q$21)</f>
        <v>3.9335457616690821</v>
      </c>
      <c r="R32" s="77">
        <f>IF(RES_hh_fech_in!R32=0,0,RES_hh_fech_in!R32/RES_summary!R$21)</f>
        <v>4.0984796111838797</v>
      </c>
      <c r="S32" s="77">
        <f>IF(RES_hh_fech_in!S32=0,0,RES_hh_fech_in!S32/RES_summary!S$21)</f>
        <v>4.8684368420987738</v>
      </c>
      <c r="T32" s="77">
        <f>IF(RES_hh_fech_in!T32=0,0,RES_hh_fech_in!T32/RES_summary!T$21)</f>
        <v>5.2079540337049233</v>
      </c>
      <c r="U32" s="77">
        <f>IF(RES_hh_fech_in!U32=0,0,RES_hh_fech_in!U32/RES_summary!U$21)</f>
        <v>5.379326606636381</v>
      </c>
      <c r="V32" s="77">
        <f>IF(RES_hh_fech_in!V32=0,0,RES_hh_fech_in!V32/RES_summary!V$21)</f>
        <v>9.0135628458913022</v>
      </c>
      <c r="W32" s="77">
        <f>IF(RES_hh_fech_in!W32=0,0,RES_hh_fech_in!W32/RES_summary!W$21)</f>
        <v>7.7444295312516473</v>
      </c>
      <c r="X32" s="77">
        <f>IF(RES_hh_fech_in!X32=0,0,RES_hh_fech_in!X32/RES_summary!X$21)</f>
        <v>6.9836144529378279</v>
      </c>
      <c r="Y32" s="77">
        <f>IF(RES_hh_fech_in!Y32=0,0,RES_hh_fech_in!Y32/RES_summary!Y$21)</f>
        <v>6.8211824552523739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94.434766554189409</v>
      </c>
      <c r="D3" s="65">
        <f>IF(RES_hh_tesh_in!D3=0,0,RES_hh_tesh_in!D3/RES_summary!D$21)</f>
        <v>91.789242486762802</v>
      </c>
      <c r="E3" s="65">
        <f>IF(RES_hh_tesh_in!E3=0,0,RES_hh_tesh_in!E3/RES_summary!E$21)</f>
        <v>101.67440706891782</v>
      </c>
      <c r="F3" s="65">
        <f>IF(RES_hh_tesh_in!F3=0,0,RES_hh_tesh_in!F3/RES_summary!F$21)</f>
        <v>90.62011904689021</v>
      </c>
      <c r="G3" s="65">
        <f>IF(RES_hh_tesh_in!G3=0,0,RES_hh_tesh_in!G3/RES_summary!G$21)</f>
        <v>109.09474503190083</v>
      </c>
      <c r="H3" s="65">
        <f>IF(RES_hh_tesh_in!H3=0,0,RES_hh_tesh_in!H3/RES_summary!H$21)</f>
        <v>106.24843822143006</v>
      </c>
      <c r="I3" s="65">
        <f>IF(RES_hh_tesh_in!I3=0,0,RES_hh_tesh_in!I3/RES_summary!I$21)</f>
        <v>99.752604800564598</v>
      </c>
      <c r="J3" s="65">
        <f>IF(RES_hh_tesh_in!J3=0,0,RES_hh_tesh_in!J3/RES_summary!J$21)</f>
        <v>92.543695793633731</v>
      </c>
      <c r="K3" s="65">
        <f>IF(RES_hh_tesh_in!K3=0,0,RES_hh_tesh_in!K3/RES_summary!K$21)</f>
        <v>100.70986500555541</v>
      </c>
      <c r="L3" s="65">
        <f>IF(RES_hh_tesh_in!L3=0,0,RES_hh_tesh_in!L3/RES_summary!L$21)</f>
        <v>102.93896068172165</v>
      </c>
      <c r="M3" s="65">
        <f>IF(RES_hh_tesh_in!M3=0,0,RES_hh_tesh_in!M3/RES_summary!M$21)</f>
        <v>100.87402241739417</v>
      </c>
      <c r="N3" s="65">
        <f>IF(RES_hh_tesh_in!N3=0,0,RES_hh_tesh_in!N3/RES_summary!N$21)</f>
        <v>94.826234619127618</v>
      </c>
      <c r="O3" s="65">
        <f>IF(RES_hh_tesh_in!O3=0,0,RES_hh_tesh_in!O3/RES_summary!O$21)</f>
        <v>86.557146158895108</v>
      </c>
      <c r="P3" s="65">
        <f>IF(RES_hh_tesh_in!P3=0,0,RES_hh_tesh_in!P3/RES_summary!P$21)</f>
        <v>73.693160351508823</v>
      </c>
      <c r="Q3" s="65">
        <f>IF(RES_hh_tesh_in!Q3=0,0,RES_hh_tesh_in!Q3/RES_summary!Q$21)</f>
        <v>80.882048019119395</v>
      </c>
      <c r="R3" s="65">
        <f>IF(RES_hh_tesh_in!R3=0,0,RES_hh_tesh_in!R3/RES_summary!R$21)</f>
        <v>82.649305466458458</v>
      </c>
      <c r="S3" s="65">
        <f>IF(RES_hh_tesh_in!S3=0,0,RES_hh_tesh_in!S3/RES_summary!S$21)</f>
        <v>85.640997780662687</v>
      </c>
      <c r="T3" s="65">
        <f>IF(RES_hh_tesh_in!T3=0,0,RES_hh_tesh_in!T3/RES_summary!T$21)</f>
        <v>81.209225221586678</v>
      </c>
      <c r="U3" s="65">
        <f>IF(RES_hh_tesh_in!U3=0,0,RES_hh_tesh_in!U3/RES_summary!U$21)</f>
        <v>76.691031741592951</v>
      </c>
      <c r="V3" s="65">
        <f>IF(RES_hh_tesh_in!V3=0,0,RES_hh_tesh_in!V3/RES_summary!V$21)</f>
        <v>77.156463179524138</v>
      </c>
      <c r="W3" s="65">
        <f>IF(RES_hh_tesh_in!W3=0,0,RES_hh_tesh_in!W3/RES_summary!W$21)</f>
        <v>79.661386496234712</v>
      </c>
      <c r="X3" s="65">
        <f>IF(RES_hh_tesh_in!X3=0,0,RES_hh_tesh_in!X3/RES_summary!X$21)</f>
        <v>66.162546558020509</v>
      </c>
      <c r="Y3" s="65">
        <f>IF(RES_hh_tesh_in!Y3=0,0,RES_hh_tesh_in!Y3/RES_summary!Y$21)</f>
        <v>55.089464341411208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78.855629264026661</v>
      </c>
      <c r="D4" s="69">
        <f>IF(RES_hh_tesh_in!D4=0,0,RES_hh_tesh_in!D4/RES_summary!D$21)</f>
        <v>76.281427517052308</v>
      </c>
      <c r="E4" s="69">
        <f>IF(RES_hh_tesh_in!E4=0,0,RES_hh_tesh_in!E4/RES_summary!E$21)</f>
        <v>84.908617477892065</v>
      </c>
      <c r="F4" s="69">
        <f>IF(RES_hh_tesh_in!F4=0,0,RES_hh_tesh_in!F4/RES_summary!F$21)</f>
        <v>73.718590844056777</v>
      </c>
      <c r="G4" s="69">
        <f>IF(RES_hh_tesh_in!G4=0,0,RES_hh_tesh_in!G4/RES_summary!G$21)</f>
        <v>91.701670095217821</v>
      </c>
      <c r="H4" s="69">
        <f>IF(RES_hh_tesh_in!H4=0,0,RES_hh_tesh_in!H4/RES_summary!H$21)</f>
        <v>86.602602690332262</v>
      </c>
      <c r="I4" s="69">
        <f>IF(RES_hh_tesh_in!I4=0,0,RES_hh_tesh_in!I4/RES_summary!I$21)</f>
        <v>79.447156578691192</v>
      </c>
      <c r="J4" s="69">
        <f>IF(RES_hh_tesh_in!J4=0,0,RES_hh_tesh_in!J4/RES_summary!J$21)</f>
        <v>71.830739220131889</v>
      </c>
      <c r="K4" s="69">
        <f>IF(RES_hh_tesh_in!K4=0,0,RES_hh_tesh_in!K4/RES_summary!K$21)</f>
        <v>80.827817892289318</v>
      </c>
      <c r="L4" s="69">
        <f>IF(RES_hh_tesh_in!L4=0,0,RES_hh_tesh_in!L4/RES_summary!L$21)</f>
        <v>82.82106946479486</v>
      </c>
      <c r="M4" s="69">
        <f>IF(RES_hh_tesh_in!M4=0,0,RES_hh_tesh_in!M4/RES_summary!M$21)</f>
        <v>82.171629495432512</v>
      </c>
      <c r="N4" s="69">
        <f>IF(RES_hh_tesh_in!N4=0,0,RES_hh_tesh_in!N4/RES_summary!N$21)</f>
        <v>78.127173476347636</v>
      </c>
      <c r="O4" s="69">
        <f>IF(RES_hh_tesh_in!O4=0,0,RES_hh_tesh_in!O4/RES_summary!O$21)</f>
        <v>71.761410174976632</v>
      </c>
      <c r="P4" s="69">
        <f>IF(RES_hh_tesh_in!P4=0,0,RES_hh_tesh_in!P4/RES_summary!P$21)</f>
        <v>59.123100363418452</v>
      </c>
      <c r="Q4" s="69">
        <f>IF(RES_hh_tesh_in!Q4=0,0,RES_hh_tesh_in!Q4/RES_summary!Q$21)</f>
        <v>63.928993628049973</v>
      </c>
      <c r="R4" s="69">
        <f>IF(RES_hh_tesh_in!R4=0,0,RES_hh_tesh_in!R4/RES_summary!R$21)</f>
        <v>64.952204042292109</v>
      </c>
      <c r="S4" s="69">
        <f>IF(RES_hh_tesh_in!S4=0,0,RES_hh_tesh_in!S4/RES_summary!S$21)</f>
        <v>65.465498240054686</v>
      </c>
      <c r="T4" s="69">
        <f>IF(RES_hh_tesh_in!T4=0,0,RES_hh_tesh_in!T4/RES_summary!T$21)</f>
        <v>57.591899174872033</v>
      </c>
      <c r="U4" s="69">
        <f>IF(RES_hh_tesh_in!U4=0,0,RES_hh_tesh_in!U4/RES_summary!U$21)</f>
        <v>52.225009443602843</v>
      </c>
      <c r="V4" s="69">
        <f>IF(RES_hh_tesh_in!V4=0,0,RES_hh_tesh_in!V4/RES_summary!V$21)</f>
        <v>50.459429987787793</v>
      </c>
      <c r="W4" s="69">
        <f>IF(RES_hh_tesh_in!W4=0,0,RES_hh_tesh_in!W4/RES_summary!W$21)</f>
        <v>48.430916510439872</v>
      </c>
      <c r="X4" s="69">
        <f>IF(RES_hh_tesh_in!X4=0,0,RES_hh_tesh_in!X4/RES_summary!X$21)</f>
        <v>38.515681154718045</v>
      </c>
      <c r="Y4" s="69">
        <f>IF(RES_hh_tesh_in!Y4=0,0,RES_hh_tesh_in!Y4/RES_summary!Y$21)</f>
        <v>29.023214346519115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67.174203095507167</v>
      </c>
      <c r="D5" s="72">
        <f>IF(RES_hh_tesh_in!D5=0,0,RES_hh_tesh_in!D5/RES_summary!D$21)</f>
        <v>79.991122462967397</v>
      </c>
      <c r="E5" s="72">
        <f>IF(RES_hh_tesh_in!E5=0,0,RES_hh_tesh_in!E5/RES_summary!E$21)</f>
        <v>83.952669979155289</v>
      </c>
      <c r="F5" s="72">
        <f>IF(RES_hh_tesh_in!F5=0,0,RES_hh_tesh_in!F5/RES_summary!F$21)</f>
        <v>80.997699842139639</v>
      </c>
      <c r="G5" s="72">
        <f>IF(RES_hh_tesh_in!G5=0,0,RES_hh_tesh_in!G5/RES_summary!G$21)</f>
        <v>88.876791453594336</v>
      </c>
      <c r="H5" s="72">
        <f>IF(RES_hh_tesh_in!H5=0,0,RES_hh_tesh_in!H5/RES_summary!H$21)</f>
        <v>92.039328990795681</v>
      </c>
      <c r="I5" s="72">
        <f>IF(RES_hh_tesh_in!I5=0,0,RES_hh_tesh_in!I5/RES_summary!I$21)</f>
        <v>0</v>
      </c>
      <c r="J5" s="72">
        <f>IF(RES_hh_tesh_in!J5=0,0,RES_hh_tesh_in!J5/RES_summary!J$21)</f>
        <v>78.661707987079097</v>
      </c>
      <c r="K5" s="72">
        <f>IF(RES_hh_tesh_in!K5=0,0,RES_hh_tesh_in!K5/RES_summary!K$21)</f>
        <v>73.033315973016187</v>
      </c>
      <c r="L5" s="72">
        <f>IF(RES_hh_tesh_in!L5=0,0,RES_hh_tesh_in!L5/RES_summary!L$21)</f>
        <v>76.659893196111952</v>
      </c>
      <c r="M5" s="72">
        <f>IF(RES_hh_tesh_in!M5=0,0,RES_hh_tesh_in!M5/RES_summary!M$21)</f>
        <v>86.981457038546253</v>
      </c>
      <c r="N5" s="72">
        <f>IF(RES_hh_tesh_in!N5=0,0,RES_hh_tesh_in!N5/RES_summary!N$21)</f>
        <v>78.329047966033158</v>
      </c>
      <c r="O5" s="72">
        <f>IF(RES_hh_tesh_in!O5=0,0,RES_hh_tesh_in!O5/RES_summary!O$21)</f>
        <v>72.553690064243412</v>
      </c>
      <c r="P5" s="72">
        <f>IF(RES_hh_tesh_in!P5=0,0,RES_hh_tesh_in!P5/RES_summary!P$21)</f>
        <v>0</v>
      </c>
      <c r="Q5" s="72">
        <f>IF(RES_hh_tesh_in!Q5=0,0,RES_hh_tesh_in!Q5/RES_summary!Q$21)</f>
        <v>54.735412669383841</v>
      </c>
      <c r="R5" s="72">
        <f>IF(RES_hh_tesh_in!R5=0,0,RES_hh_tesh_in!R5/RES_summary!R$21)</f>
        <v>68.974425942645553</v>
      </c>
      <c r="S5" s="72">
        <f>IF(RES_hh_tesh_in!S5=0,0,RES_hh_tesh_in!S5/RES_summary!S$21)</f>
        <v>79.192917566867166</v>
      </c>
      <c r="T5" s="72">
        <f>IF(RES_hh_tesh_in!T5=0,0,RES_hh_tesh_in!T5/RES_summary!T$21)</f>
        <v>55.613095577913995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53.599807217923136</v>
      </c>
      <c r="O6" s="72">
        <f>IF(RES_hh_tesh_in!O6=0,0,RES_hh_tesh_in!O6/RES_summary!O$21)</f>
        <v>77.17061154202942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63.417586044090655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X6" s="72">
        <f>IF(RES_hh_tesh_in!X6=0,0,RES_hh_tesh_in!X6/RES_summary!X$21)</f>
        <v>0</v>
      </c>
      <c r="Y6" s="72">
        <f>IF(RES_hh_tesh_in!Y6=0,0,RES_hh_tesh_in!Y6/RES_summary!Y$21)</f>
        <v>25.237225740038337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94.719203099859186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76.883503831931591</v>
      </c>
      <c r="D8" s="72">
        <f>IF(RES_hh_tesh_in!D8=0,0,RES_hh_tesh_in!D8/RES_summary!D$21)</f>
        <v>74.142821320266179</v>
      </c>
      <c r="E8" s="72">
        <f>IF(RES_hh_tesh_in!E8=0,0,RES_hh_tesh_in!E8/RES_summary!E$21)</f>
        <v>84.911433949479303</v>
      </c>
      <c r="F8" s="72">
        <f>IF(RES_hh_tesh_in!F8=0,0,RES_hh_tesh_in!F8/RES_summary!F$21)</f>
        <v>75.474410323441333</v>
      </c>
      <c r="G8" s="72">
        <f>IF(RES_hh_tesh_in!G8=0,0,RES_hh_tesh_in!G8/RES_summary!G$21)</f>
        <v>86.532740355066281</v>
      </c>
      <c r="H8" s="72">
        <f>IF(RES_hh_tesh_in!H8=0,0,RES_hh_tesh_in!H8/RES_summary!H$21)</f>
        <v>82.912790492049041</v>
      </c>
      <c r="I8" s="72">
        <f>IF(RES_hh_tesh_in!I8=0,0,RES_hh_tesh_in!I8/RES_summary!I$21)</f>
        <v>72.103479156838461</v>
      </c>
      <c r="J8" s="72">
        <f>IF(RES_hh_tesh_in!J8=0,0,RES_hh_tesh_in!J8/RES_summary!J$21)</f>
        <v>76.061951296970051</v>
      </c>
      <c r="K8" s="72">
        <f>IF(RES_hh_tesh_in!K8=0,0,RES_hh_tesh_in!K8/RES_summary!K$21)</f>
        <v>76.386849244958114</v>
      </c>
      <c r="L8" s="72">
        <f>IF(RES_hh_tesh_in!L8=0,0,RES_hh_tesh_in!L8/RES_summary!L$21)</f>
        <v>81.289430588593873</v>
      </c>
      <c r="M8" s="72">
        <f>IF(RES_hh_tesh_in!M8=0,0,RES_hh_tesh_in!M8/RES_summary!M$21)</f>
        <v>77.758665841005154</v>
      </c>
      <c r="N8" s="72">
        <f>IF(RES_hh_tesh_in!N8=0,0,RES_hh_tesh_in!N8/RES_summary!N$21)</f>
        <v>72.845707447573076</v>
      </c>
      <c r="O8" s="72">
        <f>IF(RES_hh_tesh_in!O8=0,0,RES_hh_tesh_in!O8/RES_summary!O$21)</f>
        <v>66.615227707924603</v>
      </c>
      <c r="P8" s="72">
        <f>IF(RES_hh_tesh_in!P8=0,0,RES_hh_tesh_in!P8/RES_summary!P$21)</f>
        <v>57.148571704714549</v>
      </c>
      <c r="Q8" s="72">
        <f>IF(RES_hh_tesh_in!Q8=0,0,RES_hh_tesh_in!Q8/RES_summary!Q$21)</f>
        <v>62.501594453940974</v>
      </c>
      <c r="R8" s="72">
        <f>IF(RES_hh_tesh_in!R8=0,0,RES_hh_tesh_in!R8/RES_summary!R$21)</f>
        <v>63.5994821911966</v>
      </c>
      <c r="S8" s="72">
        <f>IF(RES_hh_tesh_in!S8=0,0,RES_hh_tesh_in!S8/RES_summary!S$21)</f>
        <v>63.949175193409829</v>
      </c>
      <c r="T8" s="72">
        <f>IF(RES_hh_tesh_in!T8=0,0,RES_hh_tesh_in!T8/RES_summary!T$21)</f>
        <v>56.648582120062557</v>
      </c>
      <c r="U8" s="72">
        <f>IF(RES_hh_tesh_in!U8=0,0,RES_hh_tesh_in!U8/RES_summary!U$21)</f>
        <v>51.644838418006294</v>
      </c>
      <c r="V8" s="72">
        <f>IF(RES_hh_tesh_in!V8=0,0,RES_hh_tesh_in!V8/RES_summary!V$21)</f>
        <v>50.984125200438235</v>
      </c>
      <c r="W8" s="72">
        <f>IF(RES_hh_tesh_in!W8=0,0,RES_hh_tesh_in!W8/RES_summary!W$21)</f>
        <v>50.456255676558001</v>
      </c>
      <c r="X8" s="72">
        <f>IF(RES_hh_tesh_in!X8=0,0,RES_hh_tesh_in!X8/RES_summary!X$21)</f>
        <v>36.968101827371811</v>
      </c>
      <c r="Y8" s="72">
        <f>IF(RES_hh_tesh_in!Y8=0,0,RES_hh_tesh_in!Y8/RES_summary!Y$21)</f>
        <v>26.137317392515786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78.637819223381868</v>
      </c>
      <c r="D9" s="72">
        <f>IF(RES_hh_tesh_in!D9=0,0,RES_hh_tesh_in!D9/RES_summary!D$21)</f>
        <v>77.893330577061391</v>
      </c>
      <c r="E9" s="72">
        <f>IF(RES_hh_tesh_in!E9=0,0,RES_hh_tesh_in!E9/RES_summary!E$21)</f>
        <v>76.956156139879582</v>
      </c>
      <c r="F9" s="72">
        <f>IF(RES_hh_tesh_in!F9=0,0,RES_hh_tesh_in!F9/RES_summary!F$21)</f>
        <v>58.858887287435472</v>
      </c>
      <c r="G9" s="72">
        <f>IF(RES_hh_tesh_in!G9=0,0,RES_hh_tesh_in!G9/RES_summary!G$21)</f>
        <v>93.533053405669179</v>
      </c>
      <c r="H9" s="72">
        <f>IF(RES_hh_tesh_in!H9=0,0,RES_hh_tesh_in!H9/RES_summary!H$21)</f>
        <v>87.637014910622838</v>
      </c>
      <c r="I9" s="72">
        <f>IF(RES_hh_tesh_in!I9=0,0,RES_hh_tesh_in!I9/RES_summary!I$21)</f>
        <v>84.105496756593325</v>
      </c>
      <c r="J9" s="72">
        <f>IF(RES_hh_tesh_in!J9=0,0,RES_hh_tesh_in!J9/RES_summary!J$21)</f>
        <v>63.649628649736421</v>
      </c>
      <c r="K9" s="72">
        <f>IF(RES_hh_tesh_in!K9=0,0,RES_hh_tesh_in!K9/RES_summary!K$21)</f>
        <v>82.09172258414894</v>
      </c>
      <c r="L9" s="72">
        <f>IF(RES_hh_tesh_in!L9=0,0,RES_hh_tesh_in!L9/RES_summary!L$21)</f>
        <v>82.33381162553313</v>
      </c>
      <c r="M9" s="72">
        <f>IF(RES_hh_tesh_in!M9=0,0,RES_hh_tesh_in!M9/RES_summary!M$21)</f>
        <v>82.726093144630639</v>
      </c>
      <c r="N9" s="72">
        <f>IF(RES_hh_tesh_in!N9=0,0,RES_hh_tesh_in!N9/RES_summary!N$21)</f>
        <v>81.300448602014271</v>
      </c>
      <c r="O9" s="72">
        <f>IF(RES_hh_tesh_in!O9=0,0,RES_hh_tesh_in!O9/RES_summary!O$21)</f>
        <v>79.39700943414914</v>
      </c>
      <c r="P9" s="72">
        <f>IF(RES_hh_tesh_in!P9=0,0,RES_hh_tesh_in!P9/RES_summary!P$21)</f>
        <v>61.389443402716203</v>
      </c>
      <c r="Q9" s="72">
        <f>IF(RES_hh_tesh_in!Q9=0,0,RES_hh_tesh_in!Q9/RES_summary!Q$21)</f>
        <v>65.01709973537811</v>
      </c>
      <c r="R9" s="72">
        <f>IF(RES_hh_tesh_in!R9=0,0,RES_hh_tesh_in!R9/RES_summary!R$21)</f>
        <v>0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49.872656856538384</v>
      </c>
      <c r="V9" s="72">
        <f>IF(RES_hh_tesh_in!V9=0,0,RES_hh_tesh_in!V9/RES_summary!V$21)</f>
        <v>49.076804854607204</v>
      </c>
      <c r="W9" s="72">
        <f>IF(RES_hh_tesh_in!W9=0,0,RES_hh_tesh_in!W9/RES_summary!W$21)</f>
        <v>46.240881115413089</v>
      </c>
      <c r="X9" s="72">
        <f>IF(RES_hh_tesh_in!X9=0,0,RES_hh_tesh_in!X9/RES_summary!X$21)</f>
        <v>37.995095282882851</v>
      </c>
      <c r="Y9" s="72">
        <f>IF(RES_hh_tesh_in!Y9=0,0,RES_hh_tesh_in!Y9/RES_summary!Y$21)</f>
        <v>28.59062066771213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83.221093109996772</v>
      </c>
      <c r="D11" s="72">
        <f>IF(RES_hh_tesh_in!D11=0,0,RES_hh_tesh_in!D11/RES_summary!D$21)</f>
        <v>0</v>
      </c>
      <c r="E11" s="72">
        <f>IF(RES_hh_tesh_in!E11=0,0,RES_hh_tesh_in!E11/RES_summary!E$21)</f>
        <v>78.919083962463276</v>
      </c>
      <c r="F11" s="72">
        <f>IF(RES_hh_tesh_in!F11=0,0,RES_hh_tesh_in!F11/RES_summary!F$21)</f>
        <v>81.729162402376318</v>
      </c>
      <c r="G11" s="72">
        <f>IF(RES_hh_tesh_in!G11=0,0,RES_hh_tesh_in!G11/RES_summary!G$21)</f>
        <v>88.747509723402857</v>
      </c>
      <c r="H11" s="72">
        <f>IF(RES_hh_tesh_in!H11=0,0,RES_hh_tesh_in!H11/RES_summary!H$21)</f>
        <v>84.768812369062971</v>
      </c>
      <c r="I11" s="72">
        <f>IF(RES_hh_tesh_in!I11=0,0,RES_hh_tesh_in!I11/RES_summary!I$21)</f>
        <v>80.2222699910985</v>
      </c>
      <c r="J11" s="72">
        <f>IF(RES_hh_tesh_in!J11=0,0,RES_hh_tesh_in!J11/RES_summary!J$21)</f>
        <v>74.319037045614635</v>
      </c>
      <c r="K11" s="72">
        <f>IF(RES_hh_tesh_in!K11=0,0,RES_hh_tesh_in!K11/RES_summary!K$21)</f>
        <v>76.581623447653044</v>
      </c>
      <c r="L11" s="72">
        <f>IF(RES_hh_tesh_in!L11=0,0,RES_hh_tesh_in!L11/RES_summary!L$21)</f>
        <v>83.493497297726194</v>
      </c>
      <c r="M11" s="72">
        <f>IF(RES_hh_tesh_in!M11=0,0,RES_hh_tesh_in!M11/RES_summary!M$21)</f>
        <v>78.458171162560532</v>
      </c>
      <c r="N11" s="72">
        <f>IF(RES_hh_tesh_in!N11=0,0,RES_hh_tesh_in!N11/RES_summary!N$21)</f>
        <v>78.324770321231483</v>
      </c>
      <c r="O11" s="72">
        <f>IF(RES_hh_tesh_in!O11=0,0,RES_hh_tesh_in!O11/RES_summary!O$21)</f>
        <v>74.749148477638244</v>
      </c>
      <c r="P11" s="72">
        <f>IF(RES_hh_tesh_in!P11=0,0,RES_hh_tesh_in!P11/RES_summary!P$21)</f>
        <v>59.198196110844208</v>
      </c>
      <c r="Q11" s="72">
        <f>IF(RES_hh_tesh_in!Q11=0,0,RES_hh_tesh_in!Q11/RES_summary!Q$21)</f>
        <v>63.30207813442361</v>
      </c>
      <c r="R11" s="72">
        <f>IF(RES_hh_tesh_in!R11=0,0,RES_hh_tesh_in!R11/RES_summary!R$21)</f>
        <v>64.877337504694239</v>
      </c>
      <c r="S11" s="72">
        <f>IF(RES_hh_tesh_in!S11=0,0,RES_hh_tesh_in!S11/RES_summary!S$21)</f>
        <v>63.908079631277971</v>
      </c>
      <c r="T11" s="72">
        <f>IF(RES_hh_tesh_in!T11=0,0,RES_hh_tesh_in!T11/RES_summary!T$21)</f>
        <v>56.362274884721025</v>
      </c>
      <c r="U11" s="72">
        <f>IF(RES_hh_tesh_in!U11=0,0,RES_hh_tesh_in!U11/RES_summary!U$21)</f>
        <v>51.856149485715477</v>
      </c>
      <c r="V11" s="72">
        <f>IF(RES_hh_tesh_in!V11=0,0,RES_hh_tesh_in!V11/RES_summary!V$21)</f>
        <v>50.612544602197687</v>
      </c>
      <c r="W11" s="72">
        <f>IF(RES_hh_tesh_in!W11=0,0,RES_hh_tesh_in!W11/RES_summary!W$21)</f>
        <v>48.666493957759997</v>
      </c>
      <c r="X11" s="72">
        <f>IF(RES_hh_tesh_in!X11=0,0,RES_hh_tesh_in!X11/RES_summary!X$21)</f>
        <v>37.588468807843874</v>
      </c>
      <c r="Y11" s="72">
        <f>IF(RES_hh_tesh_in!Y11=0,0,RES_hh_tesh_in!Y11/RES_summary!Y$21)</f>
        <v>27.669801743227961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74.778935979080444</v>
      </c>
      <c r="D12" s="72">
        <f>IF(RES_hh_tesh_in!D12=0,0,RES_hh_tesh_in!D12/RES_summary!D$21)</f>
        <v>75.184607640869601</v>
      </c>
      <c r="E12" s="72">
        <f>IF(RES_hh_tesh_in!E12=0,0,RES_hh_tesh_in!E12/RES_summary!E$21)</f>
        <v>84.197662224317952</v>
      </c>
      <c r="F12" s="72">
        <f>IF(RES_hh_tesh_in!F12=0,0,RES_hh_tesh_in!F12/RES_summary!F$21)</f>
        <v>78.981564930719969</v>
      </c>
      <c r="G12" s="72">
        <f>IF(RES_hh_tesh_in!G12=0,0,RES_hh_tesh_in!G12/RES_summary!G$21)</f>
        <v>83.112006697877291</v>
      </c>
      <c r="H12" s="72">
        <f>IF(RES_hh_tesh_in!H12=0,0,RES_hh_tesh_in!H12/RES_summary!H$21)</f>
        <v>87.514849393040095</v>
      </c>
      <c r="I12" s="72">
        <f>IF(RES_hh_tesh_in!I12=0,0,RES_hh_tesh_in!I12/RES_summary!I$21)</f>
        <v>75.691054704601783</v>
      </c>
      <c r="J12" s="72">
        <f>IF(RES_hh_tesh_in!J12=0,0,RES_hh_tesh_in!J12/RES_summary!J$21)</f>
        <v>75.692321311891462</v>
      </c>
      <c r="K12" s="72">
        <f>IF(RES_hh_tesh_in!K12=0,0,RES_hh_tesh_in!K12/RES_summary!K$21)</f>
        <v>74.286466792749835</v>
      </c>
      <c r="L12" s="72">
        <f>IF(RES_hh_tesh_in!L12=0,0,RES_hh_tesh_in!L12/RES_summary!L$21)</f>
        <v>87.490824794838773</v>
      </c>
      <c r="M12" s="72">
        <f>IF(RES_hh_tesh_in!M12=0,0,RES_hh_tesh_in!M12/RES_summary!M$21)</f>
        <v>79.036018576886633</v>
      </c>
      <c r="N12" s="72">
        <f>IF(RES_hh_tesh_in!N12=0,0,RES_hh_tesh_in!N12/RES_summary!N$21)</f>
        <v>71.353584963866965</v>
      </c>
      <c r="O12" s="72">
        <f>IF(RES_hh_tesh_in!O12=0,0,RES_hh_tesh_in!O12/RES_summary!O$21)</f>
        <v>62.005231569784833</v>
      </c>
      <c r="P12" s="72">
        <f>IF(RES_hh_tesh_in!P12=0,0,RES_hh_tesh_in!P12/RES_summary!P$21)</f>
        <v>52.793945242151771</v>
      </c>
      <c r="Q12" s="72">
        <f>IF(RES_hh_tesh_in!Q12=0,0,RES_hh_tesh_in!Q12/RES_summary!Q$21)</f>
        <v>75.47706891168653</v>
      </c>
      <c r="R12" s="72">
        <f>IF(RES_hh_tesh_in!R12=0,0,RES_hh_tesh_in!R12/RES_summary!R$21)</f>
        <v>65.066730231324613</v>
      </c>
      <c r="S12" s="72">
        <f>IF(RES_hh_tesh_in!S12=0,0,RES_hh_tesh_in!S12/RES_summary!S$21)</f>
        <v>56.115170487372367</v>
      </c>
      <c r="T12" s="72">
        <f>IF(RES_hh_tesh_in!T12=0,0,RES_hh_tesh_in!T12/RES_summary!T$21)</f>
        <v>56.105950127857497</v>
      </c>
      <c r="U12" s="72">
        <f>IF(RES_hh_tesh_in!U12=0,0,RES_hh_tesh_in!U12/RES_summary!U$21)</f>
        <v>53.537489562554526</v>
      </c>
      <c r="V12" s="72">
        <f>IF(RES_hh_tesh_in!V12=0,0,RES_hh_tesh_in!V12/RES_summary!V$21)</f>
        <v>45.799805618957365</v>
      </c>
      <c r="W12" s="72">
        <f>IF(RES_hh_tesh_in!W12=0,0,RES_hh_tesh_in!W12/RES_summary!W$21)</f>
        <v>47.579646260249959</v>
      </c>
      <c r="X12" s="72">
        <f>IF(RES_hh_tesh_in!X12=0,0,RES_hh_tesh_in!X12/RES_summary!X$21)</f>
        <v>42.042061006919916</v>
      </c>
      <c r="Y12" s="72">
        <f>IF(RES_hh_tesh_in!Y12=0,0,RES_hh_tesh_in!Y12/RES_summary!Y$21)</f>
        <v>32.512066529956918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77.005540305001944</v>
      </c>
      <c r="D13" s="74">
        <f>IF(RES_hh_tesh_in!D13=0,0,RES_hh_tesh_in!D13/RES_summary!D$21)</f>
        <v>77.024711206552197</v>
      </c>
      <c r="E13" s="74">
        <f>IF(RES_hh_tesh_in!E13=0,0,RES_hh_tesh_in!E13/RES_summary!E$21)</f>
        <v>83.239208816720719</v>
      </c>
      <c r="F13" s="74">
        <f>IF(RES_hh_tesh_in!F13=0,0,RES_hh_tesh_in!F13/RES_summary!F$21)</f>
        <v>79.961087677928859</v>
      </c>
      <c r="G13" s="74">
        <f>IF(RES_hh_tesh_in!G13=0,0,RES_hh_tesh_in!G13/RES_summary!G$21)</f>
        <v>85.429727283499417</v>
      </c>
      <c r="H13" s="74">
        <f>IF(RES_hh_tesh_in!H13=0,0,RES_hh_tesh_in!H13/RES_summary!H$21)</f>
        <v>84.058394944606476</v>
      </c>
      <c r="I13" s="74">
        <f>IF(RES_hh_tesh_in!I13=0,0,RES_hh_tesh_in!I13/RES_summary!I$21)</f>
        <v>76.80095218082549</v>
      </c>
      <c r="J13" s="74">
        <f>IF(RES_hh_tesh_in!J13=0,0,RES_hh_tesh_in!J13/RES_summary!J$21)</f>
        <v>78.769151267427546</v>
      </c>
      <c r="K13" s="74">
        <f>IF(RES_hh_tesh_in!K13=0,0,RES_hh_tesh_in!K13/RES_summary!K$21)</f>
        <v>81.079891911678217</v>
      </c>
      <c r="L13" s="74">
        <f>IF(RES_hh_tesh_in!L13=0,0,RES_hh_tesh_in!L13/RES_summary!L$21)</f>
        <v>0</v>
      </c>
      <c r="M13" s="74">
        <f>IF(RES_hh_tesh_in!M13=0,0,RES_hh_tesh_in!M13/RES_summary!M$21)</f>
        <v>0</v>
      </c>
      <c r="N13" s="74">
        <f>IF(RES_hh_tesh_in!N13=0,0,RES_hh_tesh_in!N13/RES_summary!N$21)</f>
        <v>70.036964883707327</v>
      </c>
      <c r="O13" s="74">
        <f>IF(RES_hh_tesh_in!O13=0,0,RES_hh_tesh_in!O13/RES_summary!O$21)</f>
        <v>69.399526913958582</v>
      </c>
      <c r="P13" s="74">
        <f>IF(RES_hh_tesh_in!P13=0,0,RES_hh_tesh_in!P13/RES_summary!P$21)</f>
        <v>61.914041113182144</v>
      </c>
      <c r="Q13" s="74">
        <f>IF(RES_hh_tesh_in!Q13=0,0,RES_hh_tesh_in!Q13/RES_summary!Q$21)</f>
        <v>65.836513769963545</v>
      </c>
      <c r="R13" s="74">
        <f>IF(RES_hh_tesh_in!R13=0,0,RES_hh_tesh_in!R13/RES_summary!R$21)</f>
        <v>64.420066165904515</v>
      </c>
      <c r="S13" s="74">
        <f>IF(RES_hh_tesh_in!S13=0,0,RES_hh_tesh_in!S13/RES_summary!S$21)</f>
        <v>63.19065550934161</v>
      </c>
      <c r="T13" s="74">
        <f>IF(RES_hh_tesh_in!T13=0,0,RES_hh_tesh_in!T13/RES_summary!T$21)</f>
        <v>52.498409152070501</v>
      </c>
      <c r="U13" s="74">
        <f>IF(RES_hh_tesh_in!U13=0,0,RES_hh_tesh_in!U13/RES_summary!U$21)</f>
        <v>34.22949807764968</v>
      </c>
      <c r="V13" s="74">
        <f>IF(RES_hh_tesh_in!V13=0,0,RES_hh_tesh_in!V13/RES_summary!V$21)</f>
        <v>33.343505564613544</v>
      </c>
      <c r="W13" s="74">
        <f>IF(RES_hh_tesh_in!W13=0,0,RES_hh_tesh_in!W13/RES_summary!W$21)</f>
        <v>42.075304983426435</v>
      </c>
      <c r="X13" s="74">
        <f>IF(RES_hh_tesh_in!X13=0,0,RES_hh_tesh_in!X13/RES_summary!X$21)</f>
        <v>41.178310192242627</v>
      </c>
      <c r="Y13" s="74">
        <f>IF(RES_hh_tesh_in!Y13=0,0,RES_hh_tesh_in!Y13/RES_summary!Y$21)</f>
        <v>36.003941683394395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1.5283391478331729</v>
      </c>
      <c r="D14" s="76">
        <f>IF(RES_hh_tesh_in!D14=0,0,RES_hh_tesh_in!D14/RES_summary!D$21)</f>
        <v>1.6654472935029196</v>
      </c>
      <c r="E14" s="76">
        <f>IF(RES_hh_tesh_in!E14=0,0,RES_hh_tesh_in!E14/RES_summary!E$21)</f>
        <v>1.6060246173136175</v>
      </c>
      <c r="F14" s="76">
        <f>IF(RES_hh_tesh_in!F14=0,0,RES_hh_tesh_in!F14/RES_summary!F$21)</f>
        <v>1.1532420342003273</v>
      </c>
      <c r="G14" s="76">
        <f>IF(RES_hh_tesh_in!G14=0,0,RES_hh_tesh_in!G14/RES_summary!G$21)</f>
        <v>1.137389389762393</v>
      </c>
      <c r="H14" s="76">
        <f>IF(RES_hh_tesh_in!H14=0,0,RES_hh_tesh_in!H14/RES_summary!H$21)</f>
        <v>1.0939363537476992</v>
      </c>
      <c r="I14" s="76">
        <f>IF(RES_hh_tesh_in!I14=0,0,RES_hh_tesh_in!I14/RES_summary!I$21)</f>
        <v>1.0412778130866562</v>
      </c>
      <c r="J14" s="76">
        <f>IF(RES_hh_tesh_in!J14=0,0,RES_hh_tesh_in!J14/RES_summary!J$21)</f>
        <v>1.0466309620571981</v>
      </c>
      <c r="K14" s="76">
        <f>IF(RES_hh_tesh_in!K14=0,0,RES_hh_tesh_in!K14/RES_summary!K$21)</f>
        <v>0.9094207816423816</v>
      </c>
      <c r="L14" s="76">
        <f>IF(RES_hh_tesh_in!L14=0,0,RES_hh_tesh_in!L14/RES_summary!L$21)</f>
        <v>0.92689644034912011</v>
      </c>
      <c r="M14" s="76">
        <f>IF(RES_hh_tesh_in!M14=0,0,RES_hh_tesh_in!M14/RES_summary!M$21)</f>
        <v>0.82748441782923743</v>
      </c>
      <c r="N14" s="76">
        <f>IF(RES_hh_tesh_in!N14=0,0,RES_hh_tesh_in!N14/RES_summary!N$21)</f>
        <v>0.89130775508491322</v>
      </c>
      <c r="O14" s="76">
        <f>IF(RES_hh_tesh_in!O14=0,0,RES_hh_tesh_in!O14/RES_summary!O$21)</f>
        <v>0.9979916046454389</v>
      </c>
      <c r="P14" s="76">
        <f>IF(RES_hh_tesh_in!P14=0,0,RES_hh_tesh_in!P14/RES_summary!P$21)</f>
        <v>0.92890829180053347</v>
      </c>
      <c r="Q14" s="76">
        <f>IF(RES_hh_tesh_in!Q14=0,0,RES_hh_tesh_in!Q14/RES_summary!Q$21)</f>
        <v>1.1241646583364266</v>
      </c>
      <c r="R14" s="76">
        <f>IF(RES_hh_tesh_in!R14=0,0,RES_hh_tesh_in!R14/RES_summary!R$21)</f>
        <v>1.1533381994215017</v>
      </c>
      <c r="S14" s="76">
        <f>IF(RES_hh_tesh_in!S14=0,0,RES_hh_tesh_in!S14/RES_summary!S$21)</f>
        <v>1.1390488381696402</v>
      </c>
      <c r="T14" s="76">
        <f>IF(RES_hh_tesh_in!T14=0,0,RES_hh_tesh_in!T14/RES_summary!T$21)</f>
        <v>1.0092158476454653</v>
      </c>
      <c r="U14" s="76">
        <f>IF(RES_hh_tesh_in!U14=0,0,RES_hh_tesh_in!U14/RES_summary!U$21)</f>
        <v>0.85288157904951611</v>
      </c>
      <c r="V14" s="76">
        <f>IF(RES_hh_tesh_in!V14=0,0,RES_hh_tesh_in!V14/RES_summary!V$21)</f>
        <v>0.71117615139205115</v>
      </c>
      <c r="W14" s="76">
        <f>IF(RES_hh_tesh_in!W14=0,0,RES_hh_tesh_in!W14/RES_summary!W$21)</f>
        <v>0.60274308927167397</v>
      </c>
      <c r="X14" s="76">
        <f>IF(RES_hh_tesh_in!X14=0,0,RES_hh_tesh_in!X14/RES_summary!X$21)</f>
        <v>0.38423731809383493</v>
      </c>
      <c r="Y14" s="76">
        <f>IF(RES_hh_tesh_in!Y14=0,0,RES_hh_tesh_in!Y14/RES_summary!Y$21)</f>
        <v>0.25571087319511115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0.15584024519508102</v>
      </c>
      <c r="D15" s="69">
        <f>IF(RES_hh_tesh_in!D15=0,0,RES_hh_tesh_in!D15/RES_summary!D$21)</f>
        <v>0.28444749304682199</v>
      </c>
      <c r="E15" s="69">
        <f>IF(RES_hh_tesh_in!E15=0,0,RES_hh_tesh_in!E15/RES_summary!E$21)</f>
        <v>0.5480328004280719</v>
      </c>
      <c r="F15" s="69">
        <f>IF(RES_hh_tesh_in!F15=0,0,RES_hh_tesh_in!F15/RES_summary!F$21)</f>
        <v>0.34701728710628849</v>
      </c>
      <c r="G15" s="69">
        <f>IF(RES_hh_tesh_in!G15=0,0,RES_hh_tesh_in!G15/RES_summary!G$21)</f>
        <v>0.44225503750779782</v>
      </c>
      <c r="H15" s="69">
        <f>IF(RES_hh_tesh_in!H15=0,0,RES_hh_tesh_in!H15/RES_summary!H$21)</f>
        <v>0.83378949004573422</v>
      </c>
      <c r="I15" s="69">
        <f>IF(RES_hh_tesh_in!I15=0,0,RES_hh_tesh_in!I15/RES_summary!I$21)</f>
        <v>1.3768527976246787</v>
      </c>
      <c r="J15" s="69">
        <f>IF(RES_hh_tesh_in!J15=0,0,RES_hh_tesh_in!J15/RES_summary!J$21)</f>
        <v>1.0354259083506729</v>
      </c>
      <c r="K15" s="69">
        <f>IF(RES_hh_tesh_in!K15=0,0,RES_hh_tesh_in!K15/RES_summary!K$21)</f>
        <v>1.1473505276519185</v>
      </c>
      <c r="L15" s="69">
        <f>IF(RES_hh_tesh_in!L15=0,0,RES_hh_tesh_in!L15/RES_summary!L$21)</f>
        <v>1.3286573895129563</v>
      </c>
      <c r="M15" s="69">
        <f>IF(RES_hh_tesh_in!M15=0,0,RES_hh_tesh_in!M15/RES_summary!M$21)</f>
        <v>1.278800018362501</v>
      </c>
      <c r="N15" s="69">
        <f>IF(RES_hh_tesh_in!N15=0,0,RES_hh_tesh_in!N15/RES_summary!N$21)</f>
        <v>2.4184002736546297</v>
      </c>
      <c r="O15" s="69">
        <f>IF(RES_hh_tesh_in!O15=0,0,RES_hh_tesh_in!O15/RES_summary!O$21)</f>
        <v>1.4282324808595339</v>
      </c>
      <c r="P15" s="69">
        <f>IF(RES_hh_tesh_in!P15=0,0,RES_hh_tesh_in!P15/RES_summary!P$21)</f>
        <v>0.96487668934224713</v>
      </c>
      <c r="Q15" s="69">
        <f>IF(RES_hh_tesh_in!Q15=0,0,RES_hh_tesh_in!Q15/RES_summary!Q$21)</f>
        <v>1.3537518406911078</v>
      </c>
      <c r="R15" s="69">
        <f>IF(RES_hh_tesh_in!R15=0,0,RES_hh_tesh_in!R15/RES_summary!R$21)</f>
        <v>1.3646819211994299</v>
      </c>
      <c r="S15" s="69">
        <f>IF(RES_hh_tesh_in!S15=0,0,RES_hh_tesh_in!S15/RES_summary!S$21)</f>
        <v>2.0318699606852397</v>
      </c>
      <c r="T15" s="69">
        <f>IF(RES_hh_tesh_in!T15=0,0,RES_hh_tesh_in!T15/RES_summary!T$21)</f>
        <v>4.47474898113488</v>
      </c>
      <c r="U15" s="69">
        <f>IF(RES_hh_tesh_in!U15=0,0,RES_hh_tesh_in!U15/RES_summary!U$21)</f>
        <v>4.6709353346867557</v>
      </c>
      <c r="V15" s="69">
        <f>IF(RES_hh_tesh_in!V15=0,0,RES_hh_tesh_in!V15/RES_summary!V$21)</f>
        <v>2.8527672657050744</v>
      </c>
      <c r="W15" s="69">
        <f>IF(RES_hh_tesh_in!W15=0,0,RES_hh_tesh_in!W15/RES_summary!W$21)</f>
        <v>8.9773302301572127</v>
      </c>
      <c r="X15" s="69">
        <f>IF(RES_hh_tesh_in!X15=0,0,RES_hh_tesh_in!X15/RES_summary!X$21)</f>
        <v>6.6425590716192273</v>
      </c>
      <c r="Y15" s="69">
        <f>IF(RES_hh_tesh_in!Y15=0,0,RES_hh_tesh_in!Y15/RES_summary!Y$21)</f>
        <v>4.4560022031038971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0.15584024519508102</v>
      </c>
      <c r="D16" s="72">
        <f>IF(RES_hh_tesh_in!D16=0,0,RES_hh_tesh_in!D16/RES_summary!D$21)</f>
        <v>0.28444749304682199</v>
      </c>
      <c r="E16" s="72">
        <f>IF(RES_hh_tesh_in!E16=0,0,RES_hh_tesh_in!E16/RES_summary!E$21)</f>
        <v>0.5480328004280719</v>
      </c>
      <c r="F16" s="72">
        <f>IF(RES_hh_tesh_in!F16=0,0,RES_hh_tesh_in!F16/RES_summary!F$21)</f>
        <v>0.34701728710628849</v>
      </c>
      <c r="G16" s="72">
        <f>IF(RES_hh_tesh_in!G16=0,0,RES_hh_tesh_in!G16/RES_summary!G$21)</f>
        <v>0.44225503750779782</v>
      </c>
      <c r="H16" s="72">
        <f>IF(RES_hh_tesh_in!H16=0,0,RES_hh_tesh_in!H16/RES_summary!H$21)</f>
        <v>0.83378949004573422</v>
      </c>
      <c r="I16" s="72">
        <f>IF(RES_hh_tesh_in!I16=0,0,RES_hh_tesh_in!I16/RES_summary!I$21)</f>
        <v>1.3768527976246787</v>
      </c>
      <c r="J16" s="72">
        <f>IF(RES_hh_tesh_in!J16=0,0,RES_hh_tesh_in!J16/RES_summary!J$21)</f>
        <v>1.0354259083506729</v>
      </c>
      <c r="K16" s="72">
        <f>IF(RES_hh_tesh_in!K16=0,0,RES_hh_tesh_in!K16/RES_summary!K$21)</f>
        <v>1.1473505276519185</v>
      </c>
      <c r="L16" s="72">
        <f>IF(RES_hh_tesh_in!L16=0,0,RES_hh_tesh_in!L16/RES_summary!L$21)</f>
        <v>1.3286573895129563</v>
      </c>
      <c r="M16" s="72">
        <f>IF(RES_hh_tesh_in!M16=0,0,RES_hh_tesh_in!M16/RES_summary!M$21)</f>
        <v>1.278800018362501</v>
      </c>
      <c r="N16" s="72">
        <f>IF(RES_hh_tesh_in!N16=0,0,RES_hh_tesh_in!N16/RES_summary!N$21)</f>
        <v>2.4184002736546297</v>
      </c>
      <c r="O16" s="72">
        <f>IF(RES_hh_tesh_in!O16=0,0,RES_hh_tesh_in!O16/RES_summary!O$21)</f>
        <v>1.4282324808595339</v>
      </c>
      <c r="P16" s="72">
        <f>IF(RES_hh_tesh_in!P16=0,0,RES_hh_tesh_in!P16/RES_summary!P$21)</f>
        <v>0.96487668934224713</v>
      </c>
      <c r="Q16" s="72">
        <f>IF(RES_hh_tesh_in!Q16=0,0,RES_hh_tesh_in!Q16/RES_summary!Q$21)</f>
        <v>1.3537518406911078</v>
      </c>
      <c r="R16" s="72">
        <f>IF(RES_hh_tesh_in!R16=0,0,RES_hh_tesh_in!R16/RES_summary!R$21)</f>
        <v>1.3646819211994299</v>
      </c>
      <c r="S16" s="72">
        <f>IF(RES_hh_tesh_in!S16=0,0,RES_hh_tesh_in!S16/RES_summary!S$21)</f>
        <v>2.0318699606852397</v>
      </c>
      <c r="T16" s="72">
        <f>IF(RES_hh_tesh_in!T16=0,0,RES_hh_tesh_in!T16/RES_summary!T$21)</f>
        <v>4.47474898113488</v>
      </c>
      <c r="U16" s="72">
        <f>IF(RES_hh_tesh_in!U16=0,0,RES_hh_tesh_in!U16/RES_summary!U$21)</f>
        <v>4.6709353346867557</v>
      </c>
      <c r="V16" s="72">
        <f>IF(RES_hh_tesh_in!V16=0,0,RES_hh_tesh_in!V16/RES_summary!V$21)</f>
        <v>2.8527672657050744</v>
      </c>
      <c r="W16" s="72">
        <f>IF(RES_hh_tesh_in!W16=0,0,RES_hh_tesh_in!W16/RES_summary!W$21)</f>
        <v>8.9773302301572127</v>
      </c>
      <c r="X16" s="72">
        <f>IF(RES_hh_tesh_in!X16=0,0,RES_hh_tesh_in!X16/RES_summary!X$21)</f>
        <v>6.6425590716192273</v>
      </c>
      <c r="Y16" s="72">
        <f>IF(RES_hh_tesh_in!Y16=0,0,RES_hh_tesh_in!Y16/RES_summary!Y$21)</f>
        <v>4.4560022031038971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10.815386277131882</v>
      </c>
      <c r="D17" s="69">
        <f>IF(RES_hh_tesh_in!D17=0,0,RES_hh_tesh_in!D17/RES_summary!D$21)</f>
        <v>10.642721534606515</v>
      </c>
      <c r="E17" s="69">
        <f>IF(RES_hh_tesh_in!E17=0,0,RES_hh_tesh_in!E17/RES_summary!E$21)</f>
        <v>11.511133940639962</v>
      </c>
      <c r="F17" s="69">
        <f>IF(RES_hh_tesh_in!F17=0,0,RES_hh_tesh_in!F17/RES_summary!F$21)</f>
        <v>11.622774913272258</v>
      </c>
      <c r="G17" s="69">
        <f>IF(RES_hh_tesh_in!G17=0,0,RES_hh_tesh_in!G17/RES_summary!G$21)</f>
        <v>11.978935381571596</v>
      </c>
      <c r="H17" s="69">
        <f>IF(RES_hh_tesh_in!H17=0,0,RES_hh_tesh_in!H17/RES_summary!H$21)</f>
        <v>13.684028272282578</v>
      </c>
      <c r="I17" s="69">
        <f>IF(RES_hh_tesh_in!I17=0,0,RES_hh_tesh_in!I17/RES_summary!I$21)</f>
        <v>13.967278959134871</v>
      </c>
      <c r="J17" s="69">
        <f>IF(RES_hh_tesh_in!J17=0,0,RES_hh_tesh_in!J17/RES_summary!J$21)</f>
        <v>14.638768812525814</v>
      </c>
      <c r="K17" s="69">
        <f>IF(RES_hh_tesh_in!K17=0,0,RES_hh_tesh_in!K17/RES_summary!K$21)</f>
        <v>14.348770369836172</v>
      </c>
      <c r="L17" s="69">
        <f>IF(RES_hh_tesh_in!L17=0,0,RES_hh_tesh_in!L17/RES_summary!L$21)</f>
        <v>14.226161800331173</v>
      </c>
      <c r="M17" s="69">
        <f>IF(RES_hh_tesh_in!M17=0,0,RES_hh_tesh_in!M17/RES_summary!M$21)</f>
        <v>13.575082441808499</v>
      </c>
      <c r="N17" s="69">
        <f>IF(RES_hh_tesh_in!N17=0,0,RES_hh_tesh_in!N17/RES_summary!N$21)</f>
        <v>11.215870495728668</v>
      </c>
      <c r="O17" s="69">
        <f>IF(RES_hh_tesh_in!O17=0,0,RES_hh_tesh_in!O17/RES_summary!O$21)</f>
        <v>10.470267816426389</v>
      </c>
      <c r="P17" s="69">
        <f>IF(RES_hh_tesh_in!P17=0,0,RES_hh_tesh_in!P17/RES_summary!P$21)</f>
        <v>10.825798850234376</v>
      </c>
      <c r="Q17" s="69">
        <f>IF(RES_hh_tesh_in!Q17=0,0,RES_hh_tesh_in!Q17/RES_summary!Q$21)</f>
        <v>12.506491789111868</v>
      </c>
      <c r="R17" s="69">
        <f>IF(RES_hh_tesh_in!R17=0,0,RES_hh_tesh_in!R17/RES_summary!R$21)</f>
        <v>13.273644296227818</v>
      </c>
      <c r="S17" s="69">
        <f>IF(RES_hh_tesh_in!S17=0,0,RES_hh_tesh_in!S17/RES_summary!S$21)</f>
        <v>14.12464728257547</v>
      </c>
      <c r="T17" s="69">
        <f>IF(RES_hh_tesh_in!T17=0,0,RES_hh_tesh_in!T17/RES_summary!T$21)</f>
        <v>14.558249566405916</v>
      </c>
      <c r="U17" s="69">
        <f>IF(RES_hh_tesh_in!U17=0,0,RES_hh_tesh_in!U17/RES_summary!U$21)</f>
        <v>15.004307012228672</v>
      </c>
      <c r="V17" s="69">
        <f>IF(RES_hh_tesh_in!V17=0,0,RES_hh_tesh_in!V17/RES_summary!V$21)</f>
        <v>16.500715871392995</v>
      </c>
      <c r="W17" s="69">
        <f>IF(RES_hh_tesh_in!W17=0,0,RES_hh_tesh_in!W17/RES_summary!W$21)</f>
        <v>15.32037229192164</v>
      </c>
      <c r="X17" s="69">
        <f>IF(RES_hh_tesh_in!X17=0,0,RES_hh_tesh_in!X17/RES_summary!X$21)</f>
        <v>14.899221669026788</v>
      </c>
      <c r="Y17" s="69">
        <f>IF(RES_hh_tesh_in!Y17=0,0,RES_hh_tesh_in!Y17/RES_summary!Y$21)</f>
        <v>15.699096684941365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10.270531976778859</v>
      </c>
      <c r="D19" s="72">
        <f>IF(RES_hh_tesh_in!D19=0,0,RES_hh_tesh_in!D19/RES_summary!D$21)</f>
        <v>11.248085773656152</v>
      </c>
      <c r="E19" s="72">
        <f>IF(RES_hh_tesh_in!E19=0,0,RES_hh_tesh_in!E19/RES_summary!E$21)</f>
        <v>11.228470655240246</v>
      </c>
      <c r="F19" s="72">
        <f>IF(RES_hh_tesh_in!F19=0,0,RES_hh_tesh_in!F19/RES_summary!F$21)</f>
        <v>10.178133523382717</v>
      </c>
      <c r="G19" s="72">
        <f>IF(RES_hh_tesh_in!G19=0,0,RES_hh_tesh_in!G19/RES_summary!G$21)</f>
        <v>12.948918191104314</v>
      </c>
      <c r="H19" s="72">
        <f>IF(RES_hh_tesh_in!H19=0,0,RES_hh_tesh_in!H19/RES_summary!H$21)</f>
        <v>14.194363284529274</v>
      </c>
      <c r="I19" s="72">
        <f>IF(RES_hh_tesh_in!I19=0,0,RES_hh_tesh_in!I19/RES_summary!I$21)</f>
        <v>12.755824020562734</v>
      </c>
      <c r="J19" s="72">
        <f>IF(RES_hh_tesh_in!J19=0,0,RES_hh_tesh_in!J19/RES_summary!J$21)</f>
        <v>12.88087123048224</v>
      </c>
      <c r="K19" s="72">
        <f>IF(RES_hh_tesh_in!K19=0,0,RES_hh_tesh_in!K19/RES_summary!K$21)</f>
        <v>13.542512104517821</v>
      </c>
      <c r="L19" s="72">
        <f>IF(RES_hh_tesh_in!L19=0,0,RES_hh_tesh_in!L19/RES_summary!L$21)</f>
        <v>17.457268901706296</v>
      </c>
      <c r="M19" s="72">
        <f>IF(RES_hh_tesh_in!M19=0,0,RES_hh_tesh_in!M19/RES_summary!M$21)</f>
        <v>13.60049938631257</v>
      </c>
      <c r="N19" s="72">
        <f>IF(RES_hh_tesh_in!N19=0,0,RES_hh_tesh_in!N19/RES_summary!N$21)</f>
        <v>10.244240527003285</v>
      </c>
      <c r="O19" s="72">
        <f>IF(RES_hh_tesh_in!O19=0,0,RES_hh_tesh_in!O19/RES_summary!O$21)</f>
        <v>11.378080850341076</v>
      </c>
      <c r="P19" s="72">
        <f>IF(RES_hh_tesh_in!P19=0,0,RES_hh_tesh_in!P19/RES_summary!P$21)</f>
        <v>10.507760685217313</v>
      </c>
      <c r="Q19" s="72">
        <f>IF(RES_hh_tesh_in!Q19=0,0,RES_hh_tesh_in!Q19/RES_summary!Q$21)</f>
        <v>11.276154508203948</v>
      </c>
      <c r="R19" s="72">
        <f>IF(RES_hh_tesh_in!R19=0,0,RES_hh_tesh_in!R19/RES_summary!R$21)</f>
        <v>10.426295392908534</v>
      </c>
      <c r="S19" s="72">
        <f>IF(RES_hh_tesh_in!S19=0,0,RES_hh_tesh_in!S19/RES_summary!S$21)</f>
        <v>15.050579164140569</v>
      </c>
      <c r="T19" s="72">
        <f>IF(RES_hh_tesh_in!T19=0,0,RES_hh_tesh_in!T19/RES_summary!T$21)</f>
        <v>16.93596622385504</v>
      </c>
      <c r="U19" s="72">
        <f>IF(RES_hh_tesh_in!U19=0,0,RES_hh_tesh_in!U19/RES_summary!U$21)</f>
        <v>18.078391557529347</v>
      </c>
      <c r="V19" s="72">
        <f>IF(RES_hh_tesh_in!V19=0,0,RES_hh_tesh_in!V19/RES_summary!V$21)</f>
        <v>14.482094716545184</v>
      </c>
      <c r="W19" s="72">
        <f>IF(RES_hh_tesh_in!W19=0,0,RES_hh_tesh_in!W19/RES_summary!W$21)</f>
        <v>15.258954323567162</v>
      </c>
      <c r="X19" s="72">
        <f>IF(RES_hh_tesh_in!X19=0,0,RES_hh_tesh_in!X19/RES_summary!X$21)</f>
        <v>14.921752339170151</v>
      </c>
      <c r="Y19" s="72">
        <f>IF(RES_hh_tesh_in!Y19=0,0,RES_hh_tesh_in!Y19/RES_summary!Y$21)</f>
        <v>15.200193635844633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10.666739401619562</v>
      </c>
      <c r="D21" s="72">
        <f>IF(RES_hh_tesh_in!D21=0,0,RES_hh_tesh_in!D21/RES_summary!D$21)</f>
        <v>11.050111888141824</v>
      </c>
      <c r="E21" s="72">
        <f>IF(RES_hh_tesh_in!E21=0,0,RES_hh_tesh_in!E21/RES_summary!E$21)</f>
        <v>10.693198436442612</v>
      </c>
      <c r="F21" s="72">
        <f>IF(RES_hh_tesh_in!F21=0,0,RES_hh_tesh_in!F21/RES_summary!F$21)</f>
        <v>11.476255173547763</v>
      </c>
      <c r="G21" s="72">
        <f>IF(RES_hh_tesh_in!G21=0,0,RES_hh_tesh_in!G21/RES_summary!G$21)</f>
        <v>12.928073135728505</v>
      </c>
      <c r="H21" s="72">
        <f>IF(RES_hh_tesh_in!H21=0,0,RES_hh_tesh_in!H21/RES_summary!H$21)</f>
        <v>12.398743548746371</v>
      </c>
      <c r="I21" s="72">
        <f>IF(RES_hh_tesh_in!I21=0,0,RES_hh_tesh_in!I21/RES_summary!I$21)</f>
        <v>14.108537127530029</v>
      </c>
      <c r="J21" s="72">
        <f>IF(RES_hh_tesh_in!J21=0,0,RES_hh_tesh_in!J21/RES_summary!J$21)</f>
        <v>14.221737599296318</v>
      </c>
      <c r="K21" s="72">
        <f>IF(RES_hh_tesh_in!K21=0,0,RES_hh_tesh_in!K21/RES_summary!K$21)</f>
        <v>14.450840838640143</v>
      </c>
      <c r="L21" s="72">
        <f>IF(RES_hh_tesh_in!L21=0,0,RES_hh_tesh_in!L21/RES_summary!L$21)</f>
        <v>14.233761150103732</v>
      </c>
      <c r="M21" s="72">
        <f>IF(RES_hh_tesh_in!M21=0,0,RES_hh_tesh_in!M21/RES_summary!M$21)</f>
        <v>13.288063858643756</v>
      </c>
      <c r="N21" s="72">
        <f>IF(RES_hh_tesh_in!N21=0,0,RES_hh_tesh_in!N21/RES_summary!N$21)</f>
        <v>11.495245243165501</v>
      </c>
      <c r="O21" s="72">
        <f>IF(RES_hh_tesh_in!O21=0,0,RES_hh_tesh_in!O21/RES_summary!O$21)</f>
        <v>10.340661594354495</v>
      </c>
      <c r="P21" s="72">
        <f>IF(RES_hh_tesh_in!P21=0,0,RES_hh_tesh_in!P21/RES_summary!P$21)</f>
        <v>11.147677241857766</v>
      </c>
      <c r="Q21" s="72">
        <f>IF(RES_hh_tesh_in!Q21=0,0,RES_hh_tesh_in!Q21/RES_summary!Q$21)</f>
        <v>12.190287055690266</v>
      </c>
      <c r="R21" s="72">
        <f>IF(RES_hh_tesh_in!R21=0,0,RES_hh_tesh_in!R21/RES_summary!R$21)</f>
        <v>13.25386116903009</v>
      </c>
      <c r="S21" s="72">
        <f>IF(RES_hh_tesh_in!S21=0,0,RES_hh_tesh_in!S21/RES_summary!S$21)</f>
        <v>14.222539881292805</v>
      </c>
      <c r="T21" s="72">
        <f>IF(RES_hh_tesh_in!T21=0,0,RES_hh_tesh_in!T21/RES_summary!T$21)</f>
        <v>14.499596438384145</v>
      </c>
      <c r="U21" s="72">
        <f>IF(RES_hh_tesh_in!U21=0,0,RES_hh_tesh_in!U21/RES_summary!U$21)</f>
        <v>14.890395657237654</v>
      </c>
      <c r="V21" s="72">
        <f>IF(RES_hh_tesh_in!V21=0,0,RES_hh_tesh_in!V21/RES_summary!V$21)</f>
        <v>16.212948521840961</v>
      </c>
      <c r="W21" s="72">
        <f>IF(RES_hh_tesh_in!W21=0,0,RES_hh_tesh_in!W21/RES_summary!W$21)</f>
        <v>16.154811283467144</v>
      </c>
      <c r="X21" s="72">
        <f>IF(RES_hh_tesh_in!X21=0,0,RES_hh_tesh_in!X21/RES_summary!X$21)</f>
        <v>15.753739401450959</v>
      </c>
      <c r="Y21" s="72">
        <f>IF(RES_hh_tesh_in!Y21=0,0,RES_hh_tesh_in!Y21/RES_summary!Y$21)</f>
        <v>15.507842403640121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10.802182341532767</v>
      </c>
      <c r="D22" s="72">
        <f>IF(RES_hh_tesh_in!D22=0,0,RES_hh_tesh_in!D22/RES_summary!D$21)</f>
        <v>11.088853226256729</v>
      </c>
      <c r="E22" s="72">
        <f>IF(RES_hh_tesh_in!E22=0,0,RES_hh_tesh_in!E22/RES_summary!E$21)</f>
        <v>10.033110704298357</v>
      </c>
      <c r="F22" s="72">
        <f>IF(RES_hh_tesh_in!F22=0,0,RES_hh_tesh_in!F22/RES_summary!F$21)</f>
        <v>8.1916400933327882</v>
      </c>
      <c r="G22" s="72">
        <f>IF(RES_hh_tesh_in!G22=0,0,RES_hh_tesh_in!G22/RES_summary!G$21)</f>
        <v>13.56308598780795</v>
      </c>
      <c r="H22" s="72">
        <f>IF(RES_hh_tesh_in!H22=0,0,RES_hh_tesh_in!H22/RES_summary!H$21)</f>
        <v>13.435114177328455</v>
      </c>
      <c r="I22" s="72">
        <f>IF(RES_hh_tesh_in!I22=0,0,RES_hh_tesh_in!I22/RES_summary!I$21)</f>
        <v>14.973653949431025</v>
      </c>
      <c r="J22" s="72">
        <f>IF(RES_hh_tesh_in!J22=0,0,RES_hh_tesh_in!J22/RES_summary!J$21)</f>
        <v>11.754202905104355</v>
      </c>
      <c r="K22" s="72">
        <f>IF(RES_hh_tesh_in!K22=0,0,RES_hh_tesh_in!K22/RES_summary!K$21)</f>
        <v>14.611169620460496</v>
      </c>
      <c r="L22" s="72">
        <f>IF(RES_hh_tesh_in!L22=0,0,RES_hh_tesh_in!L22/RES_summary!L$21)</f>
        <v>13.501872080690683</v>
      </c>
      <c r="M22" s="72">
        <f>IF(RES_hh_tesh_in!M22=0,0,RES_hh_tesh_in!M22/RES_summary!M$21)</f>
        <v>13.274395612482424</v>
      </c>
      <c r="N22" s="72">
        <f>IF(RES_hh_tesh_in!N22=0,0,RES_hh_tesh_in!N22/RES_summary!N$21)</f>
        <v>12.354415637344909</v>
      </c>
      <c r="O22" s="72">
        <f>IF(RES_hh_tesh_in!O22=0,0,RES_hh_tesh_in!O22/RES_summary!O$21)</f>
        <v>12.236051070897616</v>
      </c>
      <c r="P22" s="72">
        <f>IF(RES_hh_tesh_in!P22=0,0,RES_hh_tesh_in!P22/RES_summary!P$21)</f>
        <v>11.801302165570972</v>
      </c>
      <c r="Q22" s="72">
        <f>IF(RES_hh_tesh_in!Q22=0,0,RES_hh_tesh_in!Q22/RES_summary!Q$21)</f>
        <v>12.373525209538332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17.15575583732652</v>
      </c>
      <c r="V22" s="72">
        <f>IF(RES_hh_tesh_in!V22=0,0,RES_hh_tesh_in!V22/RES_summary!V$21)</f>
        <v>12.849371044289159</v>
      </c>
      <c r="W22" s="72">
        <f>IF(RES_hh_tesh_in!W22=0,0,RES_hh_tesh_in!W22/RES_summary!W$21)</f>
        <v>14.561422430746449</v>
      </c>
      <c r="X22" s="72">
        <f>IF(RES_hh_tesh_in!X22=0,0,RES_hh_tesh_in!X22/RES_summary!X$21)</f>
        <v>15.214618645871285</v>
      </c>
      <c r="Y22" s="72">
        <f>IF(RES_hh_tesh_in!Y22=0,0,RES_hh_tesh_in!Y22/RES_summary!Y$21)</f>
        <v>15.208281272242932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11.41585318255604</v>
      </c>
      <c r="D24" s="72">
        <f>IF(RES_hh_tesh_in!D24=0,0,RES_hh_tesh_in!D24/RES_summary!D$21)</f>
        <v>0</v>
      </c>
      <c r="E24" s="72">
        <f>IF(RES_hh_tesh_in!E24=0,0,RES_hh_tesh_in!E24/RES_summary!E$21)</f>
        <v>10.288285788838103</v>
      </c>
      <c r="F24" s="72">
        <f>IF(RES_hh_tesh_in!F24=0,0,RES_hh_tesh_in!F24/RES_summary!F$21)</f>
        <v>12.393245949327975</v>
      </c>
      <c r="G24" s="72">
        <f>IF(RES_hh_tesh_in!G24=0,0,RES_hh_tesh_in!G24/RES_summary!G$21)</f>
        <v>12.093063144708243</v>
      </c>
      <c r="H24" s="72">
        <f>IF(RES_hh_tesh_in!H24=0,0,RES_hh_tesh_in!H24/RES_summary!H$21)</f>
        <v>12.966053380410315</v>
      </c>
      <c r="I24" s="72">
        <f>IF(RES_hh_tesh_in!I24=0,0,RES_hh_tesh_in!I24/RES_summary!I$21)</f>
        <v>14.630426834598095</v>
      </c>
      <c r="J24" s="72">
        <f>IF(RES_hh_tesh_in!J24=0,0,RES_hh_tesh_in!J24/RES_summary!J$21)</f>
        <v>14.510633753493886</v>
      </c>
      <c r="K24" s="72">
        <f>IF(RES_hh_tesh_in!K24=0,0,RES_hh_tesh_in!K24/RES_summary!K$21)</f>
        <v>13.884423401366934</v>
      </c>
      <c r="L24" s="72">
        <f>IF(RES_hh_tesh_in!L24=0,0,RES_hh_tesh_in!L24/RES_summary!L$21)</f>
        <v>14.224154992968399</v>
      </c>
      <c r="M24" s="72">
        <f>IF(RES_hh_tesh_in!M24=0,0,RES_hh_tesh_in!M24/RES_summary!M$21)</f>
        <v>12.838793392710503</v>
      </c>
      <c r="N24" s="72">
        <f>IF(RES_hh_tesh_in!N24=0,0,RES_hh_tesh_in!N24/RES_summary!N$21)</f>
        <v>11.513061238632083</v>
      </c>
      <c r="O24" s="72">
        <f>IF(RES_hh_tesh_in!O24=0,0,RES_hh_tesh_in!O24/RES_summary!O$21)</f>
        <v>10.94569113996724</v>
      </c>
      <c r="P24" s="72">
        <f>IF(RES_hh_tesh_in!P24=0,0,RES_hh_tesh_in!P24/RES_summary!P$21)</f>
        <v>10.671071771354747</v>
      </c>
      <c r="Q24" s="72">
        <f>IF(RES_hh_tesh_in!Q24=0,0,RES_hh_tesh_in!Q24/RES_summary!Q$21)</f>
        <v>11.964517629201652</v>
      </c>
      <c r="R24" s="72">
        <f>IF(RES_hh_tesh_in!R24=0,0,RES_hh_tesh_in!R24/RES_summary!R$21)</f>
        <v>13.139454531207937</v>
      </c>
      <c r="S24" s="72">
        <f>IF(RES_hh_tesh_in!S24=0,0,RES_hh_tesh_in!S24/RES_summary!S$21)</f>
        <v>14.006588056719403</v>
      </c>
      <c r="T24" s="72">
        <f>IF(RES_hh_tesh_in!T24=0,0,RES_hh_tesh_in!T24/RES_summary!T$21)</f>
        <v>14.640075910690273</v>
      </c>
      <c r="U24" s="72">
        <f>IF(RES_hh_tesh_in!U24=0,0,RES_hh_tesh_in!U24/RES_summary!U$21)</f>
        <v>15.153534511050927</v>
      </c>
      <c r="V24" s="72">
        <f>IF(RES_hh_tesh_in!V24=0,0,RES_hh_tesh_in!V24/RES_summary!V$21)</f>
        <v>16.292946278171261</v>
      </c>
      <c r="W24" s="72">
        <f>IF(RES_hh_tesh_in!W24=0,0,RES_hh_tesh_in!W24/RES_summary!W$21)</f>
        <v>15.480921063157602</v>
      </c>
      <c r="X24" s="72">
        <f>IF(RES_hh_tesh_in!X24=0,0,RES_hh_tesh_in!X24/RES_summary!X$21)</f>
        <v>14.95278211456441</v>
      </c>
      <c r="Y24" s="72">
        <f>IF(RES_hh_tesh_in!Y24=0,0,RES_hh_tesh_in!Y24/RES_summary!Y$21)</f>
        <v>15.662803624881981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10.188562300876734</v>
      </c>
      <c r="D25" s="74">
        <f>IF(RES_hh_tesh_in!D25=0,0,RES_hh_tesh_in!D25/RES_summary!D$21)</f>
        <v>10.510643912699678</v>
      </c>
      <c r="E25" s="74">
        <f>IF(RES_hh_tesh_in!E25=0,0,RES_hh_tesh_in!E25/RES_summary!E$21)</f>
        <v>11.639920450024706</v>
      </c>
      <c r="F25" s="74">
        <f>IF(RES_hh_tesh_in!F25=0,0,RES_hh_tesh_in!F25/RES_summary!F$21)</f>
        <v>11.545700648357174</v>
      </c>
      <c r="G25" s="74">
        <f>IF(RES_hh_tesh_in!G25=0,0,RES_hh_tesh_in!G25/RES_summary!G$21)</f>
        <v>11.650344519956921</v>
      </c>
      <c r="H25" s="74">
        <f>IF(RES_hh_tesh_in!H25=0,0,RES_hh_tesh_in!H25/RES_summary!H$21)</f>
        <v>13.74938842832578</v>
      </c>
      <c r="I25" s="74">
        <f>IF(RES_hh_tesh_in!I25=0,0,RES_hh_tesh_in!I25/RES_summary!I$21)</f>
        <v>13.312701653160218</v>
      </c>
      <c r="J25" s="74">
        <f>IF(RES_hh_tesh_in!J25=0,0,RES_hh_tesh_in!J25/RES_summary!J$21)</f>
        <v>13.937910892919156</v>
      </c>
      <c r="K25" s="74">
        <f>IF(RES_hh_tesh_in!K25=0,0,RES_hh_tesh_in!K25/RES_summary!K$21)</f>
        <v>13.691131273846127</v>
      </c>
      <c r="L25" s="74">
        <f>IF(RES_hh_tesh_in!L25=0,0,RES_hh_tesh_in!L25/RES_summary!L$21)</f>
        <v>13.687533326022455</v>
      </c>
      <c r="M25" s="74">
        <f>IF(RES_hh_tesh_in!M25=0,0,RES_hh_tesh_in!M25/RES_summary!M$21)</f>
        <v>13.170065275168328</v>
      </c>
      <c r="N25" s="74">
        <f>IF(RES_hh_tesh_in!N25=0,0,RES_hh_tesh_in!N25/RES_summary!N$21)</f>
        <v>9.7555610810142106</v>
      </c>
      <c r="O25" s="74">
        <f>IF(RES_hh_tesh_in!O25=0,0,RES_hh_tesh_in!O25/RES_summary!O$21)</f>
        <v>10.006608792103901</v>
      </c>
      <c r="P25" s="74">
        <f>IF(RES_hh_tesh_in!P25=0,0,RES_hh_tesh_in!P25/RES_summary!P$21)</f>
        <v>9.7531632939508288</v>
      </c>
      <c r="Q25" s="74">
        <f>IF(RES_hh_tesh_in!Q25=0,0,RES_hh_tesh_in!Q25/RES_summary!Q$21)</f>
        <v>12.032196427887186</v>
      </c>
      <c r="R25" s="74">
        <f>IF(RES_hh_tesh_in!R25=0,0,RES_hh_tesh_in!R25/RES_summary!R$21)</f>
        <v>12.513988270898452</v>
      </c>
      <c r="S25" s="74">
        <f>IF(RES_hh_tesh_in!S25=0,0,RES_hh_tesh_in!S25/RES_summary!S$21)</f>
        <v>13.202049848808683</v>
      </c>
      <c r="T25" s="74">
        <f>IF(RES_hh_tesh_in!T25=0,0,RES_hh_tesh_in!T25/RES_summary!T$21)</f>
        <v>13.564188577423586</v>
      </c>
      <c r="U25" s="74">
        <f>IF(RES_hh_tesh_in!U25=0,0,RES_hh_tesh_in!U25/RES_summary!U$21)</f>
        <v>13.91007756655387</v>
      </c>
      <c r="V25" s="74">
        <f>IF(RES_hh_tesh_in!V25=0,0,RES_hh_tesh_in!V25/RES_summary!V$21)</f>
        <v>15.4343569578377</v>
      </c>
      <c r="W25" s="74">
        <f>IF(RES_hh_tesh_in!W25=0,0,RES_hh_tesh_in!W25/RES_summary!W$21)</f>
        <v>13.636231153743145</v>
      </c>
      <c r="X25" s="74">
        <f>IF(RES_hh_tesh_in!X25=0,0,RES_hh_tesh_in!X25/RES_summary!X$21)</f>
        <v>12.887109062179077</v>
      </c>
      <c r="Y25" s="74">
        <f>IF(RES_hh_tesh_in!Y25=0,0,RES_hh_tesh_in!Y25/RES_summary!Y$21)</f>
        <v>13.82263360472181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8.2783081928613189</v>
      </c>
      <c r="D26" s="77">
        <f>IF(RES_hh_tesh_in!D26=0,0,RES_hh_tesh_in!D26/RES_summary!D$21)</f>
        <v>8.1683099820082976</v>
      </c>
      <c r="E26" s="77">
        <f>IF(RES_hh_tesh_in!E26=0,0,RES_hh_tesh_in!E26/RES_summary!E$21)</f>
        <v>8.4226988152462372</v>
      </c>
      <c r="F26" s="77">
        <f>IF(RES_hh_tesh_in!F26=0,0,RES_hh_tesh_in!F26/RES_summary!F$21)</f>
        <v>8.8101176362631399</v>
      </c>
      <c r="G26" s="77">
        <f>IF(RES_hh_tesh_in!G26=0,0,RES_hh_tesh_in!G26/RES_summary!G$21)</f>
        <v>9.3450151867583298</v>
      </c>
      <c r="H26" s="77">
        <f>IF(RES_hh_tesh_in!H26=0,0,RES_hh_tesh_in!H26/RES_summary!H$21)</f>
        <v>10.029593841257554</v>
      </c>
      <c r="I26" s="77">
        <f>IF(RES_hh_tesh_in!I26=0,0,RES_hh_tesh_in!I26/RES_summary!I$21)</f>
        <v>10.716229198967101</v>
      </c>
      <c r="J26" s="77">
        <f>IF(RES_hh_tesh_in!J26=0,0,RES_hh_tesh_in!J26/RES_summary!J$21)</f>
        <v>11.149441455502892</v>
      </c>
      <c r="K26" s="77">
        <f>IF(RES_hh_tesh_in!K26=0,0,RES_hh_tesh_in!K26/RES_summary!K$21)</f>
        <v>11.002075221951545</v>
      </c>
      <c r="L26" s="77">
        <f>IF(RES_hh_tesh_in!L26=0,0,RES_hh_tesh_in!L26/RES_summary!L$21)</f>
        <v>10.917700938799822</v>
      </c>
      <c r="M26" s="77">
        <f>IF(RES_hh_tesh_in!M26=0,0,RES_hh_tesh_in!M26/RES_summary!M$21)</f>
        <v>10.215881081740461</v>
      </c>
      <c r="N26" s="77">
        <f>IF(RES_hh_tesh_in!N26=0,0,RES_hh_tesh_in!N26/RES_summary!N$21)</f>
        <v>9.1390727970365404</v>
      </c>
      <c r="O26" s="77">
        <f>IF(RES_hh_tesh_in!O26=0,0,RES_hh_tesh_in!O26/RES_summary!O$21)</f>
        <v>8.6787121426729481</v>
      </c>
      <c r="P26" s="77">
        <f>IF(RES_hh_tesh_in!P26=0,0,RES_hh_tesh_in!P26/RES_summary!P$21)</f>
        <v>8.6294661293561408</v>
      </c>
      <c r="Q26" s="77">
        <f>IF(RES_hh_tesh_in!Q26=0,0,RES_hh_tesh_in!Q26/RES_summary!Q$21)</f>
        <v>9.3341139210206396</v>
      </c>
      <c r="R26" s="77">
        <f>IF(RES_hh_tesh_in!R26=0,0,RES_hh_tesh_in!R26/RES_summary!R$21)</f>
        <v>9.8668020459366641</v>
      </c>
      <c r="S26" s="77">
        <f>IF(RES_hh_tesh_in!S26=0,0,RES_hh_tesh_in!S26/RES_summary!S$21)</f>
        <v>10.599975257377876</v>
      </c>
      <c r="T26" s="77">
        <f>IF(RES_hh_tesh_in!T26=0,0,RES_hh_tesh_in!T26/RES_summary!T$21)</f>
        <v>10.940024183615055</v>
      </c>
      <c r="U26" s="77">
        <f>IF(RES_hh_tesh_in!U26=0,0,RES_hh_tesh_in!U26/RES_summary!U$21)</f>
        <v>11.335544241610744</v>
      </c>
      <c r="V26" s="77">
        <f>IF(RES_hh_tesh_in!V26=0,0,RES_hh_tesh_in!V26/RES_summary!V$21)</f>
        <v>12.407758580335464</v>
      </c>
      <c r="W26" s="77">
        <f>IF(RES_hh_tesh_in!W26=0,0,RES_hh_tesh_in!W26/RES_summary!W$21)</f>
        <v>11.835770312190121</v>
      </c>
      <c r="X26" s="77">
        <f>IF(RES_hh_tesh_in!X26=0,0,RES_hh_tesh_in!X26/RES_summary!X$21)</f>
        <v>10.944573570215102</v>
      </c>
      <c r="Y26" s="77">
        <f>IF(RES_hh_tesh_in!Y26=0,0,RES_hh_tesh_in!Y26/RES_summary!Y$21)</f>
        <v>10.812826933951476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4.6079107678357865</v>
      </c>
      <c r="D27" s="69">
        <f>IF(RES_hh_tesh_in!D27=0,0,RES_hh_tesh_in!D27/RES_summary!D$21)</f>
        <v>4.5806459420571697</v>
      </c>
      <c r="E27" s="69">
        <f>IF(RES_hh_tesh_in!E27=0,0,RES_hh_tesh_in!E27/RES_summary!E$21)</f>
        <v>4.7066228499577054</v>
      </c>
      <c r="F27" s="69">
        <f>IF(RES_hh_tesh_in!F27=0,0,RES_hh_tesh_in!F27/RES_summary!F$21)</f>
        <v>4.9317360024548798</v>
      </c>
      <c r="G27" s="69">
        <f>IF(RES_hh_tesh_in!G27=0,0,RES_hh_tesh_in!G27/RES_summary!G$21)</f>
        <v>4.9718845176036126</v>
      </c>
      <c r="H27" s="69">
        <f>IF(RES_hh_tesh_in!H27=0,0,RES_hh_tesh_in!H27/RES_summary!H$21)</f>
        <v>5.1280177687694977</v>
      </c>
      <c r="I27" s="69">
        <f>IF(RES_hh_tesh_in!I27=0,0,RES_hh_tesh_in!I27/RES_summary!I$21)</f>
        <v>4.9613164651138462</v>
      </c>
      <c r="J27" s="69">
        <f>IF(RES_hh_tesh_in!J27=0,0,RES_hh_tesh_in!J27/RES_summary!J$21)</f>
        <v>5.0387618526253393</v>
      </c>
      <c r="K27" s="69">
        <f>IF(RES_hh_tesh_in!K27=0,0,RES_hh_tesh_in!K27/RES_summary!K$21)</f>
        <v>4.3859262157779995</v>
      </c>
      <c r="L27" s="69">
        <f>IF(RES_hh_tesh_in!L27=0,0,RES_hh_tesh_in!L27/RES_summary!L$21)</f>
        <v>4.5630720270826615</v>
      </c>
      <c r="M27" s="69">
        <f>IF(RES_hh_tesh_in!M27=0,0,RES_hh_tesh_in!M27/RES_summary!M$21)</f>
        <v>3.8485104617906569</v>
      </c>
      <c r="N27" s="69">
        <f>IF(RES_hh_tesh_in!N27=0,0,RES_hh_tesh_in!N27/RES_summary!N$21)</f>
        <v>3.0647903733966784</v>
      </c>
      <c r="O27" s="69">
        <f>IF(RES_hh_tesh_in!O27=0,0,RES_hh_tesh_in!O27/RES_summary!O$21)</f>
        <v>2.8972356866325519</v>
      </c>
      <c r="P27" s="69">
        <f>IF(RES_hh_tesh_in!P27=0,0,RES_hh_tesh_in!P27/RES_summary!P$21)</f>
        <v>2.7793844485137509</v>
      </c>
      <c r="Q27" s="69">
        <f>IF(RES_hh_tesh_in!Q27=0,0,RES_hh_tesh_in!Q27/RES_summary!Q$21)</f>
        <v>3.0928107612664482</v>
      </c>
      <c r="R27" s="69">
        <f>IF(RES_hh_tesh_in!R27=0,0,RES_hh_tesh_in!R27/RES_summary!R$21)</f>
        <v>3.0587752067391021</v>
      </c>
      <c r="S27" s="69">
        <f>IF(RES_hh_tesh_in!S27=0,0,RES_hh_tesh_in!S27/RES_summary!S$21)</f>
        <v>4.0189822973473071</v>
      </c>
      <c r="T27" s="69">
        <f>IF(RES_hh_tesh_in!T27=0,0,RES_hh_tesh_in!T27/RES_summary!T$21)</f>
        <v>4.5843274991738454</v>
      </c>
      <c r="U27" s="69">
        <f>IF(RES_hh_tesh_in!U27=0,0,RES_hh_tesh_in!U27/RES_summary!U$21)</f>
        <v>4.7907799510746569</v>
      </c>
      <c r="V27" s="69">
        <f>IF(RES_hh_tesh_in!V27=0,0,RES_hh_tesh_in!V27/RES_summary!V$21)</f>
        <v>7.3435500546382713</v>
      </c>
      <c r="W27" s="69">
        <f>IF(RES_hh_tesh_in!W27=0,0,RES_hh_tesh_in!W27/RES_summary!W$21)</f>
        <v>6.9327674637160088</v>
      </c>
      <c r="X27" s="69">
        <f>IF(RES_hh_tesh_in!X27=0,0,RES_hh_tesh_in!X27/RES_summary!X$21)</f>
        <v>6.1050846626564441</v>
      </c>
      <c r="Y27" s="69">
        <f>IF(RES_hh_tesh_in!Y27=0,0,RES_hh_tesh_in!Y27/RES_summary!Y$21)</f>
        <v>5.9111511068468223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4.5907506115631405</v>
      </c>
      <c r="D29" s="72">
        <f>IF(RES_hh_tesh_in!D29=0,0,RES_hh_tesh_in!D29/RES_summary!D$21)</f>
        <v>4.7180191349241944</v>
      </c>
      <c r="E29" s="72">
        <f>IF(RES_hh_tesh_in!E29=0,0,RES_hh_tesh_in!E29/RES_summary!E$21)</f>
        <v>4.796739069042415</v>
      </c>
      <c r="F29" s="72">
        <f>IF(RES_hh_tesh_in!F29=0,0,RES_hh_tesh_in!F29/RES_summary!F$21)</f>
        <v>4.7629872836293297</v>
      </c>
      <c r="G29" s="72">
        <f>IF(RES_hh_tesh_in!G29=0,0,RES_hh_tesh_in!G29/RES_summary!G$21)</f>
        <v>5.0242472106142433</v>
      </c>
      <c r="H29" s="72">
        <f>IF(RES_hh_tesh_in!H29=0,0,RES_hh_tesh_in!H29/RES_summary!H$21)</f>
        <v>5.2764406508392234</v>
      </c>
      <c r="I29" s="72">
        <f>IF(RES_hh_tesh_in!I29=0,0,RES_hh_tesh_in!I29/RES_summary!I$21)</f>
        <v>5.0363421112651805</v>
      </c>
      <c r="J29" s="72">
        <f>IF(RES_hh_tesh_in!J29=0,0,RES_hh_tesh_in!J29/RES_summary!J$21)</f>
        <v>4.5711553230090516</v>
      </c>
      <c r="K29" s="72">
        <f>IF(RES_hh_tesh_in!K29=0,0,RES_hh_tesh_in!K29/RES_summary!K$21)</f>
        <v>4.5672097688102928</v>
      </c>
      <c r="L29" s="72">
        <f>IF(RES_hh_tesh_in!L29=0,0,RES_hh_tesh_in!L29/RES_summary!L$21)</f>
        <v>4.7440994499767308</v>
      </c>
      <c r="M29" s="72">
        <f>IF(RES_hh_tesh_in!M29=0,0,RES_hh_tesh_in!M29/RES_summary!M$21)</f>
        <v>3.7719855853282525</v>
      </c>
      <c r="N29" s="72">
        <f>IF(RES_hh_tesh_in!N29=0,0,RES_hh_tesh_in!N29/RES_summary!N$21)</f>
        <v>2.979421767626222</v>
      </c>
      <c r="O29" s="72">
        <f>IF(RES_hh_tesh_in!O29=0,0,RES_hh_tesh_in!O29/RES_summary!O$21)</f>
        <v>3.088208113327731</v>
      </c>
      <c r="P29" s="72">
        <f>IF(RES_hh_tesh_in!P29=0,0,RES_hh_tesh_in!P29/RES_summary!P$21)</f>
        <v>2.8070562179915006</v>
      </c>
      <c r="Q29" s="72">
        <f>IF(RES_hh_tesh_in!Q29=0,0,RES_hh_tesh_in!Q29/RES_summary!Q$21)</f>
        <v>3.1064015299788905</v>
      </c>
      <c r="R29" s="72">
        <f>IF(RES_hh_tesh_in!R29=0,0,RES_hh_tesh_in!R29/RES_summary!R$21)</f>
        <v>2.9077813723792505</v>
      </c>
      <c r="S29" s="72">
        <f>IF(RES_hh_tesh_in!S29=0,0,RES_hh_tesh_in!S29/RES_summary!S$21)</f>
        <v>4.0918647435610653</v>
      </c>
      <c r="T29" s="72">
        <f>IF(RES_hh_tesh_in!T29=0,0,RES_hh_tesh_in!T29/RES_summary!T$21)</f>
        <v>4.582388717111848</v>
      </c>
      <c r="U29" s="72">
        <f>IF(RES_hh_tesh_in!U29=0,0,RES_hh_tesh_in!U29/RES_summary!U$21)</f>
        <v>4.8598487040155307</v>
      </c>
      <c r="V29" s="72">
        <f>IF(RES_hh_tesh_in!V29=0,0,RES_hh_tesh_in!V29/RES_summary!V$21)</f>
        <v>6.973491357956112</v>
      </c>
      <c r="W29" s="72">
        <f>IF(RES_hh_tesh_in!W29=0,0,RES_hh_tesh_in!W29/RES_summary!W$21)</f>
        <v>6.8060318670794047</v>
      </c>
      <c r="X29" s="72">
        <f>IF(RES_hh_tesh_in!X29=0,0,RES_hh_tesh_in!X29/RES_summary!X$21)</f>
        <v>6.1183581826736635</v>
      </c>
      <c r="Y29" s="72">
        <f>IF(RES_hh_tesh_in!Y29=0,0,RES_hh_tesh_in!Y29/RES_summary!Y$21)</f>
        <v>5.8594781802187379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4.5566479655921883</v>
      </c>
      <c r="D30" s="72">
        <f>IF(RES_hh_tesh_in!D30=0,0,RES_hh_tesh_in!D30/RES_summary!D$21)</f>
        <v>4.7274852120096318</v>
      </c>
      <c r="E30" s="72">
        <f>IF(RES_hh_tesh_in!E30=0,0,RES_hh_tesh_in!E30/RES_summary!E$21)</f>
        <v>4.8097045563607423</v>
      </c>
      <c r="F30" s="72">
        <f>IF(RES_hh_tesh_in!F30=0,0,RES_hh_tesh_in!F30/RES_summary!F$21)</f>
        <v>5.0272217519208633</v>
      </c>
      <c r="G30" s="72">
        <f>IF(RES_hh_tesh_in!G30=0,0,RES_hh_tesh_in!G30/RES_summary!G$21)</f>
        <v>4.9935959091062401</v>
      </c>
      <c r="H30" s="72">
        <f>IF(RES_hh_tesh_in!H30=0,0,RES_hh_tesh_in!H30/RES_summary!H$21)</f>
        <v>5.0953523533690728</v>
      </c>
      <c r="I30" s="72">
        <f>IF(RES_hh_tesh_in!I30=0,0,RES_hh_tesh_in!I30/RES_summary!I$21)</f>
        <v>4.7759046508018939</v>
      </c>
      <c r="J30" s="72">
        <f>IF(RES_hh_tesh_in!J30=0,0,RES_hh_tesh_in!J30/RES_summary!J$21)</f>
        <v>5.3549482967631459</v>
      </c>
      <c r="K30" s="72">
        <f>IF(RES_hh_tesh_in!K30=0,0,RES_hh_tesh_in!K30/RES_summary!K$21)</f>
        <v>4.3970228449155861</v>
      </c>
      <c r="L30" s="72">
        <f>IF(RES_hh_tesh_in!L30=0,0,RES_hh_tesh_in!L30/RES_summary!L$21)</f>
        <v>4.659570284204162</v>
      </c>
      <c r="M30" s="72">
        <f>IF(RES_hh_tesh_in!M30=0,0,RES_hh_tesh_in!M30/RES_summary!M$21)</f>
        <v>3.7856885602646049</v>
      </c>
      <c r="N30" s="72">
        <f>IF(RES_hh_tesh_in!N30=0,0,RES_hh_tesh_in!N30/RES_summary!N$21)</f>
        <v>2.9413125709287637</v>
      </c>
      <c r="O30" s="72">
        <f>IF(RES_hh_tesh_in!O30=0,0,RES_hh_tesh_in!O30/RES_summary!O$21)</f>
        <v>2.7889008043962775</v>
      </c>
      <c r="P30" s="72">
        <f>IF(RES_hh_tesh_in!P30=0,0,RES_hh_tesh_in!P30/RES_summary!P$21)</f>
        <v>2.7694185926863524</v>
      </c>
      <c r="Q30" s="72">
        <f>IF(RES_hh_tesh_in!Q30=0,0,RES_hh_tesh_in!Q30/RES_summary!Q$21)</f>
        <v>3.0918774613136972</v>
      </c>
      <c r="R30" s="72">
        <f>IF(RES_hh_tesh_in!R30=0,0,RES_hh_tesh_in!R30/RES_summary!R$21)</f>
        <v>3.0501175341700484</v>
      </c>
      <c r="S30" s="72">
        <f>IF(RES_hh_tesh_in!S30=0,0,RES_hh_tesh_in!S30/RES_summary!S$21)</f>
        <v>4.0164245915707433</v>
      </c>
      <c r="T30" s="72">
        <f>IF(RES_hh_tesh_in!T30=0,0,RES_hh_tesh_in!T30/RES_summary!T$21)</f>
        <v>4.6109105547960327</v>
      </c>
      <c r="U30" s="72">
        <f>IF(RES_hh_tesh_in!U30=0,0,RES_hh_tesh_in!U30/RES_summary!U$21)</f>
        <v>4.840669917977519</v>
      </c>
      <c r="V30" s="72">
        <f>IF(RES_hh_tesh_in!V30=0,0,RES_hh_tesh_in!V30/RES_summary!V$21)</f>
        <v>7.2304480437418421</v>
      </c>
      <c r="W30" s="72">
        <f>IF(RES_hh_tesh_in!W30=0,0,RES_hh_tesh_in!W30/RES_summary!W$21)</f>
        <v>7.2730152075306025</v>
      </c>
      <c r="X30" s="72">
        <f>IF(RES_hh_tesh_in!X30=0,0,RES_hh_tesh_in!X30/RES_summary!X$21)</f>
        <v>6.1097561208350868</v>
      </c>
      <c r="Y30" s="72">
        <f>IF(RES_hh_tesh_in!Y30=0,0,RES_hh_tesh_in!Y30/RES_summary!Y$21)</f>
        <v>5.7175058014500015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4.6058938038660902</v>
      </c>
      <c r="D31" s="72">
        <f>IF(RES_hh_tesh_in!D31=0,0,RES_hh_tesh_in!D31/RES_summary!D$21)</f>
        <v>4.8084170094180978</v>
      </c>
      <c r="E31" s="72">
        <f>IF(RES_hh_tesh_in!E31=0,0,RES_hh_tesh_in!E31/RES_summary!E$21)</f>
        <v>4.3294819963308173</v>
      </c>
      <c r="F31" s="72">
        <f>IF(RES_hh_tesh_in!F31=0,0,RES_hh_tesh_in!F31/RES_summary!F$21)</f>
        <v>3.4960338612812225</v>
      </c>
      <c r="G31" s="72">
        <f>IF(RES_hh_tesh_in!G31=0,0,RES_hh_tesh_in!G31/RES_summary!G$21)</f>
        <v>5.4702847143943458</v>
      </c>
      <c r="H31" s="72">
        <f>IF(RES_hh_tesh_in!H31=0,0,RES_hh_tesh_in!H31/RES_summary!H$21)</f>
        <v>5.0634293638992229</v>
      </c>
      <c r="I31" s="72">
        <f>IF(RES_hh_tesh_in!I31=0,0,RES_hh_tesh_in!I31/RES_summary!I$21)</f>
        <v>5.3208318184381325</v>
      </c>
      <c r="J31" s="72">
        <f>IF(RES_hh_tesh_in!J31=0,0,RES_hh_tesh_in!J31/RES_summary!J$21)</f>
        <v>4.0292546513961378</v>
      </c>
      <c r="K31" s="72">
        <f>IF(RES_hh_tesh_in!K31=0,0,RES_hh_tesh_in!K31/RES_summary!K$21)</f>
        <v>4.664126813017333</v>
      </c>
      <c r="L31" s="72">
        <f>IF(RES_hh_tesh_in!L31=0,0,RES_hh_tesh_in!L31/RES_summary!L$21)</f>
        <v>4.1121400517449302</v>
      </c>
      <c r="M31" s="72">
        <f>IF(RES_hh_tesh_in!M31=0,0,RES_hh_tesh_in!M31/RES_summary!M$21)</f>
        <v>3.8102685533690046</v>
      </c>
      <c r="N31" s="72">
        <f>IF(RES_hh_tesh_in!N31=0,0,RES_hh_tesh_in!N31/RES_summary!N$21)</f>
        <v>3.4420162983414389</v>
      </c>
      <c r="O31" s="72">
        <f>IF(RES_hh_tesh_in!O31=0,0,RES_hh_tesh_in!O31/RES_summary!O$21)</f>
        <v>3.3568872946211505</v>
      </c>
      <c r="P31" s="72">
        <f>IF(RES_hh_tesh_in!P31=0,0,RES_hh_tesh_in!P31/RES_summary!P$21)</f>
        <v>3.1455672819823293</v>
      </c>
      <c r="Q31" s="72">
        <f>IF(RES_hh_tesh_in!Q31=0,0,RES_hh_tesh_in!Q31/RES_summary!Q$21)</f>
        <v>3.3601492020757289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5.4639176706078567</v>
      </c>
      <c r="V31" s="72">
        <f>IF(RES_hh_tesh_in!V31=0,0,RES_hh_tesh_in!V31/RES_summary!V$21)</f>
        <v>5.5724341437117451</v>
      </c>
      <c r="W31" s="72">
        <f>IF(RES_hh_tesh_in!W31=0,0,RES_hh_tesh_in!W31/RES_summary!W$21)</f>
        <v>6.2489798700397614</v>
      </c>
      <c r="X31" s="72">
        <f>IF(RES_hh_tesh_in!X31=0,0,RES_hh_tesh_in!X31/RES_summary!X$21)</f>
        <v>6.2503686536134548</v>
      </c>
      <c r="Y31" s="72">
        <f>IF(RES_hh_tesh_in!Y31=0,0,RES_hh_tesh_in!Y31/RES_summary!Y$21)</f>
        <v>5.9090324336443052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5.1404203923298279</v>
      </c>
      <c r="D32" s="77">
        <f>IF(RES_hh_tesh_in!D32=0,0,RES_hh_tesh_in!D32/RES_summary!D$21)</f>
        <v>3.791826008094989</v>
      </c>
      <c r="E32" s="77">
        <f>IF(RES_hh_tesh_in!E32=0,0,RES_hh_tesh_in!E32/RES_summary!E$21)</f>
        <v>3.9193019534899602</v>
      </c>
      <c r="F32" s="77">
        <f>IF(RES_hh_tesh_in!F32=0,0,RES_hh_tesh_in!F32/RES_summary!F$21)</f>
        <v>5.1986144158896064</v>
      </c>
      <c r="G32" s="77">
        <f>IF(RES_hh_tesh_in!G32=0,0,RES_hh_tesh_in!G32/RES_summary!G$21)</f>
        <v>4.860581730341246</v>
      </c>
      <c r="H32" s="77">
        <f>IF(RES_hh_tesh_in!H32=0,0,RES_hh_tesh_in!H32/RES_summary!H$21)</f>
        <v>4.8247808310058611</v>
      </c>
      <c r="I32" s="77">
        <f>IF(RES_hh_tesh_in!I32=0,0,RES_hh_tesh_in!I32/RES_summary!I$21)</f>
        <v>5.2017159874976464</v>
      </c>
      <c r="J32" s="77">
        <f>IF(RES_hh_tesh_in!J32=0,0,RES_hh_tesh_in!J32/RES_summary!J$21)</f>
        <v>5.2802230694429113</v>
      </c>
      <c r="K32" s="77">
        <f>IF(RES_hh_tesh_in!K32=0,0,RES_hh_tesh_in!K32/RES_summary!K$21)</f>
        <v>4.1201768524450921</v>
      </c>
      <c r="L32" s="77">
        <f>IF(RES_hh_tesh_in!L32=0,0,RES_hh_tesh_in!L32/RES_summary!L$21)</f>
        <v>4.193972731963556</v>
      </c>
      <c r="M32" s="77">
        <f>IF(RES_hh_tesh_in!M32=0,0,RES_hh_tesh_in!M32/RES_summary!M$21)</f>
        <v>3.9711157323675943</v>
      </c>
      <c r="N32" s="77">
        <f>IF(RES_hh_tesh_in!N32=0,0,RES_hh_tesh_in!N32/RES_summary!N$21)</f>
        <v>3.3078514480369074</v>
      </c>
      <c r="O32" s="77">
        <f>IF(RES_hh_tesh_in!O32=0,0,RES_hh_tesh_in!O32/RES_summary!O$21)</f>
        <v>2.9099157078345779</v>
      </c>
      <c r="P32" s="77">
        <f>IF(RES_hh_tesh_in!P32=0,0,RES_hh_tesh_in!P32/RES_summary!P$21)</f>
        <v>2.8009809108789083</v>
      </c>
      <c r="Q32" s="77">
        <f>IF(RES_hh_tesh_in!Q32=0,0,RES_hh_tesh_in!Q32/RES_summary!Q$21)</f>
        <v>3.0927598944431396</v>
      </c>
      <c r="R32" s="77">
        <f>IF(RES_hh_tesh_in!R32=0,0,RES_hh_tesh_in!R32/RES_summary!R$21)</f>
        <v>3.2702989800043727</v>
      </c>
      <c r="S32" s="77">
        <f>IF(RES_hh_tesh_in!S32=0,0,RES_hh_tesh_in!S32/RES_summary!S$21)</f>
        <v>3.9558093497298179</v>
      </c>
      <c r="T32" s="77">
        <f>IF(RES_hh_tesh_in!T32=0,0,RES_hh_tesh_in!T32/RES_summary!T$21)</f>
        <v>4.3136067749693021</v>
      </c>
      <c r="U32" s="77">
        <f>IF(RES_hh_tesh_in!U32=0,0,RES_hh_tesh_in!U32/RES_summary!U$21)</f>
        <v>4.5364189014453817</v>
      </c>
      <c r="V32" s="77">
        <f>IF(RES_hh_tesh_in!V32=0,0,RES_hh_tesh_in!V32/RES_summary!V$21)</f>
        <v>7.7140379186155439</v>
      </c>
      <c r="W32" s="77">
        <f>IF(RES_hh_tesh_in!W32=0,0,RES_hh_tesh_in!W32/RES_summary!W$21)</f>
        <v>6.7004830830030055</v>
      </c>
      <c r="X32" s="77">
        <f>IF(RES_hh_tesh_in!X32=0,0,RES_hh_tesh_in!X32/RES_summary!X$21)</f>
        <v>6.0952390912587875</v>
      </c>
      <c r="Y32" s="77">
        <f>IF(RES_hh_tesh_in!Y32=0,0,RES_hh_tesh_in!Y32/RES_summary!Y$21)</f>
        <v>5.9993885020901345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27.880142141377135</v>
      </c>
      <c r="D3" s="65">
        <f>IF(RES_hh_emih_in!D3=0,0,RES_hh_emih_in!D3/RES_summary!D$21)</f>
        <v>31.171103077573033</v>
      </c>
      <c r="E3" s="65">
        <f>IF(RES_hh_emih_in!E3=0,0,RES_hh_emih_in!E3/RES_summary!E$21)</f>
        <v>29.657941195403307</v>
      </c>
      <c r="F3" s="65">
        <f>IF(RES_hh_emih_in!F3=0,0,RES_hh_emih_in!F3/RES_summary!F$21)</f>
        <v>19.938766999174149</v>
      </c>
      <c r="G3" s="65">
        <f>IF(RES_hh_emih_in!G3=0,0,RES_hh_emih_in!G3/RES_summary!G$21)</f>
        <v>13.775825420687459</v>
      </c>
      <c r="H3" s="65">
        <f>IF(RES_hh_emih_in!H3=0,0,RES_hh_emih_in!H3/RES_summary!H$21)</f>
        <v>14.005628320383511</v>
      </c>
      <c r="I3" s="65">
        <f>IF(RES_hh_emih_in!I3=0,0,RES_hh_emih_in!I3/RES_summary!I$21)</f>
        <v>15.03162279421621</v>
      </c>
      <c r="J3" s="65">
        <f>IF(RES_hh_emih_in!J3=0,0,RES_hh_emih_in!J3/RES_summary!J$21)</f>
        <v>17.510789454038139</v>
      </c>
      <c r="K3" s="65">
        <f>IF(RES_hh_emih_in!K3=0,0,RES_hh_emih_in!K3/RES_summary!K$21)</f>
        <v>11.186799060509896</v>
      </c>
      <c r="L3" s="65">
        <f>IF(RES_hh_emih_in!L3=0,0,RES_hh_emih_in!L3/RES_summary!L$21)</f>
        <v>13.417428440429948</v>
      </c>
      <c r="M3" s="65">
        <f>IF(RES_hh_emih_in!M3=0,0,RES_hh_emih_in!M3/RES_summary!M$21)</f>
        <v>10.77440027138136</v>
      </c>
      <c r="N3" s="65">
        <f>IF(RES_hh_emih_in!N3=0,0,RES_hh_emih_in!N3/RES_summary!N$21)</f>
        <v>13.900861693160074</v>
      </c>
      <c r="O3" s="65">
        <f>IF(RES_hh_emih_in!O3=0,0,RES_hh_emih_in!O3/RES_summary!O$21)</f>
        <v>17.460793170740992</v>
      </c>
      <c r="P3" s="65">
        <f>IF(RES_hh_emih_in!P3=0,0,RES_hh_emih_in!P3/RES_summary!P$21)</f>
        <v>15.256614128692325</v>
      </c>
      <c r="Q3" s="65">
        <f>IF(RES_hh_emih_in!Q3=0,0,RES_hh_emih_in!Q3/RES_summary!Q$21)</f>
        <v>18.489488910333023</v>
      </c>
      <c r="R3" s="65">
        <f>IF(RES_hh_emih_in!R3=0,0,RES_hh_emih_in!R3/RES_summary!R$21)</f>
        <v>19.94487229977193</v>
      </c>
      <c r="S3" s="65">
        <f>IF(RES_hh_emih_in!S3=0,0,RES_hh_emih_in!S3/RES_summary!S$21)</f>
        <v>20.331049297506645</v>
      </c>
      <c r="T3" s="65">
        <f>IF(RES_hh_emih_in!T3=0,0,RES_hh_emih_in!T3/RES_summary!T$21)</f>
        <v>17.285571693634513</v>
      </c>
      <c r="U3" s="65">
        <f>IF(RES_hh_emih_in!U3=0,0,RES_hh_emih_in!U3/RES_summary!U$21)</f>
        <v>14.155249953433369</v>
      </c>
      <c r="V3" s="65">
        <f>IF(RES_hh_emih_in!V3=0,0,RES_hh_emih_in!V3/RES_summary!V$21)</f>
        <v>10.745724999810154</v>
      </c>
      <c r="W3" s="65">
        <f>IF(RES_hh_emih_in!W3=0,0,RES_hh_emih_in!W3/RES_summary!W$21)</f>
        <v>7.6144488719334635</v>
      </c>
      <c r="X3" s="65">
        <f>IF(RES_hh_emih_in!X3=0,0,RES_hh_emih_in!X3/RES_summary!X$21)</f>
        <v>4.1213899946778882</v>
      </c>
      <c r="Y3" s="65">
        <f>IF(RES_hh_emih_in!Y3=0,0,RES_hh_emih_in!Y3/RES_summary!Y$21)</f>
        <v>2.755013645912181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25.528156928330219</v>
      </c>
      <c r="D4" s="69">
        <f>IF(RES_hh_emih_in!D4=0,0,RES_hh_emih_in!D4/RES_summary!D$21)</f>
        <v>29.221522852870219</v>
      </c>
      <c r="E4" s="69">
        <f>IF(RES_hh_emih_in!E4=0,0,RES_hh_emih_in!E4/RES_summary!E$21)</f>
        <v>27.727273712635338</v>
      </c>
      <c r="F4" s="69">
        <f>IF(RES_hh_emih_in!F4=0,0,RES_hh_emih_in!F4/RES_summary!F$21)</f>
        <v>17.738469414415349</v>
      </c>
      <c r="G4" s="69">
        <f>IF(RES_hh_emih_in!G4=0,0,RES_hh_emih_in!G4/RES_summary!G$21)</f>
        <v>11.683555872273862</v>
      </c>
      <c r="H4" s="69">
        <f>IF(RES_hh_emih_in!H4=0,0,RES_hh_emih_in!H4/RES_summary!H$21)</f>
        <v>12.02600125475008</v>
      </c>
      <c r="I4" s="69">
        <f>IF(RES_hh_emih_in!I4=0,0,RES_hh_emih_in!I4/RES_summary!I$21)</f>
        <v>12.140112736824882</v>
      </c>
      <c r="J4" s="69">
        <f>IF(RES_hh_emih_in!J4=0,0,RES_hh_emih_in!J4/RES_summary!J$21)</f>
        <v>14.426429853757819</v>
      </c>
      <c r="K4" s="69">
        <f>IF(RES_hh_emih_in!K4=0,0,RES_hh_emih_in!K4/RES_summary!K$21)</f>
        <v>8.6332321825359468</v>
      </c>
      <c r="L4" s="69">
        <f>IF(RES_hh_emih_in!L4=0,0,RES_hh_emih_in!L4/RES_summary!L$21)</f>
        <v>10.754897283528543</v>
      </c>
      <c r="M4" s="69">
        <f>IF(RES_hh_emih_in!M4=0,0,RES_hh_emih_in!M4/RES_summary!M$21)</f>
        <v>8.7922326862735236</v>
      </c>
      <c r="N4" s="69">
        <f>IF(RES_hh_emih_in!N4=0,0,RES_hh_emih_in!N4/RES_summary!N$21)</f>
        <v>11.640556967295341</v>
      </c>
      <c r="O4" s="69">
        <f>IF(RES_hh_emih_in!O4=0,0,RES_hh_emih_in!O4/RES_summary!O$21)</f>
        <v>14.743694043817584</v>
      </c>
      <c r="P4" s="69">
        <f>IF(RES_hh_emih_in!P4=0,0,RES_hh_emih_in!P4/RES_summary!P$21)</f>
        <v>12.685757436723458</v>
      </c>
      <c r="Q4" s="69">
        <f>IF(RES_hh_emih_in!Q4=0,0,RES_hh_emih_in!Q4/RES_summary!Q$21)</f>
        <v>16.199063406045603</v>
      </c>
      <c r="R4" s="69">
        <f>IF(RES_hh_emih_in!R4=0,0,RES_hh_emih_in!R4/RES_summary!R$21)</f>
        <v>17.3456115573861</v>
      </c>
      <c r="S4" s="69">
        <f>IF(RES_hh_emih_in!S4=0,0,RES_hh_emih_in!S4/RES_summary!S$21)</f>
        <v>17.107115517478604</v>
      </c>
      <c r="T4" s="69">
        <f>IF(RES_hh_emih_in!T4=0,0,RES_hh_emih_in!T4/RES_summary!T$21)</f>
        <v>13.946950314020688</v>
      </c>
      <c r="U4" s="69">
        <f>IF(RES_hh_emih_in!U4=0,0,RES_hh_emih_in!U4/RES_summary!U$21)</f>
        <v>10.963654202561694</v>
      </c>
      <c r="V4" s="69">
        <f>IF(RES_hh_emih_in!V4=0,0,RES_hh_emih_in!V4/RES_summary!V$21)</f>
        <v>7.3531326288633441</v>
      </c>
      <c r="W4" s="69">
        <f>IF(RES_hh_emih_in!W4=0,0,RES_hh_emih_in!W4/RES_summary!W$21)</f>
        <v>5.0383684386086021</v>
      </c>
      <c r="X4" s="69">
        <f>IF(RES_hh_emih_in!X4=0,0,RES_hh_emih_in!X4/RES_summary!X$21)</f>
        <v>2.1432514727741827</v>
      </c>
      <c r="Y4" s="69">
        <f>IF(RES_hh_emih_in!Y4=0,0,RES_hh_emih_in!Y4/RES_summary!Y$21)</f>
        <v>1.0676598725899102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41.509157495718839</v>
      </c>
      <c r="D5" s="72">
        <f>IF(RES_hh_emih_in!D5=0,0,RES_hh_emih_in!D5/RES_summary!D$21)</f>
        <v>47.837589916117437</v>
      </c>
      <c r="E5" s="72">
        <f>IF(RES_hh_emih_in!E5=0,0,RES_hh_emih_in!E5/RES_summary!E$21)</f>
        <v>49.735613247094832</v>
      </c>
      <c r="F5" s="72">
        <f>IF(RES_hh_emih_in!F5=0,0,RES_hh_emih_in!F5/RES_summary!F$21)</f>
        <v>47.882453662080366</v>
      </c>
      <c r="G5" s="72">
        <f>IF(RES_hh_emih_in!G5=0,0,RES_hh_emih_in!G5/RES_summary!G$21)</f>
        <v>52.018648862739859</v>
      </c>
      <c r="H5" s="72">
        <f>IF(RES_hh_emih_in!H5=0,0,RES_hh_emih_in!H5/RES_summary!H$21)</f>
        <v>53.601128435275626</v>
      </c>
      <c r="I5" s="72">
        <f>IF(RES_hh_emih_in!I5=0,0,RES_hh_emih_in!I5/RES_summary!I$21)</f>
        <v>0</v>
      </c>
      <c r="J5" s="72">
        <f>IF(RES_hh_emih_in!J5=0,0,RES_hh_emih_in!J5/RES_summary!J$21)</f>
        <v>45.250763345667828</v>
      </c>
      <c r="K5" s="72">
        <f>IF(RES_hh_emih_in!K5=0,0,RES_hh_emih_in!K5/RES_summary!K$21)</f>
        <v>41.864152375818009</v>
      </c>
      <c r="L5" s="72">
        <f>IF(RES_hh_emih_in!L5=0,0,RES_hh_emih_in!L5/RES_summary!L$21)</f>
        <v>43.92096218386439</v>
      </c>
      <c r="M5" s="72">
        <f>IF(RES_hh_emih_in!M5=0,0,RES_hh_emih_in!M5/RES_summary!M$21)</f>
        <v>49.66140524115459</v>
      </c>
      <c r="N5" s="72">
        <f>IF(RES_hh_emih_in!N5=0,0,RES_hh_emih_in!N5/RES_summary!N$21)</f>
        <v>45.278680338137512</v>
      </c>
      <c r="O5" s="72">
        <f>IF(RES_hh_emih_in!O5=0,0,RES_hh_emih_in!O5/RES_summary!O$21)</f>
        <v>42.01950524822437</v>
      </c>
      <c r="P5" s="72">
        <f>IF(RES_hh_emih_in!P5=0,0,RES_hh_emih_in!P5/RES_summary!P$21)</f>
        <v>0</v>
      </c>
      <c r="Q5" s="72">
        <f>IF(RES_hh_emih_in!Q5=0,0,RES_hh_emih_in!Q5/RES_summary!Q$21)</f>
        <v>31.231238746922966</v>
      </c>
      <c r="R5" s="72">
        <f>IF(RES_hh_emih_in!R5=0,0,RES_hh_emih_in!R5/RES_summary!R$21)</f>
        <v>37.788073481970365</v>
      </c>
      <c r="S5" s="72">
        <f>IF(RES_hh_emih_in!S5=0,0,RES_hh_emih_in!S5/RES_summary!S$21)</f>
        <v>43.538222922590478</v>
      </c>
      <c r="T5" s="72">
        <f>IF(RES_hh_emih_in!T5=0,0,RES_hh_emih_in!T5/RES_summary!T$21)</f>
        <v>29.496713116949127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22.045035728836485</v>
      </c>
      <c r="O6" s="72">
        <f>IF(RES_hh_emih_in!O6=0,0,RES_hh_emih_in!O6/RES_summary!O$21)</f>
        <v>30.190840957558493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22.035510698557282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X6" s="72">
        <f>IF(RES_hh_emih_in!X6=0,0,RES_hh_emih_in!X6/RES_summary!X$21)</f>
        <v>0</v>
      </c>
      <c r="Y6" s="72">
        <f>IF(RES_hh_emih_in!Y6=0,0,RES_hh_emih_in!Y6/RES_summary!Y$21)</f>
        <v>8.642724090671706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56.497032815351844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31.804867431978749</v>
      </c>
      <c r="D8" s="72">
        <f>IF(RES_hh_emih_in!D8=0,0,RES_hh_emih_in!D8/RES_summary!D$21)</f>
        <v>30.382480479556161</v>
      </c>
      <c r="E8" s="72">
        <f>IF(RES_hh_emih_in!E8=0,0,RES_hh_emih_in!E8/RES_summary!E$21)</f>
        <v>34.450632183494022</v>
      </c>
      <c r="F8" s="72">
        <f>IF(RES_hh_emih_in!F8=0,0,RES_hh_emih_in!F8/RES_summary!F$21)</f>
        <v>30.322552432027933</v>
      </c>
      <c r="G8" s="72">
        <f>IF(RES_hh_emih_in!G8=0,0,RES_hh_emih_in!G8/RES_summary!G$21)</f>
        <v>34.411127165527397</v>
      </c>
      <c r="H8" s="72">
        <f>IF(RES_hh_emih_in!H8=0,0,RES_hh_emih_in!H8/RES_summary!H$21)</f>
        <v>32.624663049279427</v>
      </c>
      <c r="I8" s="72">
        <f>IF(RES_hh_emih_in!I8=0,0,RES_hh_emih_in!I8/RES_summary!I$21)</f>
        <v>28.060093404943512</v>
      </c>
      <c r="J8" s="72">
        <f>IF(RES_hh_emih_in!J8=0,0,RES_hh_emih_in!J8/RES_summary!J$21)</f>
        <v>29.247372562622424</v>
      </c>
      <c r="K8" s="72">
        <f>IF(RES_hh_emih_in!K8=0,0,RES_hh_emih_in!K8/RES_summary!K$21)</f>
        <v>28.98185270213904</v>
      </c>
      <c r="L8" s="72">
        <f>IF(RES_hh_emih_in!L8=0,0,RES_hh_emih_in!L8/RES_summary!L$21)</f>
        <v>30.388459296738429</v>
      </c>
      <c r="M8" s="72">
        <f>IF(RES_hh_emih_in!M8=0,0,RES_hh_emih_in!M8/RES_summary!M$21)</f>
        <v>28.298657964899693</v>
      </c>
      <c r="N8" s="72">
        <f>IF(RES_hh_emih_in!N8=0,0,RES_hh_emih_in!N8/RES_summary!N$21)</f>
        <v>25.44313249809576</v>
      </c>
      <c r="O8" s="72">
        <f>IF(RES_hh_emih_in!O8=0,0,RES_hh_emih_in!O8/RES_summary!O$21)</f>
        <v>22.007428754313544</v>
      </c>
      <c r="P8" s="72">
        <f>IF(RES_hh_emih_in!P8=0,0,RES_hh_emih_in!P8/RES_summary!P$21)</f>
        <v>17.748096867376972</v>
      </c>
      <c r="Q8" s="72">
        <f>IF(RES_hh_emih_in!Q8=0,0,RES_hh_emih_in!Q8/RES_summary!Q$21)</f>
        <v>18.476096875977397</v>
      </c>
      <c r="R8" s="72">
        <f>IF(RES_hh_emih_in!R8=0,0,RES_hh_emih_in!R8/RES_summary!R$21)</f>
        <v>18.351503881069267</v>
      </c>
      <c r="S8" s="72">
        <f>IF(RES_hh_emih_in!S8=0,0,RES_hh_emih_in!S8/RES_summary!S$21)</f>
        <v>18.110744194691645</v>
      </c>
      <c r="T8" s="72">
        <f>IF(RES_hh_emih_in!T8=0,0,RES_hh_emih_in!T8/RES_summary!T$21)</f>
        <v>15.811580790166918</v>
      </c>
      <c r="U8" s="72">
        <f>IF(RES_hh_emih_in!U8=0,0,RES_hh_emih_in!U8/RES_summary!U$21)</f>
        <v>14.235144884979478</v>
      </c>
      <c r="V8" s="72">
        <f>IF(RES_hh_emih_in!V8=0,0,RES_hh_emih_in!V8/RES_summary!V$21)</f>
        <v>13.895957324137227</v>
      </c>
      <c r="W8" s="72">
        <f>IF(RES_hh_emih_in!W8=0,0,RES_hh_emih_in!W8/RES_summary!W$21)</f>
        <v>13.637758764340377</v>
      </c>
      <c r="X8" s="72">
        <f>IF(RES_hh_emih_in!X8=0,0,RES_hh_emih_in!X8/RES_summary!X$21)</f>
        <v>9.9417816769023339</v>
      </c>
      <c r="Y8" s="72">
        <f>IF(RES_hh_emih_in!Y8=0,0,RES_hh_emih_in!Y8/RES_summary!Y$21)</f>
        <v>6.9999504681348883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0.83177847433587737</v>
      </c>
      <c r="D17" s="69">
        <f>IF(RES_hh_emih_in!D17=0,0,RES_hh_emih_in!D17/RES_summary!D$21)</f>
        <v>0.53786830923259488</v>
      </c>
      <c r="E17" s="69">
        <f>IF(RES_hh_emih_in!E17=0,0,RES_hh_emih_in!E17/RES_summary!E$21)</f>
        <v>0.38791226368505449</v>
      </c>
      <c r="F17" s="69">
        <f>IF(RES_hh_emih_in!F17=0,0,RES_hh_emih_in!F17/RES_summary!F$21)</f>
        <v>0.53101009362884466</v>
      </c>
      <c r="G17" s="69">
        <f>IF(RES_hh_emih_in!G17=0,0,RES_hh_emih_in!G17/RES_summary!G$21)</f>
        <v>0.73387830826290767</v>
      </c>
      <c r="H17" s="69">
        <f>IF(RES_hh_emih_in!H17=0,0,RES_hh_emih_in!H17/RES_summary!H$21)</f>
        <v>0.42970772607842306</v>
      </c>
      <c r="I17" s="69">
        <f>IF(RES_hh_emih_in!I17=0,0,RES_hh_emih_in!I17/RES_summary!I$21)</f>
        <v>1.3977322754076345</v>
      </c>
      <c r="J17" s="69">
        <f>IF(RES_hh_emih_in!J17=0,0,RES_hh_emih_in!J17/RES_summary!J$21)</f>
        <v>1.6254483707455465</v>
      </c>
      <c r="K17" s="69">
        <f>IF(RES_hh_emih_in!K17=0,0,RES_hh_emih_in!K17/RES_summary!K$21)</f>
        <v>1.3938722661856493</v>
      </c>
      <c r="L17" s="69">
        <f>IF(RES_hh_emih_in!L17=0,0,RES_hh_emih_in!L17/RES_summary!L$21)</f>
        <v>1.4084335248732556</v>
      </c>
      <c r="M17" s="69">
        <f>IF(RES_hh_emih_in!M17=0,0,RES_hh_emih_in!M17/RES_summary!M$21)</f>
        <v>1.0911507318109697</v>
      </c>
      <c r="N17" s="69">
        <f>IF(RES_hh_emih_in!N17=0,0,RES_hh_emih_in!N17/RES_summary!N$21)</f>
        <v>1.5003138107041398</v>
      </c>
      <c r="O17" s="69">
        <f>IF(RES_hh_emih_in!O17=0,0,RES_hh_emih_in!O17/RES_summary!O$21)</f>
        <v>1.9102685822099892</v>
      </c>
      <c r="P17" s="69">
        <f>IF(RES_hh_emih_in!P17=0,0,RES_hh_emih_in!P17/RES_summary!P$21)</f>
        <v>1.7574596231642201</v>
      </c>
      <c r="Q17" s="69">
        <f>IF(RES_hh_emih_in!Q17=0,0,RES_hh_emih_in!Q17/RES_summary!Q$21)</f>
        <v>1.3319688762608954</v>
      </c>
      <c r="R17" s="69">
        <f>IF(RES_hh_emih_in!R17=0,0,RES_hh_emih_in!R17/RES_summary!R$21)</f>
        <v>1.6257975522434533</v>
      </c>
      <c r="S17" s="69">
        <f>IF(RES_hh_emih_in!S17=0,0,RES_hh_emih_in!S17/RES_summary!S$21)</f>
        <v>1.9286577842887835</v>
      </c>
      <c r="T17" s="69">
        <f>IF(RES_hh_emih_in!T17=0,0,RES_hh_emih_in!T17/RES_summary!T$21)</f>
        <v>1.9109258206758464</v>
      </c>
      <c r="U17" s="69">
        <f>IF(RES_hh_emih_in!U17=0,0,RES_hh_emih_in!U17/RES_summary!U$21)</f>
        <v>1.835751656978609</v>
      </c>
      <c r="V17" s="69">
        <f>IF(RES_hh_emih_in!V17=0,0,RES_hh_emih_in!V17/RES_summary!V$21)</f>
        <v>1.7756852556129012</v>
      </c>
      <c r="W17" s="69">
        <f>IF(RES_hh_emih_in!W17=0,0,RES_hh_emih_in!W17/RES_summary!W$21)</f>
        <v>1.0049286487721634</v>
      </c>
      <c r="X17" s="69">
        <f>IF(RES_hh_emih_in!X17=0,0,RES_hh_emih_in!X17/RES_summary!X$21)</f>
        <v>0.90050330985523619</v>
      </c>
      <c r="Y17" s="69">
        <f>IF(RES_hh_emih_in!Y17=0,0,RES_hh_emih_in!Y17/RES_summary!Y$21)</f>
        <v>0.65995476555667687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4.4295665598428799</v>
      </c>
      <c r="D19" s="72">
        <f>IF(RES_hh_emih_in!D19=0,0,RES_hh_emih_in!D19/RES_summary!D$21)</f>
        <v>4.8212711964546635</v>
      </c>
      <c r="E19" s="72">
        <f>IF(RES_hh_emih_in!E19=0,0,RES_hh_emih_in!E19/RES_summary!E$21)</f>
        <v>4.7793079463554218</v>
      </c>
      <c r="F19" s="72">
        <f>IF(RES_hh_emih_in!F19=0,0,RES_hh_emih_in!F19/RES_summary!F$21)</f>
        <v>4.3017492056418618</v>
      </c>
      <c r="G19" s="72">
        <f>IF(RES_hh_emih_in!G19=0,0,RES_hh_emih_in!G19/RES_summary!G$21)</f>
        <v>5.4303653927129298</v>
      </c>
      <c r="H19" s="72">
        <f>IF(RES_hh_emih_in!H19=0,0,RES_hh_emih_in!H19/RES_summary!H$21)</f>
        <v>5.9028031880285168</v>
      </c>
      <c r="I19" s="72">
        <f>IF(RES_hh_emih_in!I19=0,0,RES_hh_emih_in!I19/RES_summary!I$21)</f>
        <v>5.2561020580675644</v>
      </c>
      <c r="J19" s="72">
        <f>IF(RES_hh_emih_in!J19=0,0,RES_hh_emih_in!J19/RES_summary!J$21)</f>
        <v>5.2518030513750427</v>
      </c>
      <c r="K19" s="72">
        <f>IF(RES_hh_emih_in!K19=0,0,RES_hh_emih_in!K19/RES_summary!K$21)</f>
        <v>5.4531732970327234</v>
      </c>
      <c r="L19" s="72">
        <f>IF(RES_hh_emih_in!L19=0,0,RES_hh_emih_in!L19/RES_summary!L$21)</f>
        <v>6.9288481435636626</v>
      </c>
      <c r="M19" s="72">
        <f>IF(RES_hh_emih_in!M19=0,0,RES_hh_emih_in!M19/RES_summary!M$21)</f>
        <v>5.2449411486017654</v>
      </c>
      <c r="N19" s="72">
        <f>IF(RES_hh_emih_in!N19=0,0,RES_hh_emih_in!N19/RES_summary!N$21)</f>
        <v>3.7741278012465331</v>
      </c>
      <c r="O19" s="72">
        <f>IF(RES_hh_emih_in!O19=0,0,RES_hh_emih_in!O19/RES_summary!O$21)</f>
        <v>3.9348560699968442</v>
      </c>
      <c r="P19" s="72">
        <f>IF(RES_hh_emih_in!P19=0,0,RES_hh_emih_in!P19/RES_summary!P$21)</f>
        <v>3.3824166510638851</v>
      </c>
      <c r="Q19" s="72">
        <f>IF(RES_hh_emih_in!Q19=0,0,RES_hh_emih_in!Q19/RES_summary!Q$21)</f>
        <v>3.4168765019215619</v>
      </c>
      <c r="R19" s="72">
        <f>IF(RES_hh_emih_in!R19=0,0,RES_hh_emih_in!R19/RES_summary!R$21)</f>
        <v>3.0435454562079993</v>
      </c>
      <c r="S19" s="72">
        <f>IF(RES_hh_emih_in!S19=0,0,RES_hh_emih_in!S19/RES_summary!S$21)</f>
        <v>4.2484238551120335</v>
      </c>
      <c r="T19" s="72">
        <f>IF(RES_hh_emih_in!T19=0,0,RES_hh_emih_in!T19/RES_summary!T$21)</f>
        <v>4.643239718791448</v>
      </c>
      <c r="U19" s="72">
        <f>IF(RES_hh_emih_in!U19=0,0,RES_hh_emih_in!U19/RES_summary!U$21)</f>
        <v>4.8380400184543539</v>
      </c>
      <c r="V19" s="72">
        <f>IF(RES_hh_emih_in!V19=0,0,RES_hh_emih_in!V19/RES_summary!V$21)</f>
        <v>3.8040748067379213</v>
      </c>
      <c r="W19" s="72">
        <f>IF(RES_hh_emih_in!W19=0,0,RES_hh_emih_in!W19/RES_summary!W$21)</f>
        <v>3.9631678071271552</v>
      </c>
      <c r="X19" s="72">
        <f>IF(RES_hh_emih_in!X19=0,0,RES_hh_emih_in!X19/RES_summary!X$21)</f>
        <v>3.8650001358899995</v>
      </c>
      <c r="Y19" s="72">
        <f>IF(RES_hh_emih_in!Y19=0,0,RES_hh_emih_in!Y19/RES_summary!Y$21)</f>
        <v>3.9316827598228521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4.1325606028680886</v>
      </c>
      <c r="D21" s="72">
        <f>IF(RES_hh_emih_in!D21=0,0,RES_hh_emih_in!D21/RES_summary!D$21)</f>
        <v>4.2295714451209649</v>
      </c>
      <c r="E21" s="72">
        <f>IF(RES_hh_emih_in!E21=0,0,RES_hh_emih_in!E21/RES_summary!E$21)</f>
        <v>4.0421136275140706</v>
      </c>
      <c r="F21" s="72">
        <f>IF(RES_hh_emih_in!F21=0,0,RES_hh_emih_in!F21/RES_summary!F$21)</f>
        <v>4.2844813984203292</v>
      </c>
      <c r="G21" s="72">
        <f>IF(RES_hh_emih_in!G21=0,0,RES_hh_emih_in!G21/RES_summary!G$21)</f>
        <v>4.7652652021327855</v>
      </c>
      <c r="H21" s="72">
        <f>IF(RES_hh_emih_in!H21=0,0,RES_hh_emih_in!H21/RES_summary!H$21)</f>
        <v>4.5109956050561957</v>
      </c>
      <c r="I21" s="72">
        <f>IF(RES_hh_emih_in!I21=0,0,RES_hh_emih_in!I21/RES_summary!I$21)</f>
        <v>5.0649035476328512</v>
      </c>
      <c r="J21" s="72">
        <f>IF(RES_hh_emih_in!J21=0,0,RES_hh_emih_in!J21/RES_summary!J$21)</f>
        <v>5.0342711548857064</v>
      </c>
      <c r="K21" s="72">
        <f>IF(RES_hh_emih_in!K21=0,0,RES_hh_emih_in!K21/RES_summary!K$21)</f>
        <v>5.0391146726018023</v>
      </c>
      <c r="L21" s="72">
        <f>IF(RES_hh_emih_in!L21=0,0,RES_hh_emih_in!L21/RES_summary!L$21)</f>
        <v>4.8846057534441574</v>
      </c>
      <c r="M21" s="72">
        <f>IF(RES_hh_emih_in!M21=0,0,RES_hh_emih_in!M21/RES_summary!M$21)</f>
        <v>4.4510303428232012</v>
      </c>
      <c r="N21" s="72">
        <f>IF(RES_hh_emih_in!N21=0,0,RES_hh_emih_in!N21/RES_summary!N$21)</f>
        <v>3.7218767475058105</v>
      </c>
      <c r="O21" s="72">
        <f>IF(RES_hh_emih_in!O21=0,0,RES_hh_emih_in!O21/RES_summary!O$21)</f>
        <v>3.203152608762466</v>
      </c>
      <c r="P21" s="72">
        <f>IF(RES_hh_emih_in!P21=0,0,RES_hh_emih_in!P21/RES_summary!P$21)</f>
        <v>3.2876948725463553</v>
      </c>
      <c r="Q21" s="72">
        <f>IF(RES_hh_emih_in!Q21=0,0,RES_hh_emih_in!Q21/RES_summary!Q$21)</f>
        <v>3.4504483193346442</v>
      </c>
      <c r="R21" s="72">
        <f>IF(RES_hh_emih_in!R21=0,0,RES_hh_emih_in!R21/RES_summary!R$21)</f>
        <v>3.6613899537540662</v>
      </c>
      <c r="S21" s="72">
        <f>IF(RES_hh_emih_in!S21=0,0,RES_hh_emih_in!S21/RES_summary!S$21)</f>
        <v>3.8481180430720285</v>
      </c>
      <c r="T21" s="72">
        <f>IF(RES_hh_emih_in!T21=0,0,RES_hh_emih_in!T21/RES_summary!T$21)</f>
        <v>3.8579524616043113</v>
      </c>
      <c r="U21" s="72">
        <f>IF(RES_hh_emih_in!U21=0,0,RES_hh_emih_in!U21/RES_summary!U$21)</f>
        <v>3.9079968143207422</v>
      </c>
      <c r="V21" s="72">
        <f>IF(RES_hh_emih_in!V21=0,0,RES_hh_emih_in!V21/RES_summary!V$21)</f>
        <v>4.2087909479897805</v>
      </c>
      <c r="W21" s="72">
        <f>IF(RES_hh_emih_in!W21=0,0,RES_hh_emih_in!W21/RES_summary!W$21)</f>
        <v>4.1639124692439697</v>
      </c>
      <c r="X21" s="72">
        <f>IF(RES_hh_emih_in!X21=0,0,RES_hh_emih_in!X21/RES_summary!X$21)</f>
        <v>4.0470400193383389</v>
      </c>
      <c r="Y21" s="72">
        <f>IF(RES_hh_emih_in!Y21=0,0,RES_hh_emih_in!Y21/RES_summary!Y$21)</f>
        <v>3.9736806118313455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1.5202067387110429</v>
      </c>
      <c r="D27" s="69">
        <f>IF(RES_hh_emih_in!D27=0,0,RES_hh_emih_in!D27/RES_summary!D$21)</f>
        <v>1.411711915470222</v>
      </c>
      <c r="E27" s="69">
        <f>IF(RES_hh_emih_in!E27=0,0,RES_hh_emih_in!E27/RES_summary!E$21)</f>
        <v>1.5427552190829186</v>
      </c>
      <c r="F27" s="69">
        <f>IF(RES_hh_emih_in!F27=0,0,RES_hh_emih_in!F27/RES_summary!F$21)</f>
        <v>1.6692874911299527</v>
      </c>
      <c r="G27" s="69">
        <f>IF(RES_hh_emih_in!G27=0,0,RES_hh_emih_in!G27/RES_summary!G$21)</f>
        <v>1.358391240150691</v>
      </c>
      <c r="H27" s="69">
        <f>IF(RES_hh_emih_in!H27=0,0,RES_hh_emih_in!H27/RES_summary!H$21)</f>
        <v>1.5499193395550093</v>
      </c>
      <c r="I27" s="69">
        <f>IF(RES_hh_emih_in!I27=0,0,RES_hh_emih_in!I27/RES_summary!I$21)</f>
        <v>1.4937777819836922</v>
      </c>
      <c r="J27" s="69">
        <f>IF(RES_hh_emih_in!J27=0,0,RES_hh_emih_in!J27/RES_summary!J$21)</f>
        <v>1.458911229534773</v>
      </c>
      <c r="K27" s="69">
        <f>IF(RES_hh_emih_in!K27=0,0,RES_hh_emih_in!K27/RES_summary!K$21)</f>
        <v>1.1596946117883007</v>
      </c>
      <c r="L27" s="69">
        <f>IF(RES_hh_emih_in!L27=0,0,RES_hh_emih_in!L27/RES_summary!L$21)</f>
        <v>1.2540976320281521</v>
      </c>
      <c r="M27" s="69">
        <f>IF(RES_hh_emih_in!M27=0,0,RES_hh_emih_in!M27/RES_summary!M$21)</f>
        <v>0.89101685329686675</v>
      </c>
      <c r="N27" s="69">
        <f>IF(RES_hh_emih_in!N27=0,0,RES_hh_emih_in!N27/RES_summary!N$21)</f>
        <v>0.75999091516059503</v>
      </c>
      <c r="O27" s="69">
        <f>IF(RES_hh_emih_in!O27=0,0,RES_hh_emih_in!O27/RES_summary!O$21)</f>
        <v>0.80683054471341764</v>
      </c>
      <c r="P27" s="69">
        <f>IF(RES_hh_emih_in!P27=0,0,RES_hh_emih_in!P27/RES_summary!P$21)</f>
        <v>0.81339706880464768</v>
      </c>
      <c r="Q27" s="69">
        <f>IF(RES_hh_emih_in!Q27=0,0,RES_hh_emih_in!Q27/RES_summary!Q$21)</f>
        <v>0.95845662802652343</v>
      </c>
      <c r="R27" s="69">
        <f>IF(RES_hh_emih_in!R27=0,0,RES_hh_emih_in!R27/RES_summary!R$21)</f>
        <v>0.97346319014238103</v>
      </c>
      <c r="S27" s="69">
        <f>IF(RES_hh_emih_in!S27=0,0,RES_hh_emih_in!S27/RES_summary!S$21)</f>
        <v>1.2952759957392561</v>
      </c>
      <c r="T27" s="69">
        <f>IF(RES_hh_emih_in!T27=0,0,RES_hh_emih_in!T27/RES_summary!T$21)</f>
        <v>1.4276955589379765</v>
      </c>
      <c r="U27" s="69">
        <f>IF(RES_hh_emih_in!U27=0,0,RES_hh_emih_in!U27/RES_summary!U$21)</f>
        <v>1.3558440938930669</v>
      </c>
      <c r="V27" s="69">
        <f>IF(RES_hh_emih_in!V27=0,0,RES_hh_emih_in!V27/RES_summary!V$21)</f>
        <v>1.6169071153339079</v>
      </c>
      <c r="W27" s="69">
        <f>IF(RES_hh_emih_in!W27=0,0,RES_hh_emih_in!W27/RES_summary!W$21)</f>
        <v>1.5711517845526977</v>
      </c>
      <c r="X27" s="69">
        <f>IF(RES_hh_emih_in!X27=0,0,RES_hh_emih_in!X27/RES_summary!X$21)</f>
        <v>1.0776352120484698</v>
      </c>
      <c r="Y27" s="69">
        <f>IF(RES_hh_emih_in!Y27=0,0,RES_hh_emih_in!Y27/RES_summary!Y$21)</f>
        <v>1.0273990077655939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1.7991382135000851</v>
      </c>
      <c r="D29" s="72">
        <f>IF(RES_hh_emih_in!D29=0,0,RES_hh_emih_in!D29/RES_summary!D$21)</f>
        <v>1.8479408597563631</v>
      </c>
      <c r="E29" s="72">
        <f>IF(RES_hh_emih_in!E29=0,0,RES_hh_emih_in!E29/RES_summary!E$21)</f>
        <v>1.8776823840257466</v>
      </c>
      <c r="F29" s="72">
        <f>IF(RES_hh_emih_in!F29=0,0,RES_hh_emih_in!F29/RES_summary!F$21)</f>
        <v>1.8633878943567834</v>
      </c>
      <c r="G29" s="72">
        <f>IF(RES_hh_emih_in!G29=0,0,RES_hh_emih_in!G29/RES_summary!G$21)</f>
        <v>1.9644581610275913</v>
      </c>
      <c r="H29" s="72">
        <f>IF(RES_hh_emih_in!H29=0,0,RES_hh_emih_in!H29/RES_summary!H$21)</f>
        <v>2.0618682187139554</v>
      </c>
      <c r="I29" s="72">
        <f>IF(RES_hh_emih_in!I29=0,0,RES_hh_emih_in!I29/RES_summary!I$21)</f>
        <v>1.9669044221073215</v>
      </c>
      <c r="J29" s="72">
        <f>IF(RES_hh_emih_in!J29=0,0,RES_hh_emih_in!J29/RES_summary!J$21)</f>
        <v>1.7841949384490174</v>
      </c>
      <c r="K29" s="72">
        <f>IF(RES_hh_emih_in!K29=0,0,RES_hh_emih_in!K29/RES_summary!K$21)</f>
        <v>1.781622399892101</v>
      </c>
      <c r="L29" s="72">
        <f>IF(RES_hh_emih_in!L29=0,0,RES_hh_emih_in!L29/RES_summary!L$21)</f>
        <v>1.8495537470123928</v>
      </c>
      <c r="M29" s="72">
        <f>IF(RES_hh_emih_in!M29=0,0,RES_hh_emih_in!M29/RES_summary!M$21)</f>
        <v>1.4699151560042247</v>
      </c>
      <c r="N29" s="72">
        <f>IF(RES_hh_emih_in!N29=0,0,RES_hh_emih_in!N29/RES_summary!N$21)</f>
        <v>1.1607736649522002</v>
      </c>
      <c r="O29" s="72">
        <f>IF(RES_hh_emih_in!O29=0,0,RES_hh_emih_in!O29/RES_summary!O$21)</f>
        <v>1.2029798983253672</v>
      </c>
      <c r="P29" s="72">
        <f>IF(RES_hh_emih_in!P29=0,0,RES_hh_emih_in!P29/RES_summary!P$21)</f>
        <v>1.0930123995877885</v>
      </c>
      <c r="Q29" s="72">
        <f>IF(RES_hh_emih_in!Q29=0,0,RES_hh_emih_in!Q29/RES_summary!Q$21)</f>
        <v>1.207559393001352</v>
      </c>
      <c r="R29" s="72">
        <f>IF(RES_hh_emih_in!R29=0,0,RES_hh_emih_in!R29/RES_summary!R$21)</f>
        <v>1.1254314585441421</v>
      </c>
      <c r="S29" s="72">
        <f>IF(RES_hh_emih_in!S29=0,0,RES_hh_emih_in!S29/RES_summary!S$21)</f>
        <v>1.5740603503300679</v>
      </c>
      <c r="T29" s="72">
        <f>IF(RES_hh_emih_in!T29=0,0,RES_hh_emih_in!T29/RES_summary!T$21)</f>
        <v>1.7510363481503455</v>
      </c>
      <c r="U29" s="72">
        <f>IF(RES_hh_emih_in!U29=0,0,RES_hh_emih_in!U29/RES_summary!U$21)</f>
        <v>1.8458701668623345</v>
      </c>
      <c r="V29" s="72">
        <f>IF(RES_hh_emih_in!V29=0,0,RES_hh_emih_in!V29/RES_summary!V$21)</f>
        <v>2.6373986531626743</v>
      </c>
      <c r="W29" s="72">
        <f>IF(RES_hh_emih_in!W29=0,0,RES_hh_emih_in!W29/RES_summary!W$21)</f>
        <v>2.5688088201405708</v>
      </c>
      <c r="X29" s="72">
        <f>IF(RES_hh_emih_in!X29=0,0,RES_hh_emih_in!X29/RES_summary!X$21)</f>
        <v>2.3077335216485957</v>
      </c>
      <c r="Y29" s="72">
        <f>IF(RES_hh_emih_in!Y29=0,0,RES_hh_emih_in!Y29/RES_summary!Y$21)</f>
        <v>2.2099426722953841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1.5895111870288101</v>
      </c>
      <c r="D30" s="72">
        <f>IF(RES_hh_emih_in!D30=0,0,RES_hh_emih_in!D30/RES_summary!D$21)</f>
        <v>1.6474923295111141</v>
      </c>
      <c r="E30" s="72">
        <f>IF(RES_hh_emih_in!E30=0,0,RES_hh_emih_in!E30/RES_summary!E$21)</f>
        <v>1.6745075504896536</v>
      </c>
      <c r="F30" s="72">
        <f>IF(RES_hh_emih_in!F30=0,0,RES_hh_emih_in!F30/RES_summary!F$21)</f>
        <v>1.748528236163267</v>
      </c>
      <c r="G30" s="72">
        <f>IF(RES_hh_emih_in!G30=0,0,RES_hh_emih_in!G30/RES_summary!G$21)</f>
        <v>1.7351390299728322</v>
      </c>
      <c r="H30" s="72">
        <f>IF(RES_hh_emih_in!H30=0,0,RES_hh_emih_in!H30/RES_summary!H$21)</f>
        <v>1.7687716244662339</v>
      </c>
      <c r="I30" s="72">
        <f>IF(RES_hh_emih_in!I30=0,0,RES_hh_emih_in!I30/RES_summary!I$21)</f>
        <v>1.6562665060927431</v>
      </c>
      <c r="J30" s="72">
        <f>IF(RES_hh_emih_in!J30=0,0,RES_hh_emih_in!J30/RES_summary!J$21)</f>
        <v>1.8552704500057275</v>
      </c>
      <c r="K30" s="72">
        <f>IF(RES_hh_emih_in!K30=0,0,RES_hh_emih_in!K30/RES_summary!K$21)</f>
        <v>1.5219078515329665</v>
      </c>
      <c r="L30" s="72">
        <f>IF(RES_hh_emih_in!L30=0,0,RES_hh_emih_in!L30/RES_summary!L$21)</f>
        <v>1.611215020061268</v>
      </c>
      <c r="M30" s="72">
        <f>IF(RES_hh_emih_in!M30=0,0,RES_hh_emih_in!M30/RES_summary!M$21)</f>
        <v>1.3080739770813972</v>
      </c>
      <c r="N30" s="72">
        <f>IF(RES_hh_emih_in!N30=0,0,RES_hh_emih_in!N30/RES_summary!N$21)</f>
        <v>1.0158971027837722</v>
      </c>
      <c r="O30" s="72">
        <f>IF(RES_hh_emih_in!O30=0,0,RES_hh_emih_in!O30/RES_summary!O$21)</f>
        <v>0.96301872853466164</v>
      </c>
      <c r="P30" s="72">
        <f>IF(RES_hh_emih_in!P30=0,0,RES_hh_emih_in!P30/RES_summary!P$21)</f>
        <v>0.95563530438709876</v>
      </c>
      <c r="Q30" s="72">
        <f>IF(RES_hh_emih_in!Q30=0,0,RES_hh_emih_in!Q30/RES_summary!Q$21)</f>
        <v>1.0639340115687013</v>
      </c>
      <c r="R30" s="72">
        <f>IF(RES_hh_emih_in!R30=0,0,RES_hh_emih_in!R30/RES_summary!R$21)</f>
        <v>1.0419420523027942</v>
      </c>
      <c r="S30" s="72">
        <f>IF(RES_hh_emih_in!S30=0,0,RES_hh_emih_in!S30/RES_summary!S$21)</f>
        <v>1.3573793892265291</v>
      </c>
      <c r="T30" s="72">
        <f>IF(RES_hh_emih_in!T30=0,0,RES_hh_emih_in!T30/RES_summary!T$21)</f>
        <v>1.5411202967808435</v>
      </c>
      <c r="U30" s="72">
        <f>IF(RES_hh_emih_in!U30=0,0,RES_hh_emih_in!U30/RES_summary!U$21)</f>
        <v>1.6017685107310133</v>
      </c>
      <c r="V30" s="72">
        <f>IF(RES_hh_emih_in!V30=0,0,RES_hh_emih_in!V30/RES_summary!V$21)</f>
        <v>2.3758619815563073</v>
      </c>
      <c r="W30" s="72">
        <f>IF(RES_hh_emih_in!W30=0,0,RES_hh_emih_in!W30/RES_summary!W$21)</f>
        <v>2.3819970750022499</v>
      </c>
      <c r="X30" s="72">
        <f>IF(RES_hh_emih_in!X30=0,0,RES_hh_emih_in!X30/RES_summary!X$21)</f>
        <v>1.9995347724654817</v>
      </c>
      <c r="Y30" s="72">
        <f>IF(RES_hh_emih_in!Y30=0,0,RES_hh_emih_in!Y30/RES_summary!Y$21)</f>
        <v>1.869803972051036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576.87698906666344</v>
      </c>
      <c r="C3" s="19">
        <f t="shared" ref="C3:V3" si="0">SUM(C4,C9,C12)</f>
        <v>585.11937500650254</v>
      </c>
      <c r="D3" s="19">
        <f t="shared" si="0"/>
        <v>591.85757493354708</v>
      </c>
      <c r="E3" s="19">
        <f t="shared" si="0"/>
        <v>596.38208231654608</v>
      </c>
      <c r="F3" s="19">
        <f t="shared" si="0"/>
        <v>601.73463094409942</v>
      </c>
      <c r="G3" s="19">
        <f t="shared" si="0"/>
        <v>608.21938684320537</v>
      </c>
      <c r="H3" s="19">
        <f t="shared" si="0"/>
        <v>595.88873681854693</v>
      </c>
      <c r="I3" s="19">
        <f t="shared" si="0"/>
        <v>595.81436059250348</v>
      </c>
      <c r="J3" s="19">
        <f t="shared" si="0"/>
        <v>592.20827188662315</v>
      </c>
      <c r="K3" s="19">
        <f t="shared" si="0"/>
        <v>591.22767929019687</v>
      </c>
      <c r="L3" s="19">
        <f t="shared" si="0"/>
        <v>588.46319454560694</v>
      </c>
      <c r="M3" s="19">
        <f t="shared" si="0"/>
        <v>598.85424878492086</v>
      </c>
      <c r="N3" s="19">
        <f t="shared" si="0"/>
        <v>598.869026571772</v>
      </c>
      <c r="O3" s="19">
        <f t="shared" si="0"/>
        <v>597.45290474904368</v>
      </c>
      <c r="P3" s="19">
        <f t="shared" si="0"/>
        <v>582.7515472115374</v>
      </c>
      <c r="Q3" s="19">
        <f t="shared" si="0"/>
        <v>558.29029330276103</v>
      </c>
      <c r="R3" s="19">
        <f t="shared" si="0"/>
        <v>567.5132320626733</v>
      </c>
      <c r="S3" s="19">
        <f t="shared" si="0"/>
        <v>592.55588993981087</v>
      </c>
      <c r="T3" s="19">
        <f t="shared" si="0"/>
        <v>603.09656539600655</v>
      </c>
      <c r="U3" s="19">
        <f t="shared" si="0"/>
        <v>621.60817330658267</v>
      </c>
      <c r="V3" s="19">
        <f t="shared" si="0"/>
        <v>631.09491735931965</v>
      </c>
      <c r="W3" s="19">
        <f t="shared" ref="W3:Y3" si="1">SUM(W4,W9,W12)</f>
        <v>653.26156442068464</v>
      </c>
      <c r="X3" s="19">
        <f t="shared" si="1"/>
        <v>642.28947920900498</v>
      </c>
      <c r="Y3" s="19">
        <f t="shared" si="1"/>
        <v>634.55991528569973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389.96434877555868</v>
      </c>
      <c r="C4" s="22">
        <f t="shared" ref="C4:V4" si="2">SUM(C5:C8)</f>
        <v>386.17129913124478</v>
      </c>
      <c r="D4" s="22">
        <f t="shared" si="2"/>
        <v>381.63592415180096</v>
      </c>
      <c r="E4" s="22">
        <f t="shared" si="2"/>
        <v>376.74393245266259</v>
      </c>
      <c r="F4" s="22">
        <f t="shared" si="2"/>
        <v>371.40808954904031</v>
      </c>
      <c r="G4" s="22">
        <f t="shared" si="2"/>
        <v>365.79999472134705</v>
      </c>
      <c r="H4" s="22">
        <f t="shared" si="2"/>
        <v>357.10491453044801</v>
      </c>
      <c r="I4" s="22">
        <f t="shared" si="2"/>
        <v>348.33062683059143</v>
      </c>
      <c r="J4" s="22">
        <f t="shared" si="2"/>
        <v>338.58979065665523</v>
      </c>
      <c r="K4" s="22">
        <f t="shared" si="2"/>
        <v>328.99200598271528</v>
      </c>
      <c r="L4" s="22">
        <f t="shared" si="2"/>
        <v>318.24942106468825</v>
      </c>
      <c r="M4" s="22">
        <f t="shared" si="2"/>
        <v>307.34491239176987</v>
      </c>
      <c r="N4" s="22">
        <f t="shared" si="2"/>
        <v>296.42183605923356</v>
      </c>
      <c r="O4" s="22">
        <f t="shared" si="2"/>
        <v>285.42652169778114</v>
      </c>
      <c r="P4" s="22">
        <f t="shared" si="2"/>
        <v>272.78759368516074</v>
      </c>
      <c r="Q4" s="22">
        <f t="shared" si="2"/>
        <v>261.13236182454307</v>
      </c>
      <c r="R4" s="22">
        <f t="shared" si="2"/>
        <v>254.46940477338788</v>
      </c>
      <c r="S4" s="22">
        <f t="shared" si="2"/>
        <v>245.97640145135477</v>
      </c>
      <c r="T4" s="22">
        <f t="shared" si="2"/>
        <v>238.1593080343093</v>
      </c>
      <c r="U4" s="22">
        <f t="shared" si="2"/>
        <v>231.69409694329477</v>
      </c>
      <c r="V4" s="22">
        <f t="shared" si="2"/>
        <v>228.61204373566451</v>
      </c>
      <c r="W4" s="22">
        <f t="shared" ref="W4:Y4" si="3">SUM(W5:W8)</f>
        <v>226.14223787065842</v>
      </c>
      <c r="X4" s="22">
        <f t="shared" si="3"/>
        <v>220.49197078888787</v>
      </c>
      <c r="Y4" s="22">
        <f t="shared" si="3"/>
        <v>215.15741298977284</v>
      </c>
      <c r="DA4" s="57"/>
    </row>
    <row r="5" spans="1:105" ht="12" customHeight="1" x14ac:dyDescent="0.25">
      <c r="A5" s="28" t="s">
        <v>32</v>
      </c>
      <c r="B5" s="29">
        <f>B18*B70/11630</f>
        <v>276.69768886807174</v>
      </c>
      <c r="C5" s="29">
        <f t="shared" ref="C5:V5" si="4">C18*C70/11630</f>
        <v>272.92617756533139</v>
      </c>
      <c r="D5" s="29">
        <f t="shared" si="4"/>
        <v>268.34158195071336</v>
      </c>
      <c r="E5" s="29">
        <f t="shared" si="4"/>
        <v>263.23429969723901</v>
      </c>
      <c r="F5" s="29">
        <f t="shared" si="4"/>
        <v>258.1116115886058</v>
      </c>
      <c r="G5" s="29">
        <f t="shared" si="4"/>
        <v>253.02397481125078</v>
      </c>
      <c r="H5" s="29">
        <f t="shared" si="4"/>
        <v>247.00106026003584</v>
      </c>
      <c r="I5" s="29">
        <f t="shared" si="4"/>
        <v>240.7151087616065</v>
      </c>
      <c r="J5" s="29">
        <f t="shared" si="4"/>
        <v>234.02599513503293</v>
      </c>
      <c r="K5" s="29">
        <f t="shared" si="4"/>
        <v>227.13087399220106</v>
      </c>
      <c r="L5" s="29">
        <f t="shared" si="4"/>
        <v>219.82861230685447</v>
      </c>
      <c r="M5" s="29">
        <f t="shared" si="4"/>
        <v>212.1626360374681</v>
      </c>
      <c r="N5" s="29">
        <f t="shared" si="4"/>
        <v>204.08026197316164</v>
      </c>
      <c r="O5" s="29">
        <f t="shared" si="4"/>
        <v>195.79323982604237</v>
      </c>
      <c r="P5" s="29">
        <f t="shared" si="4"/>
        <v>186.85973647549761</v>
      </c>
      <c r="Q5" s="29">
        <f t="shared" si="4"/>
        <v>177.86811359656048</v>
      </c>
      <c r="R5" s="29">
        <f t="shared" si="4"/>
        <v>171.55942711384438</v>
      </c>
      <c r="S5" s="29">
        <f t="shared" si="4"/>
        <v>163.6715053910909</v>
      </c>
      <c r="T5" s="29">
        <f t="shared" si="4"/>
        <v>155.27288727164594</v>
      </c>
      <c r="U5" s="29">
        <f t="shared" si="4"/>
        <v>149.43249088656407</v>
      </c>
      <c r="V5" s="29">
        <f t="shared" si="4"/>
        <v>144.50857184511156</v>
      </c>
      <c r="W5" s="29">
        <f t="shared" ref="W5:Y5" si="5">W18*W70/11630</f>
        <v>140.01670380489878</v>
      </c>
      <c r="X5" s="29">
        <f t="shared" si="5"/>
        <v>135.46874945678758</v>
      </c>
      <c r="Y5" s="29">
        <f t="shared" si="5"/>
        <v>130.69402840895356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111.08363797324948</v>
      </c>
      <c r="C6" s="29">
        <f t="shared" ref="C6:V6" si="6">C19*C71/11630</f>
        <v>109.96945176846688</v>
      </c>
      <c r="D6" s="29">
        <f t="shared" si="6"/>
        <v>108.96058517580821</v>
      </c>
      <c r="E6" s="29">
        <f t="shared" si="6"/>
        <v>108.16960645365359</v>
      </c>
      <c r="F6" s="29">
        <f t="shared" si="6"/>
        <v>107.02951923237846</v>
      </c>
      <c r="G6" s="29">
        <f t="shared" si="6"/>
        <v>105.67272202871972</v>
      </c>
      <c r="H6" s="29">
        <f t="shared" si="6"/>
        <v>102.36705074489663</v>
      </c>
      <c r="I6" s="29">
        <f t="shared" si="6"/>
        <v>99.429131669728733</v>
      </c>
      <c r="J6" s="29">
        <f t="shared" si="6"/>
        <v>95.996360784039453</v>
      </c>
      <c r="K6" s="29">
        <f t="shared" si="6"/>
        <v>92.861038962827863</v>
      </c>
      <c r="L6" s="29">
        <f t="shared" si="6"/>
        <v>88.811766842384827</v>
      </c>
      <c r="M6" s="29">
        <f t="shared" si="6"/>
        <v>84.714039904891422</v>
      </c>
      <c r="N6" s="29">
        <f t="shared" si="6"/>
        <v>80.861820646414515</v>
      </c>
      <c r="O6" s="29">
        <f t="shared" si="6"/>
        <v>77.090876787199846</v>
      </c>
      <c r="P6" s="29">
        <f t="shared" si="6"/>
        <v>72.32435226024316</v>
      </c>
      <c r="Q6" s="29">
        <f t="shared" si="6"/>
        <v>68.563963357043335</v>
      </c>
      <c r="R6" s="29">
        <f t="shared" si="6"/>
        <v>66.874481860684995</v>
      </c>
      <c r="S6" s="29">
        <f t="shared" si="6"/>
        <v>64.490485839254973</v>
      </c>
      <c r="T6" s="29">
        <f t="shared" si="6"/>
        <v>62.535898428758294</v>
      </c>
      <c r="U6" s="29">
        <f t="shared" si="6"/>
        <v>60.309674114723855</v>
      </c>
      <c r="V6" s="29">
        <f t="shared" si="6"/>
        <v>59.356186344829979</v>
      </c>
      <c r="W6" s="29">
        <f t="shared" ref="W6:Y6" si="7">W19*W71/11630</f>
        <v>58.500511111852774</v>
      </c>
      <c r="X6" s="29">
        <f t="shared" si="7"/>
        <v>57.192242987284693</v>
      </c>
      <c r="Y6" s="29">
        <f t="shared" si="7"/>
        <v>55.963876604665089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0.16929476394228979</v>
      </c>
      <c r="C7" s="29">
        <f t="shared" ref="C7:V7" si="8">C20*C72/11630</f>
        <v>0.31314251504137119</v>
      </c>
      <c r="D7" s="29">
        <f t="shared" si="8"/>
        <v>0.45166770891966129</v>
      </c>
      <c r="E7" s="29">
        <f t="shared" si="8"/>
        <v>0.58582178900055737</v>
      </c>
      <c r="F7" s="29">
        <f t="shared" si="8"/>
        <v>0.70370322174764133</v>
      </c>
      <c r="G7" s="29">
        <f t="shared" si="8"/>
        <v>0.8069839633267436</v>
      </c>
      <c r="H7" s="29">
        <f t="shared" si="8"/>
        <v>0.87150508566599671</v>
      </c>
      <c r="I7" s="29">
        <f t="shared" si="8"/>
        <v>0.90175313268985235</v>
      </c>
      <c r="J7" s="29">
        <f t="shared" si="8"/>
        <v>0.93077337074001465</v>
      </c>
      <c r="K7" s="29">
        <f t="shared" si="8"/>
        <v>0.98689306534820997</v>
      </c>
      <c r="L7" s="29">
        <f t="shared" si="8"/>
        <v>1.0994656373579985</v>
      </c>
      <c r="M7" s="29">
        <f t="shared" si="8"/>
        <v>1.267409195028421</v>
      </c>
      <c r="N7" s="29">
        <f t="shared" si="8"/>
        <v>1.4711117018307449</v>
      </c>
      <c r="O7" s="29">
        <f t="shared" si="8"/>
        <v>1.6692817630251935</v>
      </c>
      <c r="P7" s="29">
        <f t="shared" si="8"/>
        <v>1.866148706608445</v>
      </c>
      <c r="Q7" s="29">
        <f t="shared" si="8"/>
        <v>2.0882832863524992</v>
      </c>
      <c r="R7" s="29">
        <f t="shared" si="8"/>
        <v>3.0902681348528604</v>
      </c>
      <c r="S7" s="29">
        <f t="shared" si="8"/>
        <v>3.1304259757627495</v>
      </c>
      <c r="T7" s="29">
        <f t="shared" si="8"/>
        <v>3.9097913130188999</v>
      </c>
      <c r="U7" s="29">
        <f t="shared" si="8"/>
        <v>4.6849434916422368</v>
      </c>
      <c r="V7" s="29">
        <f t="shared" si="8"/>
        <v>5.3390705206770717</v>
      </c>
      <c r="W7" s="29">
        <f t="shared" ref="W7:Y7" si="9">W20*W72/11630</f>
        <v>5.9805917422461192</v>
      </c>
      <c r="X7" s="29">
        <f t="shared" si="9"/>
        <v>6.3882731606465279</v>
      </c>
      <c r="Y7" s="29">
        <f t="shared" si="9"/>
        <v>6.813059909588068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2.013727170295192</v>
      </c>
      <c r="C8" s="29">
        <f t="shared" ref="C8:V8" si="10">C21*C73/11630</f>
        <v>2.9625272824051159</v>
      </c>
      <c r="D8" s="29">
        <f t="shared" si="10"/>
        <v>3.8820893163597034</v>
      </c>
      <c r="E8" s="29">
        <f t="shared" si="10"/>
        <v>4.7542045127695065</v>
      </c>
      <c r="F8" s="29">
        <f t="shared" si="10"/>
        <v>5.5632555063084412</v>
      </c>
      <c r="G8" s="29">
        <f t="shared" si="10"/>
        <v>6.2963139180498038</v>
      </c>
      <c r="H8" s="29">
        <f t="shared" si="10"/>
        <v>6.8652984398495418</v>
      </c>
      <c r="I8" s="29">
        <f t="shared" si="10"/>
        <v>7.2846332665663658</v>
      </c>
      <c r="J8" s="29">
        <f t="shared" si="10"/>
        <v>7.6366613668428043</v>
      </c>
      <c r="K8" s="29">
        <f t="shared" si="10"/>
        <v>8.0131999623381578</v>
      </c>
      <c r="L8" s="29">
        <f t="shared" si="10"/>
        <v>8.5095762780909912</v>
      </c>
      <c r="M8" s="29">
        <f t="shared" si="10"/>
        <v>9.2008272543819469</v>
      </c>
      <c r="N8" s="29">
        <f t="shared" si="10"/>
        <v>10.008641737826705</v>
      </c>
      <c r="O8" s="29">
        <f t="shared" si="10"/>
        <v>10.873123321513706</v>
      </c>
      <c r="P8" s="29">
        <f t="shared" si="10"/>
        <v>11.73735624281154</v>
      </c>
      <c r="Q8" s="29">
        <f t="shared" si="10"/>
        <v>12.612001584586752</v>
      </c>
      <c r="R8" s="29">
        <f t="shared" si="10"/>
        <v>12.945227664005634</v>
      </c>
      <c r="S8" s="29">
        <f t="shared" si="10"/>
        <v>14.683984245246142</v>
      </c>
      <c r="T8" s="29">
        <f t="shared" si="10"/>
        <v>16.440731020886172</v>
      </c>
      <c r="U8" s="29">
        <f t="shared" si="10"/>
        <v>17.2669884503646</v>
      </c>
      <c r="V8" s="29">
        <f t="shared" si="10"/>
        <v>19.408215025045894</v>
      </c>
      <c r="W8" s="29">
        <f t="shared" ref="W8:Y8" si="11">W21*W73/11630</f>
        <v>21.644431211660766</v>
      </c>
      <c r="X8" s="29">
        <f t="shared" si="11"/>
        <v>21.442705184169085</v>
      </c>
      <c r="Y8" s="29">
        <f t="shared" si="11"/>
        <v>21.686448066566125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61.821723412684257</v>
      </c>
      <c r="C9" s="22">
        <f t="shared" ref="C9:V9" si="12">SUM(C10:C11)</f>
        <v>66.891002234636602</v>
      </c>
      <c r="D9" s="22">
        <f t="shared" si="12"/>
        <v>70.307880422996149</v>
      </c>
      <c r="E9" s="22">
        <f t="shared" si="12"/>
        <v>73.443235836546322</v>
      </c>
      <c r="F9" s="22">
        <f t="shared" si="12"/>
        <v>78.07873264010702</v>
      </c>
      <c r="G9" s="22">
        <f t="shared" si="12"/>
        <v>85.380220861888944</v>
      </c>
      <c r="H9" s="22">
        <f t="shared" si="12"/>
        <v>86.419022382392612</v>
      </c>
      <c r="I9" s="22">
        <f t="shared" si="12"/>
        <v>92.839407630811806</v>
      </c>
      <c r="J9" s="22">
        <f t="shared" si="12"/>
        <v>98.787099822306445</v>
      </c>
      <c r="K9" s="22">
        <f t="shared" si="12"/>
        <v>105.83718525885021</v>
      </c>
      <c r="L9" s="22">
        <f t="shared" si="12"/>
        <v>114.1299535323007</v>
      </c>
      <c r="M9" s="22">
        <f t="shared" si="12"/>
        <v>127.4399283200447</v>
      </c>
      <c r="N9" s="22">
        <f t="shared" si="12"/>
        <v>136.76642943810964</v>
      </c>
      <c r="O9" s="22">
        <f t="shared" si="12"/>
        <v>145.38798283136322</v>
      </c>
      <c r="P9" s="22">
        <f t="shared" si="12"/>
        <v>149.84757142672095</v>
      </c>
      <c r="Q9" s="22">
        <f t="shared" si="12"/>
        <v>149.69036243014278</v>
      </c>
      <c r="R9" s="22">
        <f t="shared" si="12"/>
        <v>165.93677548965223</v>
      </c>
      <c r="S9" s="22">
        <f t="shared" si="12"/>
        <v>193.06046944473832</v>
      </c>
      <c r="T9" s="22">
        <f t="shared" si="12"/>
        <v>212.58237253053255</v>
      </c>
      <c r="U9" s="22">
        <f t="shared" si="12"/>
        <v>235.57247719847143</v>
      </c>
      <c r="V9" s="22">
        <f t="shared" si="12"/>
        <v>250.42709611653169</v>
      </c>
      <c r="W9" s="22">
        <f t="shared" ref="W9:Y9" si="13">SUM(W10:W11)</f>
        <v>271.02445823833631</v>
      </c>
      <c r="X9" s="22">
        <f t="shared" si="13"/>
        <v>272.35577091574686</v>
      </c>
      <c r="Y9" s="22">
        <f t="shared" si="13"/>
        <v>275.17442787536964</v>
      </c>
      <c r="DA9" s="57"/>
    </row>
    <row r="10" spans="1:105" ht="12" customHeight="1" x14ac:dyDescent="0.25">
      <c r="A10" s="28" t="s">
        <v>28</v>
      </c>
      <c r="B10" s="29">
        <f>B23*B75/11630</f>
        <v>51.280452874997856</v>
      </c>
      <c r="C10" s="29">
        <f t="shared" ref="C10:V10" si="14">C23*C75/11630</f>
        <v>52.993637862371628</v>
      </c>
      <c r="D10" s="29">
        <f t="shared" si="14"/>
        <v>53.736032187829181</v>
      </c>
      <c r="E10" s="29">
        <f t="shared" si="14"/>
        <v>54.340031624427553</v>
      </c>
      <c r="F10" s="29">
        <f t="shared" si="14"/>
        <v>56.534244310466619</v>
      </c>
      <c r="G10" s="29">
        <f t="shared" si="14"/>
        <v>61.961856678163969</v>
      </c>
      <c r="H10" s="29">
        <f t="shared" si="14"/>
        <v>62.354875470674948</v>
      </c>
      <c r="I10" s="29">
        <f t="shared" si="14"/>
        <v>67.01542847599265</v>
      </c>
      <c r="J10" s="29">
        <f t="shared" si="14"/>
        <v>71.389019257570993</v>
      </c>
      <c r="K10" s="29">
        <f t="shared" si="14"/>
        <v>77.32130629011283</v>
      </c>
      <c r="L10" s="29">
        <f t="shared" si="14"/>
        <v>83.918956195139785</v>
      </c>
      <c r="M10" s="29">
        <f t="shared" si="14"/>
        <v>94.54174888785596</v>
      </c>
      <c r="N10" s="29">
        <f t="shared" si="14"/>
        <v>101.94747485144504</v>
      </c>
      <c r="O10" s="29">
        <f t="shared" si="14"/>
        <v>108.55262178697974</v>
      </c>
      <c r="P10" s="29">
        <f t="shared" si="14"/>
        <v>111.77565230683642</v>
      </c>
      <c r="Q10" s="29">
        <f t="shared" si="14"/>
        <v>111.15479954892683</v>
      </c>
      <c r="R10" s="29">
        <f t="shared" si="14"/>
        <v>122.26863081702005</v>
      </c>
      <c r="S10" s="29">
        <f t="shared" si="14"/>
        <v>140.7922069247291</v>
      </c>
      <c r="T10" s="29">
        <f t="shared" si="14"/>
        <v>153.18104055452923</v>
      </c>
      <c r="U10" s="29">
        <f t="shared" si="14"/>
        <v>166.96935520116872</v>
      </c>
      <c r="V10" s="29">
        <f t="shared" si="14"/>
        <v>174.67151984106741</v>
      </c>
      <c r="W10" s="29">
        <f t="shared" ref="W10:Y10" si="15">W23*W75/11630</f>
        <v>186.76043529990369</v>
      </c>
      <c r="X10" s="29">
        <f t="shared" si="15"/>
        <v>186.11857127567328</v>
      </c>
      <c r="Y10" s="29">
        <f t="shared" si="15"/>
        <v>187.33798618127881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10.541270537686401</v>
      </c>
      <c r="C11" s="29">
        <f t="shared" ref="C11:V11" si="16">C24*C76/11630</f>
        <v>13.897364372264979</v>
      </c>
      <c r="D11" s="29">
        <f t="shared" si="16"/>
        <v>16.571848235166971</v>
      </c>
      <c r="E11" s="29">
        <f t="shared" si="16"/>
        <v>19.103204212118772</v>
      </c>
      <c r="F11" s="29">
        <f t="shared" si="16"/>
        <v>21.544488329640405</v>
      </c>
      <c r="G11" s="29">
        <f t="shared" si="16"/>
        <v>23.418364183724972</v>
      </c>
      <c r="H11" s="29">
        <f t="shared" si="16"/>
        <v>24.064146911717664</v>
      </c>
      <c r="I11" s="29">
        <f t="shared" si="16"/>
        <v>25.82397915481916</v>
      </c>
      <c r="J11" s="29">
        <f t="shared" si="16"/>
        <v>27.398080564735455</v>
      </c>
      <c r="K11" s="29">
        <f t="shared" si="16"/>
        <v>28.51587896873739</v>
      </c>
      <c r="L11" s="29">
        <f t="shared" si="16"/>
        <v>30.210997337160922</v>
      </c>
      <c r="M11" s="29">
        <f t="shared" si="16"/>
        <v>32.898179432188741</v>
      </c>
      <c r="N11" s="29">
        <f t="shared" si="16"/>
        <v>34.818954586664596</v>
      </c>
      <c r="O11" s="29">
        <f t="shared" si="16"/>
        <v>36.835361044383482</v>
      </c>
      <c r="P11" s="29">
        <f t="shared" si="16"/>
        <v>38.071919119884541</v>
      </c>
      <c r="Q11" s="29">
        <f t="shared" si="16"/>
        <v>38.535562881215938</v>
      </c>
      <c r="R11" s="29">
        <f t="shared" si="16"/>
        <v>43.668144672632174</v>
      </c>
      <c r="S11" s="29">
        <f t="shared" si="16"/>
        <v>52.268262520009216</v>
      </c>
      <c r="T11" s="29">
        <f t="shared" si="16"/>
        <v>59.401331976003334</v>
      </c>
      <c r="U11" s="29">
        <f t="shared" si="16"/>
        <v>68.603121997302708</v>
      </c>
      <c r="V11" s="29">
        <f t="shared" si="16"/>
        <v>75.755576275464279</v>
      </c>
      <c r="W11" s="29">
        <f t="shared" ref="W11:Y11" si="17">W24*W76/11630</f>
        <v>84.264022938432632</v>
      </c>
      <c r="X11" s="29">
        <f t="shared" si="17"/>
        <v>86.23719964007357</v>
      </c>
      <c r="Y11" s="29">
        <f t="shared" si="17"/>
        <v>87.836441694090851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125.09091687842047</v>
      </c>
      <c r="C12" s="22">
        <f t="shared" ref="C12:V12" si="18">SUM(C13:C14)</f>
        <v>132.05707364062118</v>
      </c>
      <c r="D12" s="22">
        <f t="shared" si="18"/>
        <v>139.91377035874993</v>
      </c>
      <c r="E12" s="22">
        <f t="shared" si="18"/>
        <v>146.19491402733715</v>
      </c>
      <c r="F12" s="22">
        <f t="shared" si="18"/>
        <v>152.2478087549521</v>
      </c>
      <c r="G12" s="22">
        <f t="shared" si="18"/>
        <v>157.03917125996938</v>
      </c>
      <c r="H12" s="22">
        <f t="shared" si="18"/>
        <v>152.36479990570638</v>
      </c>
      <c r="I12" s="22">
        <f t="shared" si="18"/>
        <v>154.64432613110023</v>
      </c>
      <c r="J12" s="22">
        <f t="shared" si="18"/>
        <v>154.83138140766141</v>
      </c>
      <c r="K12" s="22">
        <f t="shared" si="18"/>
        <v>156.39848804863144</v>
      </c>
      <c r="L12" s="22">
        <f t="shared" si="18"/>
        <v>156.08381994861801</v>
      </c>
      <c r="M12" s="22">
        <f t="shared" si="18"/>
        <v>164.06940807310633</v>
      </c>
      <c r="N12" s="22">
        <f t="shared" si="18"/>
        <v>165.68076107442883</v>
      </c>
      <c r="O12" s="22">
        <f t="shared" si="18"/>
        <v>166.6384002198993</v>
      </c>
      <c r="P12" s="22">
        <f t="shared" si="18"/>
        <v>160.11638209965574</v>
      </c>
      <c r="Q12" s="22">
        <f t="shared" si="18"/>
        <v>147.46756904807523</v>
      </c>
      <c r="R12" s="22">
        <f t="shared" si="18"/>
        <v>147.1070517996331</v>
      </c>
      <c r="S12" s="22">
        <f t="shared" si="18"/>
        <v>153.51901904371772</v>
      </c>
      <c r="T12" s="22">
        <f t="shared" si="18"/>
        <v>152.35488483116461</v>
      </c>
      <c r="U12" s="22">
        <f t="shared" si="18"/>
        <v>154.34159916481644</v>
      </c>
      <c r="V12" s="22">
        <f t="shared" si="18"/>
        <v>152.05577750712348</v>
      </c>
      <c r="W12" s="22">
        <f t="shared" ref="W12:Y12" si="19">SUM(W13:W14)</f>
        <v>156.09486831168982</v>
      </c>
      <c r="X12" s="22">
        <f t="shared" si="19"/>
        <v>149.44173750437025</v>
      </c>
      <c r="Y12" s="22">
        <f t="shared" si="19"/>
        <v>144.22807442055731</v>
      </c>
      <c r="DA12" s="57"/>
    </row>
    <row r="13" spans="1:105" ht="12" customHeight="1" x14ac:dyDescent="0.25">
      <c r="A13" s="30" t="s">
        <v>44</v>
      </c>
      <c r="B13" s="31">
        <f>B26*B78/11630</f>
        <v>95.354204434925705</v>
      </c>
      <c r="C13" s="31">
        <f t="shared" ref="C13:V13" si="20">C26*C78/11630</f>
        <v>101.6631742134587</v>
      </c>
      <c r="D13" s="31">
        <f t="shared" si="20"/>
        <v>108.50173779843034</v>
      </c>
      <c r="E13" s="31">
        <f t="shared" si="20"/>
        <v>114.60396449609398</v>
      </c>
      <c r="F13" s="31">
        <f t="shared" si="20"/>
        <v>119.05433993234656</v>
      </c>
      <c r="G13" s="31">
        <f t="shared" si="20"/>
        <v>122.87327919787958</v>
      </c>
      <c r="H13" s="31">
        <f t="shared" si="20"/>
        <v>117.76691563403975</v>
      </c>
      <c r="I13" s="31">
        <f t="shared" si="20"/>
        <v>118.51208527880132</v>
      </c>
      <c r="J13" s="31">
        <f t="shared" si="20"/>
        <v>116.69612006389566</v>
      </c>
      <c r="K13" s="31">
        <f t="shared" si="20"/>
        <v>114.8201276713726</v>
      </c>
      <c r="L13" s="31">
        <f t="shared" si="20"/>
        <v>111.85366624262228</v>
      </c>
      <c r="M13" s="31">
        <f t="shared" si="20"/>
        <v>113.61880817422063</v>
      </c>
      <c r="N13" s="31">
        <f t="shared" si="20"/>
        <v>111.25557324996153</v>
      </c>
      <c r="O13" s="31">
        <f t="shared" si="20"/>
        <v>109.48308745106077</v>
      </c>
      <c r="P13" s="31">
        <f t="shared" si="20"/>
        <v>102.89867355405227</v>
      </c>
      <c r="Q13" s="31">
        <f t="shared" si="20"/>
        <v>92.408076244945875</v>
      </c>
      <c r="R13" s="31">
        <f t="shared" si="20"/>
        <v>88.72389480988727</v>
      </c>
      <c r="S13" s="31">
        <f t="shared" si="20"/>
        <v>88.463470767976759</v>
      </c>
      <c r="T13" s="31">
        <f t="shared" si="20"/>
        <v>83.697038603021582</v>
      </c>
      <c r="U13" s="31">
        <f t="shared" si="20"/>
        <v>81.084430851766513</v>
      </c>
      <c r="V13" s="31">
        <f t="shared" si="20"/>
        <v>76.648002046130145</v>
      </c>
      <c r="W13" s="31">
        <f t="shared" ref="W13:Y13" si="21">W26*W78/11630</f>
        <v>76.398049078627622</v>
      </c>
      <c r="X13" s="31">
        <f t="shared" si="21"/>
        <v>71.121915414710998</v>
      </c>
      <c r="Y13" s="31">
        <f t="shared" si="21"/>
        <v>66.667637951513001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29.736712443494763</v>
      </c>
      <c r="C14" s="33">
        <f t="shared" ref="C14:V14" si="22">C27*C79/11630</f>
        <v>30.393899427162495</v>
      </c>
      <c r="D14" s="33">
        <f t="shared" si="22"/>
        <v>31.412032560319588</v>
      </c>
      <c r="E14" s="33">
        <f t="shared" si="22"/>
        <v>31.590949531243169</v>
      </c>
      <c r="F14" s="33">
        <f t="shared" si="22"/>
        <v>33.193468822605531</v>
      </c>
      <c r="G14" s="33">
        <f t="shared" si="22"/>
        <v>34.165892062089789</v>
      </c>
      <c r="H14" s="33">
        <f t="shared" si="22"/>
        <v>34.597884271666615</v>
      </c>
      <c r="I14" s="33">
        <f t="shared" si="22"/>
        <v>36.132240852298921</v>
      </c>
      <c r="J14" s="33">
        <f t="shared" si="22"/>
        <v>38.135261343765748</v>
      </c>
      <c r="K14" s="33">
        <f t="shared" si="22"/>
        <v>41.578360377258832</v>
      </c>
      <c r="L14" s="33">
        <f t="shared" si="22"/>
        <v>44.230153705995733</v>
      </c>
      <c r="M14" s="33">
        <f t="shared" si="22"/>
        <v>50.450599898885713</v>
      </c>
      <c r="N14" s="33">
        <f t="shared" si="22"/>
        <v>54.425187824467301</v>
      </c>
      <c r="O14" s="33">
        <f t="shared" si="22"/>
        <v>57.155312768838535</v>
      </c>
      <c r="P14" s="33">
        <f t="shared" si="22"/>
        <v>57.217708545603479</v>
      </c>
      <c r="Q14" s="33">
        <f t="shared" si="22"/>
        <v>55.059492803129366</v>
      </c>
      <c r="R14" s="33">
        <f t="shared" si="22"/>
        <v>58.383156989745814</v>
      </c>
      <c r="S14" s="33">
        <f t="shared" si="22"/>
        <v>65.055548275740946</v>
      </c>
      <c r="T14" s="33">
        <f t="shared" si="22"/>
        <v>68.657846228143029</v>
      </c>
      <c r="U14" s="33">
        <f t="shared" si="22"/>
        <v>73.257168313049917</v>
      </c>
      <c r="V14" s="33">
        <f t="shared" si="22"/>
        <v>75.407775460993349</v>
      </c>
      <c r="W14" s="33">
        <f t="shared" ref="W14:Y14" si="23">W27*W79/11630</f>
        <v>79.696819233062214</v>
      </c>
      <c r="X14" s="33">
        <f t="shared" si="23"/>
        <v>78.319822089659255</v>
      </c>
      <c r="Y14" s="33">
        <f t="shared" si="23"/>
        <v>77.560436469044305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17672.429316790549</v>
      </c>
      <c r="C16" s="19">
        <f t="shared" ref="C16:Q16" si="24">SUM(C17,C22,C25)</f>
        <v>18147.925643851471</v>
      </c>
      <c r="D16" s="19">
        <f t="shared" si="24"/>
        <v>18745.726173017792</v>
      </c>
      <c r="E16" s="19">
        <f t="shared" si="24"/>
        <v>19013.833513265337</v>
      </c>
      <c r="F16" s="19">
        <f t="shared" si="24"/>
        <v>19758.661048135149</v>
      </c>
      <c r="G16" s="19">
        <f t="shared" si="24"/>
        <v>20282.557467134731</v>
      </c>
      <c r="H16" s="19">
        <f t="shared" si="24"/>
        <v>20213.411532793842</v>
      </c>
      <c r="I16" s="19">
        <f t="shared" si="24"/>
        <v>20832.138428130427</v>
      </c>
      <c r="J16" s="19">
        <f t="shared" si="24"/>
        <v>21591.365992355364</v>
      </c>
      <c r="K16" s="19">
        <f t="shared" si="24"/>
        <v>22934.205768756565</v>
      </c>
      <c r="L16" s="19">
        <f t="shared" si="24"/>
        <v>23963.119136180743</v>
      </c>
      <c r="M16" s="19">
        <f t="shared" si="24"/>
        <v>26415.666361056326</v>
      </c>
      <c r="N16" s="19">
        <f t="shared" si="24"/>
        <v>27798.661617122551</v>
      </c>
      <c r="O16" s="19">
        <f t="shared" si="24"/>
        <v>28698.28282965142</v>
      </c>
      <c r="P16" s="19">
        <f t="shared" si="24"/>
        <v>29480.691919373658</v>
      </c>
      <c r="Q16" s="19">
        <f t="shared" si="24"/>
        <v>30068.588167327754</v>
      </c>
      <c r="R16" s="19">
        <f t="shared" ref="R16" si="25">SUM(R17,R22,R25)</f>
        <v>30916.837991912125</v>
      </c>
      <c r="S16" s="19">
        <f t="shared" ref="S16" si="26">SUM(S17,S22,S25)</f>
        <v>31561.978846167025</v>
      </c>
      <c r="T16" s="19">
        <f t="shared" ref="T16" si="27">SUM(T17,T22,T25)</f>
        <v>32287.667960847928</v>
      </c>
      <c r="U16" s="19">
        <f t="shared" ref="U16" si="28">SUM(U17,U22,U25)</f>
        <v>32789.800989625532</v>
      </c>
      <c r="V16" s="19">
        <f t="shared" ref="V16:W16" si="29">SUM(V17,V22,V25)</f>
        <v>33296.65222111695</v>
      </c>
      <c r="W16" s="19">
        <f t="shared" si="29"/>
        <v>33407.169541284471</v>
      </c>
      <c r="X16" s="19">
        <f t="shared" ref="X16:Y16" si="30">SUM(X17,X22,X25)</f>
        <v>33569.503952226172</v>
      </c>
      <c r="Y16" s="19">
        <f t="shared" si="30"/>
        <v>33612.501520854283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3876.0389106619582</v>
      </c>
      <c r="C17" s="22">
        <f t="shared" ref="C17:Q17" si="31">SUM(C18:C21)</f>
        <v>3892.1779590165361</v>
      </c>
      <c r="D17" s="22">
        <f t="shared" si="31"/>
        <v>3885.5549318540156</v>
      </c>
      <c r="E17" s="22">
        <f t="shared" si="31"/>
        <v>3861.7783815150474</v>
      </c>
      <c r="F17" s="22">
        <f t="shared" si="31"/>
        <v>3826.9857160792867</v>
      </c>
      <c r="G17" s="22">
        <f t="shared" si="31"/>
        <v>3784.6649740347038</v>
      </c>
      <c r="H17" s="22">
        <f t="shared" si="31"/>
        <v>3716.3261875812173</v>
      </c>
      <c r="I17" s="22">
        <f t="shared" si="31"/>
        <v>3635.2364542761306</v>
      </c>
      <c r="J17" s="22">
        <f t="shared" si="31"/>
        <v>3545.2622726821046</v>
      </c>
      <c r="K17" s="22">
        <f t="shared" si="31"/>
        <v>3450.8165567161977</v>
      </c>
      <c r="L17" s="22">
        <f t="shared" si="31"/>
        <v>3354.9354351592965</v>
      </c>
      <c r="M17" s="22">
        <f t="shared" si="31"/>
        <v>3254.9134272580227</v>
      </c>
      <c r="N17" s="22">
        <f t="shared" si="31"/>
        <v>3149.7293068299468</v>
      </c>
      <c r="O17" s="22">
        <f t="shared" si="31"/>
        <v>3040.226853728871</v>
      </c>
      <c r="P17" s="22">
        <f t="shared" si="31"/>
        <v>2921.5708921837922</v>
      </c>
      <c r="Q17" s="22">
        <f t="shared" si="31"/>
        <v>2804.1520068354766</v>
      </c>
      <c r="R17" s="22">
        <f t="shared" ref="R17" si="32">SUM(R18:R21)</f>
        <v>2777.6627480692341</v>
      </c>
      <c r="S17" s="22">
        <f t="shared" ref="S17" si="33">SUM(S18:S21)</f>
        <v>2701.4648998535927</v>
      </c>
      <c r="T17" s="22">
        <f t="shared" ref="T17" si="34">SUM(T18:T21)</f>
        <v>2729.0012702301615</v>
      </c>
      <c r="U17" s="22">
        <f t="shared" ref="U17" si="35">SUM(U18:U21)</f>
        <v>2735.7718804112747</v>
      </c>
      <c r="V17" s="22">
        <f t="shared" ref="V17:W17" si="36">SUM(V18:V21)</f>
        <v>2760.911990764097</v>
      </c>
      <c r="W17" s="22">
        <f t="shared" si="36"/>
        <v>2762.9527277298389</v>
      </c>
      <c r="X17" s="22">
        <f t="shared" ref="X17:Y17" si="37">SUM(X18:X21)</f>
        <v>2765.5163831420391</v>
      </c>
      <c r="Y17" s="22">
        <f t="shared" si="37"/>
        <v>2767.8847321510425</v>
      </c>
      <c r="DA17" s="57"/>
    </row>
    <row r="18" spans="1:105" ht="12" customHeight="1" x14ac:dyDescent="0.25">
      <c r="A18" s="28" t="s">
        <v>32</v>
      </c>
      <c r="B18" s="29">
        <f>B31*B83/1000000</f>
        <v>367.35092711594484</v>
      </c>
      <c r="C18" s="29">
        <f t="shared" ref="C18:Q18" si="38">C31*C83/1000000</f>
        <v>362.34377226995491</v>
      </c>
      <c r="D18" s="29">
        <f t="shared" si="38"/>
        <v>356.25714590031953</v>
      </c>
      <c r="E18" s="29">
        <f t="shared" si="38"/>
        <v>349.47658738343495</v>
      </c>
      <c r="F18" s="29">
        <f t="shared" si="38"/>
        <v>342.67557565930224</v>
      </c>
      <c r="G18" s="29">
        <f t="shared" si="38"/>
        <v>335.92109897886399</v>
      </c>
      <c r="H18" s="29">
        <f t="shared" si="38"/>
        <v>327.92492361007066</v>
      </c>
      <c r="I18" s="29">
        <f t="shared" si="38"/>
        <v>319.57953366409663</v>
      </c>
      <c r="J18" s="29">
        <f t="shared" si="38"/>
        <v>310.69889536762952</v>
      </c>
      <c r="K18" s="29">
        <f t="shared" si="38"/>
        <v>301.54475622480612</v>
      </c>
      <c r="L18" s="29">
        <f t="shared" si="38"/>
        <v>291.85008688684013</v>
      </c>
      <c r="M18" s="29">
        <f t="shared" si="38"/>
        <v>281.67254076663886</v>
      </c>
      <c r="N18" s="29">
        <f t="shared" si="38"/>
        <v>270.94217428628679</v>
      </c>
      <c r="O18" s="29">
        <f t="shared" si="38"/>
        <v>259.94011177818209</v>
      </c>
      <c r="P18" s="29">
        <f t="shared" si="38"/>
        <v>248.07976429338345</v>
      </c>
      <c r="Q18" s="29">
        <f t="shared" si="38"/>
        <v>236.14225583652967</v>
      </c>
      <c r="R18" s="29">
        <f t="shared" ref="R18:V18" si="39">R31*R83/1000000</f>
        <v>227.76668234406526</v>
      </c>
      <c r="S18" s="29">
        <f t="shared" si="39"/>
        <v>217.29447576465617</v>
      </c>
      <c r="T18" s="29">
        <f t="shared" si="39"/>
        <v>206.14425559009621</v>
      </c>
      <c r="U18" s="29">
        <f t="shared" si="39"/>
        <v>198.39039600579238</v>
      </c>
      <c r="V18" s="29">
        <f t="shared" si="39"/>
        <v>191.853275177928</v>
      </c>
      <c r="W18" s="29">
        <f t="shared" ref="W18:Y18" si="40">W31*W83/1000000</f>
        <v>185.88975630718878</v>
      </c>
      <c r="X18" s="29">
        <f t="shared" si="40"/>
        <v>179.85177581991326</v>
      </c>
      <c r="Y18" s="29">
        <f t="shared" si="40"/>
        <v>173.51273406348523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3442.5338314827463</v>
      </c>
      <c r="C19" s="29">
        <f t="shared" ref="C19:Q19" si="41">C32*C84/1000000</f>
        <v>3429.3640806620529</v>
      </c>
      <c r="D19" s="29">
        <f t="shared" si="41"/>
        <v>3395.2275264854038</v>
      </c>
      <c r="E19" s="29">
        <f t="shared" si="41"/>
        <v>3346.3657043684584</v>
      </c>
      <c r="F19" s="29">
        <f t="shared" si="41"/>
        <v>3288.6928487934219</v>
      </c>
      <c r="G19" s="29">
        <f t="shared" si="41"/>
        <v>3226.3033168609154</v>
      </c>
      <c r="H19" s="29">
        <f t="shared" si="41"/>
        <v>3146.3226000186473</v>
      </c>
      <c r="I19" s="29">
        <f t="shared" si="41"/>
        <v>3058.9921089736954</v>
      </c>
      <c r="J19" s="29">
        <f t="shared" si="41"/>
        <v>2964.5376617952584</v>
      </c>
      <c r="K19" s="29">
        <f t="shared" si="41"/>
        <v>2863.073039788002</v>
      </c>
      <c r="L19" s="29">
        <f t="shared" si="41"/>
        <v>2754.7622794103204</v>
      </c>
      <c r="M19" s="29">
        <f t="shared" si="41"/>
        <v>2636.5486887419565</v>
      </c>
      <c r="N19" s="29">
        <f t="shared" si="41"/>
        <v>2510.0759209841808</v>
      </c>
      <c r="O19" s="29">
        <f t="shared" si="41"/>
        <v>2379.5796177752895</v>
      </c>
      <c r="P19" s="29">
        <f t="shared" si="41"/>
        <v>2240.6764167322099</v>
      </c>
      <c r="Q19" s="29">
        <f t="shared" si="41"/>
        <v>2102.4576245746703</v>
      </c>
      <c r="R19" s="29">
        <f t="shared" ref="R19:V19" si="42">R32*R84/1000000</f>
        <v>2027.8475460116454</v>
      </c>
      <c r="S19" s="29">
        <f t="shared" si="42"/>
        <v>1923.7652520179886</v>
      </c>
      <c r="T19" s="29">
        <f t="shared" si="42"/>
        <v>1876.4657528828297</v>
      </c>
      <c r="U19" s="29">
        <f t="shared" si="42"/>
        <v>1829.125953002927</v>
      </c>
      <c r="V19" s="29">
        <f t="shared" si="42"/>
        <v>1791.4752624007003</v>
      </c>
      <c r="W19" s="29">
        <f t="shared" ref="W19:Y19" si="43">W32*W84/1000000</f>
        <v>1749.3669898821802</v>
      </c>
      <c r="X19" s="29">
        <f t="shared" si="43"/>
        <v>1710.6645942878708</v>
      </c>
      <c r="Y19" s="29">
        <f t="shared" si="43"/>
        <v>1674.1284361145918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7.6873634871539078</v>
      </c>
      <c r="C20" s="29">
        <f t="shared" ref="C20:Q20" si="45">C33*C85/1000000</f>
        <v>14.31636362658123</v>
      </c>
      <c r="D20" s="29">
        <f t="shared" si="45"/>
        <v>20.867654052830641</v>
      </c>
      <c r="E20" s="29">
        <f t="shared" si="45"/>
        <v>27.109699689354215</v>
      </c>
      <c r="F20" s="29">
        <f t="shared" si="45"/>
        <v>32.967129339540705</v>
      </c>
      <c r="G20" s="29">
        <f t="shared" si="45"/>
        <v>38.291994450117734</v>
      </c>
      <c r="H20" s="29">
        <f t="shared" si="45"/>
        <v>41.774521204242667</v>
      </c>
      <c r="I20" s="29">
        <f t="shared" si="45"/>
        <v>43.821330077896036</v>
      </c>
      <c r="J20" s="29">
        <f t="shared" si="45"/>
        <v>45.966005902164113</v>
      </c>
      <c r="K20" s="29">
        <f t="shared" si="45"/>
        <v>49.695931122044989</v>
      </c>
      <c r="L20" s="29">
        <f t="shared" si="45"/>
        <v>56.480499486926242</v>
      </c>
      <c r="M20" s="29">
        <f t="shared" si="45"/>
        <v>65.885346108285674</v>
      </c>
      <c r="N20" s="29">
        <f t="shared" si="45"/>
        <v>76.609173939949301</v>
      </c>
      <c r="O20" s="29">
        <f t="shared" si="45"/>
        <v>86.446677291065896</v>
      </c>
      <c r="P20" s="29">
        <f t="shared" si="45"/>
        <v>96.421597758899296</v>
      </c>
      <c r="Q20" s="29">
        <f t="shared" si="45"/>
        <v>107.452434800254</v>
      </c>
      <c r="R20" s="29">
        <f t="shared" ref="R20:V20" si="46">R33*R85/1000000</f>
        <v>156.19867186817294</v>
      </c>
      <c r="S20" s="29">
        <f t="shared" si="46"/>
        <v>155.33008511715281</v>
      </c>
      <c r="T20" s="29">
        <f t="shared" si="46"/>
        <v>194.92003390227012</v>
      </c>
      <c r="U20" s="29">
        <f t="shared" si="46"/>
        <v>235.1733181862171</v>
      </c>
      <c r="V20" s="29">
        <f t="shared" si="46"/>
        <v>268.85409890178965</v>
      </c>
      <c r="W20" s="29">
        <f t="shared" ref="W20:Y20" si="47">W33*W85/1000000</f>
        <v>297.84316883299061</v>
      </c>
      <c r="X20" s="29">
        <f t="shared" si="47"/>
        <v>324.75567366934803</v>
      </c>
      <c r="Y20" s="29">
        <f t="shared" si="47"/>
        <v>349.98560268846779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58.466788576112911</v>
      </c>
      <c r="C21" s="29">
        <f t="shared" ref="C21:Q21" si="49">C34*C86/1000000</f>
        <v>86.153742457946734</v>
      </c>
      <c r="D21" s="29">
        <f t="shared" si="49"/>
        <v>113.20260541546132</v>
      </c>
      <c r="E21" s="29">
        <f t="shared" si="49"/>
        <v>138.82639007379959</v>
      </c>
      <c r="F21" s="29">
        <f t="shared" si="49"/>
        <v>162.65016228702203</v>
      </c>
      <c r="G21" s="29">
        <f t="shared" si="49"/>
        <v>184.14856374480695</v>
      </c>
      <c r="H21" s="29">
        <f t="shared" si="49"/>
        <v>200.30414274825625</v>
      </c>
      <c r="I21" s="29">
        <f t="shared" si="49"/>
        <v>212.84348156044237</v>
      </c>
      <c r="J21" s="29">
        <f t="shared" si="49"/>
        <v>224.05970961705253</v>
      </c>
      <c r="K21" s="29">
        <f t="shared" si="49"/>
        <v>236.50282958134486</v>
      </c>
      <c r="L21" s="29">
        <f t="shared" si="49"/>
        <v>251.84256937520982</v>
      </c>
      <c r="M21" s="29">
        <f t="shared" si="49"/>
        <v>270.80685164114118</v>
      </c>
      <c r="N21" s="29">
        <f t="shared" si="49"/>
        <v>292.10203761952994</v>
      </c>
      <c r="O21" s="29">
        <f t="shared" si="49"/>
        <v>314.26044688433353</v>
      </c>
      <c r="P21" s="29">
        <f t="shared" si="49"/>
        <v>336.39311339929947</v>
      </c>
      <c r="Q21" s="29">
        <f t="shared" si="49"/>
        <v>358.09969162402234</v>
      </c>
      <c r="R21" s="29">
        <f t="shared" ref="R21:V21" si="50">R34*R86/1000000</f>
        <v>365.84984784535084</v>
      </c>
      <c r="S21" s="29">
        <f t="shared" si="50"/>
        <v>405.07508695379505</v>
      </c>
      <c r="T21" s="29">
        <f t="shared" si="50"/>
        <v>451.47122785496543</v>
      </c>
      <c r="U21" s="29">
        <f t="shared" si="50"/>
        <v>473.08221321633852</v>
      </c>
      <c r="V21" s="29">
        <f t="shared" si="50"/>
        <v>508.72935428367941</v>
      </c>
      <c r="W21" s="29">
        <f t="shared" ref="W21:Y21" si="51">W34*W86/1000000</f>
        <v>529.85281270747907</v>
      </c>
      <c r="X21" s="29">
        <f t="shared" si="51"/>
        <v>550.24433936490686</v>
      </c>
      <c r="Y21" s="29">
        <f t="shared" si="51"/>
        <v>570.2579592844977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706.07845362996204</v>
      </c>
      <c r="C22" s="22">
        <f t="shared" ref="C22:Q22" si="52">SUM(C23:C24)</f>
        <v>784.57844214271825</v>
      </c>
      <c r="D22" s="22">
        <f t="shared" si="52"/>
        <v>839.08713108049437</v>
      </c>
      <c r="E22" s="22">
        <f t="shared" si="52"/>
        <v>888.85152409891862</v>
      </c>
      <c r="F22" s="22">
        <f t="shared" si="52"/>
        <v>950.92974207400744</v>
      </c>
      <c r="G22" s="22">
        <f t="shared" si="52"/>
        <v>1031.4969938663648</v>
      </c>
      <c r="H22" s="22">
        <f t="shared" si="52"/>
        <v>1036.9092130263732</v>
      </c>
      <c r="I22" s="22">
        <f t="shared" si="52"/>
        <v>1108.085764998184</v>
      </c>
      <c r="J22" s="22">
        <f t="shared" si="52"/>
        <v>1175.5017949879871</v>
      </c>
      <c r="K22" s="22">
        <f t="shared" si="52"/>
        <v>1251.7837615498945</v>
      </c>
      <c r="L22" s="22">
        <f t="shared" si="52"/>
        <v>1343.2330900819711</v>
      </c>
      <c r="M22" s="22">
        <f t="shared" si="52"/>
        <v>1489.3173337888827</v>
      </c>
      <c r="N22" s="22">
        <f t="shared" si="52"/>
        <v>1587.2225355649314</v>
      </c>
      <c r="O22" s="22">
        <f t="shared" si="52"/>
        <v>1677.4274733963289</v>
      </c>
      <c r="P22" s="22">
        <f t="shared" si="52"/>
        <v>1792.1383414794827</v>
      </c>
      <c r="Q22" s="22">
        <f t="shared" si="52"/>
        <v>1916.8172708728039</v>
      </c>
      <c r="R22" s="22">
        <f t="shared" ref="R22" si="53">SUM(R23:R24)</f>
        <v>2072.9630171747704</v>
      </c>
      <c r="S22" s="22">
        <f t="shared" ref="S22" si="54">SUM(S23:S24)</f>
        <v>2238.8097426592326</v>
      </c>
      <c r="T22" s="22">
        <f t="shared" ref="T22" si="55">SUM(T23:T24)</f>
        <v>2407.7822227587817</v>
      </c>
      <c r="U22" s="22">
        <f t="shared" ref="U22" si="56">SUM(U23:U24)</f>
        <v>2552.9606494769669</v>
      </c>
      <c r="V22" s="22">
        <f t="shared" ref="V22:W22" si="57">SUM(V23:V24)</f>
        <v>2687.5799937958091</v>
      </c>
      <c r="W22" s="22">
        <f t="shared" si="57"/>
        <v>2777.0551081030508</v>
      </c>
      <c r="X22" s="22">
        <f t="shared" ref="X22:Y22" si="58">SUM(X23:X24)</f>
        <v>2867.167850525746</v>
      </c>
      <c r="Y22" s="22">
        <f t="shared" si="58"/>
        <v>2936.1646252141259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481.16924478862057</v>
      </c>
      <c r="C23" s="29">
        <f t="shared" ref="C23:Q23" si="60">C36*C88/1000000</f>
        <v>493.8510381318236</v>
      </c>
      <c r="D23" s="29">
        <f t="shared" si="60"/>
        <v>498.50144855070135</v>
      </c>
      <c r="E23" s="29">
        <f t="shared" si="60"/>
        <v>502.65154517701126</v>
      </c>
      <c r="F23" s="29">
        <f t="shared" si="60"/>
        <v>522.0587017298111</v>
      </c>
      <c r="G23" s="29">
        <f t="shared" si="60"/>
        <v>571.97090973340778</v>
      </c>
      <c r="H23" s="29">
        <f t="shared" si="60"/>
        <v>573.39577433376189</v>
      </c>
      <c r="I23" s="29">
        <f t="shared" si="60"/>
        <v>617.16033716165794</v>
      </c>
      <c r="J23" s="29">
        <f t="shared" si="60"/>
        <v>660.15036580239496</v>
      </c>
      <c r="K23" s="29">
        <f t="shared" si="60"/>
        <v>719.8399423897622</v>
      </c>
      <c r="L23" s="29">
        <f t="shared" si="60"/>
        <v>785.27758097011167</v>
      </c>
      <c r="M23" s="29">
        <f t="shared" si="60"/>
        <v>887.03547207792349</v>
      </c>
      <c r="N23" s="29">
        <f t="shared" si="60"/>
        <v>956.95957202415218</v>
      </c>
      <c r="O23" s="29">
        <f t="shared" si="60"/>
        <v>1018.6710893362664</v>
      </c>
      <c r="P23" s="29">
        <f t="shared" si="60"/>
        <v>1091.7391040728871</v>
      </c>
      <c r="Q23" s="29">
        <f t="shared" si="60"/>
        <v>1164.9899103720413</v>
      </c>
      <c r="R23" s="29">
        <f t="shared" ref="R23:V23" si="61">R36*R88/1000000</f>
        <v>1244.0736615991727</v>
      </c>
      <c r="S23" s="29">
        <f t="shared" si="61"/>
        <v>1322.8817517541263</v>
      </c>
      <c r="T23" s="29">
        <f t="shared" si="61"/>
        <v>1395.0664652676687</v>
      </c>
      <c r="U23" s="29">
        <f t="shared" si="61"/>
        <v>1441.383617108208</v>
      </c>
      <c r="V23" s="29">
        <f t="shared" si="61"/>
        <v>1480.0615347442658</v>
      </c>
      <c r="W23" s="29">
        <f t="shared" ref="W23:Y23" si="62">W36*W88/1000000</f>
        <v>1495.3412728375065</v>
      </c>
      <c r="X23" s="29">
        <f t="shared" si="62"/>
        <v>1530.6986795090922</v>
      </c>
      <c r="Y23" s="29">
        <f t="shared" si="62"/>
        <v>1561.9507540304473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224.90920884134144</v>
      </c>
      <c r="C24" s="29">
        <f t="shared" ref="C24:Q24" si="64">C37*C89/1000000</f>
        <v>290.72740401089465</v>
      </c>
      <c r="D24" s="29">
        <f t="shared" si="64"/>
        <v>340.58568252979302</v>
      </c>
      <c r="E24" s="29">
        <f t="shared" si="64"/>
        <v>386.19997892190742</v>
      </c>
      <c r="F24" s="29">
        <f t="shared" si="64"/>
        <v>428.87104034419633</v>
      </c>
      <c r="G24" s="29">
        <f t="shared" si="64"/>
        <v>459.52608413295712</v>
      </c>
      <c r="H24" s="29">
        <f t="shared" si="64"/>
        <v>463.51343869261132</v>
      </c>
      <c r="I24" s="29">
        <f t="shared" si="64"/>
        <v>490.92542783652618</v>
      </c>
      <c r="J24" s="29">
        <f t="shared" si="64"/>
        <v>515.35142918559211</v>
      </c>
      <c r="K24" s="29">
        <f t="shared" si="64"/>
        <v>531.94381916013231</v>
      </c>
      <c r="L24" s="29">
        <f t="shared" si="64"/>
        <v>557.95550911185956</v>
      </c>
      <c r="M24" s="29">
        <f t="shared" si="64"/>
        <v>602.28186171095922</v>
      </c>
      <c r="N24" s="29">
        <f t="shared" si="64"/>
        <v>630.2629635407792</v>
      </c>
      <c r="O24" s="29">
        <f t="shared" si="64"/>
        <v>658.75638406006249</v>
      </c>
      <c r="P24" s="29">
        <f t="shared" si="64"/>
        <v>700.3992374065956</v>
      </c>
      <c r="Q24" s="29">
        <f t="shared" si="64"/>
        <v>751.82736050076244</v>
      </c>
      <c r="R24" s="29">
        <f t="shared" ref="R24:V24" si="65">R37*R89/1000000</f>
        <v>828.88935557559751</v>
      </c>
      <c r="S24" s="29">
        <f t="shared" si="65"/>
        <v>915.92799090510641</v>
      </c>
      <c r="T24" s="29">
        <f t="shared" si="65"/>
        <v>1012.715757491113</v>
      </c>
      <c r="U24" s="29">
        <f t="shared" si="65"/>
        <v>1111.5770323687589</v>
      </c>
      <c r="V24" s="29">
        <f t="shared" si="65"/>
        <v>1207.518459051543</v>
      </c>
      <c r="W24" s="29">
        <f t="shared" ref="W24:Y24" si="66">W37*W89/1000000</f>
        <v>1281.713835265544</v>
      </c>
      <c r="X24" s="29">
        <f t="shared" si="66"/>
        <v>1336.4691710166539</v>
      </c>
      <c r="Y24" s="29">
        <f t="shared" si="66"/>
        <v>1374.2138711836785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13090.31195249863</v>
      </c>
      <c r="C25" s="22">
        <f t="shared" ref="C25:Q25" si="67">SUM(C26:C27)</f>
        <v>13471.169242692216</v>
      </c>
      <c r="D25" s="22">
        <f t="shared" si="67"/>
        <v>14021.084110083284</v>
      </c>
      <c r="E25" s="22">
        <f t="shared" si="67"/>
        <v>14263.203607651372</v>
      </c>
      <c r="F25" s="22">
        <f t="shared" si="67"/>
        <v>14980.745589981856</v>
      </c>
      <c r="G25" s="22">
        <f t="shared" si="67"/>
        <v>15466.395499233662</v>
      </c>
      <c r="H25" s="22">
        <f t="shared" si="67"/>
        <v>15460.17613218625</v>
      </c>
      <c r="I25" s="22">
        <f t="shared" si="67"/>
        <v>16088.816208856113</v>
      </c>
      <c r="J25" s="22">
        <f t="shared" si="67"/>
        <v>16870.601924685274</v>
      </c>
      <c r="K25" s="22">
        <f t="shared" si="67"/>
        <v>18231.605450490471</v>
      </c>
      <c r="L25" s="22">
        <f t="shared" si="67"/>
        <v>19264.950610939475</v>
      </c>
      <c r="M25" s="22">
        <f t="shared" si="67"/>
        <v>21671.435600009423</v>
      </c>
      <c r="N25" s="22">
        <f t="shared" si="67"/>
        <v>23061.709774727671</v>
      </c>
      <c r="O25" s="22">
        <f t="shared" si="67"/>
        <v>23980.628502526219</v>
      </c>
      <c r="P25" s="22">
        <f t="shared" si="67"/>
        <v>24766.982685710384</v>
      </c>
      <c r="Q25" s="22">
        <f t="shared" si="67"/>
        <v>25347.618889619476</v>
      </c>
      <c r="R25" s="22">
        <f t="shared" ref="R25" si="68">SUM(R26:R27)</f>
        <v>26066.212226668122</v>
      </c>
      <c r="S25" s="22">
        <f t="shared" ref="S25" si="69">SUM(S26:S27)</f>
        <v>26621.704203654201</v>
      </c>
      <c r="T25" s="22">
        <f t="shared" ref="T25" si="70">SUM(T26:T27)</f>
        <v>27150.884467858985</v>
      </c>
      <c r="U25" s="22">
        <f t="shared" ref="U25" si="71">SUM(U26:U27)</f>
        <v>27501.068459737293</v>
      </c>
      <c r="V25" s="22">
        <f t="shared" ref="V25:W25" si="72">SUM(V26:V27)</f>
        <v>27848.160236557043</v>
      </c>
      <c r="W25" s="22">
        <f t="shared" si="72"/>
        <v>27867.161705451585</v>
      </c>
      <c r="X25" s="22">
        <f t="shared" ref="X25:Y25" si="73">SUM(X26:X27)</f>
        <v>27936.819718558389</v>
      </c>
      <c r="Y25" s="22">
        <f t="shared" si="73"/>
        <v>27908.452163489117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2307.157868314272</v>
      </c>
      <c r="C26" s="31">
        <f t="shared" ref="C26:Q26" si="75">C39*C91/1000000</f>
        <v>2451.0702154102073</v>
      </c>
      <c r="D26" s="31">
        <f t="shared" si="75"/>
        <v>2613.6724679642566</v>
      </c>
      <c r="E26" s="31">
        <f t="shared" si="75"/>
        <v>2760.2763669244605</v>
      </c>
      <c r="F26" s="31">
        <f t="shared" si="75"/>
        <v>2857.9698771757476</v>
      </c>
      <c r="G26" s="31">
        <f t="shared" si="75"/>
        <v>2941.7384006418392</v>
      </c>
      <c r="H26" s="31">
        <f t="shared" si="75"/>
        <v>2801.7112007170431</v>
      </c>
      <c r="I26" s="31">
        <f t="shared" si="75"/>
        <v>2809.7778640506635</v>
      </c>
      <c r="J26" s="31">
        <f t="shared" si="75"/>
        <v>2760.1674312723408</v>
      </c>
      <c r="K26" s="31">
        <f t="shared" si="75"/>
        <v>2706.7543647737562</v>
      </c>
      <c r="L26" s="31">
        <f t="shared" si="75"/>
        <v>2627.8818433533716</v>
      </c>
      <c r="M26" s="31">
        <f t="shared" si="75"/>
        <v>2664.5172919838487</v>
      </c>
      <c r="N26" s="31">
        <f t="shared" si="75"/>
        <v>2597.3370871948432</v>
      </c>
      <c r="O26" s="31">
        <f t="shared" si="75"/>
        <v>2545.1344329711419</v>
      </c>
      <c r="P26" s="31">
        <f t="shared" si="75"/>
        <v>2481.9534631627339</v>
      </c>
      <c r="Q26" s="31">
        <f t="shared" si="75"/>
        <v>2384.4979246224598</v>
      </c>
      <c r="R26" s="31">
        <f t="shared" ref="R26:V26" si="76">R39*R91/1000000</f>
        <v>2267.3127797673797</v>
      </c>
      <c r="S26" s="31">
        <f t="shared" si="76"/>
        <v>2131.1934136569148</v>
      </c>
      <c r="T26" s="31">
        <f t="shared" si="76"/>
        <v>1971.3795526195784</v>
      </c>
      <c r="U26" s="31">
        <f t="shared" si="76"/>
        <v>1824.3472404647437</v>
      </c>
      <c r="V26" s="31">
        <f t="shared" si="76"/>
        <v>1703.920436739221</v>
      </c>
      <c r="W26" s="31">
        <f t="shared" ref="W26:Y26" si="77">W39*W91/1000000</f>
        <v>1622.8817646585312</v>
      </c>
      <c r="X26" s="31">
        <f t="shared" si="77"/>
        <v>1549.9399615856419</v>
      </c>
      <c r="Y26" s="31">
        <f t="shared" si="77"/>
        <v>1471.9337957194584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10783.154084184358</v>
      </c>
      <c r="C27" s="33">
        <f t="shared" ref="C27:Q27" si="79">C40*C92/1000000</f>
        <v>11020.099027282009</v>
      </c>
      <c r="D27" s="33">
        <f t="shared" si="79"/>
        <v>11407.411642119027</v>
      </c>
      <c r="E27" s="33">
        <f t="shared" si="79"/>
        <v>11502.927240726911</v>
      </c>
      <c r="F27" s="33">
        <f t="shared" si="79"/>
        <v>12122.775712806109</v>
      </c>
      <c r="G27" s="33">
        <f t="shared" si="79"/>
        <v>12524.657098591822</v>
      </c>
      <c r="H27" s="33">
        <f t="shared" si="79"/>
        <v>12658.464931469207</v>
      </c>
      <c r="I27" s="33">
        <f t="shared" si="79"/>
        <v>13279.038344805449</v>
      </c>
      <c r="J27" s="33">
        <f t="shared" si="79"/>
        <v>14110.434493412935</v>
      </c>
      <c r="K27" s="33">
        <f t="shared" si="79"/>
        <v>15524.851085716717</v>
      </c>
      <c r="L27" s="33">
        <f t="shared" si="79"/>
        <v>16637.068767586105</v>
      </c>
      <c r="M27" s="33">
        <f t="shared" si="79"/>
        <v>19006.918308025575</v>
      </c>
      <c r="N27" s="33">
        <f t="shared" si="79"/>
        <v>20464.372687532828</v>
      </c>
      <c r="O27" s="33">
        <f t="shared" si="79"/>
        <v>21435.494069555076</v>
      </c>
      <c r="P27" s="33">
        <f t="shared" si="79"/>
        <v>22285.029222547648</v>
      </c>
      <c r="Q27" s="33">
        <f t="shared" si="79"/>
        <v>22963.120964997015</v>
      </c>
      <c r="R27" s="33">
        <f t="shared" ref="R27:V27" si="80">R40*R92/1000000</f>
        <v>23798.899446900741</v>
      </c>
      <c r="S27" s="33">
        <f t="shared" si="80"/>
        <v>24490.510789997286</v>
      </c>
      <c r="T27" s="33">
        <f t="shared" si="80"/>
        <v>25179.504915239406</v>
      </c>
      <c r="U27" s="33">
        <f t="shared" si="80"/>
        <v>25676.721219272549</v>
      </c>
      <c r="V27" s="33">
        <f t="shared" si="80"/>
        <v>26144.239799817824</v>
      </c>
      <c r="W27" s="33">
        <f t="shared" ref="W27:Y27" si="81">W40*W92/1000000</f>
        <v>26244.279940793054</v>
      </c>
      <c r="X27" s="33">
        <f t="shared" si="81"/>
        <v>26386.879756972747</v>
      </c>
      <c r="Y27" s="33">
        <f t="shared" si="81"/>
        <v>26436.518367769659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6576395</v>
      </c>
      <c r="C31" s="34">
        <v>6551674</v>
      </c>
      <c r="D31" s="34">
        <v>6523841</v>
      </c>
      <c r="E31" s="34">
        <v>6492916</v>
      </c>
      <c r="F31" s="34">
        <v>6469003</v>
      </c>
      <c r="G31" s="34">
        <v>6454015</v>
      </c>
      <c r="H31" s="34">
        <v>6415447</v>
      </c>
      <c r="I31" s="34">
        <v>6378740</v>
      </c>
      <c r="J31" s="34">
        <v>6341843</v>
      </c>
      <c r="K31" s="34">
        <v>6312658</v>
      </c>
      <c r="L31" s="34">
        <v>6283792</v>
      </c>
      <c r="M31" s="34">
        <v>6248470</v>
      </c>
      <c r="N31" s="34">
        <v>6206785</v>
      </c>
      <c r="O31" s="34">
        <v>6172100</v>
      </c>
      <c r="P31" s="34">
        <v>6126994</v>
      </c>
      <c r="Q31" s="34">
        <v>6109104</v>
      </c>
      <c r="R31" s="34">
        <v>6247640</v>
      </c>
      <c r="S31" s="34">
        <v>6312865</v>
      </c>
      <c r="T31" s="34">
        <v>6361509</v>
      </c>
      <c r="U31" s="34">
        <v>6320231</v>
      </c>
      <c r="V31" s="34">
        <v>6291020</v>
      </c>
      <c r="W31" s="34">
        <v>6273737</v>
      </c>
      <c r="X31" s="34">
        <v>6260329</v>
      </c>
      <c r="Y31" s="34">
        <v>6242329</v>
      </c>
      <c r="DA31" s="58" t="s">
        <v>985</v>
      </c>
    </row>
    <row r="32" spans="1:105" ht="12" customHeight="1" x14ac:dyDescent="0.25">
      <c r="A32" s="28" t="s">
        <v>47</v>
      </c>
      <c r="B32" s="34">
        <v>4130297</v>
      </c>
      <c r="C32" s="34">
        <v>4149263</v>
      </c>
      <c r="D32" s="34">
        <v>4166840</v>
      </c>
      <c r="E32" s="34">
        <v>4181918</v>
      </c>
      <c r="F32" s="34">
        <v>4200308</v>
      </c>
      <c r="G32" s="34">
        <v>4222046</v>
      </c>
      <c r="H32" s="34">
        <v>4224898</v>
      </c>
      <c r="I32" s="34">
        <v>4226437</v>
      </c>
      <c r="J32" s="34">
        <v>4225572</v>
      </c>
      <c r="K32" s="34">
        <v>4227918</v>
      </c>
      <c r="L32" s="34">
        <v>4228955</v>
      </c>
      <c r="M32" s="34">
        <v>4224038</v>
      </c>
      <c r="N32" s="34">
        <v>4213304</v>
      </c>
      <c r="O32" s="34">
        <v>4206001</v>
      </c>
      <c r="P32" s="34">
        <v>4189892</v>
      </c>
      <c r="Q32" s="34">
        <v>4189026</v>
      </c>
      <c r="R32" s="34">
        <v>4247166</v>
      </c>
      <c r="S32" s="34">
        <v>4177604</v>
      </c>
      <c r="T32" s="34">
        <v>4232098</v>
      </c>
      <c r="U32" s="34">
        <v>4265466</v>
      </c>
      <c r="V32" s="34">
        <v>4319700</v>
      </c>
      <c r="W32" s="34">
        <v>4338014</v>
      </c>
      <c r="X32" s="34">
        <v>4354073</v>
      </c>
      <c r="Y32" s="34">
        <v>4366075</v>
      </c>
      <c r="DA32" s="58" t="s">
        <v>986</v>
      </c>
    </row>
    <row r="33" spans="1:105" ht="12" customHeight="1" x14ac:dyDescent="0.25">
      <c r="A33" s="28" t="s">
        <v>46</v>
      </c>
      <c r="B33" s="34">
        <v>4010</v>
      </c>
      <c r="C33" s="34">
        <v>7711</v>
      </c>
      <c r="D33" s="34">
        <v>11471</v>
      </c>
      <c r="E33" s="34">
        <v>15170</v>
      </c>
      <c r="F33" s="34">
        <v>18755</v>
      </c>
      <c r="G33" s="34">
        <v>22102</v>
      </c>
      <c r="H33" s="34">
        <v>24371</v>
      </c>
      <c r="I33" s="34">
        <v>25750</v>
      </c>
      <c r="J33" s="34">
        <v>27195</v>
      </c>
      <c r="K33" s="34">
        <v>29713</v>
      </c>
      <c r="L33" s="34">
        <v>34261</v>
      </c>
      <c r="M33" s="34">
        <v>40853</v>
      </c>
      <c r="N33" s="34">
        <v>48618</v>
      </c>
      <c r="O33" s="34">
        <v>57604</v>
      </c>
      <c r="P33" s="34">
        <v>67987</v>
      </c>
      <c r="Q33" s="34">
        <v>81503</v>
      </c>
      <c r="R33" s="34">
        <v>134977</v>
      </c>
      <c r="S33" s="34">
        <v>136718</v>
      </c>
      <c r="T33" s="34">
        <v>181629</v>
      </c>
      <c r="U33" s="34">
        <v>227738</v>
      </c>
      <c r="V33" s="34">
        <v>267068</v>
      </c>
      <c r="W33" s="34">
        <v>302224</v>
      </c>
      <c r="X33" s="34">
        <v>336883</v>
      </c>
      <c r="Y33" s="34">
        <v>371017</v>
      </c>
      <c r="DA33" s="58" t="s">
        <v>987</v>
      </c>
    </row>
    <row r="34" spans="1:105" ht="12" customHeight="1" x14ac:dyDescent="0.25">
      <c r="A34" s="28" t="s">
        <v>45</v>
      </c>
      <c r="B34" s="34">
        <v>80200</v>
      </c>
      <c r="C34" s="34">
        <v>122583</v>
      </c>
      <c r="D34" s="34">
        <v>165627</v>
      </c>
      <c r="E34" s="34">
        <v>207944</v>
      </c>
      <c r="F34" s="34">
        <v>248996</v>
      </c>
      <c r="G34" s="34">
        <v>287363</v>
      </c>
      <c r="H34" s="34">
        <v>317688</v>
      </c>
      <c r="I34" s="34">
        <v>342254</v>
      </c>
      <c r="J34" s="34">
        <v>365349</v>
      </c>
      <c r="K34" s="34">
        <v>391918</v>
      </c>
      <c r="L34" s="34">
        <v>426136</v>
      </c>
      <c r="M34" s="34">
        <v>470133</v>
      </c>
      <c r="N34" s="34">
        <v>519947</v>
      </c>
      <c r="O34" s="34">
        <v>573892</v>
      </c>
      <c r="P34" s="34">
        <v>628345</v>
      </c>
      <c r="Q34" s="34">
        <v>683216</v>
      </c>
      <c r="R34" s="34">
        <v>725526</v>
      </c>
      <c r="S34" s="34">
        <v>838994</v>
      </c>
      <c r="T34" s="34">
        <v>967576</v>
      </c>
      <c r="U34" s="34">
        <v>1037369</v>
      </c>
      <c r="V34" s="34">
        <v>1140082</v>
      </c>
      <c r="W34" s="34">
        <v>1203739</v>
      </c>
      <c r="X34" s="34">
        <v>1263341</v>
      </c>
      <c r="Y34" s="34">
        <v>1320988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1251900.3845537908</v>
      </c>
      <c r="C36" s="34">
        <v>1296035.9021462658</v>
      </c>
      <c r="D36" s="34">
        <v>1320681.4804970899</v>
      </c>
      <c r="E36" s="34">
        <v>1347541.2066843912</v>
      </c>
      <c r="F36" s="34">
        <v>1421411.4291591579</v>
      </c>
      <c r="G36" s="34">
        <v>1589533.3176552204</v>
      </c>
      <c r="H36" s="34">
        <v>1619735.9396667161</v>
      </c>
      <c r="I36" s="34">
        <v>1792070.9515842535</v>
      </c>
      <c r="J36" s="34">
        <v>1980914.5595578218</v>
      </c>
      <c r="K36" s="34">
        <v>2216955.0454462734</v>
      </c>
      <c r="L36" s="34">
        <v>2486060.5710378336</v>
      </c>
      <c r="M36" s="34">
        <v>2926677.3534600418</v>
      </c>
      <c r="N36" s="34">
        <v>3279056.282781289</v>
      </c>
      <c r="O36" s="34">
        <v>3691801.9393874495</v>
      </c>
      <c r="P36" s="34">
        <v>4191747.6061319578</v>
      </c>
      <c r="Q36" s="34">
        <v>4931646.3011724856</v>
      </c>
      <c r="R36" s="34">
        <v>5835560.2619007714</v>
      </c>
      <c r="S36" s="34">
        <v>6744349.9450426931</v>
      </c>
      <c r="T36" s="34">
        <v>7628860.5600670297</v>
      </c>
      <c r="U36" s="34">
        <v>8461270.7039282452</v>
      </c>
      <c r="V36" s="34">
        <v>9197481.4080288168</v>
      </c>
      <c r="W36" s="34">
        <v>9818236.9405240398</v>
      </c>
      <c r="X36" s="34">
        <v>10414965.269870324</v>
      </c>
      <c r="Y36" s="34">
        <v>10971932.732456118</v>
      </c>
      <c r="DA36" s="58" t="s">
        <v>989</v>
      </c>
    </row>
    <row r="37" spans="1:105" ht="12" customHeight="1" x14ac:dyDescent="0.25">
      <c r="A37" s="28" t="s">
        <v>27</v>
      </c>
      <c r="B37" s="34">
        <v>584616.7624362089</v>
      </c>
      <c r="C37" s="34">
        <v>783926.80768108345</v>
      </c>
      <c r="D37" s="34">
        <v>950362.8919704021</v>
      </c>
      <c r="E37" s="34">
        <v>1115615.5217370016</v>
      </c>
      <c r="F37" s="34">
        <v>1283178.5725864165</v>
      </c>
      <c r="G37" s="34">
        <v>1424096.799784333</v>
      </c>
      <c r="H37" s="34">
        <v>1509675.6894399091</v>
      </c>
      <c r="I37" s="34">
        <v>1681280.1776625304</v>
      </c>
      <c r="J37" s="34">
        <v>1856202.032441129</v>
      </c>
      <c r="K37" s="34">
        <v>2014372.9111155064</v>
      </c>
      <c r="L37" s="34">
        <v>2225482.6828407762</v>
      </c>
      <c r="M37" s="34">
        <v>2581699.4213827318</v>
      </c>
      <c r="N37" s="34">
        <v>2884155.0937208552</v>
      </c>
      <c r="O37" s="34">
        <v>3212105.2032380085</v>
      </c>
      <c r="P37" s="34">
        <v>3610553.5173908444</v>
      </c>
      <c r="Q37" s="34">
        <v>4054401.936292199</v>
      </c>
      <c r="R37" s="34">
        <v>4683430.4469049573</v>
      </c>
      <c r="S37" s="34">
        <v>5332900.4770287005</v>
      </c>
      <c r="T37" s="34">
        <v>5993699.3039982365</v>
      </c>
      <c r="U37" s="34">
        <v>6650578.3017214844</v>
      </c>
      <c r="V37" s="34">
        <v>7286177.7523829797</v>
      </c>
      <c r="W37" s="34">
        <v>7823444.2305984125</v>
      </c>
      <c r="X37" s="34">
        <v>8250284.2020917069</v>
      </c>
      <c r="Y37" s="34">
        <v>8573751.7434488647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32383607.032368205</v>
      </c>
      <c r="C39" s="35">
        <v>34713045.984819517</v>
      </c>
      <c r="D39" s="35">
        <v>37560891.147754356</v>
      </c>
      <c r="E39" s="35">
        <v>40466393.343348227</v>
      </c>
      <c r="F39" s="35">
        <v>42830135.388484754</v>
      </c>
      <c r="G39" s="35">
        <v>45135241.321024455</v>
      </c>
      <c r="H39" s="35">
        <v>43966812.381286979</v>
      </c>
      <c r="I39" s="35">
        <v>45438593.933257081</v>
      </c>
      <c r="J39" s="35">
        <v>46199694.136254795</v>
      </c>
      <c r="K39" s="35">
        <v>47422119.208012186</v>
      </c>
      <c r="L39" s="35">
        <v>48710128.23681327</v>
      </c>
      <c r="M39" s="35">
        <v>52545557.272597834</v>
      </c>
      <c r="N39" s="35">
        <v>53694564.167728581</v>
      </c>
      <c r="O39" s="35">
        <v>54263912.679064997</v>
      </c>
      <c r="P39" s="35">
        <v>54806221.104609966</v>
      </c>
      <c r="Q39" s="35">
        <v>55469678.015297145</v>
      </c>
      <c r="R39" s="35">
        <v>56267373.403775148</v>
      </c>
      <c r="S39" s="35">
        <v>56985054.018948235</v>
      </c>
      <c r="T39" s="35">
        <v>57698251.550502412</v>
      </c>
      <c r="U39" s="35">
        <v>58364202.103375234</v>
      </c>
      <c r="V39" s="35">
        <v>58928176.142369427</v>
      </c>
      <c r="W39" s="35">
        <v>60734683.80837138</v>
      </c>
      <c r="X39" s="35">
        <v>62332226.248124905</v>
      </c>
      <c r="Y39" s="35">
        <v>63654934.901241653</v>
      </c>
      <c r="DA39" s="59" t="s">
        <v>991</v>
      </c>
    </row>
    <row r="40" spans="1:105" ht="12" customHeight="1" x14ac:dyDescent="0.25">
      <c r="A40" s="32" t="s">
        <v>25</v>
      </c>
      <c r="B40" s="36">
        <v>1195772.4374648074</v>
      </c>
      <c r="C40" s="36">
        <v>1233534.1596119127</v>
      </c>
      <c r="D40" s="36">
        <v>1289729.8777801266</v>
      </c>
      <c r="E40" s="36">
        <v>1311629.8519774403</v>
      </c>
      <c r="F40" s="36">
        <v>1396091.5814951831</v>
      </c>
      <c r="G40" s="36">
        <v>1454853.1031462764</v>
      </c>
      <c r="H40" s="36">
        <v>1482043.9940625627</v>
      </c>
      <c r="I40" s="36">
        <v>1567914.9473169832</v>
      </c>
      <c r="J40" s="36">
        <v>1679471.6587777219</v>
      </c>
      <c r="K40" s="36">
        <v>1850952.5283151804</v>
      </c>
      <c r="L40" s="36">
        <v>1992042.7854864695</v>
      </c>
      <c r="M40" s="36">
        <v>2297547.6544820014</v>
      </c>
      <c r="N40" s="36">
        <v>2501115.1111784652</v>
      </c>
      <c r="O40" s="36">
        <v>2647381.9071768904</v>
      </c>
      <c r="P40" s="36">
        <v>2782729.1766672819</v>
      </c>
      <c r="Q40" s="36">
        <v>2908300.7433360177</v>
      </c>
      <c r="R40" s="36">
        <v>3065414.1421577046</v>
      </c>
      <c r="S40" s="36">
        <v>3222967.8702164283</v>
      </c>
      <c r="T40" s="36">
        <v>3381610.7661316814</v>
      </c>
      <c r="U40" s="36">
        <v>3535245.7052041078</v>
      </c>
      <c r="V40" s="36">
        <v>3680035.8336611814</v>
      </c>
      <c r="W40" s="36">
        <v>3752547.2213341333</v>
      </c>
      <c r="X40" s="36">
        <v>3819874.1880717059</v>
      </c>
      <c r="Y40" s="36">
        <v>3877600.72137288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321064.24948715605</v>
      </c>
      <c r="D44" s="37">
        <v>320176.43028974347</v>
      </c>
      <c r="E44" s="37">
        <v>319322.91760265734</v>
      </c>
      <c r="F44" s="37">
        <v>328587.80344909895</v>
      </c>
      <c r="G44" s="37">
        <v>339780.18044418655</v>
      </c>
      <c r="H44" s="37">
        <v>318482.14179876447</v>
      </c>
      <c r="I44" s="37">
        <v>322639.78132323083</v>
      </c>
      <c r="J44" s="37">
        <v>324761.19343139883</v>
      </c>
      <c r="K44" s="37">
        <v>334799.47314437479</v>
      </c>
      <c r="L44" s="37">
        <v>337459.71609446686</v>
      </c>
      <c r="M44" s="37">
        <v>333360.01852911245</v>
      </c>
      <c r="N44" s="37">
        <v>329368.47731484007</v>
      </c>
      <c r="O44" s="37">
        <v>338755.18994124886</v>
      </c>
      <c r="P44" s="37">
        <v>330736.25452501513</v>
      </c>
      <c r="Q44" s="37">
        <v>360369.76981392689</v>
      </c>
      <c r="R44" s="37">
        <v>519228.83519094624</v>
      </c>
      <c r="S44" s="37">
        <v>448366.5506782895</v>
      </c>
      <c r="T44" s="37">
        <v>434250.01694154367</v>
      </c>
      <c r="U44" s="37">
        <v>279786.24948715605</v>
      </c>
      <c r="V44" s="37">
        <v>290965.43028974347</v>
      </c>
      <c r="W44" s="37">
        <v>302039.91760265734</v>
      </c>
      <c r="X44" s="37">
        <v>315179.80344909895</v>
      </c>
      <c r="Y44" s="37">
        <v>321780.18044418655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270285.0972687453</v>
      </c>
      <c r="D45" s="37">
        <v>272140.77026927238</v>
      </c>
      <c r="E45" s="37">
        <v>272928.3338503195</v>
      </c>
      <c r="F45" s="37">
        <v>279569.32884319266</v>
      </c>
      <c r="G45" s="37">
        <v>286289.30306163896</v>
      </c>
      <c r="H45" s="37">
        <v>270818.81139199249</v>
      </c>
      <c r="I45" s="37">
        <v>272965.41588448826</v>
      </c>
      <c r="J45" s="37">
        <v>274065.68584575038</v>
      </c>
      <c r="K45" s="37">
        <v>280826.19793247478</v>
      </c>
      <c r="L45" s="37">
        <v>283112.53624632675</v>
      </c>
      <c r="M45" s="37">
        <v>280800.29243005579</v>
      </c>
      <c r="N45" s="37">
        <v>278672.06576485839</v>
      </c>
      <c r="O45" s="37">
        <v>285839.46326899156</v>
      </c>
      <c r="P45" s="37">
        <v>280818.099797667</v>
      </c>
      <c r="Q45" s="37">
        <v>299894.59814422531</v>
      </c>
      <c r="R45" s="37">
        <v>328425.0972687453</v>
      </c>
      <c r="S45" s="37">
        <v>202578.77026927238</v>
      </c>
      <c r="T45" s="37">
        <v>327422.3338503195</v>
      </c>
      <c r="U45" s="37">
        <v>312937.32884319266</v>
      </c>
      <c r="V45" s="37">
        <v>340523.30306163896</v>
      </c>
      <c r="W45" s="37">
        <v>289132.81139199249</v>
      </c>
      <c r="X45" s="37">
        <v>289024.41588448826</v>
      </c>
      <c r="Y45" s="37">
        <v>286067.68584575038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3959.3571818248261</v>
      </c>
      <c r="D46" s="37">
        <v>4030.1484880120533</v>
      </c>
      <c r="E46" s="37">
        <v>3981.4779441381324</v>
      </c>
      <c r="F46" s="37">
        <v>3880.3701111254995</v>
      </c>
      <c r="G46" s="37">
        <v>3655.8506708461027</v>
      </c>
      <c r="H46" s="37">
        <v>2591.9464772810315</v>
      </c>
      <c r="I46" s="37">
        <v>1716.6856100150653</v>
      </c>
      <c r="J46" s="37">
        <v>1798.0974301726637</v>
      </c>
      <c r="K46" s="37">
        <v>2887.2126389068726</v>
      </c>
      <c r="L46" s="37">
        <v>4934.0633385576257</v>
      </c>
      <c r="M46" s="37">
        <v>6995.6830966012931</v>
      </c>
      <c r="N46" s="37">
        <v>8187.1070125188344</v>
      </c>
      <c r="O46" s="37">
        <v>12945.357181824824</v>
      </c>
      <c r="P46" s="37">
        <v>14413.148488012055</v>
      </c>
      <c r="Q46" s="37">
        <v>17497.477944138132</v>
      </c>
      <c r="R46" s="37">
        <v>57354.370111125492</v>
      </c>
      <c r="S46" s="37">
        <v>5396.8506708460918</v>
      </c>
      <c r="T46" s="37">
        <v>47502.946477281046</v>
      </c>
      <c r="U46" s="37">
        <v>47825.685610015062</v>
      </c>
      <c r="V46" s="37">
        <v>41128.097430172667</v>
      </c>
      <c r="W46" s="37">
        <v>38043.212638906902</v>
      </c>
      <c r="X46" s="37">
        <v>39593.063338557607</v>
      </c>
      <c r="Y46" s="37">
        <v>41129.683096601279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46048.534452127613</v>
      </c>
      <c r="D47" s="37">
        <v>46899.54833901336</v>
      </c>
      <c r="E47" s="37">
        <v>46372.412161203509</v>
      </c>
      <c r="F47" s="37">
        <v>45317.636519407737</v>
      </c>
      <c r="G47" s="37">
        <v>42853.758482843114</v>
      </c>
      <c r="H47" s="37">
        <v>35044.342961307848</v>
      </c>
      <c r="I47" s="37">
        <v>29529.984148380754</v>
      </c>
      <c r="J47" s="37">
        <v>28316.307039432984</v>
      </c>
      <c r="K47" s="37">
        <v>32060.969028330874</v>
      </c>
      <c r="L47" s="37">
        <v>39994.661586908158</v>
      </c>
      <c r="M47" s="37">
        <v>50073.112031498866</v>
      </c>
      <c r="N47" s="37">
        <v>56205.085381043609</v>
      </c>
      <c r="O47" s="37">
        <v>60667.386311516631</v>
      </c>
      <c r="P47" s="37">
        <v>61523.861211665906</v>
      </c>
      <c r="Q47" s="37">
        <v>62308.400345318951</v>
      </c>
      <c r="R47" s="37">
        <v>88358.534452127642</v>
      </c>
      <c r="S47" s="37">
        <v>160367.54833901336</v>
      </c>
      <c r="T47" s="37">
        <v>174954.41216120357</v>
      </c>
      <c r="U47" s="37">
        <v>115110.63651940774</v>
      </c>
      <c r="V47" s="37">
        <v>145566.75848284317</v>
      </c>
      <c r="W47" s="37">
        <v>98701.342961307848</v>
      </c>
      <c r="X47" s="37">
        <v>89131.984148380812</v>
      </c>
      <c r="Y47" s="37">
        <v>85963.307039432926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163021.22702668351</v>
      </c>
      <c r="D49" s="37">
        <v>152711.32662787871</v>
      </c>
      <c r="E49" s="37">
        <v>164814.37153379014</v>
      </c>
      <c r="F49" s="37">
        <v>222477.35926752724</v>
      </c>
      <c r="G49" s="37">
        <v>328204.07384238089</v>
      </c>
      <c r="H49" s="37">
        <v>202645.92869460676</v>
      </c>
      <c r="I49" s="37">
        <v>358093.93290848797</v>
      </c>
      <c r="J49" s="37">
        <v>388946.33965646639</v>
      </c>
      <c r="K49" s="37">
        <v>399061.71291513508</v>
      </c>
      <c r="L49" s="37">
        <v>421816.85221943888</v>
      </c>
      <c r="M49" s="37">
        <v>605431.15395599836</v>
      </c>
      <c r="N49" s="37">
        <v>574856.28858877439</v>
      </c>
      <c r="O49" s="37">
        <v>740949.7304485417</v>
      </c>
      <c r="P49" s="37">
        <v>702591.59543911507</v>
      </c>
      <c r="Q49" s="37">
        <v>1097992.6279490157</v>
      </c>
      <c r="R49" s="37">
        <v>1292860.3003847525</v>
      </c>
      <c r="S49" s="37">
        <v>1307851.3960570572</v>
      </c>
      <c r="T49" s="37">
        <v>1306327.4672437757</v>
      </c>
      <c r="U49" s="37">
        <v>1437841.2978172135</v>
      </c>
      <c r="V49" s="37">
        <v>1311066.992689346</v>
      </c>
      <c r="W49" s="37">
        <v>1361705.2629437651</v>
      </c>
      <c r="X49" s="37">
        <v>1299319.9247853998</v>
      </c>
      <c r="Y49" s="37">
        <v>1654960.09053481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308376.62463717093</v>
      </c>
      <c r="D50" s="37">
        <v>279296.75388042897</v>
      </c>
      <c r="E50" s="37">
        <v>282039.37426271825</v>
      </c>
      <c r="F50" s="37">
        <v>288412.44629794278</v>
      </c>
      <c r="G50" s="37">
        <v>265971.60070607206</v>
      </c>
      <c r="H50" s="37">
        <v>393955.51429274702</v>
      </c>
      <c r="I50" s="37">
        <v>450901.24210305046</v>
      </c>
      <c r="J50" s="37">
        <v>456961.22904131678</v>
      </c>
      <c r="K50" s="37">
        <v>446583.32497232012</v>
      </c>
      <c r="L50" s="37">
        <v>477081.37243134179</v>
      </c>
      <c r="M50" s="37">
        <v>750172.25283470261</v>
      </c>
      <c r="N50" s="37">
        <v>753356.9144411739</v>
      </c>
      <c r="O50" s="37">
        <v>784911.3385584699</v>
      </c>
      <c r="P50" s="37">
        <v>845031.63912515622</v>
      </c>
      <c r="Q50" s="37">
        <v>920929.7913326961</v>
      </c>
      <c r="R50" s="37">
        <v>1379200.7634474607</v>
      </c>
      <c r="S50" s="37">
        <v>1402826.9445649171</v>
      </c>
      <c r="T50" s="37">
        <v>1445710.1655280059</v>
      </c>
      <c r="U50" s="37">
        <v>1501910.6368484041</v>
      </c>
      <c r="V50" s="37">
        <v>1556529.2419941919</v>
      </c>
      <c r="W50" s="37">
        <v>1916467.2416628934</v>
      </c>
      <c r="X50" s="37">
        <v>1829666.9160582116</v>
      </c>
      <c r="Y50" s="37">
        <v>1769177.7068851637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10124612.283489928</v>
      </c>
      <c r="D52" s="38">
        <v>10718713.892484531</v>
      </c>
      <c r="E52" s="38">
        <v>10987163.084246151</v>
      </c>
      <c r="F52" s="38">
        <v>10736761.1379737</v>
      </c>
      <c r="G52" s="38">
        <v>11580804.321724914</v>
      </c>
      <c r="H52" s="38">
        <v>8902907.9947044104</v>
      </c>
      <c r="I52" s="38">
        <v>12297459.898436632</v>
      </c>
      <c r="J52" s="38">
        <v>11676214.499591477</v>
      </c>
      <c r="K52" s="38">
        <v>12042555.848022781</v>
      </c>
      <c r="L52" s="38">
        <v>11826721.572532535</v>
      </c>
      <c r="M52" s="38">
        <v>14642418.221913308</v>
      </c>
      <c r="N52" s="38">
        <v>11324890.362084888</v>
      </c>
      <c r="O52" s="38">
        <v>8179504.7976875603</v>
      </c>
      <c r="P52" s="38">
        <v>8173238.6151290908</v>
      </c>
      <c r="Q52" s="38">
        <v>9772386.1709763482</v>
      </c>
      <c r="R52" s="38">
        <v>8687502.7046594396</v>
      </c>
      <c r="S52" s="38">
        <v>7481274.0769484937</v>
      </c>
      <c r="T52" s="38">
        <v>7067724.5700936392</v>
      </c>
      <c r="U52" s="38">
        <v>5816072.3748794571</v>
      </c>
      <c r="V52" s="38">
        <v>4638150.0135826096</v>
      </c>
      <c r="W52" s="38">
        <v>5121340.4926536009</v>
      </c>
      <c r="X52" s="38">
        <v>4588357.4870819971</v>
      </c>
      <c r="Y52" s="38">
        <v>4398277.5972272754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178442.96949689183</v>
      </c>
      <c r="D53" s="39">
        <v>199302.98101738258</v>
      </c>
      <c r="E53" s="39">
        <v>167475.0886207791</v>
      </c>
      <c r="F53" s="39">
        <v>232547.25304383389</v>
      </c>
      <c r="G53" s="39">
        <v>209400.7457028497</v>
      </c>
      <c r="H53" s="39">
        <v>180427.8534673024</v>
      </c>
      <c r="I53" s="39">
        <v>241750.45170293748</v>
      </c>
      <c r="J53" s="39">
        <v>270124.3157257454</v>
      </c>
      <c r="K53" s="39">
        <v>349923.83903435036</v>
      </c>
      <c r="L53" s="39">
        <v>340393.23818867165</v>
      </c>
      <c r="M53" s="39">
        <v>472979.95761631103</v>
      </c>
      <c r="N53" s="39">
        <v>436114.70974029764</v>
      </c>
      <c r="O53" s="39">
        <v>355667.54170127492</v>
      </c>
      <c r="P53" s="39">
        <v>315775.12295769388</v>
      </c>
      <c r="Q53" s="39">
        <v>367322.0183716733</v>
      </c>
      <c r="R53" s="39">
        <v>427237.71454743203</v>
      </c>
      <c r="S53" s="39">
        <v>507477.56709307432</v>
      </c>
      <c r="T53" s="39">
        <v>499036.13410392497</v>
      </c>
      <c r="U53" s="39">
        <v>626614.89668873744</v>
      </c>
      <c r="V53" s="39">
        <v>580904.83819737146</v>
      </c>
      <c r="W53" s="39">
        <v>428178.92937422683</v>
      </c>
      <c r="X53" s="39">
        <v>383102.08969526645</v>
      </c>
      <c r="Y53" s="39">
        <v>425048.55167284748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345785.24948715605</v>
      </c>
      <c r="D57" s="37">
        <v>348009.43028974347</v>
      </c>
      <c r="E57" s="37">
        <v>350247.91760265734</v>
      </c>
      <c r="F57" s="37">
        <v>352500.80344909895</v>
      </c>
      <c r="G57" s="37">
        <v>354768.18044418655</v>
      </c>
      <c r="H57" s="37">
        <v>357050.14179876447</v>
      </c>
      <c r="I57" s="37">
        <v>359346.78132323083</v>
      </c>
      <c r="J57" s="37">
        <v>361658.19343139883</v>
      </c>
      <c r="K57" s="37">
        <v>363984.47314437479</v>
      </c>
      <c r="L57" s="37">
        <v>366325.71609446686</v>
      </c>
      <c r="M57" s="37">
        <v>368682.01852911245</v>
      </c>
      <c r="N57" s="37">
        <v>371053.47731484007</v>
      </c>
      <c r="O57" s="37">
        <v>373440.18994124886</v>
      </c>
      <c r="P57" s="37">
        <v>375842.25452501513</v>
      </c>
      <c r="Q57" s="37">
        <v>378259.76981392689</v>
      </c>
      <c r="R57" s="37">
        <v>380692.83519094624</v>
      </c>
      <c r="S57" s="37">
        <v>383141.5506782895</v>
      </c>
      <c r="T57" s="37">
        <v>385606.01694154367</v>
      </c>
      <c r="U57" s="37">
        <v>321064.24948715605</v>
      </c>
      <c r="V57" s="37">
        <v>320176.43028974347</v>
      </c>
      <c r="W57" s="37">
        <v>319322.91760265734</v>
      </c>
      <c r="X57" s="37">
        <v>328587.80344909895</v>
      </c>
      <c r="Y57" s="37">
        <v>339780.18044418655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251319.0972687453</v>
      </c>
      <c r="D58" s="37">
        <v>254563.77026927285</v>
      </c>
      <c r="E58" s="37">
        <v>257850.3338503195</v>
      </c>
      <c r="F58" s="37">
        <v>261179.32884319313</v>
      </c>
      <c r="G58" s="37">
        <v>264551.30306163896</v>
      </c>
      <c r="H58" s="37">
        <v>267966.81139199249</v>
      </c>
      <c r="I58" s="37">
        <v>271426.41588448826</v>
      </c>
      <c r="J58" s="37">
        <v>274930.68584575038</v>
      </c>
      <c r="K58" s="37">
        <v>278480.19793247432</v>
      </c>
      <c r="L58" s="37">
        <v>282075.53624632675</v>
      </c>
      <c r="M58" s="37">
        <v>285717.29243005626</v>
      </c>
      <c r="N58" s="37">
        <v>289406.06576485839</v>
      </c>
      <c r="O58" s="37">
        <v>293142.46326899156</v>
      </c>
      <c r="P58" s="37">
        <v>296927.099797667</v>
      </c>
      <c r="Q58" s="37">
        <v>300760.59814422578</v>
      </c>
      <c r="R58" s="37">
        <v>270285.0972687453</v>
      </c>
      <c r="S58" s="37">
        <v>272140.77026927285</v>
      </c>
      <c r="T58" s="37">
        <v>272928.3338503195</v>
      </c>
      <c r="U58" s="37">
        <v>279569.32884319313</v>
      </c>
      <c r="V58" s="37">
        <v>286289.30306163896</v>
      </c>
      <c r="W58" s="37">
        <v>270818.81139199249</v>
      </c>
      <c r="X58" s="37">
        <v>272965.41588448826</v>
      </c>
      <c r="Y58" s="37">
        <v>274065.68584575038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258.3571818248256</v>
      </c>
      <c r="D59" s="37">
        <v>270.14848801205335</v>
      </c>
      <c r="E59" s="37">
        <v>282.47794413813244</v>
      </c>
      <c r="F59" s="37">
        <v>295.37011112549953</v>
      </c>
      <c r="G59" s="37">
        <v>308.85067084610273</v>
      </c>
      <c r="H59" s="37">
        <v>322.94647728103155</v>
      </c>
      <c r="I59" s="37">
        <v>337.68561001506532</v>
      </c>
      <c r="J59" s="37">
        <v>353.09743017266373</v>
      </c>
      <c r="K59" s="37">
        <v>369.2126389068726</v>
      </c>
      <c r="L59" s="37">
        <v>386.06333855762205</v>
      </c>
      <c r="M59" s="37">
        <v>403.68309660129307</v>
      </c>
      <c r="N59" s="37">
        <v>422.10701251883438</v>
      </c>
      <c r="O59" s="37">
        <v>3959.3571818248238</v>
      </c>
      <c r="P59" s="37">
        <v>4030.1484880120552</v>
      </c>
      <c r="Q59" s="37">
        <v>3981.4779441381397</v>
      </c>
      <c r="R59" s="37">
        <v>3880.3701111254923</v>
      </c>
      <c r="S59" s="37">
        <v>3655.8506708460918</v>
      </c>
      <c r="T59" s="37">
        <v>2591.9464772810461</v>
      </c>
      <c r="U59" s="37">
        <v>1716.6856100150617</v>
      </c>
      <c r="V59" s="37">
        <v>1798.0974301726674</v>
      </c>
      <c r="W59" s="37">
        <v>2887.2126389069017</v>
      </c>
      <c r="X59" s="37">
        <v>4934.0633385576075</v>
      </c>
      <c r="Y59" s="37">
        <v>6995.6830966012785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3665.5344521276129</v>
      </c>
      <c r="D60" s="37">
        <v>3855.5483390133595</v>
      </c>
      <c r="E60" s="37">
        <v>4055.4121612035087</v>
      </c>
      <c r="F60" s="37">
        <v>4265.6365194077371</v>
      </c>
      <c r="G60" s="37">
        <v>4486.7584828431136</v>
      </c>
      <c r="H60" s="37">
        <v>4719.3429613078479</v>
      </c>
      <c r="I60" s="37">
        <v>4963.984148380754</v>
      </c>
      <c r="J60" s="37">
        <v>5221.3070394329843</v>
      </c>
      <c r="K60" s="37">
        <v>5491.9690283308737</v>
      </c>
      <c r="L60" s="37">
        <v>5776.6615869081579</v>
      </c>
      <c r="M60" s="37">
        <v>6076.1120314988657</v>
      </c>
      <c r="N60" s="37">
        <v>6391.0853810436092</v>
      </c>
      <c r="O60" s="37">
        <v>6722.3863115166314</v>
      </c>
      <c r="P60" s="37">
        <v>7070.861211665906</v>
      </c>
      <c r="Q60" s="37">
        <v>7437.4003453189507</v>
      </c>
      <c r="R60" s="37">
        <v>46048.534452127642</v>
      </c>
      <c r="S60" s="37">
        <v>46899.54833901336</v>
      </c>
      <c r="T60" s="37">
        <v>46372.412161203567</v>
      </c>
      <c r="U60" s="37">
        <v>45317.636519407853</v>
      </c>
      <c r="V60" s="37">
        <v>42853.758482843172</v>
      </c>
      <c r="W60" s="37">
        <v>35044.342961307848</v>
      </c>
      <c r="X60" s="37">
        <v>29529.984148380812</v>
      </c>
      <c r="Y60" s="37">
        <v>28316.307039432926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118885.70943420846</v>
      </c>
      <c r="D62" s="37">
        <v>128065.74827705463</v>
      </c>
      <c r="E62" s="37">
        <v>137954.6453464888</v>
      </c>
      <c r="F62" s="37">
        <v>148607.13679276058</v>
      </c>
      <c r="G62" s="37">
        <v>160082.18534631841</v>
      </c>
      <c r="H62" s="37">
        <v>172443.306683111</v>
      </c>
      <c r="I62" s="37">
        <v>185758.92099095066</v>
      </c>
      <c r="J62" s="37">
        <v>200102.73168289824</v>
      </c>
      <c r="K62" s="37">
        <v>163021.22702668374</v>
      </c>
      <c r="L62" s="37">
        <v>152711.32662787847</v>
      </c>
      <c r="M62" s="37">
        <v>164814.37153379014</v>
      </c>
      <c r="N62" s="37">
        <v>222477.35926752724</v>
      </c>
      <c r="O62" s="37">
        <v>328204.07384238113</v>
      </c>
      <c r="P62" s="37">
        <v>202645.92869460676</v>
      </c>
      <c r="Q62" s="37">
        <v>358093.93290848844</v>
      </c>
      <c r="R62" s="37">
        <v>388946.33965646662</v>
      </c>
      <c r="S62" s="37">
        <v>399061.71291513555</v>
      </c>
      <c r="T62" s="37">
        <v>421816.85221943911</v>
      </c>
      <c r="U62" s="37">
        <v>605431.1539559979</v>
      </c>
      <c r="V62" s="37">
        <v>574856.28858877532</v>
      </c>
      <c r="W62" s="37">
        <v>740949.73044854216</v>
      </c>
      <c r="X62" s="37">
        <v>702591.59543911554</v>
      </c>
      <c r="Y62" s="37">
        <v>1097992.6279490162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109066.57939229638</v>
      </c>
      <c r="D63" s="37">
        <v>112860.6695911102</v>
      </c>
      <c r="E63" s="37">
        <v>116786.74449611874</v>
      </c>
      <c r="F63" s="37">
        <v>120849.395448528</v>
      </c>
      <c r="G63" s="37">
        <v>125053.37350815558</v>
      </c>
      <c r="H63" s="37">
        <v>308376.62463717093</v>
      </c>
      <c r="I63" s="37">
        <v>279296.75388042908</v>
      </c>
      <c r="J63" s="37">
        <v>282039.37426271848</v>
      </c>
      <c r="K63" s="37">
        <v>288412.44629794289</v>
      </c>
      <c r="L63" s="37">
        <v>265971.60070607206</v>
      </c>
      <c r="M63" s="37">
        <v>393955.51429274678</v>
      </c>
      <c r="N63" s="37">
        <v>450901.24210305046</v>
      </c>
      <c r="O63" s="37">
        <v>456961.22904131655</v>
      </c>
      <c r="P63" s="37">
        <v>446583.32497232035</v>
      </c>
      <c r="Q63" s="37">
        <v>477081.37243134202</v>
      </c>
      <c r="R63" s="37">
        <v>750172.25283470191</v>
      </c>
      <c r="S63" s="37">
        <v>753356.9144411739</v>
      </c>
      <c r="T63" s="37">
        <v>784911.3385584699</v>
      </c>
      <c r="U63" s="37">
        <v>845031.63912515622</v>
      </c>
      <c r="V63" s="37">
        <v>920929.79133269656</v>
      </c>
      <c r="W63" s="37">
        <v>1379200.7634474598</v>
      </c>
      <c r="X63" s="37">
        <v>1402826.9445649181</v>
      </c>
      <c r="Y63" s="37">
        <v>1445710.1655280069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7795173.3310386166</v>
      </c>
      <c r="D65" s="38">
        <v>7870868.7295496911</v>
      </c>
      <c r="E65" s="38">
        <v>8081660.88865228</v>
      </c>
      <c r="F65" s="38">
        <v>8373019.0928371772</v>
      </c>
      <c r="G65" s="38">
        <v>9275698.3891852126</v>
      </c>
      <c r="H65" s="38">
        <v>10071336.934441887</v>
      </c>
      <c r="I65" s="38">
        <v>10825678.346466534</v>
      </c>
      <c r="J65" s="38">
        <v>10915114.296593763</v>
      </c>
      <c r="K65" s="38">
        <v>10820130.77626539</v>
      </c>
      <c r="L65" s="38">
        <v>10538712.543731451</v>
      </c>
      <c r="M65" s="38">
        <v>10806989.186128743</v>
      </c>
      <c r="N65" s="38">
        <v>10175883.466954142</v>
      </c>
      <c r="O65" s="38">
        <v>7610156.2863511443</v>
      </c>
      <c r="P65" s="38">
        <v>7630930.1895841211</v>
      </c>
      <c r="Q65" s="38">
        <v>9108929.2602891698</v>
      </c>
      <c r="R65" s="38">
        <v>7889807.3161814362</v>
      </c>
      <c r="S65" s="38">
        <v>6763593.4617754072</v>
      </c>
      <c r="T65" s="38">
        <v>6354527.0385394618</v>
      </c>
      <c r="U65" s="38">
        <v>5150121.8220066354</v>
      </c>
      <c r="V65" s="38">
        <v>4074175.9745884165</v>
      </c>
      <c r="W65" s="38">
        <v>3314832.8266516477</v>
      </c>
      <c r="X65" s="38">
        <v>2990815.0473284721</v>
      </c>
      <c r="Y65" s="38">
        <v>3075568.9441105276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140681.24734978657</v>
      </c>
      <c r="D66" s="39">
        <v>143107.26284916862</v>
      </c>
      <c r="E66" s="39">
        <v>145575.11442346545</v>
      </c>
      <c r="F66" s="39">
        <v>148085.52352609113</v>
      </c>
      <c r="G66" s="39">
        <v>150639.22405175632</v>
      </c>
      <c r="H66" s="39">
        <v>153236.96255101613</v>
      </c>
      <c r="I66" s="39">
        <v>155879.49844851694</v>
      </c>
      <c r="J66" s="39">
        <v>158567.60426500672</v>
      </c>
      <c r="K66" s="39">
        <v>178442.96949689183</v>
      </c>
      <c r="L66" s="39">
        <v>199302.98101738235</v>
      </c>
      <c r="M66" s="39">
        <v>167475.0886207791</v>
      </c>
      <c r="N66" s="39">
        <v>232547.25304383412</v>
      </c>
      <c r="O66" s="39">
        <v>209400.7457028497</v>
      </c>
      <c r="P66" s="39">
        <v>180427.8534673024</v>
      </c>
      <c r="Q66" s="39">
        <v>241750.45170293748</v>
      </c>
      <c r="R66" s="39">
        <v>270124.31572574517</v>
      </c>
      <c r="S66" s="39">
        <v>349923.83903435059</v>
      </c>
      <c r="T66" s="39">
        <v>340393.23818867188</v>
      </c>
      <c r="U66" s="39">
        <v>472979.95761631103</v>
      </c>
      <c r="V66" s="39">
        <v>436114.70974029787</v>
      </c>
      <c r="W66" s="39">
        <v>355667.54170127492</v>
      </c>
      <c r="X66" s="39">
        <v>315775.12295769388</v>
      </c>
      <c r="Y66" s="39">
        <v>367322.0183716733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8759.9999999999964</v>
      </c>
      <c r="D70" s="40">
        <v>8759.9999999999927</v>
      </c>
      <c r="E70" s="40">
        <v>8759.9999999999982</v>
      </c>
      <c r="F70" s="40">
        <v>8759.9999999999945</v>
      </c>
      <c r="G70" s="40">
        <v>8759.9999999999945</v>
      </c>
      <c r="H70" s="40">
        <v>8759.9999999999927</v>
      </c>
      <c r="I70" s="40">
        <v>8759.9999999999909</v>
      </c>
      <c r="J70" s="40">
        <v>8759.9999999999945</v>
      </c>
      <c r="K70" s="40">
        <v>8759.9999999999891</v>
      </c>
      <c r="L70" s="40">
        <v>8759.9999999999927</v>
      </c>
      <c r="M70" s="40">
        <v>8759.9999999999909</v>
      </c>
      <c r="N70" s="40">
        <v>8759.9999999999909</v>
      </c>
      <c r="O70" s="40">
        <v>8759.9999999999909</v>
      </c>
      <c r="P70" s="40">
        <v>8759.9999999999927</v>
      </c>
      <c r="Q70" s="40">
        <v>8759.9999999999927</v>
      </c>
      <c r="R70" s="40">
        <v>8759.9999999999927</v>
      </c>
      <c r="S70" s="40">
        <v>8759.9999999999964</v>
      </c>
      <c r="T70" s="40">
        <v>8759.9999999999964</v>
      </c>
      <c r="U70" s="40">
        <v>8759.9999999999945</v>
      </c>
      <c r="V70" s="40">
        <v>8759.9999999999909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375.27669236367427</v>
      </c>
      <c r="C71" s="40">
        <v>372.93932460515077</v>
      </c>
      <c r="D71" s="40">
        <v>373.23319150466875</v>
      </c>
      <c r="E71" s="40">
        <v>375.93396364711106</v>
      </c>
      <c r="F71" s="40">
        <v>378.49485066057326</v>
      </c>
      <c r="G71" s="40">
        <v>380.92319180633035</v>
      </c>
      <c r="H71" s="40">
        <v>378.38739109463597</v>
      </c>
      <c r="I71" s="40">
        <v>378.02019754372918</v>
      </c>
      <c r="J71" s="40">
        <v>376.59756875623191</v>
      </c>
      <c r="K71" s="40">
        <v>377.20793990559713</v>
      </c>
      <c r="L71" s="40">
        <v>374.94373147799604</v>
      </c>
      <c r="M71" s="40">
        <v>373.67953351318243</v>
      </c>
      <c r="N71" s="40">
        <v>374.65917514919965</v>
      </c>
      <c r="O71" s="40">
        <v>376.77533054067345</v>
      </c>
      <c r="P71" s="40">
        <v>375.39209611235634</v>
      </c>
      <c r="Q71" s="40">
        <v>379.26990038799408</v>
      </c>
      <c r="R71" s="40">
        <v>383.53485969368825</v>
      </c>
      <c r="S71" s="40">
        <v>389.87311446850174</v>
      </c>
      <c r="T71" s="40">
        <v>387.58634289440857</v>
      </c>
      <c r="U71" s="40">
        <v>383.46266357586148</v>
      </c>
      <c r="V71" s="40">
        <v>385.33183330999856</v>
      </c>
      <c r="W71" s="40">
        <v>388.91836199371181</v>
      </c>
      <c r="X71" s="40">
        <v>388.82302712239925</v>
      </c>
      <c r="Y71" s="40">
        <v>388.775359686743</v>
      </c>
      <c r="DA71" s="58" t="s">
        <v>1010</v>
      </c>
    </row>
    <row r="72" spans="1:105" ht="12" customHeight="1" x14ac:dyDescent="0.25">
      <c r="A72" s="28" t="s">
        <v>46</v>
      </c>
      <c r="B72" s="40">
        <v>256.12137476509196</v>
      </c>
      <c r="C72" s="40">
        <v>254.3835533186178</v>
      </c>
      <c r="D72" s="40">
        <v>251.72429260313137</v>
      </c>
      <c r="E72" s="40">
        <v>251.31622571060572</v>
      </c>
      <c r="F72" s="40">
        <v>248.24935118354736</v>
      </c>
      <c r="G72" s="40">
        <v>245.09623038089552</v>
      </c>
      <c r="H72" s="40">
        <v>242.62645876276753</v>
      </c>
      <c r="I72" s="40">
        <v>239.32155675194667</v>
      </c>
      <c r="J72" s="40">
        <v>235.49782255927366</v>
      </c>
      <c r="K72" s="40">
        <v>230.95585676446385</v>
      </c>
      <c r="L72" s="40">
        <v>226.39292284292441</v>
      </c>
      <c r="M72" s="40">
        <v>223.72150726740816</v>
      </c>
      <c r="N72" s="40">
        <v>223.32872438622832</v>
      </c>
      <c r="O72" s="40">
        <v>224.5748189790676</v>
      </c>
      <c r="P72" s="40">
        <v>225.08763557439698</v>
      </c>
      <c r="Q72" s="40">
        <v>226.02312051306032</v>
      </c>
      <c r="R72" s="40">
        <v>230.0904225272217</v>
      </c>
      <c r="S72" s="40">
        <v>234.38379030476975</v>
      </c>
      <c r="T72" s="40">
        <v>233.27962785604788</v>
      </c>
      <c r="U72" s="40">
        <v>231.68399046296437</v>
      </c>
      <c r="V72" s="40">
        <v>230.95571318835121</v>
      </c>
      <c r="W72" s="40">
        <v>233.52653087478896</v>
      </c>
      <c r="X72" s="40">
        <v>228.77388412916122</v>
      </c>
      <c r="Y72" s="40">
        <v>226.39756075634736</v>
      </c>
      <c r="DA72" s="58" t="s">
        <v>1011</v>
      </c>
    </row>
    <row r="73" spans="1:105" ht="12" customHeight="1" x14ac:dyDescent="0.25">
      <c r="A73" s="28" t="s">
        <v>45</v>
      </c>
      <c r="B73" s="40">
        <v>400.56325241885048</v>
      </c>
      <c r="C73" s="40">
        <v>399.91521333143754</v>
      </c>
      <c r="D73" s="40">
        <v>398.8309154507931</v>
      </c>
      <c r="E73" s="40">
        <v>398.27729046413054</v>
      </c>
      <c r="F73" s="40">
        <v>397.79032881745661</v>
      </c>
      <c r="G73" s="40">
        <v>397.6470376841819</v>
      </c>
      <c r="H73" s="40">
        <v>398.61093115681575</v>
      </c>
      <c r="I73" s="40">
        <v>398.04030769017623</v>
      </c>
      <c r="J73" s="40">
        <v>396.38706953685357</v>
      </c>
      <c r="K73" s="40">
        <v>394.04820537227005</v>
      </c>
      <c r="L73" s="40">
        <v>392.96919642982328</v>
      </c>
      <c r="M73" s="40">
        <v>395.136313280065</v>
      </c>
      <c r="N73" s="40">
        <v>398.49261018349722</v>
      </c>
      <c r="O73" s="40">
        <v>402.38733662765748</v>
      </c>
      <c r="P73" s="40">
        <v>405.79146143775512</v>
      </c>
      <c r="Q73" s="40">
        <v>409.59984568415746</v>
      </c>
      <c r="R73" s="40">
        <v>411.51581343837569</v>
      </c>
      <c r="S73" s="40">
        <v>421.58785438140774</v>
      </c>
      <c r="T73" s="40">
        <v>423.51691531122503</v>
      </c>
      <c r="U73" s="40">
        <v>424.48240510346221</v>
      </c>
      <c r="V73" s="40">
        <v>443.68884720463438</v>
      </c>
      <c r="W73" s="40">
        <v>475.08426671424843</v>
      </c>
      <c r="X73" s="40">
        <v>453.2144057669359</v>
      </c>
      <c r="Y73" s="40">
        <v>442.27947529327963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1239.4633975374343</v>
      </c>
      <c r="C75" s="40">
        <v>1247.9795743081315</v>
      </c>
      <c r="D75" s="40">
        <v>1253.6574490633425</v>
      </c>
      <c r="E75" s="40">
        <v>1257.2816573547773</v>
      </c>
      <c r="F75" s="40">
        <v>1259.4240056762987</v>
      </c>
      <c r="G75" s="40">
        <v>1259.8829431778654</v>
      </c>
      <c r="H75" s="40">
        <v>1264.7236589187578</v>
      </c>
      <c r="I75" s="40">
        <v>1262.8637750122341</v>
      </c>
      <c r="J75" s="40">
        <v>1257.6745192837984</v>
      </c>
      <c r="K75" s="40">
        <v>1249.2315849668548</v>
      </c>
      <c r="L75" s="40">
        <v>1242.8439117589201</v>
      </c>
      <c r="M75" s="40">
        <v>1239.5451751101732</v>
      </c>
      <c r="N75" s="40">
        <v>1238.9751533750077</v>
      </c>
      <c r="O75" s="40">
        <v>1239.3273988026476</v>
      </c>
      <c r="P75" s="40">
        <v>1190.7156494430374</v>
      </c>
      <c r="Q75" s="40">
        <v>1109.6493688440473</v>
      </c>
      <c r="R75" s="40">
        <v>1143.0064153709986</v>
      </c>
      <c r="S75" s="40">
        <v>1237.7624563672512</v>
      </c>
      <c r="T75" s="40">
        <v>1276.9968643088005</v>
      </c>
      <c r="U75" s="40">
        <v>1347.214980065791</v>
      </c>
      <c r="V75" s="40">
        <v>1372.5306198857584</v>
      </c>
      <c r="W75" s="40">
        <v>1452.5271936193699</v>
      </c>
      <c r="X75" s="40">
        <v>1414.0986811527612</v>
      </c>
      <c r="Y75" s="40">
        <v>1394.8844249194567</v>
      </c>
      <c r="DA75" s="58" t="s">
        <v>1013</v>
      </c>
    </row>
    <row r="76" spans="1:105" ht="12" customHeight="1" x14ac:dyDescent="0.25">
      <c r="A76" s="28" t="s">
        <v>27</v>
      </c>
      <c r="B76" s="40">
        <v>545.08651284161283</v>
      </c>
      <c r="C76" s="40">
        <v>555.93778026988116</v>
      </c>
      <c r="D76" s="40">
        <v>565.87990881892881</v>
      </c>
      <c r="E76" s="40">
        <v>575.27259739148212</v>
      </c>
      <c r="F76" s="40">
        <v>584.23716153141424</v>
      </c>
      <c r="G76" s="40">
        <v>592.68795583303461</v>
      </c>
      <c r="H76" s="40">
        <v>603.79269557462703</v>
      </c>
      <c r="I76" s="40">
        <v>611.76883604113289</v>
      </c>
      <c r="J76" s="40">
        <v>618.29590241249241</v>
      </c>
      <c r="K76" s="40">
        <v>623.44868097166773</v>
      </c>
      <c r="L76" s="40">
        <v>629.71669477815249</v>
      </c>
      <c r="M76" s="40">
        <v>635.2604172894238</v>
      </c>
      <c r="N76" s="40">
        <v>642.50077391182231</v>
      </c>
      <c r="O76" s="40">
        <v>650.30906616173411</v>
      </c>
      <c r="P76" s="40">
        <v>632.17718654827252</v>
      </c>
      <c r="Q76" s="40">
        <v>596.10572832842104</v>
      </c>
      <c r="R76" s="40">
        <v>612.70001735037795</v>
      </c>
      <c r="S76" s="40">
        <v>663.67651075605761</v>
      </c>
      <c r="T76" s="40">
        <v>682.16326819322865</v>
      </c>
      <c r="U76" s="40">
        <v>717.76789695664309</v>
      </c>
      <c r="V76" s="40">
        <v>729.62640486313455</v>
      </c>
      <c r="W76" s="40">
        <v>764.59390529317182</v>
      </c>
      <c r="X76" s="40">
        <v>750.43903261241621</v>
      </c>
      <c r="Y76" s="40">
        <v>743.36159627203835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480.66472295129756</v>
      </c>
      <c r="C78" s="41">
        <v>482.37815002972064</v>
      </c>
      <c r="D78" s="41">
        <v>482.79775911577673</v>
      </c>
      <c r="E78" s="41">
        <v>482.86618074212873</v>
      </c>
      <c r="F78" s="41">
        <v>484.47045732387403</v>
      </c>
      <c r="G78" s="41">
        <v>485.7727107072306</v>
      </c>
      <c r="H78" s="41">
        <v>488.85453592552744</v>
      </c>
      <c r="I78" s="41">
        <v>490.5354154244298</v>
      </c>
      <c r="J78" s="41">
        <v>491.70056170016323</v>
      </c>
      <c r="K78" s="41">
        <v>493.34291363733672</v>
      </c>
      <c r="L78" s="41">
        <v>495.02154813083456</v>
      </c>
      <c r="M78" s="41">
        <v>495.91974615498032</v>
      </c>
      <c r="N78" s="41">
        <v>498.16495643793519</v>
      </c>
      <c r="O78" s="41">
        <v>500.28332121121946</v>
      </c>
      <c r="P78" s="41">
        <v>482.16519414859118</v>
      </c>
      <c r="Q78" s="41">
        <v>450.70533114382135</v>
      </c>
      <c r="R78" s="41">
        <v>455.10213934614478</v>
      </c>
      <c r="S78" s="41">
        <v>482.74837864959431</v>
      </c>
      <c r="T78" s="41">
        <v>493.76415498460813</v>
      </c>
      <c r="U78" s="41">
        <v>516.90375049752959</v>
      </c>
      <c r="V78" s="41">
        <v>523.15603743939471</v>
      </c>
      <c r="W78" s="41">
        <v>547.48862802792632</v>
      </c>
      <c r="X78" s="41">
        <v>533.66446234916623</v>
      </c>
      <c r="Y78" s="41">
        <v>526.75237950978612</v>
      </c>
      <c r="DA78" s="59" t="s">
        <v>1015</v>
      </c>
    </row>
    <row r="79" spans="1:105" ht="12" customHeight="1" x14ac:dyDescent="0.25">
      <c r="A79" s="32" t="s">
        <v>25</v>
      </c>
      <c r="B79" s="42">
        <v>32.072060087232202</v>
      </c>
      <c r="C79" s="42">
        <v>32.076032117570016</v>
      </c>
      <c r="D79" s="42">
        <v>32.02496325526262</v>
      </c>
      <c r="E79" s="42">
        <v>31.939934536623269</v>
      </c>
      <c r="F79" s="42">
        <v>31.844195714938621</v>
      </c>
      <c r="G79" s="42">
        <v>31.725365537295161</v>
      </c>
      <c r="H79" s="42">
        <v>31.786902776747763</v>
      </c>
      <c r="I79" s="42">
        <v>31.645210308216267</v>
      </c>
      <c r="J79" s="42">
        <v>31.431568576788859</v>
      </c>
      <c r="K79" s="42">
        <v>31.147244409474894</v>
      </c>
      <c r="L79" s="42">
        <v>30.918708985739496</v>
      </c>
      <c r="M79" s="42">
        <v>30.869837356868768</v>
      </c>
      <c r="N79" s="42">
        <v>30.930092217493943</v>
      </c>
      <c r="O79" s="42">
        <v>31.010075407857826</v>
      </c>
      <c r="P79" s="42">
        <v>29.860492608736834</v>
      </c>
      <c r="Q79" s="42">
        <v>27.885665118277089</v>
      </c>
      <c r="R79" s="42">
        <v>28.530567865362674</v>
      </c>
      <c r="S79" s="42">
        <v>30.893435948909865</v>
      </c>
      <c r="T79" s="42">
        <v>31.71193215757123</v>
      </c>
      <c r="U79" s="42">
        <v>33.181061561757616</v>
      </c>
      <c r="V79" s="42">
        <v>33.544384358709245</v>
      </c>
      <c r="W79" s="42">
        <v>35.317181868640937</v>
      </c>
      <c r="X79" s="42">
        <v>34.519410377122824</v>
      </c>
      <c r="Y79" s="42">
        <v>34.120524631363764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55.8590119839129</v>
      </c>
      <c r="C83" s="29">
        <v>55.305525316118434</v>
      </c>
      <c r="D83" s="29">
        <v>54.608496114531228</v>
      </c>
      <c r="E83" s="29">
        <v>53.824289022595543</v>
      </c>
      <c r="F83" s="29">
        <v>52.971930243238752</v>
      </c>
      <c r="G83" s="29">
        <v>52.048391424386836</v>
      </c>
      <c r="H83" s="29">
        <v>51.114898714005534</v>
      </c>
      <c r="I83" s="29">
        <v>50.100730499141939</v>
      </c>
      <c r="J83" s="29">
        <v>48.991893266299641</v>
      </c>
      <c r="K83" s="29">
        <v>47.768270707015354</v>
      </c>
      <c r="L83" s="29">
        <v>46.444899335757789</v>
      </c>
      <c r="M83" s="29">
        <v>45.078641774168538</v>
      </c>
      <c r="N83" s="29">
        <v>43.652579279979371</v>
      </c>
      <c r="O83" s="29">
        <v>42.115343526219938</v>
      </c>
      <c r="P83" s="29">
        <v>40.489637217432147</v>
      </c>
      <c r="Q83" s="29">
        <v>38.654155476241634</v>
      </c>
      <c r="R83" s="29">
        <v>36.456435124953622</v>
      </c>
      <c r="S83" s="29">
        <v>34.420896972239412</v>
      </c>
      <c r="T83" s="29">
        <v>32.404930275206119</v>
      </c>
      <c r="U83" s="29">
        <v>31.389738129158946</v>
      </c>
      <c r="V83" s="29">
        <v>30.496370251235572</v>
      </c>
      <c r="W83" s="29">
        <v>29.629829287901099</v>
      </c>
      <c r="X83" s="29">
        <v>28.728805757638817</v>
      </c>
      <c r="Y83" s="29">
        <v>27.796153336917236</v>
      </c>
      <c r="DA83" s="58" t="s">
        <v>1017</v>
      </c>
    </row>
    <row r="84" spans="1:105" ht="12" customHeight="1" x14ac:dyDescent="0.25">
      <c r="A84" s="28" t="s">
        <v>47</v>
      </c>
      <c r="B84" s="29">
        <v>833.48336245135545</v>
      </c>
      <c r="C84" s="29">
        <v>826.49956887814835</v>
      </c>
      <c r="D84" s="29">
        <v>814.82070981496861</v>
      </c>
      <c r="E84" s="29">
        <v>800.19878543014431</v>
      </c>
      <c r="F84" s="29">
        <v>782.96468944501726</v>
      </c>
      <c r="G84" s="29">
        <v>764.15636325632533</v>
      </c>
      <c r="H84" s="29">
        <v>744.70971844021972</v>
      </c>
      <c r="I84" s="29">
        <v>723.77563157186421</v>
      </c>
      <c r="J84" s="29">
        <v>701.57073688373043</v>
      </c>
      <c r="K84" s="29">
        <v>677.18272676717049</v>
      </c>
      <c r="L84" s="29">
        <v>651.40496397108041</v>
      </c>
      <c r="M84" s="29">
        <v>624.17731297444686</v>
      </c>
      <c r="N84" s="29">
        <v>595.75001494888124</v>
      </c>
      <c r="O84" s="29">
        <v>565.75821493511046</v>
      </c>
      <c r="P84" s="29">
        <v>534.7814255671052</v>
      </c>
      <c r="Q84" s="29">
        <v>501.89653264856088</v>
      </c>
      <c r="R84" s="29">
        <v>477.45897994371904</v>
      </c>
      <c r="S84" s="29">
        <v>460.4948798445206</v>
      </c>
      <c r="T84" s="29">
        <v>443.38901246682605</v>
      </c>
      <c r="U84" s="29">
        <v>428.82206844525945</v>
      </c>
      <c r="V84" s="29">
        <v>414.7221479271015</v>
      </c>
      <c r="W84" s="29">
        <v>403.26448690165137</v>
      </c>
      <c r="X84" s="29">
        <v>392.88835862142662</v>
      </c>
      <c r="Y84" s="29">
        <v>383.44014615291582</v>
      </c>
      <c r="DA84" s="58" t="s">
        <v>1018</v>
      </c>
    </row>
    <row r="85" spans="1:105" ht="12" customHeight="1" x14ac:dyDescent="0.25">
      <c r="A85" s="28" t="s">
        <v>46</v>
      </c>
      <c r="B85" s="29">
        <v>1917.0482511605755</v>
      </c>
      <c r="C85" s="29">
        <v>1856.6156953159423</v>
      </c>
      <c r="D85" s="29">
        <v>1819.166075567138</v>
      </c>
      <c r="E85" s="29">
        <v>1787.0599663384453</v>
      </c>
      <c r="F85" s="29">
        <v>1757.7781572668998</v>
      </c>
      <c r="G85" s="29">
        <v>1732.5126436574851</v>
      </c>
      <c r="H85" s="29">
        <v>1714.1078004284875</v>
      </c>
      <c r="I85" s="29">
        <v>1701.7992263260596</v>
      </c>
      <c r="J85" s="29">
        <v>1690.2373929826849</v>
      </c>
      <c r="K85" s="29">
        <v>1672.5315896087568</v>
      </c>
      <c r="L85" s="29">
        <v>1648.5362215617245</v>
      </c>
      <c r="M85" s="29">
        <v>1612.7419310279704</v>
      </c>
      <c r="N85" s="29">
        <v>1575.7368452003229</v>
      </c>
      <c r="O85" s="29">
        <v>1500.7061539314266</v>
      </c>
      <c r="P85" s="29">
        <v>1418.2358062408887</v>
      </c>
      <c r="Q85" s="29">
        <v>1318.3862532698674</v>
      </c>
      <c r="R85" s="29">
        <v>1157.2243557655968</v>
      </c>
      <c r="S85" s="29">
        <v>1136.1348550823798</v>
      </c>
      <c r="T85" s="29">
        <v>1073.176826950928</v>
      </c>
      <c r="U85" s="29">
        <v>1032.6485618834674</v>
      </c>
      <c r="V85" s="29">
        <v>1006.6878057340815</v>
      </c>
      <c r="W85" s="29">
        <v>985.50468802275986</v>
      </c>
      <c r="X85" s="29">
        <v>964.0013704145</v>
      </c>
      <c r="Y85" s="29">
        <v>943.31419500580239</v>
      </c>
      <c r="DA85" s="58" t="s">
        <v>1019</v>
      </c>
    </row>
    <row r="86" spans="1:105" ht="12" customHeight="1" x14ac:dyDescent="0.25">
      <c r="A86" s="28" t="s">
        <v>45</v>
      </c>
      <c r="B86" s="29">
        <v>729.01232638544775</v>
      </c>
      <c r="C86" s="29">
        <v>702.81966062134825</v>
      </c>
      <c r="D86" s="29">
        <v>683.47917559009898</v>
      </c>
      <c r="E86" s="29">
        <v>667.61430997672244</v>
      </c>
      <c r="F86" s="29">
        <v>653.22399671891128</v>
      </c>
      <c r="G86" s="29">
        <v>640.82210912611208</v>
      </c>
      <c r="H86" s="29">
        <v>630.5058508607699</v>
      </c>
      <c r="I86" s="29">
        <v>621.8874916303165</v>
      </c>
      <c r="J86" s="29">
        <v>613.27582562714701</v>
      </c>
      <c r="K86" s="29">
        <v>603.44977669141213</v>
      </c>
      <c r="L86" s="29">
        <v>590.99106711286959</v>
      </c>
      <c r="M86" s="29">
        <v>576.02178881538032</v>
      </c>
      <c r="N86" s="29">
        <v>561.79194729372409</v>
      </c>
      <c r="O86" s="29">
        <v>547.59509957332307</v>
      </c>
      <c r="P86" s="29">
        <v>535.36371483707114</v>
      </c>
      <c r="Q86" s="29">
        <v>524.13832759189245</v>
      </c>
      <c r="R86" s="29">
        <v>504.25463435542059</v>
      </c>
      <c r="S86" s="29">
        <v>482.81046938809465</v>
      </c>
      <c r="T86" s="29">
        <v>466.6002751773147</v>
      </c>
      <c r="U86" s="29">
        <v>456.04043808552069</v>
      </c>
      <c r="V86" s="29">
        <v>446.22172289684374</v>
      </c>
      <c r="W86" s="29">
        <v>440.17250642164043</v>
      </c>
      <c r="X86" s="29">
        <v>435.54696583496212</v>
      </c>
      <c r="Y86" s="29">
        <v>431.69049172626683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384.35106397073406</v>
      </c>
      <c r="C88" s="29">
        <v>381.0473439153921</v>
      </c>
      <c r="D88" s="29">
        <v>377.45774125875602</v>
      </c>
      <c r="E88" s="29">
        <v>373.01385863648596</v>
      </c>
      <c r="F88" s="29">
        <v>367.28190798257282</v>
      </c>
      <c r="G88" s="29">
        <v>359.8357476250597</v>
      </c>
      <c r="H88" s="29">
        <v>354.00571185186294</v>
      </c>
      <c r="I88" s="29">
        <v>344.38387420769618</v>
      </c>
      <c r="J88" s="29">
        <v>333.25534542476845</v>
      </c>
      <c r="K88" s="29">
        <v>324.69758187850772</v>
      </c>
      <c r="L88" s="29">
        <v>315.87226398200301</v>
      </c>
      <c r="M88" s="29">
        <v>303.08618441634252</v>
      </c>
      <c r="N88" s="29">
        <v>291.83993487676918</v>
      </c>
      <c r="O88" s="29">
        <v>275.92788184766113</v>
      </c>
      <c r="P88" s="29">
        <v>260.44962785350458</v>
      </c>
      <c r="Q88" s="29">
        <v>236.22738518272652</v>
      </c>
      <c r="R88" s="29">
        <v>213.18838393658373</v>
      </c>
      <c r="S88" s="29">
        <v>196.14666536194278</v>
      </c>
      <c r="T88" s="29">
        <v>182.86695035036939</v>
      </c>
      <c r="U88" s="29">
        <v>170.35072715957764</v>
      </c>
      <c r="V88" s="29">
        <v>160.92030731937834</v>
      </c>
      <c r="W88" s="29">
        <v>152.3024227155893</v>
      </c>
      <c r="X88" s="29">
        <v>146.9710786206156</v>
      </c>
      <c r="Y88" s="29">
        <v>142.35876140673324</v>
      </c>
      <c r="DA88" s="58" t="s">
        <v>1021</v>
      </c>
    </row>
    <row r="89" spans="1:105" ht="12" customHeight="1" x14ac:dyDescent="0.25">
      <c r="A89" s="28" t="s">
        <v>27</v>
      </c>
      <c r="B89" s="29">
        <v>384.7122136972298</v>
      </c>
      <c r="C89" s="29">
        <v>370.86039303961167</v>
      </c>
      <c r="D89" s="29">
        <v>358.37434879601778</v>
      </c>
      <c r="E89" s="29">
        <v>346.1765916635851</v>
      </c>
      <c r="F89" s="29">
        <v>334.22553143149037</v>
      </c>
      <c r="G89" s="29">
        <v>322.67896690909515</v>
      </c>
      <c r="H89" s="29">
        <v>307.02848428630074</v>
      </c>
      <c r="I89" s="29">
        <v>291.99501329936311</v>
      </c>
      <c r="J89" s="29">
        <v>277.63757402411795</v>
      </c>
      <c r="K89" s="29">
        <v>264.07415241975025</v>
      </c>
      <c r="L89" s="29">
        <v>250.71213243485792</v>
      </c>
      <c r="M89" s="29">
        <v>233.28891687490994</v>
      </c>
      <c r="N89" s="29">
        <v>218.52603034869236</v>
      </c>
      <c r="O89" s="29">
        <v>205.08555678562263</v>
      </c>
      <c r="P89" s="29">
        <v>193.98666548854729</v>
      </c>
      <c r="Q89" s="29">
        <v>185.43483658364616</v>
      </c>
      <c r="R89" s="29">
        <v>176.98338108626524</v>
      </c>
      <c r="S89" s="29">
        <v>171.75043765591298</v>
      </c>
      <c r="T89" s="29">
        <v>168.96339074193418</v>
      </c>
      <c r="U89" s="29">
        <v>167.13990602607149</v>
      </c>
      <c r="V89" s="29">
        <v>165.72728529119649</v>
      </c>
      <c r="W89" s="29">
        <v>163.82986795669996</v>
      </c>
      <c r="X89" s="29">
        <v>161.99068277888136</v>
      </c>
      <c r="Y89" s="29">
        <v>160.28150946097833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71.244622812036084</v>
      </c>
      <c r="C91" s="31">
        <v>70.609482569812329</v>
      </c>
      <c r="D91" s="31">
        <v>69.584942957896772</v>
      </c>
      <c r="E91" s="31">
        <v>68.211573576724206</v>
      </c>
      <c r="F91" s="31">
        <v>66.728014078240264</v>
      </c>
      <c r="G91" s="31">
        <v>65.176086679557585</v>
      </c>
      <c r="H91" s="31">
        <v>63.723318770989607</v>
      </c>
      <c r="I91" s="31">
        <v>61.836813616588422</v>
      </c>
      <c r="J91" s="31">
        <v>59.744279326436583</v>
      </c>
      <c r="K91" s="31">
        <v>57.077887069973826</v>
      </c>
      <c r="L91" s="31">
        <v>53.949392836279131</v>
      </c>
      <c r="M91" s="31">
        <v>50.708707458572846</v>
      </c>
      <c r="N91" s="31">
        <v>48.372440068260964</v>
      </c>
      <c r="O91" s="31">
        <v>46.9028919463276</v>
      </c>
      <c r="P91" s="31">
        <v>45.285980553655925</v>
      </c>
      <c r="Q91" s="31">
        <v>42.987412401508358</v>
      </c>
      <c r="R91" s="31">
        <v>40.295337112985955</v>
      </c>
      <c r="S91" s="31">
        <v>37.3991645765268</v>
      </c>
      <c r="T91" s="31">
        <v>34.167058786765132</v>
      </c>
      <c r="U91" s="31">
        <v>31.257983056693593</v>
      </c>
      <c r="V91" s="31">
        <v>28.915207431884191</v>
      </c>
      <c r="W91" s="31">
        <v>26.720839936847433</v>
      </c>
      <c r="X91" s="31">
        <v>24.865788611749892</v>
      </c>
      <c r="Y91" s="31">
        <v>23.1236399503528</v>
      </c>
      <c r="DA91" s="59" t="s">
        <v>1023</v>
      </c>
    </row>
    <row r="92" spans="1:105" ht="12" customHeight="1" x14ac:dyDescent="0.25">
      <c r="A92" s="32" t="s">
        <v>25</v>
      </c>
      <c r="B92" s="33">
        <v>9017.7309213164699</v>
      </c>
      <c r="C92" s="33">
        <v>8933.7607243475832</v>
      </c>
      <c r="D92" s="33">
        <v>8844.80683796624</v>
      </c>
      <c r="E92" s="33">
        <v>8769.9492531256892</v>
      </c>
      <c r="F92" s="33">
        <v>8683.367103913688</v>
      </c>
      <c r="G92" s="33">
        <v>8608.8809045434919</v>
      </c>
      <c r="H92" s="33">
        <v>8541.220761449842</v>
      </c>
      <c r="I92" s="33">
        <v>8469.2338494052528</v>
      </c>
      <c r="J92" s="33">
        <v>8401.7103948524873</v>
      </c>
      <c r="K92" s="33">
        <v>8387.4928439402647</v>
      </c>
      <c r="L92" s="33">
        <v>8351.7627677475939</v>
      </c>
      <c r="M92" s="33">
        <v>8272.6981836251925</v>
      </c>
      <c r="N92" s="33">
        <v>8182.0994947691588</v>
      </c>
      <c r="O92" s="33">
        <v>8096.8650618351521</v>
      </c>
      <c r="P92" s="33">
        <v>8008.3356330195147</v>
      </c>
      <c r="Q92" s="33">
        <v>7895.7174623752162</v>
      </c>
      <c r="R92" s="33">
        <v>7763.6816244832125</v>
      </c>
      <c r="S92" s="33">
        <v>7598.7449382648374</v>
      </c>
      <c r="T92" s="33">
        <v>7446.0092117706799</v>
      </c>
      <c r="U92" s="33">
        <v>7263.0655293562122</v>
      </c>
      <c r="V92" s="33">
        <v>7104.3438111871683</v>
      </c>
      <c r="W92" s="33">
        <v>6993.7241006823342</v>
      </c>
      <c r="X92" s="33">
        <v>6907.7876542036047</v>
      </c>
      <c r="Y92" s="33">
        <v>6817.7515601476634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44.564499385490798</v>
      </c>
      <c r="D96" s="29">
        <v>41.704620653526668</v>
      </c>
      <c r="E96" s="29">
        <v>40.034533712141034</v>
      </c>
      <c r="F96" s="29">
        <v>39.226455592001486</v>
      </c>
      <c r="G96" s="29">
        <v>38.444041513628733</v>
      </c>
      <c r="H96" s="29">
        <v>37.516366579672152</v>
      </c>
      <c r="I96" s="29">
        <v>36.348171853588092</v>
      </c>
      <c r="J96" s="29">
        <v>34.860172007863632</v>
      </c>
      <c r="K96" s="29">
        <v>33.38617531123267</v>
      </c>
      <c r="L96" s="29">
        <v>31.908766332144783</v>
      </c>
      <c r="M96" s="29">
        <v>31.247499976245599</v>
      </c>
      <c r="N96" s="29">
        <v>30.349941916556794</v>
      </c>
      <c r="O96" s="29">
        <v>29.100476774416194</v>
      </c>
      <c r="P96" s="29">
        <v>27.616656443946539</v>
      </c>
      <c r="Q96" s="29">
        <v>25.506325247427235</v>
      </c>
      <c r="R96" s="29">
        <v>24.824415126937769</v>
      </c>
      <c r="S96" s="29">
        <v>24.37671114165401</v>
      </c>
      <c r="T96" s="29">
        <v>23.924814142828744</v>
      </c>
      <c r="U96" s="29">
        <v>23.425768695507315</v>
      </c>
      <c r="V96" s="29">
        <v>23.424486313657923</v>
      </c>
      <c r="W96" s="29">
        <v>22.581204806366237</v>
      </c>
      <c r="X96" s="29">
        <v>21.737923299074552</v>
      </c>
      <c r="Y96" s="29">
        <v>20.894641791782863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726.27213783791194</v>
      </c>
      <c r="D97" s="29">
        <v>654.21330603833212</v>
      </c>
      <c r="E97" s="29">
        <v>608.40931686077852</v>
      </c>
      <c r="F97" s="29">
        <v>572.36525299142215</v>
      </c>
      <c r="G97" s="29">
        <v>552.27204088080862</v>
      </c>
      <c r="H97" s="29">
        <v>529.37667588602937</v>
      </c>
      <c r="I97" s="29">
        <v>508.85168098859037</v>
      </c>
      <c r="J97" s="29">
        <v>491.47234498063165</v>
      </c>
      <c r="K97" s="29">
        <v>465.21297052576034</v>
      </c>
      <c r="L97" s="29">
        <v>447.85903061479451</v>
      </c>
      <c r="M97" s="29">
        <v>427.09007849986097</v>
      </c>
      <c r="N97" s="29">
        <v>411.74694971599808</v>
      </c>
      <c r="O97" s="29">
        <v>398.24124161154538</v>
      </c>
      <c r="P97" s="29">
        <v>386.65811276923586</v>
      </c>
      <c r="Q97" s="29">
        <v>374.99896020970044</v>
      </c>
      <c r="R97" s="29">
        <v>370.52727659389916</v>
      </c>
      <c r="S97" s="29">
        <v>365.07191219355514</v>
      </c>
      <c r="T97" s="29">
        <v>362.68949835582055</v>
      </c>
      <c r="U97" s="29">
        <v>360.05921750720114</v>
      </c>
      <c r="V97" s="29">
        <v>353.74638387130994</v>
      </c>
      <c r="W97" s="29">
        <v>350.20892003259684</v>
      </c>
      <c r="X97" s="29">
        <v>346.67145619388373</v>
      </c>
      <c r="Y97" s="29">
        <v>343.13399235517062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1799.3535303465278</v>
      </c>
      <c r="D98" s="29">
        <v>1754.0738595052599</v>
      </c>
      <c r="E98" s="29">
        <v>1703.781756549062</v>
      </c>
      <c r="F98" s="29">
        <v>1655.4267302356757</v>
      </c>
      <c r="G98" s="29">
        <v>1618.4869902311727</v>
      </c>
      <c r="H98" s="29">
        <v>1582.4519408740427</v>
      </c>
      <c r="I98" s="29">
        <v>1569.4012147927303</v>
      </c>
      <c r="J98" s="29">
        <v>1569.2034190822103</v>
      </c>
      <c r="K98" s="29">
        <v>1537.0269594288845</v>
      </c>
      <c r="L98" s="29">
        <v>1525.0453625307637</v>
      </c>
      <c r="M98" s="29">
        <v>1455.001099273228</v>
      </c>
      <c r="N98" s="29">
        <v>1408.6816410461495</v>
      </c>
      <c r="O98" s="29">
        <v>1310.2602296636655</v>
      </c>
      <c r="P98" s="29">
        <v>1182.5381938412829</v>
      </c>
      <c r="Q98" s="29">
        <v>1018.1128150898884</v>
      </c>
      <c r="R98" s="29">
        <v>961.91284755094728</v>
      </c>
      <c r="S98" s="29">
        <v>935.42703066504225</v>
      </c>
      <c r="T98" s="29">
        <v>919.76567263313711</v>
      </c>
      <c r="U98" s="29">
        <v>897.99973001805347</v>
      </c>
      <c r="V98" s="29">
        <v>887.52856639712616</v>
      </c>
      <c r="W98" s="29">
        <v>878.65328073315493</v>
      </c>
      <c r="X98" s="29">
        <v>869.77799506918359</v>
      </c>
      <c r="Y98" s="29">
        <v>860.90270940521236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659.28642553840666</v>
      </c>
      <c r="D99" s="29">
        <v>636.6714878742572</v>
      </c>
      <c r="E99" s="29">
        <v>616.31967759356917</v>
      </c>
      <c r="F99" s="29">
        <v>594.32653342846049</v>
      </c>
      <c r="G99" s="29">
        <v>577.99606322065404</v>
      </c>
      <c r="H99" s="29">
        <v>559.17835915254534</v>
      </c>
      <c r="I99" s="29">
        <v>547.17755225153519</v>
      </c>
      <c r="J99" s="29">
        <v>530.5291126868932</v>
      </c>
      <c r="K99" s="29">
        <v>512.98615046660825</v>
      </c>
      <c r="L99" s="29">
        <v>488.84017317146498</v>
      </c>
      <c r="M99" s="29">
        <v>467.19370704734524</v>
      </c>
      <c r="N99" s="29">
        <v>461.7796739244003</v>
      </c>
      <c r="O99" s="29">
        <v>446.02402367690695</v>
      </c>
      <c r="P99" s="29">
        <v>443.52566563649162</v>
      </c>
      <c r="Q99" s="29">
        <v>435.39128917409232</v>
      </c>
      <c r="R99" s="29">
        <v>431.30332726604121</v>
      </c>
      <c r="S99" s="29">
        <v>430.79067458230838</v>
      </c>
      <c r="T99" s="29">
        <v>428.54804338695931</v>
      </c>
      <c r="U99" s="29">
        <v>421.72001341456451</v>
      </c>
      <c r="V99" s="29">
        <v>415.04286689020262</v>
      </c>
      <c r="W99" s="29">
        <v>412.55260968886142</v>
      </c>
      <c r="X99" s="29">
        <v>410.06235248752017</v>
      </c>
      <c r="Y99" s="29">
        <v>407.57209528617898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358.08614203107226</v>
      </c>
      <c r="D101" s="29">
        <v>352.77420619000088</v>
      </c>
      <c r="E101" s="29">
        <v>346.89396812229182</v>
      </c>
      <c r="F101" s="29">
        <v>343.96519243435381</v>
      </c>
      <c r="G101" s="29">
        <v>339.5447380026522</v>
      </c>
      <c r="H101" s="29">
        <v>334.09816538022227</v>
      </c>
      <c r="I101" s="29">
        <v>321.59495364098569</v>
      </c>
      <c r="J101" s="29">
        <v>308.26804173657911</v>
      </c>
      <c r="K101" s="29">
        <v>295.85704421519318</v>
      </c>
      <c r="L101" s="29">
        <v>282.84848028227532</v>
      </c>
      <c r="M101" s="29">
        <v>262.50879462390668</v>
      </c>
      <c r="N101" s="29">
        <v>254.75683322259528</v>
      </c>
      <c r="O101" s="29">
        <v>233.68857084475837</v>
      </c>
      <c r="P101" s="29">
        <v>200.36056316227209</v>
      </c>
      <c r="Q101" s="29">
        <v>171.59678786179092</v>
      </c>
      <c r="R101" s="29">
        <v>153.9094963581322</v>
      </c>
      <c r="S101" s="29">
        <v>150.5318643930157</v>
      </c>
      <c r="T101" s="29">
        <v>146.59032587387878</v>
      </c>
      <c r="U101" s="29">
        <v>142.74743297808763</v>
      </c>
      <c r="V101" s="29">
        <v>141.20291816307952</v>
      </c>
      <c r="W101" s="29">
        <v>138.37885979981792</v>
      </c>
      <c r="X101" s="29">
        <v>135.55480143655632</v>
      </c>
      <c r="Y101" s="29">
        <v>132.73074307329475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349.49938405596333</v>
      </c>
      <c r="D102" s="29">
        <v>333.97150257098713</v>
      </c>
      <c r="E102" s="29">
        <v>321.03171280392974</v>
      </c>
      <c r="F102" s="29">
        <v>309.15205294973407</v>
      </c>
      <c r="G102" s="29">
        <v>296.13915069238317</v>
      </c>
      <c r="H102" s="29">
        <v>283.69902405922517</v>
      </c>
      <c r="I102" s="29">
        <v>267.6620386709385</v>
      </c>
      <c r="J102" s="29">
        <v>251.59592858233455</v>
      </c>
      <c r="K102" s="29">
        <v>236.81065532475716</v>
      </c>
      <c r="L102" s="29">
        <v>219.61933529105832</v>
      </c>
      <c r="M102" s="29">
        <v>208.07374164650167</v>
      </c>
      <c r="N102" s="29">
        <v>197.34370877933966</v>
      </c>
      <c r="O102" s="29">
        <v>182.77606427438735</v>
      </c>
      <c r="P102" s="29">
        <v>174.4296146626366</v>
      </c>
      <c r="Q102" s="29">
        <v>169.61598859912809</v>
      </c>
      <c r="R102" s="29">
        <v>169.04945877404077</v>
      </c>
      <c r="S102" s="29">
        <v>168.02420553234694</v>
      </c>
      <c r="T102" s="29">
        <v>166.18183753610103</v>
      </c>
      <c r="U102" s="29">
        <v>163.96436114516945</v>
      </c>
      <c r="V102" s="29">
        <v>161.99235894021763</v>
      </c>
      <c r="W102" s="29">
        <v>160.37243535081544</v>
      </c>
      <c r="X102" s="29">
        <v>158.75251176141327</v>
      </c>
      <c r="Y102" s="29">
        <v>157.13258817201108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69.066993504583422</v>
      </c>
      <c r="D104" s="31">
        <v>67.483637799137043</v>
      </c>
      <c r="E104" s="31">
        <v>65.684163574316571</v>
      </c>
      <c r="F104" s="31">
        <v>64.170776949937746</v>
      </c>
      <c r="G104" s="31">
        <v>62.704021497000937</v>
      </c>
      <c r="H104" s="31">
        <v>60.663415442743954</v>
      </c>
      <c r="I104" s="31">
        <v>58.786419509169519</v>
      </c>
      <c r="J104" s="31">
        <v>55.992215638033642</v>
      </c>
      <c r="K104" s="31">
        <v>52.054420512415383</v>
      </c>
      <c r="L104" s="31">
        <v>47.687213392764427</v>
      </c>
      <c r="M104" s="31">
        <v>45.943089798093951</v>
      </c>
      <c r="N104" s="31">
        <v>45.169356601539533</v>
      </c>
      <c r="O104" s="31">
        <v>43.87706746211682</v>
      </c>
      <c r="P104" s="31">
        <v>39.53601020297647</v>
      </c>
      <c r="Q104" s="31">
        <v>35.734925972285161</v>
      </c>
      <c r="R104" s="31">
        <v>29.52308719249579</v>
      </c>
      <c r="S104" s="31">
        <v>23.433112633124903</v>
      </c>
      <c r="T104" s="31">
        <v>18.333262473874338</v>
      </c>
      <c r="U104" s="31">
        <v>14.639573451085765</v>
      </c>
      <c r="V104" s="31">
        <v>13.037303647717899</v>
      </c>
      <c r="W104" s="31">
        <v>12.255065428854824</v>
      </c>
      <c r="X104" s="31">
        <v>11.472827209991749</v>
      </c>
      <c r="Y104" s="31">
        <v>10.690588991128674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8437.2647553335755</v>
      </c>
      <c r="D105" s="33">
        <v>8418.4159992599143</v>
      </c>
      <c r="E105" s="33">
        <v>8408.8494648142187</v>
      </c>
      <c r="F105" s="33">
        <v>8407.9422611421378</v>
      </c>
      <c r="G105" s="33">
        <v>8406.3949656527057</v>
      </c>
      <c r="H105" s="33">
        <v>8400.3522695400643</v>
      </c>
      <c r="I105" s="33">
        <v>8381.5884198826298</v>
      </c>
      <c r="J105" s="33">
        <v>8371.3905230323799</v>
      </c>
      <c r="K105" s="33">
        <v>8344.6363006732063</v>
      </c>
      <c r="L105" s="33">
        <v>8196.4997331112336</v>
      </c>
      <c r="M105" s="33">
        <v>7987.9121491716505</v>
      </c>
      <c r="N105" s="33">
        <v>7825.2307933370339</v>
      </c>
      <c r="O105" s="33">
        <v>7679.7189404388555</v>
      </c>
      <c r="P105" s="33">
        <v>7490.117204931772</v>
      </c>
      <c r="Q105" s="33">
        <v>7362.3262251807664</v>
      </c>
      <c r="R105" s="33">
        <v>7249.1133463990964</v>
      </c>
      <c r="S105" s="33">
        <v>7116.7648522109484</v>
      </c>
      <c r="T105" s="33">
        <v>6971.4935922534269</v>
      </c>
      <c r="U105" s="33">
        <v>6822.9125678045957</v>
      </c>
      <c r="V105" s="33">
        <v>6679.6083996703355</v>
      </c>
      <c r="W105" s="33">
        <v>6612.8123156736319</v>
      </c>
      <c r="X105" s="33">
        <v>6546.0162316769283</v>
      </c>
      <c r="Y105" s="33">
        <v>6479.2201476802256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1.6399999800498604</v>
      </c>
      <c r="C109" s="43">
        <f>C31/RES_summary!C$6</f>
        <v>1.6246596525753327</v>
      </c>
      <c r="D109" s="43">
        <f>D31/RES_summary!D$6</f>
        <v>1.6092312033687131</v>
      </c>
      <c r="E109" s="43">
        <f>E31/RES_summary!E$6</f>
        <v>1.5941814203399851</v>
      </c>
      <c r="F109" s="43">
        <f>F31/RES_summary!F$6</f>
        <v>1.5797942238998897</v>
      </c>
      <c r="G109" s="43">
        <f>G31/RES_summary!G$6</f>
        <v>1.5665970915345455</v>
      </c>
      <c r="H109" s="43">
        <f>H31/RES_summary!H$6</f>
        <v>1.5555317668858</v>
      </c>
      <c r="I109" s="43">
        <f>I31/RES_summary!I$6</f>
        <v>1.5461243271333944</v>
      </c>
      <c r="J109" s="43">
        <f>J31/RES_summary!J$6</f>
        <v>1.5373561086813075</v>
      </c>
      <c r="K109" s="43">
        <f>K31/RES_summary!K$6</f>
        <v>1.5282081400072336</v>
      </c>
      <c r="L109" s="43">
        <f>L31/RES_summary!L$6</f>
        <v>1.5176617574496256</v>
      </c>
      <c r="M109" s="43">
        <f>M31/RES_summary!M$6</f>
        <v>1.5047804734259334</v>
      </c>
      <c r="N109" s="43">
        <f>N31/RES_summary!N$6</f>
        <v>1.490464610264943</v>
      </c>
      <c r="O109" s="43">
        <f>O31/RES_summary!O$6</f>
        <v>1.4757775083865938</v>
      </c>
      <c r="P109" s="43">
        <f>P31/RES_summary!P$6</f>
        <v>1.4617378354998185</v>
      </c>
      <c r="Q109" s="43">
        <f>Q31/RES_summary!Q$6</f>
        <v>1.4507465791436585</v>
      </c>
      <c r="R109" s="43">
        <f>R31/RES_summary!R$6</f>
        <v>1.4782775559786736</v>
      </c>
      <c r="S109" s="43">
        <f>S31/RES_summary!S$6</f>
        <v>1.4952766202472789</v>
      </c>
      <c r="T109" s="43">
        <f>T31/RES_summary!T$6</f>
        <v>1.5082632508972156</v>
      </c>
      <c r="U109" s="43">
        <f>U31/RES_summary!U$6</f>
        <v>1.4992208843324573</v>
      </c>
      <c r="V109" s="43">
        <f>V31/RES_summary!V$6</f>
        <v>1.4985148290802897</v>
      </c>
      <c r="W109" s="43">
        <f>W31/RES_summary!W$6</f>
        <v>1.4989686691902195</v>
      </c>
      <c r="X109" s="43">
        <f>X31/RES_summary!X$6</f>
        <v>1.4995496796737382</v>
      </c>
      <c r="Y109" s="43">
        <f>Y31/RES_summary!Y$6</f>
        <v>1.5001498388541401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1.030000022443907</v>
      </c>
      <c r="C110" s="43">
        <f>C32/RES_summary!C$6</f>
        <v>1.0289187441291618</v>
      </c>
      <c r="D110" s="43">
        <f>D32/RES_summary!D$6</f>
        <v>1.0278314489033207</v>
      </c>
      <c r="E110" s="43">
        <f>E32/RES_summary!E$6</f>
        <v>1.0267707108771083</v>
      </c>
      <c r="F110" s="43">
        <f>F32/RES_summary!F$6</f>
        <v>1.0257565682069552</v>
      </c>
      <c r="G110" s="43">
        <f>G32/RES_summary!G$6</f>
        <v>1.0248264040175088</v>
      </c>
      <c r="H110" s="43">
        <f>H32/RES_summary!H$6</f>
        <v>1.0243967491045101</v>
      </c>
      <c r="I110" s="43">
        <f>I32/RES_summary!I$6</f>
        <v>1.0244338321983153</v>
      </c>
      <c r="J110" s="43">
        <f>J32/RES_summary!J$6</f>
        <v>1.0243408622497734</v>
      </c>
      <c r="K110" s="43">
        <f>K32/RES_summary!K$6</f>
        <v>1.0235211067799179</v>
      </c>
      <c r="L110" s="43">
        <f>L32/RES_summary!L$6</f>
        <v>1.0213774226574306</v>
      </c>
      <c r="M110" s="43">
        <f>M32/RES_summary!M$6</f>
        <v>1.0172490067823214</v>
      </c>
      <c r="N110" s="43">
        <f>N32/RES_summary!N$6</f>
        <v>1.011760598165995</v>
      </c>
      <c r="O110" s="43">
        <f>O32/RES_summary!O$6</f>
        <v>1.005674191288463</v>
      </c>
      <c r="P110" s="43">
        <f>P32/RES_summary!P$6</f>
        <v>0.99959681094154906</v>
      </c>
      <c r="Q110" s="43">
        <f>Q32/RES_summary!Q$6</f>
        <v>0.99478010841587294</v>
      </c>
      <c r="R110" s="43">
        <f>R32/RES_summary!R$6</f>
        <v>1.0049378924386998</v>
      </c>
      <c r="S110" s="43">
        <f>S32/RES_summary!S$6</f>
        <v>0.98951483832641973</v>
      </c>
      <c r="T110" s="43">
        <f>T32/RES_summary!T$6</f>
        <v>1.0033968178926735</v>
      </c>
      <c r="U110" s="43">
        <f>U32/RES_summary!U$6</f>
        <v>1.0118104399364563</v>
      </c>
      <c r="V110" s="43">
        <f>V32/RES_summary!V$6</f>
        <v>1.0289483274855473</v>
      </c>
      <c r="W110" s="43">
        <f>W32/RES_summary!W$6</f>
        <v>1.0364710972915412</v>
      </c>
      <c r="X110" s="43">
        <f>X32/RES_summary!X$6</f>
        <v>1.042940198897865</v>
      </c>
      <c r="Y110" s="43">
        <f>Y32/RES_summary!Y$6</f>
        <v>1.0492504812987411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1.0000007481302355E-3</v>
      </c>
      <c r="C111" s="43">
        <f>C33/RES_summary!C$6</f>
        <v>1.9121449847792169E-3</v>
      </c>
      <c r="D111" s="43">
        <f>D33/RES_summary!D$6</f>
        <v>2.8295433830840618E-3</v>
      </c>
      <c r="E111" s="43">
        <f>E33/RES_summary!E$6</f>
        <v>3.7246334538376248E-3</v>
      </c>
      <c r="F111" s="43">
        <f>F33/RES_summary!F$6</f>
        <v>4.580155654471397E-3</v>
      </c>
      <c r="G111" s="43">
        <f>G33/RES_summary!G$6</f>
        <v>5.364866508227286E-3</v>
      </c>
      <c r="H111" s="43">
        <f>H33/RES_summary!H$6</f>
        <v>5.9091540606248999E-3</v>
      </c>
      <c r="I111" s="43">
        <f>I33/RES_summary!I$6</f>
        <v>6.2414679738764869E-3</v>
      </c>
      <c r="J111" s="43">
        <f>J33/RES_summary!J$6</f>
        <v>6.5924683685149822E-3</v>
      </c>
      <c r="K111" s="43">
        <f>K33/RES_summary!K$6</f>
        <v>7.1931108043608461E-3</v>
      </c>
      <c r="L111" s="43">
        <f>L33/RES_summary!L$6</f>
        <v>8.2747184298878167E-3</v>
      </c>
      <c r="M111" s="43">
        <f>M33/RES_summary!M$6</f>
        <v>9.8383759033602875E-3</v>
      </c>
      <c r="N111" s="43">
        <f>N33/RES_summary!N$6</f>
        <v>1.167487006910357E-2</v>
      </c>
      <c r="O111" s="43">
        <f>O33/RES_summary!O$6</f>
        <v>1.3773381441179072E-2</v>
      </c>
      <c r="P111" s="43">
        <f>P33/RES_summary!P$6</f>
        <v>1.6219890246689676E-2</v>
      </c>
      <c r="Q111" s="43">
        <f>Q33/RES_summary!Q$6</f>
        <v>1.9354752913020568E-2</v>
      </c>
      <c r="R111" s="43">
        <f>R33/RES_summary!R$6</f>
        <v>3.1937414715529931E-2</v>
      </c>
      <c r="S111" s="43">
        <f>S33/RES_summary!S$6</f>
        <v>3.2383272724344256E-2</v>
      </c>
      <c r="T111" s="43">
        <f>T33/RES_summary!T$6</f>
        <v>4.306279311987303E-2</v>
      </c>
      <c r="U111" s="43">
        <f>U33/RES_summary!U$6</f>
        <v>5.4021690940743328E-2</v>
      </c>
      <c r="V111" s="43">
        <f>V33/RES_summary!V$6</f>
        <v>6.3615337158809668E-2</v>
      </c>
      <c r="W111" s="43">
        <f>W33/RES_summary!W$6</f>
        <v>7.2209642686224318E-2</v>
      </c>
      <c r="X111" s="43">
        <f>X33/RES_summary!X$6</f>
        <v>8.0694288548976881E-2</v>
      </c>
      <c r="Y111" s="43">
        <f>Y33/RES_summary!Y$6</f>
        <v>8.9162409216519425E-2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2.0000014962604711E-2</v>
      </c>
      <c r="C112" s="43">
        <f>C34/RES_summary!C$6</f>
        <v>3.0397674577770813E-2</v>
      </c>
      <c r="D112" s="43">
        <f>D34/RES_summary!D$6</f>
        <v>4.0855093881097017E-2</v>
      </c>
      <c r="E112" s="43">
        <f>E34/RES_summary!E$6</f>
        <v>5.1055713838154979E-2</v>
      </c>
      <c r="F112" s="43">
        <f>F34/RES_summary!F$6</f>
        <v>6.0807274718248996E-2</v>
      </c>
      <c r="G112" s="43">
        <f>G34/RES_summary!G$6</f>
        <v>6.9752245697390164E-2</v>
      </c>
      <c r="H112" s="43">
        <f>H34/RES_summary!H$6</f>
        <v>7.7028736416716717E-2</v>
      </c>
      <c r="I112" s="43">
        <f>I34/RES_summary!I$6</f>
        <v>8.2957956502179547E-2</v>
      </c>
      <c r="J112" s="43">
        <f>J34/RES_summary!J$6</f>
        <v>8.8565976318020961E-2</v>
      </c>
      <c r="K112" s="43">
        <f>K34/RES_summary!K$6</f>
        <v>9.4877986074226567E-2</v>
      </c>
      <c r="L112" s="43">
        <f>L34/RES_summary!L$6</f>
        <v>0.10292038798746897</v>
      </c>
      <c r="M112" s="43">
        <f>M34/RES_summary!M$6</f>
        <v>0.11321922939746119</v>
      </c>
      <c r="N112" s="43">
        <f>N34/RES_summary!N$6</f>
        <v>0.12485732995639874</v>
      </c>
      <c r="O112" s="43">
        <f>O34/RES_summary!O$6</f>
        <v>0.13722021772864976</v>
      </c>
      <c r="P112" s="43">
        <f>P34/RES_summary!P$6</f>
        <v>0.14990640765228977</v>
      </c>
      <c r="Q112" s="43">
        <f>Q34/RES_summary!Q$6</f>
        <v>0.16224527767348759</v>
      </c>
      <c r="R112" s="43">
        <f>R34/RES_summary!R$6</f>
        <v>0.17166943070967328</v>
      </c>
      <c r="S112" s="43">
        <f>S34/RES_summary!S$6</f>
        <v>0.19872563609830807</v>
      </c>
      <c r="T112" s="43">
        <f>T34/RES_summary!T$6</f>
        <v>0.22940458360589042</v>
      </c>
      <c r="U112" s="43">
        <f>U34/RES_summary!U$6</f>
        <v>0.24607411810724589</v>
      </c>
      <c r="V112" s="43">
        <f>V34/RES_summary!V$6</f>
        <v>0.27156642060707403</v>
      </c>
      <c r="W112" s="43">
        <f>W34/RES_summary!W$6</f>
        <v>0.28760642132151309</v>
      </c>
      <c r="X112" s="43">
        <f>X34/RES_summary!X$6</f>
        <v>0.30261070813829433</v>
      </c>
      <c r="Y112" s="43">
        <f>Y34/RES_summary!Y$6</f>
        <v>0.31745842542555075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0.31219484317663848</v>
      </c>
      <c r="C114" s="43">
        <f>C36/RES_summary!C$6</f>
        <v>0.32138614322173387</v>
      </c>
      <c r="D114" s="43">
        <f>D36/RES_summary!D$6</f>
        <v>0.32577155821656378</v>
      </c>
      <c r="E114" s="43">
        <f>E36/RES_summary!E$6</f>
        <v>0.3308567606355573</v>
      </c>
      <c r="F114" s="43">
        <f>F36/RES_summary!F$6</f>
        <v>0.34712266566747996</v>
      </c>
      <c r="G114" s="43">
        <f>G36/RES_summary!G$6</f>
        <v>0.38583087773051739</v>
      </c>
      <c r="H114" s="43">
        <f>H36/RES_summary!H$6</f>
        <v>0.39273190287725834</v>
      </c>
      <c r="I114" s="43">
        <f>I36/RES_summary!I$6</f>
        <v>0.434374891309805</v>
      </c>
      <c r="J114" s="43">
        <f>J36/RES_summary!J$6</f>
        <v>0.48020285253229372</v>
      </c>
      <c r="K114" s="43">
        <f>K36/RES_summary!K$6</f>
        <v>0.53669448693103627</v>
      </c>
      <c r="L114" s="43">
        <f>L36/RES_summary!L$6</f>
        <v>0.60043347319063045</v>
      </c>
      <c r="M114" s="43">
        <f>M36/RES_summary!M$6</f>
        <v>0.70481364774169664</v>
      </c>
      <c r="N114" s="43">
        <f>N36/RES_summary!N$6</f>
        <v>0.78741527933582789</v>
      </c>
      <c r="O114" s="43">
        <f>O36/RES_summary!O$6</f>
        <v>0.88272683001992924</v>
      </c>
      <c r="P114" s="43">
        <f>P36/RES_summary!P$6</f>
        <v>1.0000395092191821</v>
      </c>
      <c r="Q114" s="43">
        <f>Q36/RES_summary!Q$6</f>
        <v>1.1711322971375933</v>
      </c>
      <c r="R114" s="43">
        <f>R36/RES_summary!R$6</f>
        <v>1.3807738220718448</v>
      </c>
      <c r="S114" s="43">
        <f>S36/RES_summary!S$6</f>
        <v>1.5974789246385532</v>
      </c>
      <c r="T114" s="43">
        <f>T36/RES_summary!T$6</f>
        <v>1.8087422385110594</v>
      </c>
      <c r="U114" s="43">
        <f>U36/RES_summary!U$6</f>
        <v>2.0070965360790796</v>
      </c>
      <c r="V114" s="43">
        <f>V36/RES_summary!V$6</f>
        <v>2.1908311021299323</v>
      </c>
      <c r="W114" s="43">
        <f>W36/RES_summary!W$6</f>
        <v>2.3458473889695366</v>
      </c>
      <c r="X114" s="43">
        <f>X36/RES_summary!X$6</f>
        <v>2.4947183820925627</v>
      </c>
      <c r="Y114" s="43">
        <f>Y36/RES_summary!Y$6</f>
        <v>2.6367631569102672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0.14578982538795138</v>
      </c>
      <c r="C115" s="43">
        <f>C37/RES_summary!C$6</f>
        <v>0.19439524234747313</v>
      </c>
      <c r="D115" s="43">
        <f>D37/RES_summary!D$6</f>
        <v>0.23442533628310383</v>
      </c>
      <c r="E115" s="43">
        <f>E37/RES_summary!E$6</f>
        <v>0.27391291324206668</v>
      </c>
      <c r="F115" s="43">
        <f>F37/RES_summary!F$6</f>
        <v>0.3133648411052099</v>
      </c>
      <c r="G115" s="43">
        <f>G37/RES_summary!G$6</f>
        <v>0.34567411210010979</v>
      </c>
      <c r="H115" s="43">
        <f>H37/RES_summary!H$6</f>
        <v>0.36604596571665232</v>
      </c>
      <c r="I115" s="43">
        <f>I37/RES_summary!I$6</f>
        <v>0.40752063627161378</v>
      </c>
      <c r="J115" s="43">
        <f>J37/RES_summary!J$6</f>
        <v>0.44997069992430089</v>
      </c>
      <c r="K115" s="43">
        <f>K37/RES_summary!K$6</f>
        <v>0.48765212368178101</v>
      </c>
      <c r="L115" s="43">
        <f>L37/RES_summary!L$6</f>
        <v>0.53749868862843331</v>
      </c>
      <c r="M115" s="43">
        <f>M37/RES_summary!M$6</f>
        <v>0.62173474107289706</v>
      </c>
      <c r="N115" s="43">
        <f>N37/RES_summary!N$6</f>
        <v>0.69258579082508975</v>
      </c>
      <c r="O115" s="43">
        <f>O37/RES_summary!O$6</f>
        <v>0.7680291332788195</v>
      </c>
      <c r="P115" s="43">
        <f>P37/RES_summary!P$6</f>
        <v>0.86138205512640442</v>
      </c>
      <c r="Q115" s="43">
        <f>Q37/RES_summary!Q$6</f>
        <v>0.96281054301078073</v>
      </c>
      <c r="R115" s="43">
        <f>R37/RES_summary!R$6</f>
        <v>1.1081640610929515</v>
      </c>
      <c r="S115" s="43">
        <f>S37/RES_summary!S$6</f>
        <v>1.2631604511432728</v>
      </c>
      <c r="T115" s="43">
        <f>T37/RES_summary!T$6</f>
        <v>1.4210584936921034</v>
      </c>
      <c r="U115" s="43">
        <f>U37/RES_summary!U$6</f>
        <v>1.5775825096945246</v>
      </c>
      <c r="V115" s="43">
        <f>V37/RES_summary!V$6</f>
        <v>1.7355604352332039</v>
      </c>
      <c r="W115" s="43">
        <f>W37/RES_summary!W$6</f>
        <v>1.8692364354489204</v>
      </c>
      <c r="X115" s="43">
        <f>X37/RES_summary!X$6</f>
        <v>1.9762078051271621</v>
      </c>
      <c r="Y115" s="43">
        <f>Y37/RES_summary!Y$6</f>
        <v>2.0604348627427709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8.0757185185844786</v>
      </c>
      <c r="C117" s="44">
        <f>C39/RES_summary!C$6</f>
        <v>8.6080115142371891</v>
      </c>
      <c r="D117" s="44">
        <f>D39/RES_summary!D$6</f>
        <v>9.2651182120014859</v>
      </c>
      <c r="E117" s="44">
        <f>E39/RES_summary!E$6</f>
        <v>9.9355624523920216</v>
      </c>
      <c r="F117" s="44">
        <f>F39/RES_summary!F$6</f>
        <v>10.459540750804795</v>
      </c>
      <c r="G117" s="44">
        <f>G39/RES_summary!G$6</f>
        <v>10.955775246761396</v>
      </c>
      <c r="H117" s="44">
        <f>H39/RES_summary!H$6</f>
        <v>10.660484506816095</v>
      </c>
      <c r="I117" s="44">
        <f>I39/RES_summary!I$6</f>
        <v>11.013729274268059</v>
      </c>
      <c r="J117" s="44">
        <f>J39/RES_summary!J$6</f>
        <v>11.199486016853349</v>
      </c>
      <c r="K117" s="44">
        <f>K39/RES_summary!K$6</f>
        <v>11.480246290877409</v>
      </c>
      <c r="L117" s="44">
        <f>L39/RES_summary!L$6</f>
        <v>11.764472602765759</v>
      </c>
      <c r="M117" s="44">
        <f>M39/RES_summary!M$6</f>
        <v>12.65422232147858</v>
      </c>
      <c r="N117" s="44">
        <f>N39/RES_summary!N$6</f>
        <v>12.893929410411276</v>
      </c>
      <c r="O117" s="44">
        <f>O39/RES_summary!O$6</f>
        <v>12.97475119470168</v>
      </c>
      <c r="P117" s="44">
        <f>P39/RES_summary!P$6</f>
        <v>13.075306913859723</v>
      </c>
      <c r="Q117" s="44">
        <f>Q39/RES_summary!Q$6</f>
        <v>13.172544717996704</v>
      </c>
      <c r="R117" s="44">
        <f>R39/RES_summary!R$6</f>
        <v>13.313634466241997</v>
      </c>
      <c r="S117" s="44">
        <f>S39/RES_summary!S$6</f>
        <v>13.497582948164034</v>
      </c>
      <c r="T117" s="44">
        <f>T39/RES_summary!T$6</f>
        <v>13.679797113333658</v>
      </c>
      <c r="U117" s="44">
        <f>U39/RES_summary!U$6</f>
        <v>13.844562119767533</v>
      </c>
      <c r="V117" s="44">
        <f>V39/RES_summary!V$6</f>
        <v>14.036634091132429</v>
      </c>
      <c r="W117" s="44">
        <f>W39/RES_summary!W$6</f>
        <v>14.51118976806379</v>
      </c>
      <c r="X117" s="44">
        <f>X39/RES_summary!X$6</f>
        <v>14.930568330151127</v>
      </c>
      <c r="Y117" s="44">
        <f>Y39/RES_summary!Y$6</f>
        <v>15.297485975886316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0.29819783841853431</v>
      </c>
      <c r="C118" s="45">
        <f>C40/RES_summary!C$6</f>
        <v>0.30588719450859353</v>
      </c>
      <c r="D118" s="45">
        <f>D40/RES_summary!D$6</f>
        <v>0.31813674846469991</v>
      </c>
      <c r="E118" s="45">
        <f>E40/RES_summary!E$6</f>
        <v>0.32203957981063058</v>
      </c>
      <c r="F118" s="45">
        <f>F40/RES_summary!F$6</f>
        <v>0.34093930957851654</v>
      </c>
      <c r="G118" s="45">
        <f>G40/RES_summary!G$6</f>
        <v>0.35313965647724166</v>
      </c>
      <c r="H118" s="45">
        <f>H40/RES_summary!H$6</f>
        <v>0.35934620186038885</v>
      </c>
      <c r="I118" s="45">
        <f>I40/RES_summary!I$6</f>
        <v>0.38004236619189091</v>
      </c>
      <c r="J118" s="45">
        <f>J40/RES_summary!J$6</f>
        <v>0.40712865549952265</v>
      </c>
      <c r="K118" s="45">
        <f>K40/RES_summary!K$6</f>
        <v>0.44809028471655332</v>
      </c>
      <c r="L118" s="45">
        <f>L40/RES_summary!L$6</f>
        <v>0.48111827296897203</v>
      </c>
      <c r="M118" s="45">
        <f>M40/RES_summary!M$6</f>
        <v>0.55330422443095173</v>
      </c>
      <c r="N118" s="45">
        <f>N40/RES_summary!N$6</f>
        <v>0.60060458988193899</v>
      </c>
      <c r="O118" s="45">
        <f>O40/RES_summary!O$6</f>
        <v>0.633001194847987</v>
      </c>
      <c r="P118" s="45">
        <f>P40/RES_summary!P$6</f>
        <v>0.66388518145828512</v>
      </c>
      <c r="Q118" s="45">
        <f>Q40/RES_summary!Q$6</f>
        <v>0.69064258105864407</v>
      </c>
      <c r="R118" s="45">
        <f>R40/RES_summary!R$6</f>
        <v>0.72531914869156255</v>
      </c>
      <c r="S118" s="45">
        <f>S40/RES_summary!S$6</f>
        <v>0.76339799823737586</v>
      </c>
      <c r="T118" s="45">
        <f>T40/RES_summary!T$6</f>
        <v>0.80175305063543789</v>
      </c>
      <c r="U118" s="45">
        <f>U40/RES_summary!U$6</f>
        <v>0.83859501219000121</v>
      </c>
      <c r="V118" s="45">
        <f>V40/RES_summary!V$6</f>
        <v>0.87658094685569699</v>
      </c>
      <c r="W118" s="45">
        <f>W40/RES_summary!W$6</f>
        <v>0.89658694880526268</v>
      </c>
      <c r="X118" s="45">
        <f>X40/RES_summary!X$6</f>
        <v>0.91498244183602928</v>
      </c>
      <c r="Y118" s="45">
        <f>Y40/RES_summary!Y$6</f>
        <v>0.93186086431974724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91.608778539222072</v>
      </c>
      <c r="C122" s="29">
        <f t="shared" si="82"/>
        <v>89.852655545581243</v>
      </c>
      <c r="D122" s="29">
        <f t="shared" si="82"/>
        <v>87.877695916542777</v>
      </c>
      <c r="E122" s="29">
        <f t="shared" si="82"/>
        <v>85.805681522831236</v>
      </c>
      <c r="F122" s="29">
        <f t="shared" si="82"/>
        <v>83.684749427096463</v>
      </c>
      <c r="G122" s="29">
        <f t="shared" si="82"/>
        <v>81.538858624496001</v>
      </c>
      <c r="H122" s="29">
        <f t="shared" si="82"/>
        <v>79.510848710785737</v>
      </c>
      <c r="I122" s="29">
        <f t="shared" si="82"/>
        <v>77.461958231877361</v>
      </c>
      <c r="J122" s="29">
        <f t="shared" si="82"/>
        <v>75.317986388808364</v>
      </c>
      <c r="K122" s="29">
        <f t="shared" si="82"/>
        <v>72.99986012852996</v>
      </c>
      <c r="L122" s="29">
        <f t="shared" si="82"/>
        <v>70.487647550477121</v>
      </c>
      <c r="M122" s="29">
        <f t="shared" si="82"/>
        <v>67.833459910331385</v>
      </c>
      <c r="N122" s="29">
        <f t="shared" si="82"/>
        <v>65.062624563593985</v>
      </c>
      <c r="O122" s="29">
        <f t="shared" si="82"/>
        <v>62.152876733970324</v>
      </c>
      <c r="P122" s="29">
        <f t="shared" si="82"/>
        <v>59.185234666382158</v>
      </c>
      <c r="Q122" s="29">
        <f t="shared" si="82"/>
        <v>56.07738382684466</v>
      </c>
      <c r="R122" s="29">
        <f t="shared" ref="R122:V122" si="83">R83*R109</f>
        <v>53.892729816211514</v>
      </c>
      <c r="S122" s="29">
        <f t="shared" si="83"/>
        <v>51.46876249052994</v>
      </c>
      <c r="T122" s="29">
        <f t="shared" si="83"/>
        <v>48.875165481979984</v>
      </c>
      <c r="U122" s="29">
        <f t="shared" si="83"/>
        <v>47.060150956961927</v>
      </c>
      <c r="V122" s="29">
        <f t="shared" si="83"/>
        <v>45.699263054599506</v>
      </c>
      <c r="W122" s="29">
        <f t="shared" ref="W122:Y122" si="84">W83*W109</f>
        <v>44.414185776018499</v>
      </c>
      <c r="X122" s="29">
        <f t="shared" si="84"/>
        <v>43.080271471276333</v>
      </c>
      <c r="Y122" s="29">
        <f t="shared" si="84"/>
        <v>41.69839494914136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858.48788203151912</v>
      </c>
      <c r="C123" s="29">
        <f t="shared" si="85"/>
        <v>850.40089843339808</v>
      </c>
      <c r="D123" s="29">
        <f t="shared" si="85"/>
        <v>837.49835076555144</v>
      </c>
      <c r="E123" s="29">
        <f t="shared" si="85"/>
        <v>821.62067575910794</v>
      </c>
      <c r="F123" s="29">
        <f t="shared" si="85"/>
        <v>803.13117287234536</v>
      </c>
      <c r="G123" s="29">
        <f t="shared" si="85"/>
        <v>783.12761786307703</v>
      </c>
      <c r="H123" s="29">
        <f t="shared" si="85"/>
        <v>762.87821459669613</v>
      </c>
      <c r="I123" s="29">
        <f t="shared" si="85"/>
        <v>741.46024390292087</v>
      </c>
      <c r="J123" s="29">
        <f t="shared" si="85"/>
        <v>718.64757354868937</v>
      </c>
      <c r="K123" s="29">
        <f t="shared" si="85"/>
        <v>693.11081399297711</v>
      </c>
      <c r="L123" s="29">
        <f t="shared" si="85"/>
        <v>665.33032320703853</v>
      </c>
      <c r="M123" s="29">
        <f t="shared" si="85"/>
        <v>634.94375167931423</v>
      </c>
      <c r="N123" s="29">
        <f t="shared" si="85"/>
        <v>602.75639148208052</v>
      </c>
      <c r="O123" s="29">
        <f t="shared" si="85"/>
        <v>568.96843526967166</v>
      </c>
      <c r="P123" s="29">
        <f t="shared" si="85"/>
        <v>534.56580754765378</v>
      </c>
      <c r="Q123" s="29">
        <f t="shared" si="85"/>
        <v>499.27668716168608</v>
      </c>
      <c r="R123" s="29">
        <f t="shared" ref="R123:V123" si="86">R84*R110</f>
        <v>479.81662103057243</v>
      </c>
      <c r="S123" s="29">
        <f t="shared" si="86"/>
        <v>455.6665165794949</v>
      </c>
      <c r="T123" s="29">
        <f t="shared" si="86"/>
        <v>444.89512419778822</v>
      </c>
      <c r="U123" s="29">
        <f t="shared" si="86"/>
        <v>433.88664572805914</v>
      </c>
      <c r="V123" s="29">
        <f t="shared" si="86"/>
        <v>426.72766048080484</v>
      </c>
      <c r="W123" s="29">
        <f t="shared" ref="W123:Y123" si="87">W84*W110</f>
        <v>417.97198523766491</v>
      </c>
      <c r="X123" s="29">
        <f t="shared" si="87"/>
        <v>409.75906288528643</v>
      </c>
      <c r="Y123" s="29">
        <f t="shared" si="87"/>
        <v>402.32475790020658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1.9170496853623351</v>
      </c>
      <c r="C124" s="29">
        <f t="shared" si="88"/>
        <v>3.5501183904607578</v>
      </c>
      <c r="D124" s="29">
        <f t="shared" si="88"/>
        <v>5.1474093318519953</v>
      </c>
      <c r="E124" s="29">
        <f t="shared" si="88"/>
        <v>6.6561433346381129</v>
      </c>
      <c r="F124" s="29">
        <f t="shared" si="88"/>
        <v>8.0508975663123046</v>
      </c>
      <c r="G124" s="29">
        <f t="shared" si="88"/>
        <v>9.2946990570383559</v>
      </c>
      <c r="H124" s="29">
        <f t="shared" si="88"/>
        <v>10.128927069250812</v>
      </c>
      <c r="I124" s="29">
        <f t="shared" si="88"/>
        <v>10.621725369081885</v>
      </c>
      <c r="J124" s="29">
        <f t="shared" si="88"/>
        <v>11.142836548519577</v>
      </c>
      <c r="K124" s="29">
        <f t="shared" si="88"/>
        <v>12.030705047849569</v>
      </c>
      <c r="L124" s="29">
        <f t="shared" si="88"/>
        <v>13.641173054894427</v>
      </c>
      <c r="M124" s="29">
        <f t="shared" si="88"/>
        <v>15.866761352564323</v>
      </c>
      <c r="N124" s="29">
        <f t="shared" si="88"/>
        <v>18.396522930812935</v>
      </c>
      <c r="O124" s="29">
        <f t="shared" si="88"/>
        <v>20.669798289222335</v>
      </c>
      <c r="P124" s="29">
        <f t="shared" si="88"/>
        <v>23.00362912115266</v>
      </c>
      <c r="Q124" s="29">
        <f t="shared" si="88"/>
        <v>25.517040175961238</v>
      </c>
      <c r="R124" s="29">
        <f t="shared" ref="R124:V124" si="89">R85*R111</f>
        <v>36.958754168997814</v>
      </c>
      <c r="S124" s="29">
        <f t="shared" si="89"/>
        <v>36.791764863766041</v>
      </c>
      <c r="T124" s="29">
        <f t="shared" si="89"/>
        <v>46.213991680029594</v>
      </c>
      <c r="U124" s="29">
        <f t="shared" si="89"/>
        <v>55.785421460471738</v>
      </c>
      <c r="V124" s="29">
        <f t="shared" si="89"/>
        <v>64.040784175435888</v>
      </c>
      <c r="W124" s="29">
        <f t="shared" ref="W124:Y124" si="90">W85*W111</f>
        <v>71.162941387722455</v>
      </c>
      <c r="X124" s="29">
        <f t="shared" si="90"/>
        <v>77.789404745836805</v>
      </c>
      <c r="Y124" s="29">
        <f t="shared" si="90"/>
        <v>84.108166274858959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14.580257435632225</v>
      </c>
      <c r="C125" s="29">
        <f t="shared" si="91"/>
        <v>21.364083330427068</v>
      </c>
      <c r="D125" s="29">
        <f t="shared" si="91"/>
        <v>27.923605884508287</v>
      </c>
      <c r="E125" s="29">
        <f t="shared" si="91"/>
        <v>34.085525164428837</v>
      </c>
      <c r="F125" s="29">
        <f t="shared" si="91"/>
        <v>39.720771021039418</v>
      </c>
      <c r="G125" s="29">
        <f t="shared" si="91"/>
        <v>44.698781204084341</v>
      </c>
      <c r="H125" s="29">
        <f t="shared" si="91"/>
        <v>48.567068995151942</v>
      </c>
      <c r="I125" s="29">
        <f t="shared" si="91"/>
        <v>51.590515479917343</v>
      </c>
      <c r="J125" s="29">
        <f t="shared" si="91"/>
        <v>54.315372248908652</v>
      </c>
      <c r="K125" s="29">
        <f t="shared" si="91"/>
        <v>57.254099509422929</v>
      </c>
      <c r="L125" s="29">
        <f t="shared" si="91"/>
        <v>60.82502992438485</v>
      </c>
      <c r="M125" s="29">
        <f t="shared" si="91"/>
        <v>65.216743045824487</v>
      </c>
      <c r="N125" s="29">
        <f t="shared" si="91"/>
        <v>70.143842530100287</v>
      </c>
      <c r="O125" s="29">
        <f t="shared" si="91"/>
        <v>75.14111879059304</v>
      </c>
      <c r="P125" s="29">
        <f t="shared" si="91"/>
        <v>80.254451278610205</v>
      </c>
      <c r="Q125" s="29">
        <f t="shared" si="91"/>
        <v>85.038968499463991</v>
      </c>
      <c r="R125" s="29">
        <f t="shared" ref="R125:V125" si="92">R86*R112</f>
        <v>86.565106012509503</v>
      </c>
      <c r="S125" s="29">
        <f t="shared" si="92"/>
        <v>95.9468176440718</v>
      </c>
      <c r="T125" s="29">
        <f t="shared" si="92"/>
        <v>107.04024183744576</v>
      </c>
      <c r="U125" s="29">
        <f t="shared" si="92"/>
        <v>112.21974862313657</v>
      </c>
      <c r="V125" s="29">
        <f t="shared" si="92"/>
        <v>121.17883608421751</v>
      </c>
      <c r="W125" s="29">
        <f t="shared" ref="W125:Y125" si="93">W86*W112</f>
        <v>126.59643933604875</v>
      </c>
      <c r="X125" s="29">
        <f t="shared" si="93"/>
        <v>131.80117575880337</v>
      </c>
      <c r="Y125" s="29">
        <f t="shared" si="93"/>
        <v>137.04378377460242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119.99242014111746</v>
      </c>
      <c r="C127" s="29">
        <f t="shared" si="94"/>
        <v>122.46333624585348</v>
      </c>
      <c r="D127" s="29">
        <f t="shared" si="94"/>
        <v>122.96499653076951</v>
      </c>
      <c r="E127" s="29">
        <f t="shared" si="94"/>
        <v>123.41415694063744</v>
      </c>
      <c r="F127" s="29">
        <f t="shared" si="94"/>
        <v>127.49187495034876</v>
      </c>
      <c r="G127" s="29">
        <f t="shared" si="94"/>
        <v>138.83574234499372</v>
      </c>
      <c r="H127" s="29">
        <f t="shared" si="94"/>
        <v>139.02933684500053</v>
      </c>
      <c r="I127" s="29">
        <f t="shared" si="94"/>
        <v>149.59170792781759</v>
      </c>
      <c r="J127" s="29">
        <f t="shared" si="94"/>
        <v>160.03016749460869</v>
      </c>
      <c r="K127" s="29">
        <f t="shared" si="94"/>
        <v>174.26340211403385</v>
      </c>
      <c r="L127" s="29">
        <f t="shared" si="94"/>
        <v>189.66028054730174</v>
      </c>
      <c r="M127" s="29">
        <f t="shared" si="94"/>
        <v>213.61927921859495</v>
      </c>
      <c r="N127" s="29">
        <f t="shared" si="94"/>
        <v>229.79922384234104</v>
      </c>
      <c r="O127" s="29">
        <f t="shared" si="94"/>
        <v>243.56894445749947</v>
      </c>
      <c r="P127" s="29">
        <f t="shared" si="94"/>
        <v>260.45991801493733</v>
      </c>
      <c r="Q127" s="29">
        <f t="shared" si="94"/>
        <v>276.65352025585355</v>
      </c>
      <c r="R127" s="29">
        <f t="shared" ref="R127:V127" si="95">R88*R114</f>
        <v>294.36493970943661</v>
      </c>
      <c r="S127" s="29">
        <f t="shared" si="95"/>
        <v>313.34016405383449</v>
      </c>
      <c r="T127" s="29">
        <f t="shared" si="95"/>
        <v>330.75917712641791</v>
      </c>
      <c r="U127" s="29">
        <f t="shared" si="95"/>
        <v>341.91035440054065</v>
      </c>
      <c r="V127" s="29">
        <f t="shared" si="95"/>
        <v>352.54921423960104</v>
      </c>
      <c r="W127" s="29">
        <f t="shared" ref="W127:Y127" si="96">W88*W114</f>
        <v>357.2782406610998</v>
      </c>
      <c r="X127" s="29">
        <f t="shared" si="96"/>
        <v>366.65145147082097</v>
      </c>
      <c r="Y127" s="29">
        <f t="shared" si="96"/>
        <v>375.36633714065346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56.087126459531369</v>
      </c>
      <c r="C128" s="29">
        <f t="shared" si="97"/>
        <v>72.093495982014446</v>
      </c>
      <c r="D128" s="29">
        <f t="shared" si="97"/>
        <v>84.01202723174481</v>
      </c>
      <c r="E128" s="29">
        <f t="shared" si="97"/>
        <v>94.822238718781932</v>
      </c>
      <c r="F128" s="29">
        <f t="shared" si="97"/>
        <v>104.73453055033332</v>
      </c>
      <c r="G128" s="29">
        <f t="shared" si="97"/>
        <v>111.54176537968218</v>
      </c>
      <c r="H128" s="29">
        <f t="shared" si="97"/>
        <v>112.38653803309897</v>
      </c>
      <c r="I128" s="29">
        <f t="shared" si="97"/>
        <v>118.99399360789478</v>
      </c>
      <c r="J128" s="29">
        <f t="shared" si="97"/>
        <v>124.92877350891726</v>
      </c>
      <c r="K128" s="29">
        <f t="shared" si="97"/>
        <v>128.77632123695753</v>
      </c>
      <c r="L128" s="29">
        <f t="shared" si="97"/>
        <v>134.75744240697423</v>
      </c>
      <c r="M128" s="29">
        <f t="shared" si="97"/>
        <v>145.04382432839873</v>
      </c>
      <c r="N128" s="29">
        <f t="shared" si="97"/>
        <v>151.34802354491666</v>
      </c>
      <c r="O128" s="29">
        <f t="shared" si="97"/>
        <v>157.51168242606587</v>
      </c>
      <c r="P128" s="29">
        <f t="shared" si="97"/>
        <v>167.09663258564322</v>
      </c>
      <c r="Q128" s="29">
        <f t="shared" si="97"/>
        <v>178.53861570421574</v>
      </c>
      <c r="R128" s="29">
        <f t="shared" ref="R128:V128" si="98">R89*R115</f>
        <v>196.12662233051716</v>
      </c>
      <c r="S128" s="29">
        <f t="shared" si="98"/>
        <v>216.94836031349757</v>
      </c>
      <c r="T128" s="29">
        <f t="shared" si="98"/>
        <v>240.10686153684327</v>
      </c>
      <c r="U128" s="29">
        <f t="shared" si="98"/>
        <v>263.67699241871685</v>
      </c>
      <c r="V128" s="29">
        <f t="shared" si="98"/>
        <v>287.62971939000636</v>
      </c>
      <c r="W128" s="29">
        <f t="shared" ref="W128:Y128" si="99">W89*W115</f>
        <v>306.23675839944912</v>
      </c>
      <c r="X128" s="29">
        <f t="shared" si="99"/>
        <v>320.12725166550354</v>
      </c>
      <c r="Y128" s="29">
        <f t="shared" si="99"/>
        <v>330.24960994643499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575.35151979272598</v>
      </c>
      <c r="C130" s="31">
        <f t="shared" si="100"/>
        <v>607.80723897527469</v>
      </c>
      <c r="D130" s="31">
        <f t="shared" si="100"/>
        <v>644.71272228029397</v>
      </c>
      <c r="E130" s="31">
        <f t="shared" si="100"/>
        <v>677.72034924747675</v>
      </c>
      <c r="F130" s="31">
        <f t="shared" si="100"/>
        <v>697.94438247163009</v>
      </c>
      <c r="G130" s="31">
        <f t="shared" si="100"/>
        <v>714.0545571246721</v>
      </c>
      <c r="H130" s="31">
        <f t="shared" si="100"/>
        <v>679.32145248103791</v>
      </c>
      <c r="I130" s="31">
        <f t="shared" si="100"/>
        <v>681.05392435647764</v>
      </c>
      <c r="J130" s="31">
        <f t="shared" si="100"/>
        <v>669.10522090340714</v>
      </c>
      <c r="K130" s="31">
        <f t="shared" si="100"/>
        <v>655.26820132618661</v>
      </c>
      <c r="L130" s="31">
        <f t="shared" si="100"/>
        <v>634.68615395825316</v>
      </c>
      <c r="M130" s="31">
        <f t="shared" si="100"/>
        <v>641.67925781559984</v>
      </c>
      <c r="N130" s="31">
        <f t="shared" si="100"/>
        <v>623.71082764950688</v>
      </c>
      <c r="O130" s="31">
        <f t="shared" si="100"/>
        <v>608.55335331557785</v>
      </c>
      <c r="P130" s="31">
        <f t="shared" si="100"/>
        <v>592.1280946341343</v>
      </c>
      <c r="Q130" s="31">
        <f t="shared" si="100"/>
        <v>566.25361216983492</v>
      </c>
      <c r="R130" s="31">
        <f t="shared" ref="R130:V130" si="101">R91*R117</f>
        <v>536.47738901629009</v>
      </c>
      <c r="S130" s="31">
        <f t="shared" si="101"/>
        <v>504.79832606370849</v>
      </c>
      <c r="T130" s="31">
        <f t="shared" si="101"/>
        <v>467.39843216229104</v>
      </c>
      <c r="U130" s="31">
        <f t="shared" si="101"/>
        <v>432.75308816703546</v>
      </c>
      <c r="V130" s="31">
        <f t="shared" si="101"/>
        <v>405.87218639055141</v>
      </c>
      <c r="W130" s="31">
        <f t="shared" ref="W130:Y130" si="102">W91*W117</f>
        <v>387.75117908565079</v>
      </c>
      <c r="X130" s="31">
        <f t="shared" si="102"/>
        <v>371.2603559508255</v>
      </c>
      <c r="Y130" s="31">
        <f t="shared" si="102"/>
        <v>353.73355785196651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2689.0678681765494</v>
      </c>
      <c r="C131" s="33">
        <f t="shared" si="103"/>
        <v>2732.7230043817426</v>
      </c>
      <c r="D131" s="33">
        <f t="shared" si="103"/>
        <v>2813.8580882289234</v>
      </c>
      <c r="E131" s="33">
        <f t="shared" si="103"/>
        <v>2824.2707724371503</v>
      </c>
      <c r="F131" s="33">
        <f t="shared" si="103"/>
        <v>2960.5011852251355</v>
      </c>
      <c r="G131" s="33">
        <f t="shared" si="103"/>
        <v>3040.1372452839742</v>
      </c>
      <c r="H131" s="33">
        <f t="shared" si="103"/>
        <v>3069.255239878099</v>
      </c>
      <c r="I131" s="33">
        <f t="shared" si="103"/>
        <v>3218.6676719604288</v>
      </c>
      <c r="J131" s="33">
        <f t="shared" si="103"/>
        <v>3420.5770569526567</v>
      </c>
      <c r="K131" s="33">
        <f t="shared" si="103"/>
        <v>3758.3540564992468</v>
      </c>
      <c r="L131" s="33">
        <f t="shared" si="103"/>
        <v>4018.1856790652841</v>
      </c>
      <c r="M131" s="33">
        <f t="shared" si="103"/>
        <v>4577.3188524420802</v>
      </c>
      <c r="N131" s="33">
        <f t="shared" si="103"/>
        <v>4914.2065114290508</v>
      </c>
      <c r="O131" s="33">
        <f t="shared" si="103"/>
        <v>5125.3252586645713</v>
      </c>
      <c r="P131" s="33">
        <f t="shared" si="103"/>
        <v>5316.6153549060109</v>
      </c>
      <c r="Q131" s="33">
        <f t="shared" si="103"/>
        <v>5453.1186875246267</v>
      </c>
      <c r="R131" s="33">
        <f t="shared" ref="R131:V131" si="104">R92*R118</f>
        <v>5631.1469465824912</v>
      </c>
      <c r="S131" s="33">
        <f t="shared" si="104"/>
        <v>5800.8666749877693</v>
      </c>
      <c r="T131" s="33">
        <f t="shared" si="104"/>
        <v>5969.8606005967149</v>
      </c>
      <c r="U131" s="33">
        <f t="shared" si="104"/>
        <v>6090.7705261272504</v>
      </c>
      <c r="V131" s="33">
        <f t="shared" si="104"/>
        <v>6227.5324247988592</v>
      </c>
      <c r="W131" s="33">
        <f t="shared" ref="W131:Y131" si="105">W92*W118</f>
        <v>6270.481752216604</v>
      </c>
      <c r="X131" s="33">
        <f t="shared" si="105"/>
        <v>6320.5044155279911</v>
      </c>
      <c r="Y131" s="33">
        <f t="shared" si="105"/>
        <v>6353.1958615565072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1673.0883795786617</v>
      </c>
      <c r="C133" s="19">
        <f t="shared" ref="C133:Q133" si="107">SUM(C134,C139,C142)</f>
        <v>1687.463195691369</v>
      </c>
      <c r="D133" s="19">
        <f t="shared" si="107"/>
        <v>1697.8995854912951</v>
      </c>
      <c r="E133" s="19">
        <f t="shared" si="107"/>
        <v>1702.9514263950141</v>
      </c>
      <c r="F133" s="19">
        <f t="shared" si="107"/>
        <v>1709.0229329846366</v>
      </c>
      <c r="G133" s="19">
        <f t="shared" si="107"/>
        <v>1716.9882347682474</v>
      </c>
      <c r="H133" s="19">
        <f t="shared" si="107"/>
        <v>1680.3387959931183</v>
      </c>
      <c r="I133" s="19">
        <f t="shared" si="107"/>
        <v>1679.5780655402168</v>
      </c>
      <c r="J133" s="19">
        <f t="shared" si="107"/>
        <v>1669.6028427590059</v>
      </c>
      <c r="K133" s="19">
        <f t="shared" si="107"/>
        <v>1664.5801836236813</v>
      </c>
      <c r="L133" s="19">
        <f t="shared" si="107"/>
        <v>1652.9214271432813</v>
      </c>
      <c r="M133" s="19">
        <f t="shared" si="107"/>
        <v>1677.2596833139264</v>
      </c>
      <c r="N133" s="19">
        <f t="shared" si="107"/>
        <v>1672.5015672464181</v>
      </c>
      <c r="O133" s="19">
        <f t="shared" si="107"/>
        <v>1661.3889782896315</v>
      </c>
      <c r="P133" s="19">
        <f t="shared" si="107"/>
        <v>1616.9075289640477</v>
      </c>
      <c r="Q133" s="19">
        <f t="shared" si="107"/>
        <v>1541.8915501947899</v>
      </c>
      <c r="R133" s="19">
        <f t="shared" ref="R133:V133" si="108">SUM(R134,R139,R142)</f>
        <v>1561.6931060190254</v>
      </c>
      <c r="S133" s="19">
        <f t="shared" si="108"/>
        <v>1632.3153881300493</v>
      </c>
      <c r="T133" s="19">
        <f t="shared" si="108"/>
        <v>1662.9667792669529</v>
      </c>
      <c r="U133" s="19">
        <f t="shared" si="108"/>
        <v>1714.861706804282</v>
      </c>
      <c r="V133" s="19">
        <f t="shared" si="108"/>
        <v>1748.2936348191922</v>
      </c>
      <c r="W133" s="19">
        <f t="shared" ref="W133:Y133" si="109">SUM(W134,W139,W142)</f>
        <v>1815.235883434068</v>
      </c>
      <c r="X133" s="19">
        <f t="shared" si="109"/>
        <v>1789.2631761094353</v>
      </c>
      <c r="Y133" s="19">
        <f t="shared" si="109"/>
        <v>1773.5373324100333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1130.9947055470982</v>
      </c>
      <c r="C134" s="22">
        <f t="shared" ref="C134:Q134" si="111">SUM(C135:C138)</f>
        <v>1113.7041129582419</v>
      </c>
      <c r="D134" s="22">
        <f t="shared" si="111"/>
        <v>1094.8233238354421</v>
      </c>
      <c r="E134" s="22">
        <f t="shared" si="111"/>
        <v>1075.7811748197264</v>
      </c>
      <c r="F134" s="22">
        <f t="shared" si="111"/>
        <v>1054.8585869811582</v>
      </c>
      <c r="G134" s="22">
        <f t="shared" si="111"/>
        <v>1032.6443069739785</v>
      </c>
      <c r="H134" s="22">
        <f t="shared" si="111"/>
        <v>1006.9954423522537</v>
      </c>
      <c r="I134" s="22">
        <f t="shared" si="111"/>
        <v>981.93081448849023</v>
      </c>
      <c r="J134" s="22">
        <f t="shared" si="111"/>
        <v>954.58051473782143</v>
      </c>
      <c r="K134" s="22">
        <f t="shared" si="111"/>
        <v>926.26511395220416</v>
      </c>
      <c r="L134" s="22">
        <f t="shared" si="111"/>
        <v>893.92385476199638</v>
      </c>
      <c r="M134" s="22">
        <f t="shared" si="111"/>
        <v>860.805832925647</v>
      </c>
      <c r="N134" s="22">
        <f t="shared" si="111"/>
        <v>827.83707852306748</v>
      </c>
      <c r="O134" s="22">
        <f t="shared" si="111"/>
        <v>793.71022132602491</v>
      </c>
      <c r="P134" s="22">
        <f t="shared" si="111"/>
        <v>756.87883824255857</v>
      </c>
      <c r="Q134" s="22">
        <f t="shared" si="111"/>
        <v>721.19789115036758</v>
      </c>
      <c r="R134" s="22">
        <f t="shared" ref="R134:V134" si="112">SUM(R135:R138)</f>
        <v>700.25347899461417</v>
      </c>
      <c r="S134" s="22">
        <f t="shared" si="112"/>
        <v>677.59188968096282</v>
      </c>
      <c r="T134" s="22">
        <f t="shared" si="112"/>
        <v>656.69585959954134</v>
      </c>
      <c r="U134" s="22">
        <f t="shared" si="112"/>
        <v>639.18614909313931</v>
      </c>
      <c r="V134" s="22">
        <f t="shared" si="112"/>
        <v>633.31357916563127</v>
      </c>
      <c r="W134" s="22">
        <f t="shared" ref="W134:Y134" si="113">SUM(W135:W138)</f>
        <v>628.3876586355367</v>
      </c>
      <c r="X134" s="22">
        <f t="shared" si="113"/>
        <v>614.23731312898508</v>
      </c>
      <c r="Y134" s="22">
        <f t="shared" si="113"/>
        <v>601.3454286823669</v>
      </c>
      <c r="DA134" s="57"/>
    </row>
    <row r="135" spans="1:105" ht="12" customHeight="1" x14ac:dyDescent="0.25">
      <c r="A135" s="28" t="s">
        <v>32</v>
      </c>
      <c r="B135" s="29">
        <f>B5*1000*11630/RES_summary!B$6</f>
        <v>802.49290000358451</v>
      </c>
      <c r="C135" s="29">
        <f>C5*1000*11630/RES_summary!C$6</f>
        <v>787.10926257929145</v>
      </c>
      <c r="D135" s="29">
        <f>D5*1000*11630/RES_summary!D$6</f>
        <v>769.80861622891405</v>
      </c>
      <c r="E135" s="29">
        <f>E5*1000*11630/RES_summary!E$6</f>
        <v>751.65777014000139</v>
      </c>
      <c r="F135" s="29">
        <f>F5*1000*11630/RES_summary!F$6</f>
        <v>733.07840498136443</v>
      </c>
      <c r="G135" s="29">
        <f>G5*1000*11630/RES_summary!G$6</f>
        <v>714.28040155058443</v>
      </c>
      <c r="H135" s="29">
        <f>H5*1000*11630/RES_summary!H$6</f>
        <v>696.51503470648242</v>
      </c>
      <c r="I135" s="29">
        <f>I5*1000*11630/RES_summary!I$6</f>
        <v>678.56675411124502</v>
      </c>
      <c r="J135" s="29">
        <f>J5*1000*11630/RES_summary!J$6</f>
        <v>659.78556076596101</v>
      </c>
      <c r="K135" s="29">
        <f>K5*1000*11630/RES_summary!K$6</f>
        <v>639.47877472592154</v>
      </c>
      <c r="L135" s="29">
        <f>L5*1000*11630/RES_summary!L$6</f>
        <v>617.47179254217906</v>
      </c>
      <c r="M135" s="29">
        <f>M5*1000*11630/RES_summary!M$6</f>
        <v>594.22110881450237</v>
      </c>
      <c r="N135" s="29">
        <f>N5*1000*11630/RES_summary!N$6</f>
        <v>569.94859117708279</v>
      </c>
      <c r="O135" s="29">
        <f>O5*1000*11630/RES_summary!O$6</f>
        <v>544.45920018957952</v>
      </c>
      <c r="P135" s="29">
        <f>P5*1000*11630/RES_summary!P$6</f>
        <v>518.46265567750731</v>
      </c>
      <c r="Q135" s="29">
        <f>Q5*1000*11630/RES_summary!Q$6</f>
        <v>491.23788232315883</v>
      </c>
      <c r="R135" s="29">
        <f>R5*1000*11630/RES_summary!R$6</f>
        <v>472.10031319001246</v>
      </c>
      <c r="S135" s="29">
        <f>S5*1000*11630/RES_summary!S$6</f>
        <v>450.86635941704213</v>
      </c>
      <c r="T135" s="29">
        <f>T5*1000*11630/RES_summary!T$6</f>
        <v>428.14644962214459</v>
      </c>
      <c r="U135" s="29">
        <f>U5*1000*11630/RES_summary!U$6</f>
        <v>412.24692238298621</v>
      </c>
      <c r="V135" s="29">
        <f>V5*1000*11630/RES_summary!V$6</f>
        <v>400.32554435829121</v>
      </c>
      <c r="W135" s="29">
        <f>W5*1000*11630/RES_summary!W$6</f>
        <v>389.06826739792183</v>
      </c>
      <c r="X135" s="29">
        <f>X5*1000*11630/RES_summary!X$6</f>
        <v>377.38317808838048</v>
      </c>
      <c r="Y135" s="29">
        <f>Y5*1000*11630/RES_summary!Y$6</f>
        <v>365.27793975447815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322.17049280308476</v>
      </c>
      <c r="C136" s="29">
        <f>C6*1000*11630/RES_summary!C$6</f>
        <v>317.14793670536494</v>
      </c>
      <c r="D136" s="29">
        <f>D6*1000*11630/RES_summary!D$6</f>
        <v>312.58218233612325</v>
      </c>
      <c r="E136" s="29">
        <f>E6*1000*11630/RES_summary!E$6</f>
        <v>308.87511725253927</v>
      </c>
      <c r="F136" s="29">
        <f>F6*1000*11630/RES_summary!F$6</f>
        <v>303.98101333716937</v>
      </c>
      <c r="G136" s="29">
        <f>G6*1000*11630/RES_summary!G$6</f>
        <v>298.31147178809147</v>
      </c>
      <c r="H136" s="29">
        <f>H6*1000*11630/RES_summary!H$6</f>
        <v>288.66349734417764</v>
      </c>
      <c r="I136" s="29">
        <f>I6*1000*11630/RES_summary!I$6</f>
        <v>280.2869478710038</v>
      </c>
      <c r="J136" s="29">
        <f>J6*1000*11630/RES_summary!J$6</f>
        <v>270.64092899100177</v>
      </c>
      <c r="K136" s="29">
        <f>K6*1000*11630/RES_summary!K$6</f>
        <v>261.44690227258246</v>
      </c>
      <c r="L136" s="29">
        <f>L6*1000*11630/RES_summary!L$6</f>
        <v>249.46143404870818</v>
      </c>
      <c r="M136" s="29">
        <f>M6*1000*11630/RES_summary!M$6</f>
        <v>237.26548493463616</v>
      </c>
      <c r="N136" s="29">
        <f>N6*1000*11630/RES_summary!N$6</f>
        <v>225.82821244858437</v>
      </c>
      <c r="O136" s="29">
        <f>O6*1000*11630/RES_summary!O$6</f>
        <v>214.37327026594031</v>
      </c>
      <c r="P136" s="29">
        <f>P6*1000*11630/RES_summary!P$6</f>
        <v>200.67177900530825</v>
      </c>
      <c r="Q136" s="29">
        <f>Q6*1000*11630/RES_summary!Q$6</f>
        <v>189.3606194058604</v>
      </c>
      <c r="R136" s="29">
        <f>R6*1000*11630/RES_summary!R$6</f>
        <v>184.0264004256602</v>
      </c>
      <c r="S136" s="29">
        <f>S6*1000*11630/RES_summary!S$6</f>
        <v>177.65212397786084</v>
      </c>
      <c r="T136" s="29">
        <f>T6*1000*11630/RES_summary!T$6</f>
        <v>172.43527415937444</v>
      </c>
      <c r="U136" s="29">
        <f>U6*1000*11630/RES_summary!U$6</f>
        <v>166.37932886087773</v>
      </c>
      <c r="V136" s="29">
        <f>V6*1000*11630/RES_summary!V$6</f>
        <v>164.43175173715514</v>
      </c>
      <c r="W136" s="29">
        <f>W6*1000*11630/RES_summary!W$6</f>
        <v>162.55697985789251</v>
      </c>
      <c r="X136" s="29">
        <f>X6*1000*11630/RES_summary!X$6</f>
        <v>159.32375922189459</v>
      </c>
      <c r="Y136" s="29">
        <f>Y6*1000*11630/RES_summary!Y$6</f>
        <v>156.4139524635346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0.49099740090798832</v>
      </c>
      <c r="C137" s="29">
        <f>C7*1000*11630/RES_summary!C$6</f>
        <v>0.90309173086717975</v>
      </c>
      <c r="D137" s="29">
        <f>D7*1000*11630/RES_summary!D$6</f>
        <v>1.2957279727992008</v>
      </c>
      <c r="E137" s="29">
        <f>E7*1000*11630/RES_summary!E$6</f>
        <v>1.6727968206500559</v>
      </c>
      <c r="F137" s="29">
        <f>F7*1000*11630/RES_summary!F$6</f>
        <v>1.99863009728223</v>
      </c>
      <c r="G137" s="29">
        <f>G7*1000*11630/RES_summary!G$6</f>
        <v>2.2780957014049648</v>
      </c>
      <c r="H137" s="29">
        <f>H7*1000*11630/RES_summary!H$6</f>
        <v>2.4575457058786618</v>
      </c>
      <c r="I137" s="29">
        <f>I7*1000*11630/RES_summary!I$6</f>
        <v>2.5420078507203216</v>
      </c>
      <c r="J137" s="29">
        <f>J7*1000*11630/RES_summary!J$6</f>
        <v>2.6241137443102525</v>
      </c>
      <c r="K137" s="29">
        <f>K7*1000*11630/RES_summary!K$6</f>
        <v>2.778561791806657</v>
      </c>
      <c r="L137" s="29">
        <f>L7*1000*11630/RES_summary!L$6</f>
        <v>3.088265038903693</v>
      </c>
      <c r="M137" s="29">
        <f>M7*1000*11630/RES_summary!M$6</f>
        <v>3.54973576524795</v>
      </c>
      <c r="N137" s="29">
        <f>N7*1000*11630/RES_summary!N$6</f>
        <v>4.1084719992804519</v>
      </c>
      <c r="O137" s="29">
        <f>O7*1000*11630/RES_summary!O$6</f>
        <v>4.6419162091359478</v>
      </c>
      <c r="P137" s="29">
        <f>P7*1000*11630/RES_summary!P$6</f>
        <v>5.1778324885105951</v>
      </c>
      <c r="Q137" s="29">
        <f>Q7*1000*11630/RES_summary!Q$6</f>
        <v>5.7674410468278881</v>
      </c>
      <c r="R137" s="29">
        <f>R7*1000*11630/RES_summary!R$6</f>
        <v>8.5038553628244209</v>
      </c>
      <c r="S137" s="29">
        <f>S7*1000*11630/RES_summary!S$6</f>
        <v>8.623393300771335</v>
      </c>
      <c r="T137" s="29">
        <f>T7*1000*11630/RES_summary!T$6</f>
        <v>10.780782780859797</v>
      </c>
      <c r="U137" s="29">
        <f>U7*1000*11630/RES_summary!U$6</f>
        <v>12.924589053620382</v>
      </c>
      <c r="V137" s="29">
        <f>V7*1000*11630/RES_summary!V$6</f>
        <v>14.790584982379071</v>
      </c>
      <c r="W137" s="29">
        <f>W7*1000*11630/RES_summary!W$6</f>
        <v>16.618434829120769</v>
      </c>
      <c r="X137" s="29">
        <f>X7*1000*11630/RES_summary!X$6</f>
        <v>17.796184267800495</v>
      </c>
      <c r="Y137" s="29">
        <f>Y7*1000*11630/RES_summary!Y$6</f>
        <v>19.041883684317344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5.8403153395209735</v>
      </c>
      <c r="C138" s="29">
        <f>C8*1000*11630/RES_summary!C$6</f>
        <v>8.543821942718349</v>
      </c>
      <c r="D138" s="29">
        <f>D8*1000*11630/RES_summary!D$6</f>
        <v>11.136797297605595</v>
      </c>
      <c r="E138" s="29">
        <f>E8*1000*11630/RES_summary!E$6</f>
        <v>13.575490606535654</v>
      </c>
      <c r="F138" s="29">
        <f>F8*1000*11630/RES_summary!F$6</f>
        <v>15.800538565342171</v>
      </c>
      <c r="G138" s="29">
        <f>G8*1000*11630/RES_summary!G$6</f>
        <v>17.774337933897527</v>
      </c>
      <c r="H138" s="29">
        <f>H8*1000*11630/RES_summary!H$6</f>
        <v>19.35936459571483</v>
      </c>
      <c r="I138" s="29">
        <f>I8*1000*11630/RES_summary!I$6</f>
        <v>20.535104655521103</v>
      </c>
      <c r="J138" s="29">
        <f>J8*1000*11630/RES_summary!J$6</f>
        <v>21.529911236548244</v>
      </c>
      <c r="K138" s="29">
        <f>K8*1000*11630/RES_summary!K$6</f>
        <v>22.560875161893478</v>
      </c>
      <c r="L138" s="29">
        <f>L8*1000*11630/RES_summary!L$6</f>
        <v>23.902363132205476</v>
      </c>
      <c r="M138" s="29">
        <f>M8*1000*11630/RES_summary!M$6</f>
        <v>25.769503411260406</v>
      </c>
      <c r="N138" s="29">
        <f>N8*1000*11630/RES_summary!N$6</f>
        <v>27.951802898119862</v>
      </c>
      <c r="O138" s="29">
        <f>O8*1000*11630/RES_summary!O$6</f>
        <v>30.235834661369157</v>
      </c>
      <c r="P138" s="29">
        <f>P8*1000*11630/RES_summary!P$6</f>
        <v>32.566571071232339</v>
      </c>
      <c r="Q138" s="29">
        <f>Q8*1000*11630/RES_summary!Q$6</f>
        <v>34.83194837452038</v>
      </c>
      <c r="R138" s="29">
        <f>R8*1000*11630/RES_summary!R$6</f>
        <v>35.622910016117068</v>
      </c>
      <c r="S138" s="29">
        <f>S8*1000*11630/RES_summary!S$6</f>
        <v>40.450012985288424</v>
      </c>
      <c r="T138" s="29">
        <f>T8*1000*11630/RES_summary!T$6</f>
        <v>45.33335303716256</v>
      </c>
      <c r="U138" s="29">
        <f>U8*1000*11630/RES_summary!U$6</f>
        <v>47.63530879565495</v>
      </c>
      <c r="V138" s="29">
        <f>V8*1000*11630/RES_summary!V$6</f>
        <v>53.765698087805816</v>
      </c>
      <c r="W138" s="29">
        <f>W8*1000*11630/RES_summary!W$6</f>
        <v>60.143976550601558</v>
      </c>
      <c r="X138" s="29">
        <f>X8*1000*11630/RES_summary!X$6</f>
        <v>59.734191550909536</v>
      </c>
      <c r="Y138" s="29">
        <f>Y8*1000*11630/RES_summary!Y$6</f>
        <v>60.611652780036813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179.29854892398123</v>
      </c>
      <c r="C139" s="22">
        <f t="shared" ref="C139:Q139" si="115">SUM(C140:C141)</f>
        <v>192.91124036459053</v>
      </c>
      <c r="D139" s="22">
        <f t="shared" si="115"/>
        <v>201.69670218444034</v>
      </c>
      <c r="E139" s="22">
        <f t="shared" si="115"/>
        <v>209.7149913375961</v>
      </c>
      <c r="F139" s="22">
        <f t="shared" si="115"/>
        <v>221.7561326842019</v>
      </c>
      <c r="G139" s="22">
        <f t="shared" si="115"/>
        <v>241.02624459678623</v>
      </c>
      <c r="H139" s="22">
        <f t="shared" si="115"/>
        <v>243.69186233696269</v>
      </c>
      <c r="I139" s="22">
        <f t="shared" si="115"/>
        <v>261.7107659496391</v>
      </c>
      <c r="J139" s="22">
        <f t="shared" si="115"/>
        <v>278.50881272866957</v>
      </c>
      <c r="K139" s="22">
        <f t="shared" si="115"/>
        <v>297.98077364019582</v>
      </c>
      <c r="L139" s="22">
        <f t="shared" si="115"/>
        <v>320.57713620997976</v>
      </c>
      <c r="M139" s="22">
        <f t="shared" si="115"/>
        <v>356.93134723403466</v>
      </c>
      <c r="N139" s="22">
        <f t="shared" si="115"/>
        <v>381.95675086315583</v>
      </c>
      <c r="O139" s="22">
        <f t="shared" si="115"/>
        <v>404.29294147167786</v>
      </c>
      <c r="P139" s="22">
        <f t="shared" si="115"/>
        <v>415.76837950271874</v>
      </c>
      <c r="Q139" s="22">
        <f t="shared" si="115"/>
        <v>413.41629568950145</v>
      </c>
      <c r="R139" s="22">
        <f t="shared" ref="R139:V139" si="116">SUM(R140:R141)</f>
        <v>456.62779945296211</v>
      </c>
      <c r="S139" s="22">
        <f t="shared" si="116"/>
        <v>531.82422192490162</v>
      </c>
      <c r="T139" s="22">
        <f t="shared" si="116"/>
        <v>586.17051341338674</v>
      </c>
      <c r="U139" s="22">
        <f t="shared" si="116"/>
        <v>649.88563161224693</v>
      </c>
      <c r="V139" s="22">
        <f t="shared" si="116"/>
        <v>693.74682965083912</v>
      </c>
      <c r="W139" s="22">
        <f t="shared" ref="W139:Y139" si="117">SUM(W140:W141)</f>
        <v>753.10311929768955</v>
      </c>
      <c r="X139" s="22">
        <f t="shared" si="117"/>
        <v>758.71731902036549</v>
      </c>
      <c r="Y139" s="22">
        <f t="shared" si="117"/>
        <v>769.08753453456325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148.72621274684872</v>
      </c>
      <c r="C140" s="29">
        <f>C10*1000*11630/RES_summary!C$6</f>
        <v>152.83174223645381</v>
      </c>
      <c r="D140" s="29">
        <f>D10*1000*11630/RES_summary!D$6</f>
        <v>154.15598387484724</v>
      </c>
      <c r="E140" s="29">
        <f>E10*1000*11630/RES_summary!E$6</f>
        <v>155.16635577936725</v>
      </c>
      <c r="F140" s="29">
        <f>F10*1000*11630/RES_summary!F$6</f>
        <v>160.56632784114998</v>
      </c>
      <c r="G140" s="29">
        <f>G10*1000*11630/RES_summary!G$6</f>
        <v>174.91678368389447</v>
      </c>
      <c r="H140" s="29">
        <f>H10*1000*11630/RES_summary!H$6</f>
        <v>175.83369159165753</v>
      </c>
      <c r="I140" s="29">
        <f>I10*1000*11630/RES_summary!I$6</f>
        <v>188.91394898425128</v>
      </c>
      <c r="J140" s="29">
        <f>J10*1000*11630/RES_summary!J$6</f>
        <v>201.2658639746877</v>
      </c>
      <c r="K140" s="29">
        <f>K10*1000*11630/RES_summary!K$6</f>
        <v>217.69534602463088</v>
      </c>
      <c r="L140" s="29">
        <f>L10*1000*11630/RES_summary!L$6</f>
        <v>235.71812498070273</v>
      </c>
      <c r="M140" s="29">
        <f>M10*1000*11630/RES_summary!M$6</f>
        <v>264.79074686592219</v>
      </c>
      <c r="N140" s="29">
        <f>N10*1000*11630/RES_summary!N$6</f>
        <v>284.71552860552219</v>
      </c>
      <c r="O140" s="29">
        <f>O10*1000*11630/RES_summary!O$6</f>
        <v>301.86166636361935</v>
      </c>
      <c r="P140" s="29">
        <f>P10*1000*11630/RES_summary!P$6</f>
        <v>310.13370043303644</v>
      </c>
      <c r="Q140" s="29">
        <f>Q10*1000*11630/RES_summary!Q$6</f>
        <v>306.98840414039182</v>
      </c>
      <c r="R140" s="29">
        <f>R10*1000*11630/RES_summary!R$6</f>
        <v>336.46101454818324</v>
      </c>
      <c r="S140" s="29">
        <f>S10*1000*11630/RES_summary!S$6</f>
        <v>387.84069113779162</v>
      </c>
      <c r="T140" s="29">
        <f>T10*1000*11630/RES_summary!T$6</f>
        <v>422.37843203179472</v>
      </c>
      <c r="U140" s="29">
        <f>U10*1000*11630/RES_summary!U$6</f>
        <v>460.62675128801186</v>
      </c>
      <c r="V140" s="29">
        <f>V10*1000*11630/RES_summary!V$6</f>
        <v>483.88459156051658</v>
      </c>
      <c r="W140" s="29">
        <f>W10*1000*11630/RES_summary!W$6</f>
        <v>518.95636024873318</v>
      </c>
      <c r="X140" s="29">
        <f>X10*1000*11630/RES_summary!X$6</f>
        <v>518.48133396763353</v>
      </c>
      <c r="Y140" s="29">
        <f>Y10*1000*11630/RES_summary!Y$6</f>
        <v>523.5926573165633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30.572336177132513</v>
      </c>
      <c r="C141" s="29">
        <f>C11*1000*11630/RES_summary!C$6</f>
        <v>40.079498128136706</v>
      </c>
      <c r="D141" s="29">
        <f>D11*1000*11630/RES_summary!D$6</f>
        <v>47.540718309593103</v>
      </c>
      <c r="E141" s="29">
        <f>E11*1000*11630/RES_summary!E$6</f>
        <v>54.548635558228845</v>
      </c>
      <c r="F141" s="29">
        <f>F11*1000*11630/RES_summary!F$6</f>
        <v>61.189804843051924</v>
      </c>
      <c r="G141" s="29">
        <f>G11*1000*11630/RES_summary!G$6</f>
        <v>66.109460912891777</v>
      </c>
      <c r="H141" s="29">
        <f>H11*1000*11630/RES_summary!H$6</f>
        <v>67.858170745305173</v>
      </c>
      <c r="I141" s="29">
        <f>I11*1000*11630/RES_summary!I$6</f>
        <v>72.796816965387819</v>
      </c>
      <c r="J141" s="29">
        <f>J11*1000*11630/RES_summary!J$6</f>
        <v>77.242948753981864</v>
      </c>
      <c r="K141" s="29">
        <f>K11*1000*11630/RES_summary!K$6</f>
        <v>80.285427615564942</v>
      </c>
      <c r="L141" s="29">
        <f>L11*1000*11630/RES_summary!L$6</f>
        <v>84.859011229277044</v>
      </c>
      <c r="M141" s="29">
        <f>M11*1000*11630/RES_summary!M$6</f>
        <v>92.140600368112487</v>
      </c>
      <c r="N141" s="29">
        <f>N11*1000*11630/RES_summary!N$6</f>
        <v>97.241222257633638</v>
      </c>
      <c r="O141" s="29">
        <f>O11*1000*11630/RES_summary!O$6</f>
        <v>102.43127510805853</v>
      </c>
      <c r="P141" s="29">
        <f>P11*1000*11630/RES_summary!P$6</f>
        <v>105.63467906968233</v>
      </c>
      <c r="Q141" s="29">
        <f>Q11*1000*11630/RES_summary!Q$6</f>
        <v>106.42789154910962</v>
      </c>
      <c r="R141" s="29">
        <f>R11*1000*11630/RES_summary!R$6</f>
        <v>120.16678490477885</v>
      </c>
      <c r="S141" s="29">
        <f>S11*1000*11630/RES_summary!S$6</f>
        <v>143.98353078711006</v>
      </c>
      <c r="T141" s="29">
        <f>T11*1000*11630/RES_summary!T$6</f>
        <v>163.79208138159203</v>
      </c>
      <c r="U141" s="29">
        <f>U11*1000*11630/RES_summary!U$6</f>
        <v>189.25888032423509</v>
      </c>
      <c r="V141" s="29">
        <f>V11*1000*11630/RES_summary!V$6</f>
        <v>209.86223809032256</v>
      </c>
      <c r="W141" s="29">
        <f>W11*1000*11630/RES_summary!W$6</f>
        <v>234.1467590489564</v>
      </c>
      <c r="X141" s="29">
        <f>X11*1000*11630/RES_summary!X$6</f>
        <v>240.23598505273193</v>
      </c>
      <c r="Y141" s="29">
        <f>Y11*1000*11630/RES_summary!Y$6</f>
        <v>245.49487721799994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362.79512510758241</v>
      </c>
      <c r="C142" s="22">
        <f t="shared" ref="C142:Q142" si="119">SUM(C143:C144)</f>
        <v>380.84784236853648</v>
      </c>
      <c r="D142" s="22">
        <f t="shared" si="119"/>
        <v>401.37955947141279</v>
      </c>
      <c r="E142" s="22">
        <f t="shared" si="119"/>
        <v>417.45526023769173</v>
      </c>
      <c r="F142" s="22">
        <f t="shared" si="119"/>
        <v>432.40821331927646</v>
      </c>
      <c r="G142" s="22">
        <f t="shared" si="119"/>
        <v>443.31768319748278</v>
      </c>
      <c r="H142" s="22">
        <f t="shared" si="119"/>
        <v>429.65149130390188</v>
      </c>
      <c r="I142" s="22">
        <f t="shared" si="119"/>
        <v>435.93648510208766</v>
      </c>
      <c r="J142" s="22">
        <f t="shared" si="119"/>
        <v>436.51351529251508</v>
      </c>
      <c r="K142" s="22">
        <f t="shared" si="119"/>
        <v>440.33429603128133</v>
      </c>
      <c r="L142" s="22">
        <f t="shared" si="119"/>
        <v>438.4204361713052</v>
      </c>
      <c r="M142" s="22">
        <f t="shared" si="119"/>
        <v>459.5225031542447</v>
      </c>
      <c r="N142" s="22">
        <f t="shared" si="119"/>
        <v>462.70773786019481</v>
      </c>
      <c r="O142" s="22">
        <f t="shared" si="119"/>
        <v>463.38581549192872</v>
      </c>
      <c r="P142" s="22">
        <f t="shared" si="119"/>
        <v>444.26031121877043</v>
      </c>
      <c r="Q142" s="22">
        <f t="shared" si="119"/>
        <v>407.27736335492079</v>
      </c>
      <c r="R142" s="22">
        <f t="shared" ref="R142:V142" si="120">SUM(R143:R144)</f>
        <v>404.81182757144916</v>
      </c>
      <c r="S142" s="22">
        <f t="shared" si="120"/>
        <v>422.89927652418487</v>
      </c>
      <c r="T142" s="22">
        <f t="shared" si="120"/>
        <v>420.10040625402485</v>
      </c>
      <c r="U142" s="22">
        <f t="shared" si="120"/>
        <v>425.78992609889588</v>
      </c>
      <c r="V142" s="22">
        <f t="shared" si="120"/>
        <v>421.23322600272172</v>
      </c>
      <c r="W142" s="22">
        <f t="shared" ref="W142:Y142" si="121">SUM(W143:W144)</f>
        <v>433.74510550084176</v>
      </c>
      <c r="X142" s="22">
        <f t="shared" si="121"/>
        <v>416.30854396008488</v>
      </c>
      <c r="Y142" s="22">
        <f t="shared" si="121"/>
        <v>403.10436919310303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276.55117886077869</v>
      </c>
      <c r="C143" s="31">
        <f>C13*1000*11630/RES_summary!C$6</f>
        <v>293.19293151156529</v>
      </c>
      <c r="D143" s="31">
        <f>D13*1000*11630/RES_summary!D$6</f>
        <v>311.265857590358</v>
      </c>
      <c r="E143" s="31">
        <f>E13*1000*11630/RES_summary!E$6</f>
        <v>327.24823665235073</v>
      </c>
      <c r="F143" s="31">
        <f>F13*1000*11630/RES_summary!F$6</f>
        <v>338.13343416265951</v>
      </c>
      <c r="G143" s="31">
        <f>G13*1000*11630/RES_summary!G$6</f>
        <v>346.8682178073031</v>
      </c>
      <c r="H143" s="31">
        <f>H13*1000*11630/RES_summary!H$6</f>
        <v>332.0893733968731</v>
      </c>
      <c r="I143" s="31">
        <f>I13*1000*11630/RES_summary!I$6</f>
        <v>334.08106971064302</v>
      </c>
      <c r="J143" s="31">
        <f>J13*1000*11630/RES_summary!J$6</f>
        <v>328.99941295471706</v>
      </c>
      <c r="K143" s="31">
        <f>K13*1000*11630/RES_summary!K$6</f>
        <v>323.27192365615787</v>
      </c>
      <c r="L143" s="31">
        <f>L13*1000*11630/RES_summary!L$6</f>
        <v>314.18332250961964</v>
      </c>
      <c r="M143" s="31">
        <f>M13*1000*11630/RES_summary!M$6</f>
        <v>318.2214146488285</v>
      </c>
      <c r="N143" s="31">
        <f>N13*1000*11630/RES_summary!N$6</f>
        <v>310.71087728588509</v>
      </c>
      <c r="O143" s="31">
        <f>O13*1000*11630/RES_summary!O$6</f>
        <v>304.44909273094197</v>
      </c>
      <c r="P143" s="31">
        <f>P13*1000*11630/RES_summary!P$6</f>
        <v>285.50355771010271</v>
      </c>
      <c r="Q143" s="31">
        <f>Q13*1000*11630/RES_summary!Q$6</f>
        <v>255.21352178439039</v>
      </c>
      <c r="R143" s="31">
        <f>R13*1000*11630/RES_summary!R$6</f>
        <v>244.15200745214756</v>
      </c>
      <c r="S143" s="31">
        <f>S13*1000*11630/RES_summary!S$6</f>
        <v>243.69057345228447</v>
      </c>
      <c r="T143" s="31">
        <f>T13*1000*11630/RES_summary!T$6</f>
        <v>230.78459189774435</v>
      </c>
      <c r="U143" s="31">
        <f>U13*1000*11630/RES_summary!U$6</f>
        <v>223.69169431292877</v>
      </c>
      <c r="V143" s="31">
        <f>V13*1000*11630/RES_summary!V$6</f>
        <v>212.33448473894427</v>
      </c>
      <c r="W143" s="31">
        <f>W13*1000*11630/RES_summary!W$6</f>
        <v>212.28936105381371</v>
      </c>
      <c r="X143" s="31">
        <f>X13*1000*11630/RES_summary!X$6</f>
        <v>198.12845825005732</v>
      </c>
      <c r="Y143" s="31">
        <f>Y13*1000*11630/RES_summary!Y$6</f>
        <v>186.32999331098594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86.243946246803688</v>
      </c>
      <c r="C144" s="33">
        <f>C14*1000*11630/RES_summary!C$6</f>
        <v>87.654910856971213</v>
      </c>
      <c r="D144" s="33">
        <f>D14*1000*11630/RES_summary!D$6</f>
        <v>90.113701881054794</v>
      </c>
      <c r="E144" s="33">
        <f>E14*1000*11630/RES_summary!E$6</f>
        <v>90.207023585341005</v>
      </c>
      <c r="F144" s="33">
        <f>F14*1000*11630/RES_summary!F$6</f>
        <v>94.274779156616972</v>
      </c>
      <c r="G144" s="33">
        <f>G14*1000*11630/RES_summary!G$6</f>
        <v>96.449465390179654</v>
      </c>
      <c r="H144" s="33">
        <f>H14*1000*11630/RES_summary!H$6</f>
        <v>97.562117907028792</v>
      </c>
      <c r="I144" s="33">
        <f>I14*1000*11630/RES_summary!I$6</f>
        <v>101.85541539144462</v>
      </c>
      <c r="J144" s="33">
        <f>J14*1000*11630/RES_summary!J$6</f>
        <v>107.51410233779805</v>
      </c>
      <c r="K144" s="33">
        <f>K14*1000*11630/RES_summary!K$6</f>
        <v>117.06237237512346</v>
      </c>
      <c r="L144" s="33">
        <f>L14*1000*11630/RES_summary!L$6</f>
        <v>124.23711366168557</v>
      </c>
      <c r="M144" s="33">
        <f>M14*1000*11630/RES_summary!M$6</f>
        <v>141.3010885054162</v>
      </c>
      <c r="N144" s="33">
        <f>N14*1000*11630/RES_summary!N$6</f>
        <v>151.99686057430972</v>
      </c>
      <c r="O144" s="33">
        <f>O14*1000*11630/RES_summary!O$6</f>
        <v>158.93672276098678</v>
      </c>
      <c r="P144" s="33">
        <f>P14*1000*11630/RES_summary!P$6</f>
        <v>158.75675350866771</v>
      </c>
      <c r="Q144" s="33">
        <f>Q14*1000*11630/RES_summary!Q$6</f>
        <v>152.0638415705304</v>
      </c>
      <c r="R144" s="33">
        <f>R14*1000*11630/RES_summary!R$6</f>
        <v>160.65982011930157</v>
      </c>
      <c r="S144" s="33">
        <f>S14*1000*11630/RES_summary!S$6</f>
        <v>179.2087030719004</v>
      </c>
      <c r="T144" s="33">
        <f>T14*1000*11630/RES_summary!T$6</f>
        <v>189.31581435628047</v>
      </c>
      <c r="U144" s="33">
        <f>U14*1000*11630/RES_summary!U$6</f>
        <v>202.0982317859671</v>
      </c>
      <c r="V144" s="33">
        <f>V14*1000*11630/RES_summary!V$6</f>
        <v>208.89874126377748</v>
      </c>
      <c r="W144" s="33">
        <f>W14*1000*11630/RES_summary!W$6</f>
        <v>221.45574444702808</v>
      </c>
      <c r="X144" s="33">
        <f>X14*1000*11630/RES_summary!X$6</f>
        <v>218.18008571002753</v>
      </c>
      <c r="Y144" s="33">
        <f>Y14*1000*11630/RES_summary!Y$6</f>
        <v>216.77437588211711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276.69768886807174</v>
      </c>
      <c r="C3" s="49">
        <f t="shared" ref="C3:W3" si="0">C5*C11/11630</f>
        <v>272.92617756533139</v>
      </c>
      <c r="D3" s="49">
        <f t="shared" si="0"/>
        <v>268.34158195071336</v>
      </c>
      <c r="E3" s="49">
        <f t="shared" si="0"/>
        <v>263.23429969723901</v>
      </c>
      <c r="F3" s="49">
        <f t="shared" si="0"/>
        <v>258.1116115886058</v>
      </c>
      <c r="G3" s="49">
        <f t="shared" si="0"/>
        <v>253.02397481125078</v>
      </c>
      <c r="H3" s="49">
        <f t="shared" si="0"/>
        <v>247.00106026003584</v>
      </c>
      <c r="I3" s="49">
        <f t="shared" si="0"/>
        <v>240.7151087616065</v>
      </c>
      <c r="J3" s="49">
        <f t="shared" si="0"/>
        <v>234.02599513503293</v>
      </c>
      <c r="K3" s="49">
        <f t="shared" si="0"/>
        <v>227.13087399220106</v>
      </c>
      <c r="L3" s="49">
        <f t="shared" si="0"/>
        <v>219.82861230685447</v>
      </c>
      <c r="M3" s="49">
        <f t="shared" si="0"/>
        <v>212.1626360374681</v>
      </c>
      <c r="N3" s="49">
        <f t="shared" si="0"/>
        <v>204.08026197316164</v>
      </c>
      <c r="O3" s="49">
        <f t="shared" si="0"/>
        <v>195.79323982604237</v>
      </c>
      <c r="P3" s="49">
        <f t="shared" si="0"/>
        <v>186.85973647549761</v>
      </c>
      <c r="Q3" s="49">
        <f t="shared" si="0"/>
        <v>177.86811359656048</v>
      </c>
      <c r="R3" s="49">
        <f t="shared" si="0"/>
        <v>171.55942711384438</v>
      </c>
      <c r="S3" s="49">
        <f t="shared" si="0"/>
        <v>163.6715053910909</v>
      </c>
      <c r="T3" s="49">
        <f t="shared" si="0"/>
        <v>155.27288727164594</v>
      </c>
      <c r="U3" s="49">
        <f t="shared" si="0"/>
        <v>149.43249088656407</v>
      </c>
      <c r="V3" s="49">
        <f t="shared" si="0"/>
        <v>144.50857184511156</v>
      </c>
      <c r="W3" s="49">
        <f t="shared" si="0"/>
        <v>140.01670380489878</v>
      </c>
      <c r="X3" s="49">
        <f t="shared" ref="X3:Y3" si="1">X5*X11/11630</f>
        <v>135.46874945678758</v>
      </c>
      <c r="Y3" s="49">
        <f t="shared" si="1"/>
        <v>130.69402840895356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367.35092711594484</v>
      </c>
      <c r="C5" s="49">
        <f t="shared" ref="C5:W5" si="2">C7*C13/1000000</f>
        <v>362.34377226995491</v>
      </c>
      <c r="D5" s="49">
        <f t="shared" si="2"/>
        <v>356.25714590031953</v>
      </c>
      <c r="E5" s="49">
        <f t="shared" si="2"/>
        <v>349.47658738343495</v>
      </c>
      <c r="F5" s="49">
        <f t="shared" si="2"/>
        <v>342.67557565930224</v>
      </c>
      <c r="G5" s="49">
        <f t="shared" si="2"/>
        <v>335.92109897886399</v>
      </c>
      <c r="H5" s="49">
        <f t="shared" si="2"/>
        <v>327.92492361007066</v>
      </c>
      <c r="I5" s="49">
        <f t="shared" si="2"/>
        <v>319.57953366409663</v>
      </c>
      <c r="J5" s="49">
        <f t="shared" si="2"/>
        <v>310.69889536762952</v>
      </c>
      <c r="K5" s="49">
        <f t="shared" si="2"/>
        <v>301.54475622480612</v>
      </c>
      <c r="L5" s="49">
        <f t="shared" si="2"/>
        <v>291.85008688684013</v>
      </c>
      <c r="M5" s="49">
        <f t="shared" si="2"/>
        <v>281.67254076663886</v>
      </c>
      <c r="N5" s="49">
        <f t="shared" si="2"/>
        <v>270.94217428628679</v>
      </c>
      <c r="O5" s="49">
        <f t="shared" si="2"/>
        <v>259.94011177818209</v>
      </c>
      <c r="P5" s="49">
        <f t="shared" si="2"/>
        <v>248.07976429338345</v>
      </c>
      <c r="Q5" s="49">
        <f t="shared" si="2"/>
        <v>236.14225583652967</v>
      </c>
      <c r="R5" s="49">
        <f t="shared" si="2"/>
        <v>227.76668234406526</v>
      </c>
      <c r="S5" s="49">
        <f t="shared" si="2"/>
        <v>217.29447576465617</v>
      </c>
      <c r="T5" s="49">
        <f t="shared" si="2"/>
        <v>206.14425559009621</v>
      </c>
      <c r="U5" s="49">
        <f t="shared" si="2"/>
        <v>198.39039600579238</v>
      </c>
      <c r="V5" s="49">
        <f t="shared" si="2"/>
        <v>191.853275177928</v>
      </c>
      <c r="W5" s="49">
        <f t="shared" si="2"/>
        <v>185.88975630718878</v>
      </c>
      <c r="X5" s="49">
        <f t="shared" ref="X5:Y5" si="3">X7*X13/1000000</f>
        <v>179.85177581991326</v>
      </c>
      <c r="Y5" s="49">
        <f t="shared" si="3"/>
        <v>173.51273406348523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6576395</v>
      </c>
      <c r="C7" s="35">
        <v>6551674</v>
      </c>
      <c r="D7" s="35">
        <v>6523841</v>
      </c>
      <c r="E7" s="35">
        <v>6492916</v>
      </c>
      <c r="F7" s="35">
        <v>6469003</v>
      </c>
      <c r="G7" s="35">
        <v>6454015</v>
      </c>
      <c r="H7" s="35">
        <v>6415447</v>
      </c>
      <c r="I7" s="35">
        <v>6378740</v>
      </c>
      <c r="J7" s="35">
        <v>6341843</v>
      </c>
      <c r="K7" s="35">
        <v>6312658</v>
      </c>
      <c r="L7" s="35">
        <v>6283792</v>
      </c>
      <c r="M7" s="35">
        <v>6248470</v>
      </c>
      <c r="N7" s="35">
        <v>6206785</v>
      </c>
      <c r="O7" s="35">
        <v>6172100</v>
      </c>
      <c r="P7" s="35">
        <v>6126994</v>
      </c>
      <c r="Q7" s="35">
        <v>6109104</v>
      </c>
      <c r="R7" s="35">
        <v>6247640</v>
      </c>
      <c r="S7" s="35">
        <v>6312865</v>
      </c>
      <c r="T7" s="35">
        <v>6361509</v>
      </c>
      <c r="U7" s="35">
        <v>6320231</v>
      </c>
      <c r="V7" s="35">
        <v>6291020</v>
      </c>
      <c r="W7" s="35">
        <v>6273737</v>
      </c>
      <c r="X7" s="35">
        <v>6260329</v>
      </c>
      <c r="Y7" s="35">
        <v>6242329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321064.24948715605</v>
      </c>
      <c r="D8" s="52">
        <v>320176.43028974347</v>
      </c>
      <c r="E8" s="52">
        <v>319322.91760265734</v>
      </c>
      <c r="F8" s="52">
        <v>328587.80344909895</v>
      </c>
      <c r="G8" s="52">
        <v>339780.18044418655</v>
      </c>
      <c r="H8" s="52">
        <v>318482.14179876447</v>
      </c>
      <c r="I8" s="52">
        <v>322639.78132323083</v>
      </c>
      <c r="J8" s="52">
        <v>324761.19343139883</v>
      </c>
      <c r="K8" s="52">
        <v>334799.47314437479</v>
      </c>
      <c r="L8" s="52">
        <v>337459.71609446686</v>
      </c>
      <c r="M8" s="52">
        <v>333360.01852911245</v>
      </c>
      <c r="N8" s="52">
        <v>329368.47731484007</v>
      </c>
      <c r="O8" s="52">
        <v>338755.18994124886</v>
      </c>
      <c r="P8" s="52">
        <v>330736.25452501513</v>
      </c>
      <c r="Q8" s="52">
        <v>360369.76981392689</v>
      </c>
      <c r="R8" s="52">
        <v>519228.83519094624</v>
      </c>
      <c r="S8" s="52">
        <v>448366.5506782895</v>
      </c>
      <c r="T8" s="52">
        <v>434250.01694154367</v>
      </c>
      <c r="U8" s="52">
        <v>279786.24948715605</v>
      </c>
      <c r="V8" s="52">
        <v>290965.43028974347</v>
      </c>
      <c r="W8" s="52">
        <v>302039.91760265734</v>
      </c>
      <c r="X8" s="52">
        <v>315179.80344909895</v>
      </c>
      <c r="Y8" s="52">
        <v>321780.18044418655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345785.24948715605</v>
      </c>
      <c r="D9" s="36">
        <v>348009.43028974347</v>
      </c>
      <c r="E9" s="36">
        <v>350247.91760265734</v>
      </c>
      <c r="F9" s="36">
        <v>352500.80344909895</v>
      </c>
      <c r="G9" s="36">
        <v>354768.18044418655</v>
      </c>
      <c r="H9" s="36">
        <v>357050.14179876447</v>
      </c>
      <c r="I9" s="36">
        <v>359346.78132323083</v>
      </c>
      <c r="J9" s="36">
        <v>361658.19343139883</v>
      </c>
      <c r="K9" s="36">
        <v>363984.47314437479</v>
      </c>
      <c r="L9" s="36">
        <v>366325.71609446686</v>
      </c>
      <c r="M9" s="36">
        <v>368682.01852911245</v>
      </c>
      <c r="N9" s="36">
        <v>371053.47731484007</v>
      </c>
      <c r="O9" s="36">
        <v>373440.18994124886</v>
      </c>
      <c r="P9" s="36">
        <v>375842.25452501513</v>
      </c>
      <c r="Q9" s="36">
        <v>378259.76981392689</v>
      </c>
      <c r="R9" s="36">
        <v>380692.83519094624</v>
      </c>
      <c r="S9" s="36">
        <v>383141.5506782895</v>
      </c>
      <c r="T9" s="36">
        <v>385606.01694154367</v>
      </c>
      <c r="U9" s="36">
        <v>321064.24948715605</v>
      </c>
      <c r="V9" s="36">
        <v>320176.43028974347</v>
      </c>
      <c r="W9" s="36">
        <v>319322.91760265734</v>
      </c>
      <c r="X9" s="36">
        <v>328587.80344909895</v>
      </c>
      <c r="Y9" s="36">
        <v>339780.18044418655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8759.9999999999964</v>
      </c>
      <c r="D11" s="54">
        <v>8759.9999999999927</v>
      </c>
      <c r="E11" s="54">
        <v>8759.9999999999982</v>
      </c>
      <c r="F11" s="54">
        <v>8759.9999999999945</v>
      </c>
      <c r="G11" s="54">
        <v>8759.9999999999945</v>
      </c>
      <c r="H11" s="54">
        <v>8759.9999999999927</v>
      </c>
      <c r="I11" s="54">
        <v>8759.9999999999909</v>
      </c>
      <c r="J11" s="54">
        <v>8759.9999999999945</v>
      </c>
      <c r="K11" s="54">
        <v>8759.9999999999891</v>
      </c>
      <c r="L11" s="54">
        <v>8759.9999999999927</v>
      </c>
      <c r="M11" s="54">
        <v>8759.9999999999909</v>
      </c>
      <c r="N11" s="54">
        <v>8759.9999999999909</v>
      </c>
      <c r="O11" s="54">
        <v>8759.9999999999909</v>
      </c>
      <c r="P11" s="54">
        <v>8759.9999999999927</v>
      </c>
      <c r="Q11" s="54">
        <v>8759.9999999999927</v>
      </c>
      <c r="R11" s="54">
        <v>8759.9999999999927</v>
      </c>
      <c r="S11" s="54">
        <v>8759.9999999999964</v>
      </c>
      <c r="T11" s="54">
        <v>8759.9999999999964</v>
      </c>
      <c r="U11" s="54">
        <v>8759.9999999999945</v>
      </c>
      <c r="V11" s="54">
        <v>8759.9999999999909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55.8590119839129</v>
      </c>
      <c r="C13" s="35">
        <v>55.305525316118434</v>
      </c>
      <c r="D13" s="35">
        <v>54.608496114531228</v>
      </c>
      <c r="E13" s="35">
        <v>53.824289022595543</v>
      </c>
      <c r="F13" s="35">
        <v>52.971930243238752</v>
      </c>
      <c r="G13" s="35">
        <v>52.048391424386836</v>
      </c>
      <c r="H13" s="35">
        <v>51.114898714005534</v>
      </c>
      <c r="I13" s="35">
        <v>50.100730499141939</v>
      </c>
      <c r="J13" s="35">
        <v>48.991893266299641</v>
      </c>
      <c r="K13" s="35">
        <v>47.768270707015354</v>
      </c>
      <c r="L13" s="35">
        <v>46.444899335757789</v>
      </c>
      <c r="M13" s="35">
        <v>45.078641774168538</v>
      </c>
      <c r="N13" s="35">
        <v>43.652579279979371</v>
      </c>
      <c r="O13" s="35">
        <v>42.115343526219938</v>
      </c>
      <c r="P13" s="35">
        <v>40.489637217432147</v>
      </c>
      <c r="Q13" s="35">
        <v>38.654155476241634</v>
      </c>
      <c r="R13" s="35">
        <v>36.456435124953622</v>
      </c>
      <c r="S13" s="35">
        <v>34.420896972239412</v>
      </c>
      <c r="T13" s="35">
        <v>32.404930275206119</v>
      </c>
      <c r="U13" s="35">
        <v>31.389738129158946</v>
      </c>
      <c r="V13" s="35">
        <v>30.496370251235572</v>
      </c>
      <c r="W13" s="35">
        <v>29.629829287901099</v>
      </c>
      <c r="X13" s="35">
        <v>28.728805757638817</v>
      </c>
      <c r="Y13" s="35">
        <v>27.796153336917236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44.564499385490798</v>
      </c>
      <c r="D14" s="36">
        <v>41.704620653526668</v>
      </c>
      <c r="E14" s="36">
        <v>40.034533712141034</v>
      </c>
      <c r="F14" s="36">
        <v>39.226455592001486</v>
      </c>
      <c r="G14" s="36">
        <v>38.444041513628733</v>
      </c>
      <c r="H14" s="36">
        <v>37.516366579672152</v>
      </c>
      <c r="I14" s="36">
        <v>36.348171853588092</v>
      </c>
      <c r="J14" s="36">
        <v>34.860172007863632</v>
      </c>
      <c r="K14" s="36">
        <v>33.38617531123267</v>
      </c>
      <c r="L14" s="36">
        <v>31.908766332144783</v>
      </c>
      <c r="M14" s="36">
        <v>31.247499976245599</v>
      </c>
      <c r="N14" s="36">
        <v>30.349941916556794</v>
      </c>
      <c r="O14" s="36">
        <v>29.100476774416194</v>
      </c>
      <c r="P14" s="36">
        <v>27.616656443946539</v>
      </c>
      <c r="Q14" s="36">
        <v>25.506325247427235</v>
      </c>
      <c r="R14" s="36">
        <v>24.824415126937769</v>
      </c>
      <c r="S14" s="36">
        <v>24.37671114165401</v>
      </c>
      <c r="T14" s="36">
        <v>23.924814142828744</v>
      </c>
      <c r="U14" s="36">
        <v>23.425768695507315</v>
      </c>
      <c r="V14" s="36">
        <v>23.424486313657923</v>
      </c>
      <c r="W14" s="36">
        <v>22.581204806366237</v>
      </c>
      <c r="X14" s="36">
        <v>21.737923299074552</v>
      </c>
      <c r="Y14" s="36">
        <v>20.894641791782863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1.6399999800498604</v>
      </c>
      <c r="C16" s="44">
        <f>C7/RES_summary!C$6</f>
        <v>1.6246596525753327</v>
      </c>
      <c r="D16" s="44">
        <f>D7/RES_summary!D$6</f>
        <v>1.6092312033687131</v>
      </c>
      <c r="E16" s="44">
        <f>E7/RES_summary!E$6</f>
        <v>1.5941814203399851</v>
      </c>
      <c r="F16" s="44">
        <f>F7/RES_summary!F$6</f>
        <v>1.5797942238998897</v>
      </c>
      <c r="G16" s="44">
        <f>G7/RES_summary!G$6</f>
        <v>1.5665970915345455</v>
      </c>
      <c r="H16" s="44">
        <f>H7/RES_summary!H$6</f>
        <v>1.5555317668858</v>
      </c>
      <c r="I16" s="44">
        <f>I7/RES_summary!I$6</f>
        <v>1.5461243271333944</v>
      </c>
      <c r="J16" s="44">
        <f>J7/RES_summary!J$6</f>
        <v>1.5373561086813075</v>
      </c>
      <c r="K16" s="44">
        <f>K7/RES_summary!K$6</f>
        <v>1.5282081400072336</v>
      </c>
      <c r="L16" s="44">
        <f>L7/RES_summary!L$6</f>
        <v>1.5176617574496256</v>
      </c>
      <c r="M16" s="44">
        <f>M7/RES_summary!M$6</f>
        <v>1.5047804734259334</v>
      </c>
      <c r="N16" s="44">
        <f>N7/RES_summary!N$6</f>
        <v>1.490464610264943</v>
      </c>
      <c r="O16" s="44">
        <f>O7/RES_summary!O$6</f>
        <v>1.4757775083865938</v>
      </c>
      <c r="P16" s="44">
        <f>P7/RES_summary!P$6</f>
        <v>1.4617378354998185</v>
      </c>
      <c r="Q16" s="44">
        <f>Q7/RES_summary!Q$6</f>
        <v>1.4507465791436585</v>
      </c>
      <c r="R16" s="44">
        <f>R7/RES_summary!R$6</f>
        <v>1.4782775559786736</v>
      </c>
      <c r="S16" s="44">
        <f>S7/RES_summary!S$6</f>
        <v>1.4952766202472789</v>
      </c>
      <c r="T16" s="44">
        <f>T7/RES_summary!T$6</f>
        <v>1.5082632508972156</v>
      </c>
      <c r="U16" s="44">
        <f>U7/RES_summary!U$6</f>
        <v>1.4992208843324573</v>
      </c>
      <c r="V16" s="44">
        <f>V7/RES_summary!V$6</f>
        <v>1.4985148290802897</v>
      </c>
      <c r="W16" s="44">
        <f>W7/RES_summary!W$6</f>
        <v>1.4989686691902195</v>
      </c>
      <c r="X16" s="44">
        <f>X7/RES_summary!X$6</f>
        <v>1.4995496796737382</v>
      </c>
      <c r="Y16" s="44">
        <f>Y7/RES_summary!Y$6</f>
        <v>1.5001498388541401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91.608778539222072</v>
      </c>
      <c r="C17" s="52">
        <f t="shared" si="4"/>
        <v>89.852655545581243</v>
      </c>
      <c r="D17" s="52">
        <f t="shared" si="4"/>
        <v>87.877695916542777</v>
      </c>
      <c r="E17" s="52">
        <f t="shared" si="4"/>
        <v>85.805681522831236</v>
      </c>
      <c r="F17" s="52">
        <f t="shared" si="4"/>
        <v>83.684749427096463</v>
      </c>
      <c r="G17" s="52">
        <f t="shared" si="4"/>
        <v>81.538858624496001</v>
      </c>
      <c r="H17" s="52">
        <f t="shared" si="4"/>
        <v>79.510848710785737</v>
      </c>
      <c r="I17" s="52">
        <f t="shared" si="4"/>
        <v>77.461958231877361</v>
      </c>
      <c r="J17" s="52">
        <f t="shared" si="4"/>
        <v>75.317986388808364</v>
      </c>
      <c r="K17" s="52">
        <f t="shared" si="4"/>
        <v>72.99986012852996</v>
      </c>
      <c r="L17" s="52">
        <f t="shared" si="4"/>
        <v>70.487647550477121</v>
      </c>
      <c r="M17" s="52">
        <f t="shared" si="4"/>
        <v>67.833459910331385</v>
      </c>
      <c r="N17" s="52">
        <f t="shared" si="4"/>
        <v>65.062624563593985</v>
      </c>
      <c r="O17" s="52">
        <f t="shared" si="4"/>
        <v>62.152876733970324</v>
      </c>
      <c r="P17" s="52">
        <f t="shared" si="4"/>
        <v>59.185234666382158</v>
      </c>
      <c r="Q17" s="52">
        <f t="shared" si="4"/>
        <v>56.07738382684466</v>
      </c>
      <c r="R17" s="52">
        <f t="shared" ref="R17:V17" si="5">R13*R16</f>
        <v>53.892729816211514</v>
      </c>
      <c r="S17" s="52">
        <f t="shared" si="5"/>
        <v>51.46876249052994</v>
      </c>
      <c r="T17" s="52">
        <f t="shared" si="5"/>
        <v>48.875165481979984</v>
      </c>
      <c r="U17" s="52">
        <f t="shared" si="5"/>
        <v>47.060150956961927</v>
      </c>
      <c r="V17" s="52">
        <f t="shared" si="5"/>
        <v>45.699263054599506</v>
      </c>
      <c r="W17" s="52">
        <f t="shared" ref="W17:Y17" si="6">W13*W16</f>
        <v>44.414185776018499</v>
      </c>
      <c r="X17" s="52">
        <f t="shared" si="6"/>
        <v>43.080271471276333</v>
      </c>
      <c r="Y17" s="52">
        <f t="shared" si="6"/>
        <v>41.69839494914136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802.49290000358451</v>
      </c>
      <c r="C18" s="36">
        <f>C3*11630*1000/RES_summary!C$6</f>
        <v>787.10926257929145</v>
      </c>
      <c r="D18" s="36">
        <f>D3*11630*1000/RES_summary!D$6</f>
        <v>769.80861622891405</v>
      </c>
      <c r="E18" s="36">
        <f>E3*11630*1000/RES_summary!E$6</f>
        <v>751.65777014000139</v>
      </c>
      <c r="F18" s="36">
        <f>F3*11630*1000/RES_summary!F$6</f>
        <v>733.07840498136432</v>
      </c>
      <c r="G18" s="36">
        <f>G3*11630*1000/RES_summary!G$6</f>
        <v>714.28040155058443</v>
      </c>
      <c r="H18" s="36">
        <f>H3*11630*1000/RES_summary!H$6</f>
        <v>696.51503470648242</v>
      </c>
      <c r="I18" s="36">
        <f>I3*11630*1000/RES_summary!I$6</f>
        <v>678.56675411124502</v>
      </c>
      <c r="J18" s="36">
        <f>J3*11630*1000/RES_summary!J$6</f>
        <v>659.78556076596101</v>
      </c>
      <c r="K18" s="36">
        <f>K3*11630*1000/RES_summary!K$6</f>
        <v>639.47877472592154</v>
      </c>
      <c r="L18" s="36">
        <f>L3*11630*1000/RES_summary!L$6</f>
        <v>617.47179254217906</v>
      </c>
      <c r="M18" s="36">
        <f>M3*11630*1000/RES_summary!M$6</f>
        <v>594.22110881450237</v>
      </c>
      <c r="N18" s="36">
        <f>N3*11630*1000/RES_summary!N$6</f>
        <v>569.94859117708268</v>
      </c>
      <c r="O18" s="36">
        <f>O3*11630*1000/RES_summary!O$6</f>
        <v>544.45920018957952</v>
      </c>
      <c r="P18" s="36">
        <f>P3*11630*1000/RES_summary!P$6</f>
        <v>518.46265567750731</v>
      </c>
      <c r="Q18" s="36">
        <f>Q3*11630*1000/RES_summary!Q$6</f>
        <v>491.23788232315889</v>
      </c>
      <c r="R18" s="36">
        <f>R3*11630*1000/RES_summary!R$6</f>
        <v>472.10031319001246</v>
      </c>
      <c r="S18" s="36">
        <f>S3*11630*1000/RES_summary!S$6</f>
        <v>450.86635941704213</v>
      </c>
      <c r="T18" s="36">
        <f>T3*11630*1000/RES_summary!T$6</f>
        <v>428.14644962214459</v>
      </c>
      <c r="U18" s="36">
        <f>U3*11630*1000/RES_summary!U$6</f>
        <v>412.24692238298621</v>
      </c>
      <c r="V18" s="36">
        <f>V3*11630*1000/RES_summary!V$6</f>
        <v>400.32554435829121</v>
      </c>
      <c r="W18" s="36">
        <f>W3*11630*1000/RES_summary!W$6</f>
        <v>389.06826739792189</v>
      </c>
      <c r="X18" s="36">
        <f>X3*11630*1000/RES_summary!X$6</f>
        <v>377.38317808838048</v>
      </c>
      <c r="Y18" s="36">
        <f>Y3*11630*1000/RES_summary!Y$6</f>
        <v>365.27793975447815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111.08363797324948</v>
      </c>
      <c r="C3" s="49">
        <f t="shared" ref="C3:W3" si="0">C5*C11/11630</f>
        <v>109.96945176846688</v>
      </c>
      <c r="D3" s="49">
        <f t="shared" si="0"/>
        <v>108.96058517580821</v>
      </c>
      <c r="E3" s="49">
        <f t="shared" si="0"/>
        <v>108.16960645365359</v>
      </c>
      <c r="F3" s="49">
        <f t="shared" si="0"/>
        <v>107.02951923237846</v>
      </c>
      <c r="G3" s="49">
        <f t="shared" si="0"/>
        <v>105.67272202871972</v>
      </c>
      <c r="H3" s="49">
        <f t="shared" si="0"/>
        <v>102.36705074489663</v>
      </c>
      <c r="I3" s="49">
        <f t="shared" si="0"/>
        <v>99.429131669728733</v>
      </c>
      <c r="J3" s="49">
        <f t="shared" si="0"/>
        <v>95.996360784039453</v>
      </c>
      <c r="K3" s="49">
        <f t="shared" si="0"/>
        <v>92.861038962827863</v>
      </c>
      <c r="L3" s="49">
        <f t="shared" si="0"/>
        <v>88.811766842384827</v>
      </c>
      <c r="M3" s="49">
        <f t="shared" si="0"/>
        <v>84.714039904891422</v>
      </c>
      <c r="N3" s="49">
        <f t="shared" si="0"/>
        <v>80.861820646414515</v>
      </c>
      <c r="O3" s="49">
        <f t="shared" si="0"/>
        <v>77.090876787199846</v>
      </c>
      <c r="P3" s="49">
        <f t="shared" si="0"/>
        <v>72.32435226024316</v>
      </c>
      <c r="Q3" s="49">
        <f t="shared" si="0"/>
        <v>68.563963357043335</v>
      </c>
      <c r="R3" s="49">
        <f t="shared" si="0"/>
        <v>66.874481860684995</v>
      </c>
      <c r="S3" s="49">
        <f t="shared" si="0"/>
        <v>64.490485839254973</v>
      </c>
      <c r="T3" s="49">
        <f t="shared" si="0"/>
        <v>62.535898428758294</v>
      </c>
      <c r="U3" s="49">
        <f t="shared" si="0"/>
        <v>60.309674114723855</v>
      </c>
      <c r="V3" s="49">
        <f t="shared" si="0"/>
        <v>59.356186344829979</v>
      </c>
      <c r="W3" s="49">
        <f t="shared" si="0"/>
        <v>58.500511111852774</v>
      </c>
      <c r="X3" s="49">
        <f t="shared" ref="X3:Y3" si="1">X5*X11/11630</f>
        <v>57.192242987284693</v>
      </c>
      <c r="Y3" s="49">
        <f t="shared" si="1"/>
        <v>55.963876604665089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3442.5338314827463</v>
      </c>
      <c r="C5" s="49">
        <f t="shared" ref="C5:W5" si="2">C7*C13/1000000</f>
        <v>3429.3640806620529</v>
      </c>
      <c r="D5" s="49">
        <f t="shared" si="2"/>
        <v>3395.2275264854038</v>
      </c>
      <c r="E5" s="49">
        <f t="shared" si="2"/>
        <v>3346.3657043684584</v>
      </c>
      <c r="F5" s="49">
        <f t="shared" si="2"/>
        <v>3288.6928487934219</v>
      </c>
      <c r="G5" s="49">
        <f t="shared" si="2"/>
        <v>3226.3033168609154</v>
      </c>
      <c r="H5" s="49">
        <f t="shared" si="2"/>
        <v>3146.3226000186473</v>
      </c>
      <c r="I5" s="49">
        <f t="shared" si="2"/>
        <v>3058.9921089736954</v>
      </c>
      <c r="J5" s="49">
        <f t="shared" si="2"/>
        <v>2964.5376617952584</v>
      </c>
      <c r="K5" s="49">
        <f t="shared" si="2"/>
        <v>2863.073039788002</v>
      </c>
      <c r="L5" s="49">
        <f t="shared" si="2"/>
        <v>2754.7622794103204</v>
      </c>
      <c r="M5" s="49">
        <f t="shared" si="2"/>
        <v>2636.5486887419565</v>
      </c>
      <c r="N5" s="49">
        <f t="shared" si="2"/>
        <v>2510.0759209841808</v>
      </c>
      <c r="O5" s="49">
        <f t="shared" si="2"/>
        <v>2379.5796177752895</v>
      </c>
      <c r="P5" s="49">
        <f t="shared" si="2"/>
        <v>2240.6764167322099</v>
      </c>
      <c r="Q5" s="49">
        <f t="shared" si="2"/>
        <v>2102.4576245746703</v>
      </c>
      <c r="R5" s="49">
        <f t="shared" si="2"/>
        <v>2027.8475460116454</v>
      </c>
      <c r="S5" s="49">
        <f t="shared" si="2"/>
        <v>1923.7652520179886</v>
      </c>
      <c r="T5" s="49">
        <f t="shared" si="2"/>
        <v>1876.4657528828297</v>
      </c>
      <c r="U5" s="49">
        <f t="shared" si="2"/>
        <v>1829.125953002927</v>
      </c>
      <c r="V5" s="49">
        <f t="shared" si="2"/>
        <v>1791.4752624007003</v>
      </c>
      <c r="W5" s="49">
        <f t="shared" si="2"/>
        <v>1749.3669898821802</v>
      </c>
      <c r="X5" s="49">
        <f t="shared" ref="X5:Y5" si="3">X7*X13/1000000</f>
        <v>1710.6645942878708</v>
      </c>
      <c r="Y5" s="49">
        <f t="shared" si="3"/>
        <v>1674.1284361145918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4130297</v>
      </c>
      <c r="C7" s="35">
        <v>4149263</v>
      </c>
      <c r="D7" s="35">
        <v>4166840</v>
      </c>
      <c r="E7" s="35">
        <v>4181918</v>
      </c>
      <c r="F7" s="35">
        <v>4200308</v>
      </c>
      <c r="G7" s="35">
        <v>4222046</v>
      </c>
      <c r="H7" s="35">
        <v>4224898</v>
      </c>
      <c r="I7" s="35">
        <v>4226437</v>
      </c>
      <c r="J7" s="35">
        <v>4225572</v>
      </c>
      <c r="K7" s="35">
        <v>4227918</v>
      </c>
      <c r="L7" s="35">
        <v>4228955</v>
      </c>
      <c r="M7" s="35">
        <v>4224038</v>
      </c>
      <c r="N7" s="35">
        <v>4213304</v>
      </c>
      <c r="O7" s="35">
        <v>4206001</v>
      </c>
      <c r="P7" s="35">
        <v>4189892</v>
      </c>
      <c r="Q7" s="35">
        <v>4189026</v>
      </c>
      <c r="R7" s="35">
        <v>4247166</v>
      </c>
      <c r="S7" s="35">
        <v>4177604</v>
      </c>
      <c r="T7" s="35">
        <v>4232098</v>
      </c>
      <c r="U7" s="35">
        <v>4265466</v>
      </c>
      <c r="V7" s="35">
        <v>4319700</v>
      </c>
      <c r="W7" s="35">
        <v>4338014</v>
      </c>
      <c r="X7" s="35">
        <v>4354073</v>
      </c>
      <c r="Y7" s="35">
        <v>4366075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270285.0972687453</v>
      </c>
      <c r="D8" s="52">
        <v>272140.77026927238</v>
      </c>
      <c r="E8" s="52">
        <v>272928.3338503195</v>
      </c>
      <c r="F8" s="52">
        <v>279569.32884319266</v>
      </c>
      <c r="G8" s="52">
        <v>286289.30306163896</v>
      </c>
      <c r="H8" s="52">
        <v>270818.81139199249</v>
      </c>
      <c r="I8" s="52">
        <v>272965.41588448826</v>
      </c>
      <c r="J8" s="52">
        <v>274065.68584575038</v>
      </c>
      <c r="K8" s="52">
        <v>280826.19793247478</v>
      </c>
      <c r="L8" s="52">
        <v>283112.53624632675</v>
      </c>
      <c r="M8" s="52">
        <v>280800.29243005579</v>
      </c>
      <c r="N8" s="52">
        <v>278672.06576485839</v>
      </c>
      <c r="O8" s="52">
        <v>285839.46326899156</v>
      </c>
      <c r="P8" s="52">
        <v>280818.099797667</v>
      </c>
      <c r="Q8" s="52">
        <v>299894.59814422531</v>
      </c>
      <c r="R8" s="52">
        <v>328425.0972687453</v>
      </c>
      <c r="S8" s="52">
        <v>202578.77026927238</v>
      </c>
      <c r="T8" s="52">
        <v>327422.3338503195</v>
      </c>
      <c r="U8" s="52">
        <v>312937.32884319266</v>
      </c>
      <c r="V8" s="52">
        <v>340523.30306163896</v>
      </c>
      <c r="W8" s="52">
        <v>289132.81139199249</v>
      </c>
      <c r="X8" s="52">
        <v>289024.41588448826</v>
      </c>
      <c r="Y8" s="52">
        <v>286067.68584575038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251319.0972687453</v>
      </c>
      <c r="D9" s="36">
        <v>254563.77026927285</v>
      </c>
      <c r="E9" s="36">
        <v>257850.3338503195</v>
      </c>
      <c r="F9" s="36">
        <v>261179.32884319313</v>
      </c>
      <c r="G9" s="36">
        <v>264551.30306163896</v>
      </c>
      <c r="H9" s="36">
        <v>267966.81139199249</v>
      </c>
      <c r="I9" s="36">
        <v>271426.41588448826</v>
      </c>
      <c r="J9" s="36">
        <v>274930.68584575038</v>
      </c>
      <c r="K9" s="36">
        <v>278480.19793247432</v>
      </c>
      <c r="L9" s="36">
        <v>282075.53624632675</v>
      </c>
      <c r="M9" s="36">
        <v>285717.29243005626</v>
      </c>
      <c r="N9" s="36">
        <v>289406.06576485839</v>
      </c>
      <c r="O9" s="36">
        <v>293142.46326899156</v>
      </c>
      <c r="P9" s="36">
        <v>296927.099797667</v>
      </c>
      <c r="Q9" s="36">
        <v>300760.59814422578</v>
      </c>
      <c r="R9" s="36">
        <v>270285.0972687453</v>
      </c>
      <c r="S9" s="36">
        <v>272140.77026927285</v>
      </c>
      <c r="T9" s="36">
        <v>272928.3338503195</v>
      </c>
      <c r="U9" s="36">
        <v>279569.32884319313</v>
      </c>
      <c r="V9" s="36">
        <v>286289.30306163896</v>
      </c>
      <c r="W9" s="36">
        <v>270818.81139199249</v>
      </c>
      <c r="X9" s="36">
        <v>272965.41588448826</v>
      </c>
      <c r="Y9" s="36">
        <v>274065.68584575038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375.27669236367427</v>
      </c>
      <c r="C11" s="54">
        <v>372.93932460515077</v>
      </c>
      <c r="D11" s="54">
        <v>373.23319150466875</v>
      </c>
      <c r="E11" s="54">
        <v>375.93396364711106</v>
      </c>
      <c r="F11" s="54">
        <v>378.49485066057326</v>
      </c>
      <c r="G11" s="54">
        <v>380.92319180633035</v>
      </c>
      <c r="H11" s="54">
        <v>378.38739109463597</v>
      </c>
      <c r="I11" s="54">
        <v>378.02019754372918</v>
      </c>
      <c r="J11" s="54">
        <v>376.59756875623191</v>
      </c>
      <c r="K11" s="54">
        <v>377.20793990559713</v>
      </c>
      <c r="L11" s="54">
        <v>374.94373147799604</v>
      </c>
      <c r="M11" s="54">
        <v>373.67953351318243</v>
      </c>
      <c r="N11" s="54">
        <v>374.65917514919965</v>
      </c>
      <c r="O11" s="54">
        <v>376.77533054067345</v>
      </c>
      <c r="P11" s="54">
        <v>375.39209611235634</v>
      </c>
      <c r="Q11" s="54">
        <v>379.26990038799408</v>
      </c>
      <c r="R11" s="54">
        <v>383.53485969368825</v>
      </c>
      <c r="S11" s="54">
        <v>389.87311446850174</v>
      </c>
      <c r="T11" s="54">
        <v>387.58634289440857</v>
      </c>
      <c r="U11" s="54">
        <v>383.46266357586148</v>
      </c>
      <c r="V11" s="54">
        <v>385.33183330999856</v>
      </c>
      <c r="W11" s="54">
        <v>388.91836199371181</v>
      </c>
      <c r="X11" s="54">
        <v>388.82302712239925</v>
      </c>
      <c r="Y11" s="54">
        <v>388.775359686743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833.48336245135545</v>
      </c>
      <c r="C13" s="35">
        <v>826.49956887814835</v>
      </c>
      <c r="D13" s="35">
        <v>814.82070981496861</v>
      </c>
      <c r="E13" s="35">
        <v>800.19878543014431</v>
      </c>
      <c r="F13" s="35">
        <v>782.96468944501726</v>
      </c>
      <c r="G13" s="35">
        <v>764.15636325632533</v>
      </c>
      <c r="H13" s="35">
        <v>744.70971844021972</v>
      </c>
      <c r="I13" s="35">
        <v>723.77563157186421</v>
      </c>
      <c r="J13" s="35">
        <v>701.57073688373043</v>
      </c>
      <c r="K13" s="35">
        <v>677.18272676717049</v>
      </c>
      <c r="L13" s="35">
        <v>651.40496397108041</v>
      </c>
      <c r="M13" s="35">
        <v>624.17731297444686</v>
      </c>
      <c r="N13" s="35">
        <v>595.75001494888124</v>
      </c>
      <c r="O13" s="35">
        <v>565.75821493511046</v>
      </c>
      <c r="P13" s="35">
        <v>534.7814255671052</v>
      </c>
      <c r="Q13" s="35">
        <v>501.89653264856088</v>
      </c>
      <c r="R13" s="35">
        <v>477.45897994371904</v>
      </c>
      <c r="S13" s="35">
        <v>460.4948798445206</v>
      </c>
      <c r="T13" s="35">
        <v>443.38901246682605</v>
      </c>
      <c r="U13" s="35">
        <v>428.82206844525945</v>
      </c>
      <c r="V13" s="35">
        <v>414.7221479271015</v>
      </c>
      <c r="W13" s="35">
        <v>403.26448690165137</v>
      </c>
      <c r="X13" s="35">
        <v>392.88835862142662</v>
      </c>
      <c r="Y13" s="35">
        <v>383.44014615291582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726.27213783791194</v>
      </c>
      <c r="D14" s="36">
        <v>654.21330603833212</v>
      </c>
      <c r="E14" s="36">
        <v>608.40931686077852</v>
      </c>
      <c r="F14" s="36">
        <v>572.36525299142215</v>
      </c>
      <c r="G14" s="36">
        <v>552.27204088080862</v>
      </c>
      <c r="H14" s="36">
        <v>529.37667588602937</v>
      </c>
      <c r="I14" s="36">
        <v>508.85168098859037</v>
      </c>
      <c r="J14" s="36">
        <v>491.47234498063165</v>
      </c>
      <c r="K14" s="36">
        <v>465.21297052576034</v>
      </c>
      <c r="L14" s="36">
        <v>447.85903061479451</v>
      </c>
      <c r="M14" s="36">
        <v>427.09007849986097</v>
      </c>
      <c r="N14" s="36">
        <v>411.74694971599808</v>
      </c>
      <c r="O14" s="36">
        <v>398.24124161154538</v>
      </c>
      <c r="P14" s="36">
        <v>386.65811276923586</v>
      </c>
      <c r="Q14" s="36">
        <v>374.99896020970044</v>
      </c>
      <c r="R14" s="36">
        <v>370.52727659389916</v>
      </c>
      <c r="S14" s="36">
        <v>365.07191219355514</v>
      </c>
      <c r="T14" s="36">
        <v>362.68949835582055</v>
      </c>
      <c r="U14" s="36">
        <v>360.05921750720114</v>
      </c>
      <c r="V14" s="36">
        <v>353.74638387130994</v>
      </c>
      <c r="W14" s="36">
        <v>350.20892003259684</v>
      </c>
      <c r="X14" s="36">
        <v>346.67145619388373</v>
      </c>
      <c r="Y14" s="36">
        <v>343.13399235517062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1.030000022443907</v>
      </c>
      <c r="C16" s="44">
        <f>C7/RES_summary!C$6</f>
        <v>1.0289187441291618</v>
      </c>
      <c r="D16" s="44">
        <f>D7/RES_summary!D$6</f>
        <v>1.0278314489033207</v>
      </c>
      <c r="E16" s="44">
        <f>E7/RES_summary!E$6</f>
        <v>1.0267707108771083</v>
      </c>
      <c r="F16" s="44">
        <f>F7/RES_summary!F$6</f>
        <v>1.0257565682069552</v>
      </c>
      <c r="G16" s="44">
        <f>G7/RES_summary!G$6</f>
        <v>1.0248264040175088</v>
      </c>
      <c r="H16" s="44">
        <f>H7/RES_summary!H$6</f>
        <v>1.0243967491045101</v>
      </c>
      <c r="I16" s="44">
        <f>I7/RES_summary!I$6</f>
        <v>1.0244338321983153</v>
      </c>
      <c r="J16" s="44">
        <f>J7/RES_summary!J$6</f>
        <v>1.0243408622497734</v>
      </c>
      <c r="K16" s="44">
        <f>K7/RES_summary!K$6</f>
        <v>1.0235211067799179</v>
      </c>
      <c r="L16" s="44">
        <f>L7/RES_summary!L$6</f>
        <v>1.0213774226574306</v>
      </c>
      <c r="M16" s="44">
        <f>M7/RES_summary!M$6</f>
        <v>1.0172490067823214</v>
      </c>
      <c r="N16" s="44">
        <f>N7/RES_summary!N$6</f>
        <v>1.011760598165995</v>
      </c>
      <c r="O16" s="44">
        <f>O7/RES_summary!O$6</f>
        <v>1.005674191288463</v>
      </c>
      <c r="P16" s="44">
        <f>P7/RES_summary!P$6</f>
        <v>0.99959681094154906</v>
      </c>
      <c r="Q16" s="44">
        <f>Q7/RES_summary!Q$6</f>
        <v>0.99478010841587294</v>
      </c>
      <c r="R16" s="44">
        <f>R7/RES_summary!R$6</f>
        <v>1.0049378924386998</v>
      </c>
      <c r="S16" s="44">
        <f>S7/RES_summary!S$6</f>
        <v>0.98951483832641973</v>
      </c>
      <c r="T16" s="44">
        <f>T7/RES_summary!T$6</f>
        <v>1.0033968178926735</v>
      </c>
      <c r="U16" s="44">
        <f>U7/RES_summary!U$6</f>
        <v>1.0118104399364563</v>
      </c>
      <c r="V16" s="44">
        <f>V7/RES_summary!V$6</f>
        <v>1.0289483274855473</v>
      </c>
      <c r="W16" s="44">
        <f>W7/RES_summary!W$6</f>
        <v>1.0364710972915412</v>
      </c>
      <c r="X16" s="44">
        <f>X7/RES_summary!X$6</f>
        <v>1.042940198897865</v>
      </c>
      <c r="Y16" s="44">
        <f>Y7/RES_summary!Y$6</f>
        <v>1.0492504812987411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858.48788203151912</v>
      </c>
      <c r="C17" s="52">
        <f t="shared" si="4"/>
        <v>850.40089843339808</v>
      </c>
      <c r="D17" s="52">
        <f t="shared" si="4"/>
        <v>837.49835076555144</v>
      </c>
      <c r="E17" s="52">
        <f t="shared" si="4"/>
        <v>821.62067575910794</v>
      </c>
      <c r="F17" s="52">
        <f t="shared" si="4"/>
        <v>803.13117287234536</v>
      </c>
      <c r="G17" s="52">
        <f t="shared" si="4"/>
        <v>783.12761786307703</v>
      </c>
      <c r="H17" s="52">
        <f t="shared" si="4"/>
        <v>762.87821459669613</v>
      </c>
      <c r="I17" s="52">
        <f t="shared" si="4"/>
        <v>741.46024390292087</v>
      </c>
      <c r="J17" s="52">
        <f t="shared" si="4"/>
        <v>718.64757354868937</v>
      </c>
      <c r="K17" s="52">
        <f t="shared" si="4"/>
        <v>693.11081399297711</v>
      </c>
      <c r="L17" s="52">
        <f t="shared" si="4"/>
        <v>665.33032320703853</v>
      </c>
      <c r="M17" s="52">
        <f t="shared" si="4"/>
        <v>634.94375167931423</v>
      </c>
      <c r="N17" s="52">
        <f t="shared" si="4"/>
        <v>602.75639148208052</v>
      </c>
      <c r="O17" s="52">
        <f t="shared" si="4"/>
        <v>568.96843526967166</v>
      </c>
      <c r="P17" s="52">
        <f t="shared" si="4"/>
        <v>534.56580754765378</v>
      </c>
      <c r="Q17" s="52">
        <f t="shared" si="4"/>
        <v>499.27668716168608</v>
      </c>
      <c r="R17" s="52">
        <f t="shared" ref="R17:V17" si="5">R13*R16</f>
        <v>479.81662103057243</v>
      </c>
      <c r="S17" s="52">
        <f t="shared" si="5"/>
        <v>455.6665165794949</v>
      </c>
      <c r="T17" s="52">
        <f t="shared" si="5"/>
        <v>444.89512419778822</v>
      </c>
      <c r="U17" s="52">
        <f t="shared" si="5"/>
        <v>433.88664572805914</v>
      </c>
      <c r="V17" s="52">
        <f t="shared" si="5"/>
        <v>426.72766048080484</v>
      </c>
      <c r="W17" s="52">
        <f t="shared" ref="W17:Y17" si="6">W13*W16</f>
        <v>417.97198523766491</v>
      </c>
      <c r="X17" s="52">
        <f t="shared" si="6"/>
        <v>409.75906288528643</v>
      </c>
      <c r="Y17" s="52">
        <f t="shared" si="6"/>
        <v>402.32475790020658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322.17049280308476</v>
      </c>
      <c r="C18" s="36">
        <f>C3*11630*1000/RES_summary!C$6</f>
        <v>317.14793670536494</v>
      </c>
      <c r="D18" s="36">
        <f>D3*11630*1000/RES_summary!D$6</f>
        <v>312.58218233612331</v>
      </c>
      <c r="E18" s="36">
        <f>E3*11630*1000/RES_summary!E$6</f>
        <v>308.87511725253927</v>
      </c>
      <c r="F18" s="36">
        <f>F3*11630*1000/RES_summary!F$6</f>
        <v>303.98101333716949</v>
      </c>
      <c r="G18" s="36">
        <f>G3*11630*1000/RES_summary!G$6</f>
        <v>298.31147178809147</v>
      </c>
      <c r="H18" s="36">
        <f>H3*11630*1000/RES_summary!H$6</f>
        <v>288.66349734417764</v>
      </c>
      <c r="I18" s="36">
        <f>I3*11630*1000/RES_summary!I$6</f>
        <v>280.2869478710038</v>
      </c>
      <c r="J18" s="36">
        <f>J3*11630*1000/RES_summary!J$6</f>
        <v>270.64092899100177</v>
      </c>
      <c r="K18" s="36">
        <f>K3*11630*1000/RES_summary!K$6</f>
        <v>261.44690227258246</v>
      </c>
      <c r="L18" s="36">
        <f>L3*11630*1000/RES_summary!L$6</f>
        <v>249.46143404870821</v>
      </c>
      <c r="M18" s="36">
        <f>M3*11630*1000/RES_summary!M$6</f>
        <v>237.26548493463613</v>
      </c>
      <c r="N18" s="36">
        <f>N3*11630*1000/RES_summary!N$6</f>
        <v>225.82821244858437</v>
      </c>
      <c r="O18" s="36">
        <f>O3*11630*1000/RES_summary!O$6</f>
        <v>214.37327026594033</v>
      </c>
      <c r="P18" s="36">
        <f>P3*11630*1000/RES_summary!P$6</f>
        <v>200.67177900530822</v>
      </c>
      <c r="Q18" s="36">
        <f>Q3*11630*1000/RES_summary!Q$6</f>
        <v>189.3606194058604</v>
      </c>
      <c r="R18" s="36">
        <f>R3*11630*1000/RES_summary!R$6</f>
        <v>184.0264004256602</v>
      </c>
      <c r="S18" s="36">
        <f>S3*11630*1000/RES_summary!S$6</f>
        <v>177.65212397786084</v>
      </c>
      <c r="T18" s="36">
        <f>T3*11630*1000/RES_summary!T$6</f>
        <v>172.43527415937447</v>
      </c>
      <c r="U18" s="36">
        <f>U3*11630*1000/RES_summary!U$6</f>
        <v>166.37932886087773</v>
      </c>
      <c r="V18" s="36">
        <f>V3*11630*1000/RES_summary!V$6</f>
        <v>164.43175173715514</v>
      </c>
      <c r="W18" s="36">
        <f>W3*11630*1000/RES_summary!W$6</f>
        <v>162.55697985789251</v>
      </c>
      <c r="X18" s="36">
        <f>X3*11630*1000/RES_summary!X$6</f>
        <v>159.32375922189459</v>
      </c>
      <c r="Y18" s="36">
        <f>Y3*11630*1000/RES_summary!Y$6</f>
        <v>156.4139524635346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0.16929476394228979</v>
      </c>
      <c r="C3" s="49">
        <f t="shared" ref="C3:W3" si="0">C5*C11/11630</f>
        <v>0.31314251504137119</v>
      </c>
      <c r="D3" s="49">
        <f t="shared" si="0"/>
        <v>0.45166770891966129</v>
      </c>
      <c r="E3" s="49">
        <f t="shared" si="0"/>
        <v>0.58582178900055737</v>
      </c>
      <c r="F3" s="49">
        <f t="shared" si="0"/>
        <v>0.70370322174764133</v>
      </c>
      <c r="G3" s="49">
        <f t="shared" si="0"/>
        <v>0.8069839633267436</v>
      </c>
      <c r="H3" s="49">
        <f t="shared" si="0"/>
        <v>0.87150508566599671</v>
      </c>
      <c r="I3" s="49">
        <f t="shared" si="0"/>
        <v>0.90175313268985235</v>
      </c>
      <c r="J3" s="49">
        <f t="shared" si="0"/>
        <v>0.93077337074001465</v>
      </c>
      <c r="K3" s="49">
        <f t="shared" si="0"/>
        <v>0.98689306534820997</v>
      </c>
      <c r="L3" s="49">
        <f t="shared" si="0"/>
        <v>1.0994656373579985</v>
      </c>
      <c r="M3" s="49">
        <f t="shared" si="0"/>
        <v>1.267409195028421</v>
      </c>
      <c r="N3" s="49">
        <f t="shared" si="0"/>
        <v>1.4711117018307449</v>
      </c>
      <c r="O3" s="49">
        <f t="shared" si="0"/>
        <v>1.6692817630251935</v>
      </c>
      <c r="P3" s="49">
        <f t="shared" si="0"/>
        <v>1.866148706608445</v>
      </c>
      <c r="Q3" s="49">
        <f t="shared" si="0"/>
        <v>2.0882832863524992</v>
      </c>
      <c r="R3" s="49">
        <f t="shared" si="0"/>
        <v>3.0902681348528604</v>
      </c>
      <c r="S3" s="49">
        <f t="shared" si="0"/>
        <v>3.1304259757627495</v>
      </c>
      <c r="T3" s="49">
        <f t="shared" si="0"/>
        <v>3.9097913130188999</v>
      </c>
      <c r="U3" s="49">
        <f t="shared" si="0"/>
        <v>4.6849434916422368</v>
      </c>
      <c r="V3" s="49">
        <f t="shared" si="0"/>
        <v>5.3390705206770717</v>
      </c>
      <c r="W3" s="49">
        <f t="shared" si="0"/>
        <v>5.9805917422461192</v>
      </c>
      <c r="X3" s="49">
        <f t="shared" ref="X3:Y3" si="1">X5*X11/11630</f>
        <v>6.3882731606465279</v>
      </c>
      <c r="Y3" s="49">
        <f t="shared" si="1"/>
        <v>6.813059909588068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7.6873634871539078</v>
      </c>
      <c r="C5" s="49">
        <f t="shared" ref="C5:W5" si="2">C7*C13/1000000</f>
        <v>14.31636362658123</v>
      </c>
      <c r="D5" s="49">
        <f t="shared" si="2"/>
        <v>20.867654052830641</v>
      </c>
      <c r="E5" s="49">
        <f t="shared" si="2"/>
        <v>27.109699689354215</v>
      </c>
      <c r="F5" s="49">
        <f t="shared" si="2"/>
        <v>32.967129339540705</v>
      </c>
      <c r="G5" s="49">
        <f t="shared" si="2"/>
        <v>38.291994450117734</v>
      </c>
      <c r="H5" s="49">
        <f t="shared" si="2"/>
        <v>41.774521204242667</v>
      </c>
      <c r="I5" s="49">
        <f t="shared" si="2"/>
        <v>43.821330077896036</v>
      </c>
      <c r="J5" s="49">
        <f t="shared" si="2"/>
        <v>45.966005902164113</v>
      </c>
      <c r="K5" s="49">
        <f t="shared" si="2"/>
        <v>49.695931122044989</v>
      </c>
      <c r="L5" s="49">
        <f t="shared" si="2"/>
        <v>56.480499486926242</v>
      </c>
      <c r="M5" s="49">
        <f t="shared" si="2"/>
        <v>65.885346108285674</v>
      </c>
      <c r="N5" s="49">
        <f t="shared" si="2"/>
        <v>76.609173939949301</v>
      </c>
      <c r="O5" s="49">
        <f t="shared" si="2"/>
        <v>86.446677291065896</v>
      </c>
      <c r="P5" s="49">
        <f t="shared" si="2"/>
        <v>96.421597758899296</v>
      </c>
      <c r="Q5" s="49">
        <f t="shared" si="2"/>
        <v>107.452434800254</v>
      </c>
      <c r="R5" s="49">
        <f t="shared" si="2"/>
        <v>156.19867186817294</v>
      </c>
      <c r="S5" s="49">
        <f t="shared" si="2"/>
        <v>155.33008511715281</v>
      </c>
      <c r="T5" s="49">
        <f t="shared" si="2"/>
        <v>194.92003390227012</v>
      </c>
      <c r="U5" s="49">
        <f t="shared" si="2"/>
        <v>235.1733181862171</v>
      </c>
      <c r="V5" s="49">
        <f t="shared" si="2"/>
        <v>268.85409890178965</v>
      </c>
      <c r="W5" s="49">
        <f t="shared" si="2"/>
        <v>297.84316883299061</v>
      </c>
      <c r="X5" s="49">
        <f t="shared" ref="X5:Y5" si="3">X7*X13/1000000</f>
        <v>324.75567366934803</v>
      </c>
      <c r="Y5" s="49">
        <f t="shared" si="3"/>
        <v>349.98560268846779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4010</v>
      </c>
      <c r="C7" s="35">
        <v>7711</v>
      </c>
      <c r="D7" s="35">
        <v>11471</v>
      </c>
      <c r="E7" s="35">
        <v>15170</v>
      </c>
      <c r="F7" s="35">
        <v>18755</v>
      </c>
      <c r="G7" s="35">
        <v>22102</v>
      </c>
      <c r="H7" s="35">
        <v>24371</v>
      </c>
      <c r="I7" s="35">
        <v>25750</v>
      </c>
      <c r="J7" s="35">
        <v>27195</v>
      </c>
      <c r="K7" s="35">
        <v>29713</v>
      </c>
      <c r="L7" s="35">
        <v>34261</v>
      </c>
      <c r="M7" s="35">
        <v>40853</v>
      </c>
      <c r="N7" s="35">
        <v>48618</v>
      </c>
      <c r="O7" s="35">
        <v>57604</v>
      </c>
      <c r="P7" s="35">
        <v>67987</v>
      </c>
      <c r="Q7" s="35">
        <v>81503</v>
      </c>
      <c r="R7" s="35">
        <v>134977</v>
      </c>
      <c r="S7" s="35">
        <v>136718</v>
      </c>
      <c r="T7" s="35">
        <v>181629</v>
      </c>
      <c r="U7" s="35">
        <v>227738</v>
      </c>
      <c r="V7" s="35">
        <v>267068</v>
      </c>
      <c r="W7" s="35">
        <v>302224</v>
      </c>
      <c r="X7" s="35">
        <v>336883</v>
      </c>
      <c r="Y7" s="35">
        <v>371017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3959.3571818248261</v>
      </c>
      <c r="D8" s="52">
        <v>4030.1484880120533</v>
      </c>
      <c r="E8" s="52">
        <v>3981.4779441381324</v>
      </c>
      <c r="F8" s="52">
        <v>3880.3701111254995</v>
      </c>
      <c r="G8" s="52">
        <v>3655.8506708461027</v>
      </c>
      <c r="H8" s="52">
        <v>2591.9464772810315</v>
      </c>
      <c r="I8" s="52">
        <v>1716.6856100150653</v>
      </c>
      <c r="J8" s="52">
        <v>1798.0974301726637</v>
      </c>
      <c r="K8" s="52">
        <v>2887.2126389068726</v>
      </c>
      <c r="L8" s="52">
        <v>4934.0633385576257</v>
      </c>
      <c r="M8" s="52">
        <v>6995.6830966012931</v>
      </c>
      <c r="N8" s="52">
        <v>8187.1070125188344</v>
      </c>
      <c r="O8" s="52">
        <v>12945.357181824824</v>
      </c>
      <c r="P8" s="52">
        <v>14413.148488012055</v>
      </c>
      <c r="Q8" s="52">
        <v>17497.477944138132</v>
      </c>
      <c r="R8" s="52">
        <v>57354.370111125492</v>
      </c>
      <c r="S8" s="52">
        <v>5396.8506708460918</v>
      </c>
      <c r="T8" s="52">
        <v>47502.946477281046</v>
      </c>
      <c r="U8" s="52">
        <v>47825.685610015062</v>
      </c>
      <c r="V8" s="52">
        <v>41128.097430172667</v>
      </c>
      <c r="W8" s="52">
        <v>38043.212638906902</v>
      </c>
      <c r="X8" s="52">
        <v>39593.063338557607</v>
      </c>
      <c r="Y8" s="52">
        <v>41129.683096601279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258.3571818248256</v>
      </c>
      <c r="D9" s="36">
        <v>270.14848801205335</v>
      </c>
      <c r="E9" s="36">
        <v>282.47794413813244</v>
      </c>
      <c r="F9" s="36">
        <v>295.37011112549953</v>
      </c>
      <c r="G9" s="36">
        <v>308.85067084610273</v>
      </c>
      <c r="H9" s="36">
        <v>322.94647728103155</v>
      </c>
      <c r="I9" s="36">
        <v>337.68561001506532</v>
      </c>
      <c r="J9" s="36">
        <v>353.09743017266373</v>
      </c>
      <c r="K9" s="36">
        <v>369.2126389068726</v>
      </c>
      <c r="L9" s="36">
        <v>386.06333855762205</v>
      </c>
      <c r="M9" s="36">
        <v>403.68309660129307</v>
      </c>
      <c r="N9" s="36">
        <v>422.10701251883438</v>
      </c>
      <c r="O9" s="36">
        <v>3959.3571818248238</v>
      </c>
      <c r="P9" s="36">
        <v>4030.1484880120552</v>
      </c>
      <c r="Q9" s="36">
        <v>3981.4779441381397</v>
      </c>
      <c r="R9" s="36">
        <v>3880.3701111254923</v>
      </c>
      <c r="S9" s="36">
        <v>3655.8506708460918</v>
      </c>
      <c r="T9" s="36">
        <v>2591.9464772810461</v>
      </c>
      <c r="U9" s="36">
        <v>1716.6856100150617</v>
      </c>
      <c r="V9" s="36">
        <v>1798.0974301726674</v>
      </c>
      <c r="W9" s="36">
        <v>2887.2126389069017</v>
      </c>
      <c r="X9" s="36">
        <v>4934.0633385576075</v>
      </c>
      <c r="Y9" s="36">
        <v>6995.6830966012785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256.12137476509196</v>
      </c>
      <c r="C11" s="54">
        <v>254.3835533186178</v>
      </c>
      <c r="D11" s="54">
        <v>251.72429260313137</v>
      </c>
      <c r="E11" s="54">
        <v>251.31622571060572</v>
      </c>
      <c r="F11" s="54">
        <v>248.24935118354736</v>
      </c>
      <c r="G11" s="54">
        <v>245.09623038089552</v>
      </c>
      <c r="H11" s="54">
        <v>242.62645876276753</v>
      </c>
      <c r="I11" s="54">
        <v>239.32155675194667</v>
      </c>
      <c r="J11" s="54">
        <v>235.49782255927366</v>
      </c>
      <c r="K11" s="54">
        <v>230.95585676446385</v>
      </c>
      <c r="L11" s="54">
        <v>226.39292284292441</v>
      </c>
      <c r="M11" s="54">
        <v>223.72150726740816</v>
      </c>
      <c r="N11" s="54">
        <v>223.32872438622832</v>
      </c>
      <c r="O11" s="54">
        <v>224.5748189790676</v>
      </c>
      <c r="P11" s="54">
        <v>225.08763557439698</v>
      </c>
      <c r="Q11" s="54">
        <v>226.02312051306032</v>
      </c>
      <c r="R11" s="54">
        <v>230.0904225272217</v>
      </c>
      <c r="S11" s="54">
        <v>234.38379030476975</v>
      </c>
      <c r="T11" s="54">
        <v>233.27962785604788</v>
      </c>
      <c r="U11" s="54">
        <v>231.68399046296437</v>
      </c>
      <c r="V11" s="54">
        <v>230.95571318835121</v>
      </c>
      <c r="W11" s="54">
        <v>233.52653087478896</v>
      </c>
      <c r="X11" s="54">
        <v>228.77388412916122</v>
      </c>
      <c r="Y11" s="54">
        <v>226.39756075634736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1917.0482511605755</v>
      </c>
      <c r="C13" s="35">
        <v>1856.6156953159423</v>
      </c>
      <c r="D13" s="35">
        <v>1819.166075567138</v>
      </c>
      <c r="E13" s="35">
        <v>1787.0599663384453</v>
      </c>
      <c r="F13" s="35">
        <v>1757.7781572668998</v>
      </c>
      <c r="G13" s="35">
        <v>1732.5126436574851</v>
      </c>
      <c r="H13" s="35">
        <v>1714.1078004284875</v>
      </c>
      <c r="I13" s="35">
        <v>1701.7992263260596</v>
      </c>
      <c r="J13" s="35">
        <v>1690.2373929826849</v>
      </c>
      <c r="K13" s="35">
        <v>1672.5315896087568</v>
      </c>
      <c r="L13" s="35">
        <v>1648.5362215617245</v>
      </c>
      <c r="M13" s="35">
        <v>1612.7419310279704</v>
      </c>
      <c r="N13" s="35">
        <v>1575.7368452003229</v>
      </c>
      <c r="O13" s="35">
        <v>1500.7061539314266</v>
      </c>
      <c r="P13" s="35">
        <v>1418.2358062408887</v>
      </c>
      <c r="Q13" s="35">
        <v>1318.3862532698674</v>
      </c>
      <c r="R13" s="35">
        <v>1157.2243557655968</v>
      </c>
      <c r="S13" s="35">
        <v>1136.1348550823798</v>
      </c>
      <c r="T13" s="35">
        <v>1073.176826950928</v>
      </c>
      <c r="U13" s="35">
        <v>1032.6485618834674</v>
      </c>
      <c r="V13" s="35">
        <v>1006.6878057340815</v>
      </c>
      <c r="W13" s="35">
        <v>985.50468802275986</v>
      </c>
      <c r="X13" s="35">
        <v>964.0013704145</v>
      </c>
      <c r="Y13" s="35">
        <v>943.31419500580239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1799.3535303465278</v>
      </c>
      <c r="D14" s="36">
        <v>1754.0738595052599</v>
      </c>
      <c r="E14" s="36">
        <v>1703.781756549062</v>
      </c>
      <c r="F14" s="36">
        <v>1655.4267302356757</v>
      </c>
      <c r="G14" s="36">
        <v>1618.4869902311727</v>
      </c>
      <c r="H14" s="36">
        <v>1582.4519408740427</v>
      </c>
      <c r="I14" s="36">
        <v>1569.4012147927303</v>
      </c>
      <c r="J14" s="36">
        <v>1569.2034190822103</v>
      </c>
      <c r="K14" s="36">
        <v>1537.0269594288845</v>
      </c>
      <c r="L14" s="36">
        <v>1525.0453625307637</v>
      </c>
      <c r="M14" s="36">
        <v>1455.001099273228</v>
      </c>
      <c r="N14" s="36">
        <v>1408.6816410461495</v>
      </c>
      <c r="O14" s="36">
        <v>1310.2602296636655</v>
      </c>
      <c r="P14" s="36">
        <v>1182.5381938412829</v>
      </c>
      <c r="Q14" s="36">
        <v>1018.1128150898884</v>
      </c>
      <c r="R14" s="36">
        <v>961.91284755094728</v>
      </c>
      <c r="S14" s="36">
        <v>935.42703066504225</v>
      </c>
      <c r="T14" s="36">
        <v>919.76567263313711</v>
      </c>
      <c r="U14" s="36">
        <v>897.99973001805347</v>
      </c>
      <c r="V14" s="36">
        <v>887.52856639712616</v>
      </c>
      <c r="W14" s="36">
        <v>878.65328073315493</v>
      </c>
      <c r="X14" s="36">
        <v>869.77799506918359</v>
      </c>
      <c r="Y14" s="36">
        <v>860.90270940521236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1.0000007481302355E-3</v>
      </c>
      <c r="C16" s="44">
        <f>C7/RES_summary!C$6</f>
        <v>1.9121449847792169E-3</v>
      </c>
      <c r="D16" s="44">
        <f>D7/RES_summary!D$6</f>
        <v>2.8295433830840618E-3</v>
      </c>
      <c r="E16" s="44">
        <f>E7/RES_summary!E$6</f>
        <v>3.7246334538376248E-3</v>
      </c>
      <c r="F16" s="44">
        <f>F7/RES_summary!F$6</f>
        <v>4.580155654471397E-3</v>
      </c>
      <c r="G16" s="44">
        <f>G7/RES_summary!G$6</f>
        <v>5.364866508227286E-3</v>
      </c>
      <c r="H16" s="44">
        <f>H7/RES_summary!H$6</f>
        <v>5.9091540606248999E-3</v>
      </c>
      <c r="I16" s="44">
        <f>I7/RES_summary!I$6</f>
        <v>6.2414679738764869E-3</v>
      </c>
      <c r="J16" s="44">
        <f>J7/RES_summary!J$6</f>
        <v>6.5924683685149822E-3</v>
      </c>
      <c r="K16" s="44">
        <f>K7/RES_summary!K$6</f>
        <v>7.1931108043608461E-3</v>
      </c>
      <c r="L16" s="44">
        <f>L7/RES_summary!L$6</f>
        <v>8.2747184298878167E-3</v>
      </c>
      <c r="M16" s="44">
        <f>M7/RES_summary!M$6</f>
        <v>9.8383759033602875E-3</v>
      </c>
      <c r="N16" s="44">
        <f>N7/RES_summary!N$6</f>
        <v>1.167487006910357E-2</v>
      </c>
      <c r="O16" s="44">
        <f>O7/RES_summary!O$6</f>
        <v>1.3773381441179072E-2</v>
      </c>
      <c r="P16" s="44">
        <f>P7/RES_summary!P$6</f>
        <v>1.6219890246689676E-2</v>
      </c>
      <c r="Q16" s="44">
        <f>Q7/RES_summary!Q$6</f>
        <v>1.9354752913020568E-2</v>
      </c>
      <c r="R16" s="44">
        <f>R7/RES_summary!R$6</f>
        <v>3.1937414715529931E-2</v>
      </c>
      <c r="S16" s="44">
        <f>S7/RES_summary!S$6</f>
        <v>3.2383272724344256E-2</v>
      </c>
      <c r="T16" s="44">
        <f>T7/RES_summary!T$6</f>
        <v>4.306279311987303E-2</v>
      </c>
      <c r="U16" s="44">
        <f>U7/RES_summary!U$6</f>
        <v>5.4021690940743328E-2</v>
      </c>
      <c r="V16" s="44">
        <f>V7/RES_summary!V$6</f>
        <v>6.3615337158809668E-2</v>
      </c>
      <c r="W16" s="44">
        <f>W7/RES_summary!W$6</f>
        <v>7.2209642686224318E-2</v>
      </c>
      <c r="X16" s="44">
        <f>X7/RES_summary!X$6</f>
        <v>8.0694288548976881E-2</v>
      </c>
      <c r="Y16" s="44">
        <f>Y7/RES_summary!Y$6</f>
        <v>8.9162409216519425E-2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1.9170496853623351</v>
      </c>
      <c r="C17" s="52">
        <f t="shared" si="4"/>
        <v>3.5501183904607578</v>
      </c>
      <c r="D17" s="52">
        <f t="shared" si="4"/>
        <v>5.1474093318519953</v>
      </c>
      <c r="E17" s="52">
        <f t="shared" si="4"/>
        <v>6.6561433346381129</v>
      </c>
      <c r="F17" s="52">
        <f t="shared" si="4"/>
        <v>8.0508975663123046</v>
      </c>
      <c r="G17" s="52">
        <f t="shared" si="4"/>
        <v>9.2946990570383559</v>
      </c>
      <c r="H17" s="52">
        <f t="shared" si="4"/>
        <v>10.128927069250812</v>
      </c>
      <c r="I17" s="52">
        <f t="shared" si="4"/>
        <v>10.621725369081885</v>
      </c>
      <c r="J17" s="52">
        <f t="shared" si="4"/>
        <v>11.142836548519577</v>
      </c>
      <c r="K17" s="52">
        <f t="shared" si="4"/>
        <v>12.030705047849569</v>
      </c>
      <c r="L17" s="52">
        <f t="shared" si="4"/>
        <v>13.641173054894427</v>
      </c>
      <c r="M17" s="52">
        <f t="shared" si="4"/>
        <v>15.866761352564323</v>
      </c>
      <c r="N17" s="52">
        <f t="shared" si="4"/>
        <v>18.396522930812935</v>
      </c>
      <c r="O17" s="52">
        <f t="shared" si="4"/>
        <v>20.669798289222335</v>
      </c>
      <c r="P17" s="52">
        <f t="shared" si="4"/>
        <v>23.00362912115266</v>
      </c>
      <c r="Q17" s="52">
        <f t="shared" si="4"/>
        <v>25.517040175961238</v>
      </c>
      <c r="R17" s="52">
        <f t="shared" ref="R17:V17" si="5">R13*R16</f>
        <v>36.958754168997814</v>
      </c>
      <c r="S17" s="52">
        <f t="shared" si="5"/>
        <v>36.791764863766041</v>
      </c>
      <c r="T17" s="52">
        <f t="shared" si="5"/>
        <v>46.213991680029594</v>
      </c>
      <c r="U17" s="52">
        <f t="shared" si="5"/>
        <v>55.785421460471738</v>
      </c>
      <c r="V17" s="52">
        <f t="shared" si="5"/>
        <v>64.040784175435888</v>
      </c>
      <c r="W17" s="52">
        <f t="shared" ref="W17:Y17" si="6">W13*W16</f>
        <v>71.162941387722455</v>
      </c>
      <c r="X17" s="52">
        <f t="shared" si="6"/>
        <v>77.789404745836805</v>
      </c>
      <c r="Y17" s="52">
        <f t="shared" si="6"/>
        <v>84.108166274858959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0.49099740090798827</v>
      </c>
      <c r="C18" s="36">
        <f>C3*11630*1000/RES_summary!C$6</f>
        <v>0.90309173086717975</v>
      </c>
      <c r="D18" s="36">
        <f>D3*11630*1000/RES_summary!D$6</f>
        <v>1.2957279727992008</v>
      </c>
      <c r="E18" s="36">
        <f>E3*11630*1000/RES_summary!E$6</f>
        <v>1.6727968206500559</v>
      </c>
      <c r="F18" s="36">
        <f>F3*11630*1000/RES_summary!F$6</f>
        <v>1.9986300972822297</v>
      </c>
      <c r="G18" s="36">
        <f>G3*11630*1000/RES_summary!G$6</f>
        <v>2.2780957014049648</v>
      </c>
      <c r="H18" s="36">
        <f>H3*11630*1000/RES_summary!H$6</f>
        <v>2.4575457058786618</v>
      </c>
      <c r="I18" s="36">
        <f>I3*11630*1000/RES_summary!I$6</f>
        <v>2.5420078507203216</v>
      </c>
      <c r="J18" s="36">
        <f>J3*11630*1000/RES_summary!J$6</f>
        <v>2.6241137443102525</v>
      </c>
      <c r="K18" s="36">
        <f>K3*11630*1000/RES_summary!K$6</f>
        <v>2.778561791806657</v>
      </c>
      <c r="L18" s="36">
        <f>L3*11630*1000/RES_summary!L$6</f>
        <v>3.088265038903693</v>
      </c>
      <c r="M18" s="36">
        <f>M3*11630*1000/RES_summary!M$6</f>
        <v>3.54973576524795</v>
      </c>
      <c r="N18" s="36">
        <f>N3*11630*1000/RES_summary!N$6</f>
        <v>4.1084719992804519</v>
      </c>
      <c r="O18" s="36">
        <f>O3*11630*1000/RES_summary!O$6</f>
        <v>4.6419162091359478</v>
      </c>
      <c r="P18" s="36">
        <f>P3*11630*1000/RES_summary!P$6</f>
        <v>5.1778324885105951</v>
      </c>
      <c r="Q18" s="36">
        <f>Q3*11630*1000/RES_summary!Q$6</f>
        <v>5.7674410468278872</v>
      </c>
      <c r="R18" s="36">
        <f>R3*11630*1000/RES_summary!R$6</f>
        <v>8.5038553628244227</v>
      </c>
      <c r="S18" s="36">
        <f>S3*11630*1000/RES_summary!S$6</f>
        <v>8.623393300771335</v>
      </c>
      <c r="T18" s="36">
        <f>T3*11630*1000/RES_summary!T$6</f>
        <v>10.780782780859798</v>
      </c>
      <c r="U18" s="36">
        <f>U3*11630*1000/RES_summary!U$6</f>
        <v>12.924589053620384</v>
      </c>
      <c r="V18" s="36">
        <f>V3*11630*1000/RES_summary!V$6</f>
        <v>14.790584982379071</v>
      </c>
      <c r="W18" s="36">
        <f>W3*11630*1000/RES_summary!W$6</f>
        <v>16.618434829120769</v>
      </c>
      <c r="X18" s="36">
        <f>X3*11630*1000/RES_summary!X$6</f>
        <v>17.796184267800495</v>
      </c>
      <c r="Y18" s="36">
        <f>Y3*11630*1000/RES_summary!Y$6</f>
        <v>19.041883684317344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2.013727170295192</v>
      </c>
      <c r="C3" s="49">
        <f t="shared" ref="C3:W3" si="0">C5*C11/11630</f>
        <v>2.9625272824051159</v>
      </c>
      <c r="D3" s="49">
        <f t="shared" si="0"/>
        <v>3.8820893163597034</v>
      </c>
      <c r="E3" s="49">
        <f t="shared" si="0"/>
        <v>4.7542045127695065</v>
      </c>
      <c r="F3" s="49">
        <f t="shared" si="0"/>
        <v>5.5632555063084412</v>
      </c>
      <c r="G3" s="49">
        <f t="shared" si="0"/>
        <v>6.2963139180498038</v>
      </c>
      <c r="H3" s="49">
        <f t="shared" si="0"/>
        <v>6.8652984398495418</v>
      </c>
      <c r="I3" s="49">
        <f t="shared" si="0"/>
        <v>7.2846332665663658</v>
      </c>
      <c r="J3" s="49">
        <f t="shared" si="0"/>
        <v>7.6366613668428043</v>
      </c>
      <c r="K3" s="49">
        <f t="shared" si="0"/>
        <v>8.0131999623381578</v>
      </c>
      <c r="L3" s="49">
        <f t="shared" si="0"/>
        <v>8.5095762780909912</v>
      </c>
      <c r="M3" s="49">
        <f t="shared" si="0"/>
        <v>9.2008272543819469</v>
      </c>
      <c r="N3" s="49">
        <f t="shared" si="0"/>
        <v>10.008641737826705</v>
      </c>
      <c r="O3" s="49">
        <f t="shared" si="0"/>
        <v>10.873123321513706</v>
      </c>
      <c r="P3" s="49">
        <f t="shared" si="0"/>
        <v>11.73735624281154</v>
      </c>
      <c r="Q3" s="49">
        <f t="shared" si="0"/>
        <v>12.612001584586752</v>
      </c>
      <c r="R3" s="49">
        <f t="shared" si="0"/>
        <v>12.945227664005634</v>
      </c>
      <c r="S3" s="49">
        <f t="shared" si="0"/>
        <v>14.683984245246142</v>
      </c>
      <c r="T3" s="49">
        <f t="shared" si="0"/>
        <v>16.440731020886172</v>
      </c>
      <c r="U3" s="49">
        <f t="shared" si="0"/>
        <v>17.2669884503646</v>
      </c>
      <c r="V3" s="49">
        <f t="shared" si="0"/>
        <v>19.408215025045894</v>
      </c>
      <c r="W3" s="49">
        <f t="shared" si="0"/>
        <v>21.644431211660766</v>
      </c>
      <c r="X3" s="49">
        <f t="shared" ref="X3:Y3" si="1">X5*X11/11630</f>
        <v>21.442705184169085</v>
      </c>
      <c r="Y3" s="49">
        <f t="shared" si="1"/>
        <v>21.686448066566125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58.466788576112911</v>
      </c>
      <c r="C5" s="49">
        <f t="shared" ref="C5:W5" si="2">C7*C13/1000000</f>
        <v>86.153742457946734</v>
      </c>
      <c r="D5" s="49">
        <f t="shared" si="2"/>
        <v>113.20260541546132</v>
      </c>
      <c r="E5" s="49">
        <f t="shared" si="2"/>
        <v>138.82639007379959</v>
      </c>
      <c r="F5" s="49">
        <f t="shared" si="2"/>
        <v>162.65016228702203</v>
      </c>
      <c r="G5" s="49">
        <f t="shared" si="2"/>
        <v>184.14856374480695</v>
      </c>
      <c r="H5" s="49">
        <f t="shared" si="2"/>
        <v>200.30414274825625</v>
      </c>
      <c r="I5" s="49">
        <f t="shared" si="2"/>
        <v>212.84348156044237</v>
      </c>
      <c r="J5" s="49">
        <f t="shared" si="2"/>
        <v>224.05970961705253</v>
      </c>
      <c r="K5" s="49">
        <f t="shared" si="2"/>
        <v>236.50282958134486</v>
      </c>
      <c r="L5" s="49">
        <f t="shared" si="2"/>
        <v>251.84256937520982</v>
      </c>
      <c r="M5" s="49">
        <f t="shared" si="2"/>
        <v>270.80685164114118</v>
      </c>
      <c r="N5" s="49">
        <f t="shared" si="2"/>
        <v>292.10203761952994</v>
      </c>
      <c r="O5" s="49">
        <f t="shared" si="2"/>
        <v>314.26044688433353</v>
      </c>
      <c r="P5" s="49">
        <f t="shared" si="2"/>
        <v>336.39311339929947</v>
      </c>
      <c r="Q5" s="49">
        <f t="shared" si="2"/>
        <v>358.09969162402234</v>
      </c>
      <c r="R5" s="49">
        <f t="shared" si="2"/>
        <v>365.84984784535084</v>
      </c>
      <c r="S5" s="49">
        <f t="shared" si="2"/>
        <v>405.07508695379505</v>
      </c>
      <c r="T5" s="49">
        <f t="shared" si="2"/>
        <v>451.47122785496543</v>
      </c>
      <c r="U5" s="49">
        <f t="shared" si="2"/>
        <v>473.08221321633852</v>
      </c>
      <c r="V5" s="49">
        <f t="shared" si="2"/>
        <v>508.72935428367941</v>
      </c>
      <c r="W5" s="49">
        <f t="shared" si="2"/>
        <v>529.85281270747907</v>
      </c>
      <c r="X5" s="49">
        <f t="shared" ref="X5:Y5" si="3">X7*X13/1000000</f>
        <v>550.24433936490686</v>
      </c>
      <c r="Y5" s="49">
        <f t="shared" si="3"/>
        <v>570.2579592844977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80200</v>
      </c>
      <c r="C7" s="35">
        <v>122583</v>
      </c>
      <c r="D7" s="35">
        <v>165627</v>
      </c>
      <c r="E7" s="35">
        <v>207944</v>
      </c>
      <c r="F7" s="35">
        <v>248996</v>
      </c>
      <c r="G7" s="35">
        <v>287363</v>
      </c>
      <c r="H7" s="35">
        <v>317688</v>
      </c>
      <c r="I7" s="35">
        <v>342254</v>
      </c>
      <c r="J7" s="35">
        <v>365349</v>
      </c>
      <c r="K7" s="35">
        <v>391918</v>
      </c>
      <c r="L7" s="35">
        <v>426136</v>
      </c>
      <c r="M7" s="35">
        <v>470133</v>
      </c>
      <c r="N7" s="35">
        <v>519947</v>
      </c>
      <c r="O7" s="35">
        <v>573892</v>
      </c>
      <c r="P7" s="35">
        <v>628345</v>
      </c>
      <c r="Q7" s="35">
        <v>683216</v>
      </c>
      <c r="R7" s="35">
        <v>725526</v>
      </c>
      <c r="S7" s="35">
        <v>838994</v>
      </c>
      <c r="T7" s="35">
        <v>967576</v>
      </c>
      <c r="U7" s="35">
        <v>1037369</v>
      </c>
      <c r="V7" s="35">
        <v>1140082</v>
      </c>
      <c r="W7" s="35">
        <v>1203739</v>
      </c>
      <c r="X7" s="35">
        <v>1263341</v>
      </c>
      <c r="Y7" s="35">
        <v>1320988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46048.534452127613</v>
      </c>
      <c r="D8" s="52">
        <v>46899.54833901336</v>
      </c>
      <c r="E8" s="52">
        <v>46372.412161203509</v>
      </c>
      <c r="F8" s="52">
        <v>45317.636519407737</v>
      </c>
      <c r="G8" s="52">
        <v>42853.758482843114</v>
      </c>
      <c r="H8" s="52">
        <v>35044.342961307848</v>
      </c>
      <c r="I8" s="52">
        <v>29529.984148380754</v>
      </c>
      <c r="J8" s="52">
        <v>28316.307039432984</v>
      </c>
      <c r="K8" s="52">
        <v>32060.969028330874</v>
      </c>
      <c r="L8" s="52">
        <v>39994.661586908158</v>
      </c>
      <c r="M8" s="52">
        <v>50073.112031498866</v>
      </c>
      <c r="N8" s="52">
        <v>56205.085381043609</v>
      </c>
      <c r="O8" s="52">
        <v>60667.386311516631</v>
      </c>
      <c r="P8" s="52">
        <v>61523.861211665906</v>
      </c>
      <c r="Q8" s="52">
        <v>62308.400345318951</v>
      </c>
      <c r="R8" s="52">
        <v>88358.534452127642</v>
      </c>
      <c r="S8" s="52">
        <v>160367.54833901336</v>
      </c>
      <c r="T8" s="52">
        <v>174954.41216120357</v>
      </c>
      <c r="U8" s="52">
        <v>115110.63651940774</v>
      </c>
      <c r="V8" s="52">
        <v>145566.75848284317</v>
      </c>
      <c r="W8" s="52">
        <v>98701.342961307848</v>
      </c>
      <c r="X8" s="52">
        <v>89131.984148380812</v>
      </c>
      <c r="Y8" s="52">
        <v>85963.307039432926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3665.5344521276129</v>
      </c>
      <c r="D9" s="36">
        <v>3855.5483390133595</v>
      </c>
      <c r="E9" s="36">
        <v>4055.4121612035087</v>
      </c>
      <c r="F9" s="36">
        <v>4265.6365194077371</v>
      </c>
      <c r="G9" s="36">
        <v>4486.7584828431136</v>
      </c>
      <c r="H9" s="36">
        <v>4719.3429613078479</v>
      </c>
      <c r="I9" s="36">
        <v>4963.984148380754</v>
      </c>
      <c r="J9" s="36">
        <v>5221.3070394329843</v>
      </c>
      <c r="K9" s="36">
        <v>5491.9690283308737</v>
      </c>
      <c r="L9" s="36">
        <v>5776.6615869081579</v>
      </c>
      <c r="M9" s="36">
        <v>6076.1120314988657</v>
      </c>
      <c r="N9" s="36">
        <v>6391.0853810436092</v>
      </c>
      <c r="O9" s="36">
        <v>6722.3863115166314</v>
      </c>
      <c r="P9" s="36">
        <v>7070.861211665906</v>
      </c>
      <c r="Q9" s="36">
        <v>7437.4003453189507</v>
      </c>
      <c r="R9" s="36">
        <v>46048.534452127642</v>
      </c>
      <c r="S9" s="36">
        <v>46899.54833901336</v>
      </c>
      <c r="T9" s="36">
        <v>46372.412161203567</v>
      </c>
      <c r="U9" s="36">
        <v>45317.636519407853</v>
      </c>
      <c r="V9" s="36">
        <v>42853.758482843172</v>
      </c>
      <c r="W9" s="36">
        <v>35044.342961307848</v>
      </c>
      <c r="X9" s="36">
        <v>29529.984148380812</v>
      </c>
      <c r="Y9" s="36">
        <v>28316.307039432926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400.56325241885048</v>
      </c>
      <c r="C11" s="54">
        <v>399.91521333143754</v>
      </c>
      <c r="D11" s="54">
        <v>398.8309154507931</v>
      </c>
      <c r="E11" s="54">
        <v>398.27729046413054</v>
      </c>
      <c r="F11" s="54">
        <v>397.79032881745661</v>
      </c>
      <c r="G11" s="54">
        <v>397.6470376841819</v>
      </c>
      <c r="H11" s="54">
        <v>398.61093115681575</v>
      </c>
      <c r="I11" s="54">
        <v>398.04030769017623</v>
      </c>
      <c r="J11" s="54">
        <v>396.38706953685357</v>
      </c>
      <c r="K11" s="54">
        <v>394.04820537227005</v>
      </c>
      <c r="L11" s="54">
        <v>392.96919642982328</v>
      </c>
      <c r="M11" s="54">
        <v>395.136313280065</v>
      </c>
      <c r="N11" s="54">
        <v>398.49261018349722</v>
      </c>
      <c r="O11" s="54">
        <v>402.38733662765748</v>
      </c>
      <c r="P11" s="54">
        <v>405.79146143775512</v>
      </c>
      <c r="Q11" s="54">
        <v>409.59984568415746</v>
      </c>
      <c r="R11" s="54">
        <v>411.51581343837569</v>
      </c>
      <c r="S11" s="54">
        <v>421.58785438140774</v>
      </c>
      <c r="T11" s="54">
        <v>423.51691531122503</v>
      </c>
      <c r="U11" s="54">
        <v>424.48240510346221</v>
      </c>
      <c r="V11" s="54">
        <v>443.68884720463438</v>
      </c>
      <c r="W11" s="54">
        <v>475.08426671424843</v>
      </c>
      <c r="X11" s="54">
        <v>453.2144057669359</v>
      </c>
      <c r="Y11" s="54">
        <v>442.27947529327963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729.01232638544775</v>
      </c>
      <c r="C13" s="35">
        <v>702.81966062134825</v>
      </c>
      <c r="D13" s="35">
        <v>683.47917559009898</v>
      </c>
      <c r="E13" s="35">
        <v>667.61430997672244</v>
      </c>
      <c r="F13" s="35">
        <v>653.22399671891128</v>
      </c>
      <c r="G13" s="35">
        <v>640.82210912611208</v>
      </c>
      <c r="H13" s="35">
        <v>630.5058508607699</v>
      </c>
      <c r="I13" s="35">
        <v>621.8874916303165</v>
      </c>
      <c r="J13" s="35">
        <v>613.27582562714701</v>
      </c>
      <c r="K13" s="35">
        <v>603.44977669141213</v>
      </c>
      <c r="L13" s="35">
        <v>590.99106711286959</v>
      </c>
      <c r="M13" s="35">
        <v>576.02178881538032</v>
      </c>
      <c r="N13" s="35">
        <v>561.79194729372409</v>
      </c>
      <c r="O13" s="35">
        <v>547.59509957332307</v>
      </c>
      <c r="P13" s="35">
        <v>535.36371483707114</v>
      </c>
      <c r="Q13" s="35">
        <v>524.13832759189245</v>
      </c>
      <c r="R13" s="35">
        <v>504.25463435542059</v>
      </c>
      <c r="S13" s="35">
        <v>482.81046938809465</v>
      </c>
      <c r="T13" s="35">
        <v>466.6002751773147</v>
      </c>
      <c r="U13" s="35">
        <v>456.04043808552069</v>
      </c>
      <c r="V13" s="35">
        <v>446.22172289684374</v>
      </c>
      <c r="W13" s="35">
        <v>440.17250642164043</v>
      </c>
      <c r="X13" s="35">
        <v>435.54696583496212</v>
      </c>
      <c r="Y13" s="35">
        <v>431.69049172626683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659.28642553840666</v>
      </c>
      <c r="D14" s="36">
        <v>636.6714878742572</v>
      </c>
      <c r="E14" s="36">
        <v>616.31967759356917</v>
      </c>
      <c r="F14" s="36">
        <v>594.32653342846049</v>
      </c>
      <c r="G14" s="36">
        <v>577.99606322065404</v>
      </c>
      <c r="H14" s="36">
        <v>559.17835915254534</v>
      </c>
      <c r="I14" s="36">
        <v>547.17755225153519</v>
      </c>
      <c r="J14" s="36">
        <v>530.5291126868932</v>
      </c>
      <c r="K14" s="36">
        <v>512.98615046660825</v>
      </c>
      <c r="L14" s="36">
        <v>488.84017317146498</v>
      </c>
      <c r="M14" s="36">
        <v>467.19370704734524</v>
      </c>
      <c r="N14" s="36">
        <v>461.7796739244003</v>
      </c>
      <c r="O14" s="36">
        <v>446.02402367690695</v>
      </c>
      <c r="P14" s="36">
        <v>443.52566563649162</v>
      </c>
      <c r="Q14" s="36">
        <v>435.39128917409232</v>
      </c>
      <c r="R14" s="36">
        <v>431.30332726604121</v>
      </c>
      <c r="S14" s="36">
        <v>430.79067458230838</v>
      </c>
      <c r="T14" s="36">
        <v>428.54804338695931</v>
      </c>
      <c r="U14" s="36">
        <v>421.72001341456451</v>
      </c>
      <c r="V14" s="36">
        <v>415.04286689020262</v>
      </c>
      <c r="W14" s="36">
        <v>412.55260968886142</v>
      </c>
      <c r="X14" s="36">
        <v>410.06235248752017</v>
      </c>
      <c r="Y14" s="36">
        <v>407.57209528617898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2.0000014962604711E-2</v>
      </c>
      <c r="C16" s="44">
        <f>C7/RES_summary!C$6</f>
        <v>3.0397674577770813E-2</v>
      </c>
      <c r="D16" s="44">
        <f>D7/RES_summary!D$6</f>
        <v>4.0855093881097017E-2</v>
      </c>
      <c r="E16" s="44">
        <f>E7/RES_summary!E$6</f>
        <v>5.1055713838154979E-2</v>
      </c>
      <c r="F16" s="44">
        <f>F7/RES_summary!F$6</f>
        <v>6.0807274718248996E-2</v>
      </c>
      <c r="G16" s="44">
        <f>G7/RES_summary!G$6</f>
        <v>6.9752245697390164E-2</v>
      </c>
      <c r="H16" s="44">
        <f>H7/RES_summary!H$6</f>
        <v>7.7028736416716717E-2</v>
      </c>
      <c r="I16" s="44">
        <f>I7/RES_summary!I$6</f>
        <v>8.2957956502179547E-2</v>
      </c>
      <c r="J16" s="44">
        <f>J7/RES_summary!J$6</f>
        <v>8.8565976318020961E-2</v>
      </c>
      <c r="K16" s="44">
        <f>K7/RES_summary!K$6</f>
        <v>9.4877986074226567E-2</v>
      </c>
      <c r="L16" s="44">
        <f>L7/RES_summary!L$6</f>
        <v>0.10292038798746897</v>
      </c>
      <c r="M16" s="44">
        <f>M7/RES_summary!M$6</f>
        <v>0.11321922939746119</v>
      </c>
      <c r="N16" s="44">
        <f>N7/RES_summary!N$6</f>
        <v>0.12485732995639874</v>
      </c>
      <c r="O16" s="44">
        <f>O7/RES_summary!O$6</f>
        <v>0.13722021772864976</v>
      </c>
      <c r="P16" s="44">
        <f>P7/RES_summary!P$6</f>
        <v>0.14990640765228977</v>
      </c>
      <c r="Q16" s="44">
        <f>Q7/RES_summary!Q$6</f>
        <v>0.16224527767348759</v>
      </c>
      <c r="R16" s="44">
        <f>R7/RES_summary!R$6</f>
        <v>0.17166943070967328</v>
      </c>
      <c r="S16" s="44">
        <f>S7/RES_summary!S$6</f>
        <v>0.19872563609830807</v>
      </c>
      <c r="T16" s="44">
        <f>T7/RES_summary!T$6</f>
        <v>0.22940458360589042</v>
      </c>
      <c r="U16" s="44">
        <f>U7/RES_summary!U$6</f>
        <v>0.24607411810724589</v>
      </c>
      <c r="V16" s="44">
        <f>V7/RES_summary!V$6</f>
        <v>0.27156642060707403</v>
      </c>
      <c r="W16" s="44">
        <f>W7/RES_summary!W$6</f>
        <v>0.28760642132151309</v>
      </c>
      <c r="X16" s="44">
        <f>X7/RES_summary!X$6</f>
        <v>0.30261070813829433</v>
      </c>
      <c r="Y16" s="44">
        <f>Y7/RES_summary!Y$6</f>
        <v>0.31745842542555075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14.580257435632225</v>
      </c>
      <c r="C17" s="52">
        <f t="shared" si="4"/>
        <v>21.364083330427068</v>
      </c>
      <c r="D17" s="52">
        <f t="shared" si="4"/>
        <v>27.923605884508287</v>
      </c>
      <c r="E17" s="52">
        <f t="shared" si="4"/>
        <v>34.085525164428837</v>
      </c>
      <c r="F17" s="52">
        <f t="shared" si="4"/>
        <v>39.720771021039418</v>
      </c>
      <c r="G17" s="52">
        <f t="shared" si="4"/>
        <v>44.698781204084341</v>
      </c>
      <c r="H17" s="52">
        <f t="shared" si="4"/>
        <v>48.567068995151942</v>
      </c>
      <c r="I17" s="52">
        <f t="shared" si="4"/>
        <v>51.590515479917343</v>
      </c>
      <c r="J17" s="52">
        <f t="shared" si="4"/>
        <v>54.315372248908652</v>
      </c>
      <c r="K17" s="52">
        <f t="shared" si="4"/>
        <v>57.254099509422929</v>
      </c>
      <c r="L17" s="52">
        <f t="shared" si="4"/>
        <v>60.82502992438485</v>
      </c>
      <c r="M17" s="52">
        <f t="shared" si="4"/>
        <v>65.216743045824487</v>
      </c>
      <c r="N17" s="52">
        <f t="shared" si="4"/>
        <v>70.143842530100287</v>
      </c>
      <c r="O17" s="52">
        <f t="shared" si="4"/>
        <v>75.14111879059304</v>
      </c>
      <c r="P17" s="52">
        <f t="shared" si="4"/>
        <v>80.254451278610205</v>
      </c>
      <c r="Q17" s="52">
        <f t="shared" si="4"/>
        <v>85.038968499463991</v>
      </c>
      <c r="R17" s="52">
        <f t="shared" ref="R17:V17" si="5">R13*R16</f>
        <v>86.565106012509503</v>
      </c>
      <c r="S17" s="52">
        <f t="shared" si="5"/>
        <v>95.9468176440718</v>
      </c>
      <c r="T17" s="52">
        <f t="shared" si="5"/>
        <v>107.04024183744576</v>
      </c>
      <c r="U17" s="52">
        <f t="shared" si="5"/>
        <v>112.21974862313657</v>
      </c>
      <c r="V17" s="52">
        <f t="shared" si="5"/>
        <v>121.17883608421751</v>
      </c>
      <c r="W17" s="52">
        <f t="shared" ref="W17:Y17" si="6">W13*W16</f>
        <v>126.59643933604875</v>
      </c>
      <c r="X17" s="52">
        <f t="shared" si="6"/>
        <v>131.80117575880337</v>
      </c>
      <c r="Y17" s="52">
        <f t="shared" si="6"/>
        <v>137.04378377460242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5.8403153395209726</v>
      </c>
      <c r="C18" s="36">
        <f>C3*11630*1000/RES_summary!C$6</f>
        <v>8.543821942718349</v>
      </c>
      <c r="D18" s="36">
        <f>D3*11630*1000/RES_summary!D$6</f>
        <v>11.136797297605593</v>
      </c>
      <c r="E18" s="36">
        <f>E3*11630*1000/RES_summary!E$6</f>
        <v>13.575490606535652</v>
      </c>
      <c r="F18" s="36">
        <f>F3*11630*1000/RES_summary!F$6</f>
        <v>15.800538565342173</v>
      </c>
      <c r="G18" s="36">
        <f>G3*11630*1000/RES_summary!G$6</f>
        <v>17.774337933897527</v>
      </c>
      <c r="H18" s="36">
        <f>H3*11630*1000/RES_summary!H$6</f>
        <v>19.35936459571483</v>
      </c>
      <c r="I18" s="36">
        <f>I3*11630*1000/RES_summary!I$6</f>
        <v>20.535104655521103</v>
      </c>
      <c r="J18" s="36">
        <f>J3*11630*1000/RES_summary!J$6</f>
        <v>21.529911236548244</v>
      </c>
      <c r="K18" s="36">
        <f>K3*11630*1000/RES_summary!K$6</f>
        <v>22.560875161893474</v>
      </c>
      <c r="L18" s="36">
        <f>L3*11630*1000/RES_summary!L$6</f>
        <v>23.902363132205473</v>
      </c>
      <c r="M18" s="36">
        <f>M3*11630*1000/RES_summary!M$6</f>
        <v>25.769503411260402</v>
      </c>
      <c r="N18" s="36">
        <f>N3*11630*1000/RES_summary!N$6</f>
        <v>27.951802898119862</v>
      </c>
      <c r="O18" s="36">
        <f>O3*11630*1000/RES_summary!O$6</f>
        <v>30.235834661369161</v>
      </c>
      <c r="P18" s="36">
        <f>P3*11630*1000/RES_summary!P$6</f>
        <v>32.566571071232339</v>
      </c>
      <c r="Q18" s="36">
        <f>Q3*11630*1000/RES_summary!Q$6</f>
        <v>34.83194837452038</v>
      </c>
      <c r="R18" s="36">
        <f>R3*11630*1000/RES_summary!R$6</f>
        <v>35.622910016117068</v>
      </c>
      <c r="S18" s="36">
        <f>S3*11630*1000/RES_summary!S$6</f>
        <v>40.450012985288424</v>
      </c>
      <c r="T18" s="36">
        <f>T3*11630*1000/RES_summary!T$6</f>
        <v>45.333353037162567</v>
      </c>
      <c r="U18" s="36">
        <f>U3*11630*1000/RES_summary!U$6</f>
        <v>47.635308795654957</v>
      </c>
      <c r="V18" s="36">
        <f>V3*11630*1000/RES_summary!V$6</f>
        <v>53.765698087805823</v>
      </c>
      <c r="W18" s="36">
        <f>W3*11630*1000/RES_summary!W$6</f>
        <v>60.143976550601558</v>
      </c>
      <c r="X18" s="36">
        <f>X3*11630*1000/RES_summary!X$6</f>
        <v>59.734191550909543</v>
      </c>
      <c r="Y18" s="36">
        <f>Y3*11630*1000/RES_summary!Y$6</f>
        <v>60.61165278003682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51.280452874997856</v>
      </c>
      <c r="C3" s="49">
        <f t="shared" ref="C3:W3" si="0">C5*C11/11630</f>
        <v>52.993637862371628</v>
      </c>
      <c r="D3" s="49">
        <f t="shared" si="0"/>
        <v>53.736032187829181</v>
      </c>
      <c r="E3" s="49">
        <f t="shared" si="0"/>
        <v>54.340031624427553</v>
      </c>
      <c r="F3" s="49">
        <f t="shared" si="0"/>
        <v>56.534244310466619</v>
      </c>
      <c r="G3" s="49">
        <f t="shared" si="0"/>
        <v>61.961856678163969</v>
      </c>
      <c r="H3" s="49">
        <f t="shared" si="0"/>
        <v>62.354875470674948</v>
      </c>
      <c r="I3" s="49">
        <f t="shared" si="0"/>
        <v>67.01542847599265</v>
      </c>
      <c r="J3" s="49">
        <f t="shared" si="0"/>
        <v>71.389019257570993</v>
      </c>
      <c r="K3" s="49">
        <f t="shared" si="0"/>
        <v>77.32130629011283</v>
      </c>
      <c r="L3" s="49">
        <f t="shared" si="0"/>
        <v>83.918956195139785</v>
      </c>
      <c r="M3" s="49">
        <f t="shared" si="0"/>
        <v>94.54174888785596</v>
      </c>
      <c r="N3" s="49">
        <f t="shared" si="0"/>
        <v>101.94747485144504</v>
      </c>
      <c r="O3" s="49">
        <f t="shared" si="0"/>
        <v>108.55262178697974</v>
      </c>
      <c r="P3" s="49">
        <f t="shared" si="0"/>
        <v>111.77565230683642</v>
      </c>
      <c r="Q3" s="49">
        <f t="shared" si="0"/>
        <v>111.15479954892683</v>
      </c>
      <c r="R3" s="49">
        <f t="shared" si="0"/>
        <v>122.26863081702005</v>
      </c>
      <c r="S3" s="49">
        <f t="shared" si="0"/>
        <v>140.7922069247291</v>
      </c>
      <c r="T3" s="49">
        <f t="shared" si="0"/>
        <v>153.18104055452923</v>
      </c>
      <c r="U3" s="49">
        <f t="shared" si="0"/>
        <v>166.96935520116872</v>
      </c>
      <c r="V3" s="49">
        <f t="shared" si="0"/>
        <v>174.67151984106741</v>
      </c>
      <c r="W3" s="49">
        <f t="shared" si="0"/>
        <v>186.76043529990369</v>
      </c>
      <c r="X3" s="49">
        <f t="shared" ref="X3:Y3" si="1">X5*X11/11630</f>
        <v>186.11857127567328</v>
      </c>
      <c r="Y3" s="49">
        <f t="shared" si="1"/>
        <v>187.33798618127881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481.16924478862057</v>
      </c>
      <c r="C5" s="49">
        <f t="shared" ref="C5:W5" si="2">C7*C13/1000000</f>
        <v>493.8510381318236</v>
      </c>
      <c r="D5" s="49">
        <f t="shared" si="2"/>
        <v>498.50144855070135</v>
      </c>
      <c r="E5" s="49">
        <f t="shared" si="2"/>
        <v>502.65154517701126</v>
      </c>
      <c r="F5" s="49">
        <f t="shared" si="2"/>
        <v>522.0587017298111</v>
      </c>
      <c r="G5" s="49">
        <f t="shared" si="2"/>
        <v>571.97090973340778</v>
      </c>
      <c r="H5" s="49">
        <f t="shared" si="2"/>
        <v>573.39577433376189</v>
      </c>
      <c r="I5" s="49">
        <f t="shared" si="2"/>
        <v>617.16033716165794</v>
      </c>
      <c r="J5" s="49">
        <f t="shared" si="2"/>
        <v>660.15036580239496</v>
      </c>
      <c r="K5" s="49">
        <f t="shared" si="2"/>
        <v>719.8399423897622</v>
      </c>
      <c r="L5" s="49">
        <f t="shared" si="2"/>
        <v>785.27758097011167</v>
      </c>
      <c r="M5" s="49">
        <f t="shared" si="2"/>
        <v>887.03547207792349</v>
      </c>
      <c r="N5" s="49">
        <f t="shared" si="2"/>
        <v>956.95957202415218</v>
      </c>
      <c r="O5" s="49">
        <f t="shared" si="2"/>
        <v>1018.6710893362664</v>
      </c>
      <c r="P5" s="49">
        <f t="shared" si="2"/>
        <v>1091.7391040728871</v>
      </c>
      <c r="Q5" s="49">
        <f t="shared" si="2"/>
        <v>1164.9899103720413</v>
      </c>
      <c r="R5" s="49">
        <f t="shared" si="2"/>
        <v>1244.0736615991727</v>
      </c>
      <c r="S5" s="49">
        <f t="shared" si="2"/>
        <v>1322.8817517541263</v>
      </c>
      <c r="T5" s="49">
        <f t="shared" si="2"/>
        <v>1395.0664652676687</v>
      </c>
      <c r="U5" s="49">
        <f t="shared" si="2"/>
        <v>1441.383617108208</v>
      </c>
      <c r="V5" s="49">
        <f t="shared" si="2"/>
        <v>1480.0615347442658</v>
      </c>
      <c r="W5" s="49">
        <f t="shared" si="2"/>
        <v>1495.3412728375065</v>
      </c>
      <c r="X5" s="49">
        <f t="shared" ref="X5:Y5" si="3">X7*X13/1000000</f>
        <v>1530.6986795090922</v>
      </c>
      <c r="Y5" s="49">
        <f t="shared" si="3"/>
        <v>1561.9507540304473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1251900.3845537908</v>
      </c>
      <c r="C7" s="35">
        <v>1296035.9021462658</v>
      </c>
      <c r="D7" s="35">
        <v>1320681.4804970899</v>
      </c>
      <c r="E7" s="35">
        <v>1347541.2066843912</v>
      </c>
      <c r="F7" s="35">
        <v>1421411.4291591579</v>
      </c>
      <c r="G7" s="35">
        <v>1589533.3176552204</v>
      </c>
      <c r="H7" s="35">
        <v>1619735.9396667161</v>
      </c>
      <c r="I7" s="35">
        <v>1792070.9515842535</v>
      </c>
      <c r="J7" s="35">
        <v>1980914.5595578218</v>
      </c>
      <c r="K7" s="35">
        <v>2216955.0454462734</v>
      </c>
      <c r="L7" s="35">
        <v>2486060.5710378336</v>
      </c>
      <c r="M7" s="35">
        <v>2926677.3534600418</v>
      </c>
      <c r="N7" s="35">
        <v>3279056.282781289</v>
      </c>
      <c r="O7" s="35">
        <v>3691801.9393874495</v>
      </c>
      <c r="P7" s="35">
        <v>4191747.6061319578</v>
      </c>
      <c r="Q7" s="35">
        <v>4931646.3011724856</v>
      </c>
      <c r="R7" s="35">
        <v>5835560.2619007714</v>
      </c>
      <c r="S7" s="35">
        <v>6744349.9450426931</v>
      </c>
      <c r="T7" s="35">
        <v>7628860.5600670297</v>
      </c>
      <c r="U7" s="35">
        <v>8461270.7039282452</v>
      </c>
      <c r="V7" s="35">
        <v>9197481.4080288168</v>
      </c>
      <c r="W7" s="35">
        <v>9818236.9405240398</v>
      </c>
      <c r="X7" s="35">
        <v>10414965.269870324</v>
      </c>
      <c r="Y7" s="35">
        <v>10971932.732456118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163021.22702668351</v>
      </c>
      <c r="D8" s="52">
        <v>152711.32662787871</v>
      </c>
      <c r="E8" s="52">
        <v>164814.37153379014</v>
      </c>
      <c r="F8" s="52">
        <v>222477.35926752724</v>
      </c>
      <c r="G8" s="52">
        <v>328204.07384238089</v>
      </c>
      <c r="H8" s="52">
        <v>202645.92869460676</v>
      </c>
      <c r="I8" s="52">
        <v>358093.93290848797</v>
      </c>
      <c r="J8" s="52">
        <v>388946.33965646639</v>
      </c>
      <c r="K8" s="52">
        <v>399061.71291513508</v>
      </c>
      <c r="L8" s="52">
        <v>421816.85221943888</v>
      </c>
      <c r="M8" s="52">
        <v>605431.15395599836</v>
      </c>
      <c r="N8" s="52">
        <v>574856.28858877439</v>
      </c>
      <c r="O8" s="52">
        <v>740949.7304485417</v>
      </c>
      <c r="P8" s="52">
        <v>702591.59543911507</v>
      </c>
      <c r="Q8" s="52">
        <v>1097992.6279490157</v>
      </c>
      <c r="R8" s="52">
        <v>1292860.3003847525</v>
      </c>
      <c r="S8" s="52">
        <v>1307851.3960570572</v>
      </c>
      <c r="T8" s="52">
        <v>1306327.4672437757</v>
      </c>
      <c r="U8" s="52">
        <v>1437841.2978172135</v>
      </c>
      <c r="V8" s="52">
        <v>1311066.992689346</v>
      </c>
      <c r="W8" s="52">
        <v>1361705.2629437651</v>
      </c>
      <c r="X8" s="52">
        <v>1299319.9247853998</v>
      </c>
      <c r="Y8" s="52">
        <v>1654960.09053481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118885.70943420846</v>
      </c>
      <c r="D9" s="36">
        <v>128065.74827705463</v>
      </c>
      <c r="E9" s="36">
        <v>137954.6453464888</v>
      </c>
      <c r="F9" s="36">
        <v>148607.13679276058</v>
      </c>
      <c r="G9" s="36">
        <v>160082.18534631841</v>
      </c>
      <c r="H9" s="36">
        <v>172443.306683111</v>
      </c>
      <c r="I9" s="36">
        <v>185758.92099095066</v>
      </c>
      <c r="J9" s="36">
        <v>200102.73168289824</v>
      </c>
      <c r="K9" s="36">
        <v>163021.22702668374</v>
      </c>
      <c r="L9" s="36">
        <v>152711.32662787847</v>
      </c>
      <c r="M9" s="36">
        <v>164814.37153379014</v>
      </c>
      <c r="N9" s="36">
        <v>222477.35926752724</v>
      </c>
      <c r="O9" s="36">
        <v>328204.07384238113</v>
      </c>
      <c r="P9" s="36">
        <v>202645.92869460676</v>
      </c>
      <c r="Q9" s="36">
        <v>358093.93290848844</v>
      </c>
      <c r="R9" s="36">
        <v>388946.33965646662</v>
      </c>
      <c r="S9" s="36">
        <v>399061.71291513555</v>
      </c>
      <c r="T9" s="36">
        <v>421816.85221943911</v>
      </c>
      <c r="U9" s="36">
        <v>605431.1539559979</v>
      </c>
      <c r="V9" s="36">
        <v>574856.28858877532</v>
      </c>
      <c r="W9" s="36">
        <v>740949.73044854216</v>
      </c>
      <c r="X9" s="36">
        <v>702591.59543911554</v>
      </c>
      <c r="Y9" s="36">
        <v>1097992.6279490162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1239.4633975374343</v>
      </c>
      <c r="C11" s="54">
        <v>1247.9795743081315</v>
      </c>
      <c r="D11" s="54">
        <v>1253.6574490633425</v>
      </c>
      <c r="E11" s="54">
        <v>1257.2816573547773</v>
      </c>
      <c r="F11" s="54">
        <v>1259.4240056762987</v>
      </c>
      <c r="G11" s="54">
        <v>1259.8829431778654</v>
      </c>
      <c r="H11" s="54">
        <v>1264.7236589187578</v>
      </c>
      <c r="I11" s="54">
        <v>1262.8637750122341</v>
      </c>
      <c r="J11" s="54">
        <v>1257.6745192837984</v>
      </c>
      <c r="K11" s="54">
        <v>1249.2315849668548</v>
      </c>
      <c r="L11" s="54">
        <v>1242.8439117589201</v>
      </c>
      <c r="M11" s="54">
        <v>1239.5451751101732</v>
      </c>
      <c r="N11" s="54">
        <v>1238.9751533750077</v>
      </c>
      <c r="O11" s="54">
        <v>1239.3273988026476</v>
      </c>
      <c r="P11" s="54">
        <v>1190.7156494430374</v>
      </c>
      <c r="Q11" s="54">
        <v>1109.6493688440473</v>
      </c>
      <c r="R11" s="54">
        <v>1143.0064153709986</v>
      </c>
      <c r="S11" s="54">
        <v>1237.7624563672512</v>
      </c>
      <c r="T11" s="54">
        <v>1276.9968643088005</v>
      </c>
      <c r="U11" s="54">
        <v>1347.214980065791</v>
      </c>
      <c r="V11" s="54">
        <v>1372.5306198857584</v>
      </c>
      <c r="W11" s="54">
        <v>1452.5271936193699</v>
      </c>
      <c r="X11" s="54">
        <v>1414.0986811527612</v>
      </c>
      <c r="Y11" s="54">
        <v>1394.8844249194567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384.35106397073406</v>
      </c>
      <c r="C13" s="35">
        <v>381.0473439153921</v>
      </c>
      <c r="D13" s="35">
        <v>377.45774125875602</v>
      </c>
      <c r="E13" s="35">
        <v>373.01385863648596</v>
      </c>
      <c r="F13" s="35">
        <v>367.28190798257282</v>
      </c>
      <c r="G13" s="35">
        <v>359.8357476250597</v>
      </c>
      <c r="H13" s="35">
        <v>354.00571185186294</v>
      </c>
      <c r="I13" s="35">
        <v>344.38387420769618</v>
      </c>
      <c r="J13" s="35">
        <v>333.25534542476845</v>
      </c>
      <c r="K13" s="35">
        <v>324.69758187850772</v>
      </c>
      <c r="L13" s="35">
        <v>315.87226398200301</v>
      </c>
      <c r="M13" s="35">
        <v>303.08618441634252</v>
      </c>
      <c r="N13" s="35">
        <v>291.83993487676918</v>
      </c>
      <c r="O13" s="35">
        <v>275.92788184766113</v>
      </c>
      <c r="P13" s="35">
        <v>260.44962785350458</v>
      </c>
      <c r="Q13" s="35">
        <v>236.22738518272652</v>
      </c>
      <c r="R13" s="35">
        <v>213.18838393658373</v>
      </c>
      <c r="S13" s="35">
        <v>196.14666536194278</v>
      </c>
      <c r="T13" s="35">
        <v>182.86695035036939</v>
      </c>
      <c r="U13" s="35">
        <v>170.35072715957764</v>
      </c>
      <c r="V13" s="35">
        <v>160.92030731937834</v>
      </c>
      <c r="W13" s="35">
        <v>152.3024227155893</v>
      </c>
      <c r="X13" s="35">
        <v>146.9710786206156</v>
      </c>
      <c r="Y13" s="35">
        <v>142.35876140673324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358.08614203107226</v>
      </c>
      <c r="D14" s="36">
        <v>352.77420619000088</v>
      </c>
      <c r="E14" s="36">
        <v>346.89396812229182</v>
      </c>
      <c r="F14" s="36">
        <v>343.96519243435381</v>
      </c>
      <c r="G14" s="36">
        <v>339.5447380026522</v>
      </c>
      <c r="H14" s="36">
        <v>334.09816538022227</v>
      </c>
      <c r="I14" s="36">
        <v>321.59495364098569</v>
      </c>
      <c r="J14" s="36">
        <v>308.26804173657911</v>
      </c>
      <c r="K14" s="36">
        <v>295.85704421519318</v>
      </c>
      <c r="L14" s="36">
        <v>282.84848028227532</v>
      </c>
      <c r="M14" s="36">
        <v>262.50879462390668</v>
      </c>
      <c r="N14" s="36">
        <v>254.75683322259528</v>
      </c>
      <c r="O14" s="36">
        <v>233.68857084475837</v>
      </c>
      <c r="P14" s="36">
        <v>200.36056316227209</v>
      </c>
      <c r="Q14" s="36">
        <v>171.59678786179092</v>
      </c>
      <c r="R14" s="36">
        <v>153.9094963581322</v>
      </c>
      <c r="S14" s="36">
        <v>150.5318643930157</v>
      </c>
      <c r="T14" s="36">
        <v>146.59032587387878</v>
      </c>
      <c r="U14" s="36">
        <v>142.74743297808763</v>
      </c>
      <c r="V14" s="36">
        <v>141.20291816307952</v>
      </c>
      <c r="W14" s="36">
        <v>138.37885979981792</v>
      </c>
      <c r="X14" s="36">
        <v>135.55480143655632</v>
      </c>
      <c r="Y14" s="36">
        <v>132.73074307329475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0.31219484317663848</v>
      </c>
      <c r="C16" s="44">
        <f>C7/RES_summary!C$6</f>
        <v>0.32138614322173387</v>
      </c>
      <c r="D16" s="44">
        <f>D7/RES_summary!D$6</f>
        <v>0.32577155821656378</v>
      </c>
      <c r="E16" s="44">
        <f>E7/RES_summary!E$6</f>
        <v>0.3308567606355573</v>
      </c>
      <c r="F16" s="44">
        <f>F7/RES_summary!F$6</f>
        <v>0.34712266566747996</v>
      </c>
      <c r="G16" s="44">
        <f>G7/RES_summary!G$6</f>
        <v>0.38583087773051739</v>
      </c>
      <c r="H16" s="44">
        <f>H7/RES_summary!H$6</f>
        <v>0.39273190287725834</v>
      </c>
      <c r="I16" s="44">
        <f>I7/RES_summary!I$6</f>
        <v>0.434374891309805</v>
      </c>
      <c r="J16" s="44">
        <f>J7/RES_summary!J$6</f>
        <v>0.48020285253229372</v>
      </c>
      <c r="K16" s="44">
        <f>K7/RES_summary!K$6</f>
        <v>0.53669448693103627</v>
      </c>
      <c r="L16" s="44">
        <f>L7/RES_summary!L$6</f>
        <v>0.60043347319063045</v>
      </c>
      <c r="M16" s="44">
        <f>M7/RES_summary!M$6</f>
        <v>0.70481364774169664</v>
      </c>
      <c r="N16" s="44">
        <f>N7/RES_summary!N$6</f>
        <v>0.78741527933582789</v>
      </c>
      <c r="O16" s="44">
        <f>O7/RES_summary!O$6</f>
        <v>0.88272683001992924</v>
      </c>
      <c r="P16" s="44">
        <f>P7/RES_summary!P$6</f>
        <v>1.0000395092191821</v>
      </c>
      <c r="Q16" s="44">
        <f>Q7/RES_summary!Q$6</f>
        <v>1.1711322971375933</v>
      </c>
      <c r="R16" s="44">
        <f>R7/RES_summary!R$6</f>
        <v>1.3807738220718448</v>
      </c>
      <c r="S16" s="44">
        <f>S7/RES_summary!S$6</f>
        <v>1.5974789246385532</v>
      </c>
      <c r="T16" s="44">
        <f>T7/RES_summary!T$6</f>
        <v>1.8087422385110594</v>
      </c>
      <c r="U16" s="44">
        <f>U7/RES_summary!U$6</f>
        <v>2.0070965360790796</v>
      </c>
      <c r="V16" s="44">
        <f>V7/RES_summary!V$6</f>
        <v>2.1908311021299323</v>
      </c>
      <c r="W16" s="44">
        <f>W7/RES_summary!W$6</f>
        <v>2.3458473889695366</v>
      </c>
      <c r="X16" s="44">
        <f>X7/RES_summary!X$6</f>
        <v>2.4947183820925627</v>
      </c>
      <c r="Y16" s="44">
        <f>Y7/RES_summary!Y$6</f>
        <v>2.6367631569102672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119.99242014111746</v>
      </c>
      <c r="C17" s="52">
        <f t="shared" si="4"/>
        <v>122.46333624585348</v>
      </c>
      <c r="D17" s="52">
        <f t="shared" si="4"/>
        <v>122.96499653076951</v>
      </c>
      <c r="E17" s="52">
        <f t="shared" si="4"/>
        <v>123.41415694063744</v>
      </c>
      <c r="F17" s="52">
        <f t="shared" si="4"/>
        <v>127.49187495034876</v>
      </c>
      <c r="G17" s="52">
        <f t="shared" si="4"/>
        <v>138.83574234499372</v>
      </c>
      <c r="H17" s="52">
        <f t="shared" si="4"/>
        <v>139.02933684500053</v>
      </c>
      <c r="I17" s="52">
        <f t="shared" si="4"/>
        <v>149.59170792781759</v>
      </c>
      <c r="J17" s="52">
        <f t="shared" si="4"/>
        <v>160.03016749460869</v>
      </c>
      <c r="K17" s="52">
        <f t="shared" si="4"/>
        <v>174.26340211403385</v>
      </c>
      <c r="L17" s="52">
        <f t="shared" si="4"/>
        <v>189.66028054730174</v>
      </c>
      <c r="M17" s="52">
        <f t="shared" si="4"/>
        <v>213.61927921859495</v>
      </c>
      <c r="N17" s="52">
        <f t="shared" si="4"/>
        <v>229.79922384234104</v>
      </c>
      <c r="O17" s="52">
        <f t="shared" si="4"/>
        <v>243.56894445749947</v>
      </c>
      <c r="P17" s="52">
        <f t="shared" si="4"/>
        <v>260.45991801493733</v>
      </c>
      <c r="Q17" s="52">
        <f t="shared" si="4"/>
        <v>276.65352025585355</v>
      </c>
      <c r="R17" s="52">
        <f t="shared" ref="R17:V17" si="5">R13*R16</f>
        <v>294.36493970943661</v>
      </c>
      <c r="S17" s="52">
        <f t="shared" si="5"/>
        <v>313.34016405383449</v>
      </c>
      <c r="T17" s="52">
        <f t="shared" si="5"/>
        <v>330.75917712641791</v>
      </c>
      <c r="U17" s="52">
        <f t="shared" si="5"/>
        <v>341.91035440054065</v>
      </c>
      <c r="V17" s="52">
        <f t="shared" si="5"/>
        <v>352.54921423960104</v>
      </c>
      <c r="W17" s="52">
        <f t="shared" ref="W17:Y17" si="6">W13*W16</f>
        <v>357.2782406610998</v>
      </c>
      <c r="X17" s="52">
        <f t="shared" si="6"/>
        <v>366.65145147082097</v>
      </c>
      <c r="Y17" s="52">
        <f t="shared" si="6"/>
        <v>375.36633714065346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148.72621274684872</v>
      </c>
      <c r="C18" s="36">
        <f>C3*11630*1000/RES_summary!C$6</f>
        <v>152.83174223645381</v>
      </c>
      <c r="D18" s="36">
        <f>D3*11630*1000/RES_summary!D$6</f>
        <v>154.15598387484724</v>
      </c>
      <c r="E18" s="36">
        <f>E3*11630*1000/RES_summary!E$6</f>
        <v>155.16635577936725</v>
      </c>
      <c r="F18" s="36">
        <f>F3*11630*1000/RES_summary!F$6</f>
        <v>160.56632784114998</v>
      </c>
      <c r="G18" s="36">
        <f>G3*11630*1000/RES_summary!G$6</f>
        <v>174.91678368389447</v>
      </c>
      <c r="H18" s="36">
        <f>H3*11630*1000/RES_summary!H$6</f>
        <v>175.83369159165753</v>
      </c>
      <c r="I18" s="36">
        <f>I3*11630*1000/RES_summary!I$6</f>
        <v>188.91394898425128</v>
      </c>
      <c r="J18" s="36">
        <f>J3*11630*1000/RES_summary!J$6</f>
        <v>201.2658639746877</v>
      </c>
      <c r="K18" s="36">
        <f>K3*11630*1000/RES_summary!K$6</f>
        <v>217.69534602463088</v>
      </c>
      <c r="L18" s="36">
        <f>L3*11630*1000/RES_summary!L$6</f>
        <v>235.71812498070273</v>
      </c>
      <c r="M18" s="36">
        <f>M3*11630*1000/RES_summary!M$6</f>
        <v>264.7907468659223</v>
      </c>
      <c r="N18" s="36">
        <f>N3*11630*1000/RES_summary!N$6</f>
        <v>284.71552860552219</v>
      </c>
      <c r="O18" s="36">
        <f>O3*11630*1000/RES_summary!O$6</f>
        <v>301.86166636361935</v>
      </c>
      <c r="P18" s="36">
        <f>P3*11630*1000/RES_summary!P$6</f>
        <v>310.13370043303644</v>
      </c>
      <c r="Q18" s="36">
        <f>Q3*11630*1000/RES_summary!Q$6</f>
        <v>306.98840414039182</v>
      </c>
      <c r="R18" s="36">
        <f>R3*11630*1000/RES_summary!R$6</f>
        <v>336.46101454818324</v>
      </c>
      <c r="S18" s="36">
        <f>S3*11630*1000/RES_summary!S$6</f>
        <v>387.84069113779157</v>
      </c>
      <c r="T18" s="36">
        <f>T3*11630*1000/RES_summary!T$6</f>
        <v>422.37843203179477</v>
      </c>
      <c r="U18" s="36">
        <f>U3*11630*1000/RES_summary!U$6</f>
        <v>460.62675128801192</v>
      </c>
      <c r="V18" s="36">
        <f>V3*11630*1000/RES_summary!V$6</f>
        <v>483.88459156051664</v>
      </c>
      <c r="W18" s="36">
        <f>W3*11630*1000/RES_summary!W$6</f>
        <v>518.95636024873318</v>
      </c>
      <c r="X18" s="36">
        <f>X3*11630*1000/RES_summary!X$6</f>
        <v>518.48133396763353</v>
      </c>
      <c r="Y18" s="36">
        <f>Y3*11630*1000/RES_summary!Y$6</f>
        <v>523.5926573165633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10.541270537686401</v>
      </c>
      <c r="C3" s="49">
        <f t="shared" ref="C3:W3" si="0">C5*C11/11630</f>
        <v>13.897364372264979</v>
      </c>
      <c r="D3" s="49">
        <f t="shared" si="0"/>
        <v>16.571848235166971</v>
      </c>
      <c r="E3" s="49">
        <f t="shared" si="0"/>
        <v>19.103204212118772</v>
      </c>
      <c r="F3" s="49">
        <f t="shared" si="0"/>
        <v>21.544488329640405</v>
      </c>
      <c r="G3" s="49">
        <f t="shared" si="0"/>
        <v>23.418364183724972</v>
      </c>
      <c r="H3" s="49">
        <f t="shared" si="0"/>
        <v>24.064146911717664</v>
      </c>
      <c r="I3" s="49">
        <f t="shared" si="0"/>
        <v>25.82397915481916</v>
      </c>
      <c r="J3" s="49">
        <f t="shared" si="0"/>
        <v>27.398080564735455</v>
      </c>
      <c r="K3" s="49">
        <f t="shared" si="0"/>
        <v>28.51587896873739</v>
      </c>
      <c r="L3" s="49">
        <f t="shared" si="0"/>
        <v>30.210997337160922</v>
      </c>
      <c r="M3" s="49">
        <f t="shared" si="0"/>
        <v>32.898179432188741</v>
      </c>
      <c r="N3" s="49">
        <f t="shared" si="0"/>
        <v>34.818954586664596</v>
      </c>
      <c r="O3" s="49">
        <f t="shared" si="0"/>
        <v>36.835361044383482</v>
      </c>
      <c r="P3" s="49">
        <f t="shared" si="0"/>
        <v>38.071919119884541</v>
      </c>
      <c r="Q3" s="49">
        <f t="shared" si="0"/>
        <v>38.535562881215938</v>
      </c>
      <c r="R3" s="49">
        <f t="shared" si="0"/>
        <v>43.668144672632174</v>
      </c>
      <c r="S3" s="49">
        <f t="shared" si="0"/>
        <v>52.268262520009216</v>
      </c>
      <c r="T3" s="49">
        <f t="shared" si="0"/>
        <v>59.401331976003334</v>
      </c>
      <c r="U3" s="49">
        <f t="shared" si="0"/>
        <v>68.603121997302708</v>
      </c>
      <c r="V3" s="49">
        <f t="shared" si="0"/>
        <v>75.755576275464279</v>
      </c>
      <c r="W3" s="49">
        <f t="shared" si="0"/>
        <v>84.264022938432632</v>
      </c>
      <c r="X3" s="49">
        <f t="shared" ref="X3:Y3" si="1">X5*X11/11630</f>
        <v>86.23719964007357</v>
      </c>
      <c r="Y3" s="49">
        <f t="shared" si="1"/>
        <v>87.836441694090851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224.90920884134144</v>
      </c>
      <c r="C5" s="49">
        <f t="shared" ref="C5:W5" si="2">C7*C13/1000000</f>
        <v>290.72740401089465</v>
      </c>
      <c r="D5" s="49">
        <f t="shared" si="2"/>
        <v>340.58568252979302</v>
      </c>
      <c r="E5" s="49">
        <f t="shared" si="2"/>
        <v>386.19997892190742</v>
      </c>
      <c r="F5" s="49">
        <f t="shared" si="2"/>
        <v>428.87104034419633</v>
      </c>
      <c r="G5" s="49">
        <f t="shared" si="2"/>
        <v>459.52608413295712</v>
      </c>
      <c r="H5" s="49">
        <f t="shared" si="2"/>
        <v>463.51343869261132</v>
      </c>
      <c r="I5" s="49">
        <f t="shared" si="2"/>
        <v>490.92542783652618</v>
      </c>
      <c r="J5" s="49">
        <f t="shared" si="2"/>
        <v>515.35142918559211</v>
      </c>
      <c r="K5" s="49">
        <f t="shared" si="2"/>
        <v>531.94381916013231</v>
      </c>
      <c r="L5" s="49">
        <f t="shared" si="2"/>
        <v>557.95550911185956</v>
      </c>
      <c r="M5" s="49">
        <f t="shared" si="2"/>
        <v>602.28186171095922</v>
      </c>
      <c r="N5" s="49">
        <f t="shared" si="2"/>
        <v>630.2629635407792</v>
      </c>
      <c r="O5" s="49">
        <f t="shared" si="2"/>
        <v>658.75638406006249</v>
      </c>
      <c r="P5" s="49">
        <f t="shared" si="2"/>
        <v>700.3992374065956</v>
      </c>
      <c r="Q5" s="49">
        <f t="shared" si="2"/>
        <v>751.82736050076244</v>
      </c>
      <c r="R5" s="49">
        <f t="shared" si="2"/>
        <v>828.88935557559751</v>
      </c>
      <c r="S5" s="49">
        <f t="shared" si="2"/>
        <v>915.92799090510641</v>
      </c>
      <c r="T5" s="49">
        <f t="shared" si="2"/>
        <v>1012.715757491113</v>
      </c>
      <c r="U5" s="49">
        <f t="shared" si="2"/>
        <v>1111.5770323687589</v>
      </c>
      <c r="V5" s="49">
        <f t="shared" si="2"/>
        <v>1207.518459051543</v>
      </c>
      <c r="W5" s="49">
        <f t="shared" si="2"/>
        <v>1281.713835265544</v>
      </c>
      <c r="X5" s="49">
        <f t="shared" ref="X5:Y5" si="3">X7*X13/1000000</f>
        <v>1336.4691710166539</v>
      </c>
      <c r="Y5" s="49">
        <f t="shared" si="3"/>
        <v>1374.2138711836785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584616.7624362089</v>
      </c>
      <c r="C7" s="35">
        <v>783926.80768108345</v>
      </c>
      <c r="D7" s="35">
        <v>950362.8919704021</v>
      </c>
      <c r="E7" s="35">
        <v>1115615.5217370016</v>
      </c>
      <c r="F7" s="35">
        <v>1283178.5725864165</v>
      </c>
      <c r="G7" s="35">
        <v>1424096.799784333</v>
      </c>
      <c r="H7" s="35">
        <v>1509675.6894399091</v>
      </c>
      <c r="I7" s="35">
        <v>1681280.1776625304</v>
      </c>
      <c r="J7" s="35">
        <v>1856202.032441129</v>
      </c>
      <c r="K7" s="35">
        <v>2014372.9111155064</v>
      </c>
      <c r="L7" s="35">
        <v>2225482.6828407762</v>
      </c>
      <c r="M7" s="35">
        <v>2581699.4213827318</v>
      </c>
      <c r="N7" s="35">
        <v>2884155.0937208552</v>
      </c>
      <c r="O7" s="35">
        <v>3212105.2032380085</v>
      </c>
      <c r="P7" s="35">
        <v>3610553.5173908444</v>
      </c>
      <c r="Q7" s="35">
        <v>4054401.936292199</v>
      </c>
      <c r="R7" s="35">
        <v>4683430.4469049573</v>
      </c>
      <c r="S7" s="35">
        <v>5332900.4770287005</v>
      </c>
      <c r="T7" s="35">
        <v>5993699.3039982365</v>
      </c>
      <c r="U7" s="35">
        <v>6650578.3017214844</v>
      </c>
      <c r="V7" s="35">
        <v>7286177.7523829797</v>
      </c>
      <c r="W7" s="35">
        <v>7823444.2305984125</v>
      </c>
      <c r="X7" s="35">
        <v>8250284.2020917069</v>
      </c>
      <c r="Y7" s="35">
        <v>8573751.7434488647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308376.62463717093</v>
      </c>
      <c r="D8" s="52">
        <v>279296.75388042897</v>
      </c>
      <c r="E8" s="52">
        <v>282039.37426271825</v>
      </c>
      <c r="F8" s="52">
        <v>288412.44629794278</v>
      </c>
      <c r="G8" s="52">
        <v>265971.60070607206</v>
      </c>
      <c r="H8" s="52">
        <v>393955.51429274702</v>
      </c>
      <c r="I8" s="52">
        <v>450901.24210305046</v>
      </c>
      <c r="J8" s="52">
        <v>456961.22904131678</v>
      </c>
      <c r="K8" s="52">
        <v>446583.32497232012</v>
      </c>
      <c r="L8" s="52">
        <v>477081.37243134179</v>
      </c>
      <c r="M8" s="52">
        <v>750172.25283470261</v>
      </c>
      <c r="N8" s="52">
        <v>753356.9144411739</v>
      </c>
      <c r="O8" s="52">
        <v>784911.3385584699</v>
      </c>
      <c r="P8" s="52">
        <v>845031.63912515622</v>
      </c>
      <c r="Q8" s="52">
        <v>920929.7913326961</v>
      </c>
      <c r="R8" s="52">
        <v>1379200.7634474607</v>
      </c>
      <c r="S8" s="52">
        <v>1402826.9445649171</v>
      </c>
      <c r="T8" s="52">
        <v>1445710.1655280059</v>
      </c>
      <c r="U8" s="52">
        <v>1501910.6368484041</v>
      </c>
      <c r="V8" s="52">
        <v>1556529.2419941919</v>
      </c>
      <c r="W8" s="52">
        <v>1916467.2416628934</v>
      </c>
      <c r="X8" s="52">
        <v>1829666.9160582116</v>
      </c>
      <c r="Y8" s="52">
        <v>1769177.7068851637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109066.57939229638</v>
      </c>
      <c r="D9" s="36">
        <v>112860.6695911102</v>
      </c>
      <c r="E9" s="36">
        <v>116786.74449611874</v>
      </c>
      <c r="F9" s="36">
        <v>120849.395448528</v>
      </c>
      <c r="G9" s="36">
        <v>125053.37350815558</v>
      </c>
      <c r="H9" s="36">
        <v>308376.62463717093</v>
      </c>
      <c r="I9" s="36">
        <v>279296.75388042908</v>
      </c>
      <c r="J9" s="36">
        <v>282039.37426271848</v>
      </c>
      <c r="K9" s="36">
        <v>288412.44629794289</v>
      </c>
      <c r="L9" s="36">
        <v>265971.60070607206</v>
      </c>
      <c r="M9" s="36">
        <v>393955.51429274678</v>
      </c>
      <c r="N9" s="36">
        <v>450901.24210305046</v>
      </c>
      <c r="O9" s="36">
        <v>456961.22904131655</v>
      </c>
      <c r="P9" s="36">
        <v>446583.32497232035</v>
      </c>
      <c r="Q9" s="36">
        <v>477081.37243134202</v>
      </c>
      <c r="R9" s="36">
        <v>750172.25283470191</v>
      </c>
      <c r="S9" s="36">
        <v>753356.9144411739</v>
      </c>
      <c r="T9" s="36">
        <v>784911.3385584699</v>
      </c>
      <c r="U9" s="36">
        <v>845031.63912515622</v>
      </c>
      <c r="V9" s="36">
        <v>920929.79133269656</v>
      </c>
      <c r="W9" s="36">
        <v>1379200.7634474598</v>
      </c>
      <c r="X9" s="36">
        <v>1402826.9445649181</v>
      </c>
      <c r="Y9" s="36">
        <v>1445710.1655280069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545.08651284161283</v>
      </c>
      <c r="C11" s="54">
        <v>555.93778026988116</v>
      </c>
      <c r="D11" s="54">
        <v>565.87990881892881</v>
      </c>
      <c r="E11" s="54">
        <v>575.27259739148212</v>
      </c>
      <c r="F11" s="54">
        <v>584.23716153141424</v>
      </c>
      <c r="G11" s="54">
        <v>592.68795583303461</v>
      </c>
      <c r="H11" s="54">
        <v>603.79269557462703</v>
      </c>
      <c r="I11" s="54">
        <v>611.76883604113289</v>
      </c>
      <c r="J11" s="54">
        <v>618.29590241249241</v>
      </c>
      <c r="K11" s="54">
        <v>623.44868097166773</v>
      </c>
      <c r="L11" s="54">
        <v>629.71669477815249</v>
      </c>
      <c r="M11" s="54">
        <v>635.2604172894238</v>
      </c>
      <c r="N11" s="54">
        <v>642.50077391182231</v>
      </c>
      <c r="O11" s="54">
        <v>650.30906616173411</v>
      </c>
      <c r="P11" s="54">
        <v>632.17718654827252</v>
      </c>
      <c r="Q11" s="54">
        <v>596.10572832842104</v>
      </c>
      <c r="R11" s="54">
        <v>612.70001735037795</v>
      </c>
      <c r="S11" s="54">
        <v>663.67651075605761</v>
      </c>
      <c r="T11" s="54">
        <v>682.16326819322865</v>
      </c>
      <c r="U11" s="54">
        <v>717.76789695664309</v>
      </c>
      <c r="V11" s="54">
        <v>729.62640486313455</v>
      </c>
      <c r="W11" s="54">
        <v>764.59390529317182</v>
      </c>
      <c r="X11" s="54">
        <v>750.43903261241621</v>
      </c>
      <c r="Y11" s="54">
        <v>743.36159627203835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384.7122136972298</v>
      </c>
      <c r="C13" s="35">
        <v>370.86039303961167</v>
      </c>
      <c r="D13" s="35">
        <v>358.37434879601778</v>
      </c>
      <c r="E13" s="35">
        <v>346.1765916635851</v>
      </c>
      <c r="F13" s="35">
        <v>334.22553143149037</v>
      </c>
      <c r="G13" s="35">
        <v>322.67896690909515</v>
      </c>
      <c r="H13" s="35">
        <v>307.02848428630074</v>
      </c>
      <c r="I13" s="35">
        <v>291.99501329936311</v>
      </c>
      <c r="J13" s="35">
        <v>277.63757402411795</v>
      </c>
      <c r="K13" s="35">
        <v>264.07415241975025</v>
      </c>
      <c r="L13" s="35">
        <v>250.71213243485792</v>
      </c>
      <c r="M13" s="35">
        <v>233.28891687490994</v>
      </c>
      <c r="N13" s="35">
        <v>218.52603034869236</v>
      </c>
      <c r="O13" s="35">
        <v>205.08555678562263</v>
      </c>
      <c r="P13" s="35">
        <v>193.98666548854729</v>
      </c>
      <c r="Q13" s="35">
        <v>185.43483658364616</v>
      </c>
      <c r="R13" s="35">
        <v>176.98338108626524</v>
      </c>
      <c r="S13" s="35">
        <v>171.75043765591298</v>
      </c>
      <c r="T13" s="35">
        <v>168.96339074193418</v>
      </c>
      <c r="U13" s="35">
        <v>167.13990602607149</v>
      </c>
      <c r="V13" s="35">
        <v>165.72728529119649</v>
      </c>
      <c r="W13" s="35">
        <v>163.82986795669996</v>
      </c>
      <c r="X13" s="35">
        <v>161.99068277888136</v>
      </c>
      <c r="Y13" s="35">
        <v>160.28150946097833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349.49938405596333</v>
      </c>
      <c r="D14" s="36">
        <v>333.97150257098713</v>
      </c>
      <c r="E14" s="36">
        <v>321.03171280392974</v>
      </c>
      <c r="F14" s="36">
        <v>309.15205294973407</v>
      </c>
      <c r="G14" s="36">
        <v>296.13915069238317</v>
      </c>
      <c r="H14" s="36">
        <v>283.69902405922517</v>
      </c>
      <c r="I14" s="36">
        <v>267.6620386709385</v>
      </c>
      <c r="J14" s="36">
        <v>251.59592858233455</v>
      </c>
      <c r="K14" s="36">
        <v>236.81065532475716</v>
      </c>
      <c r="L14" s="36">
        <v>219.61933529105832</v>
      </c>
      <c r="M14" s="36">
        <v>208.07374164650167</v>
      </c>
      <c r="N14" s="36">
        <v>197.34370877933966</v>
      </c>
      <c r="O14" s="36">
        <v>182.77606427438735</v>
      </c>
      <c r="P14" s="36">
        <v>174.4296146626366</v>
      </c>
      <c r="Q14" s="36">
        <v>169.61598859912809</v>
      </c>
      <c r="R14" s="36">
        <v>169.04945877404077</v>
      </c>
      <c r="S14" s="36">
        <v>168.02420553234694</v>
      </c>
      <c r="T14" s="36">
        <v>166.18183753610103</v>
      </c>
      <c r="U14" s="36">
        <v>163.96436114516945</v>
      </c>
      <c r="V14" s="36">
        <v>161.99235894021763</v>
      </c>
      <c r="W14" s="36">
        <v>160.37243535081544</v>
      </c>
      <c r="X14" s="36">
        <v>158.75251176141327</v>
      </c>
      <c r="Y14" s="36">
        <v>157.13258817201108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0.14578982538795138</v>
      </c>
      <c r="C16" s="44">
        <f>C7/RES_summary!C$6</f>
        <v>0.19439524234747313</v>
      </c>
      <c r="D16" s="44">
        <f>D7/RES_summary!D$6</f>
        <v>0.23442533628310383</v>
      </c>
      <c r="E16" s="44">
        <f>E7/RES_summary!E$6</f>
        <v>0.27391291324206668</v>
      </c>
      <c r="F16" s="44">
        <f>F7/RES_summary!F$6</f>
        <v>0.3133648411052099</v>
      </c>
      <c r="G16" s="44">
        <f>G7/RES_summary!G$6</f>
        <v>0.34567411210010979</v>
      </c>
      <c r="H16" s="44">
        <f>H7/RES_summary!H$6</f>
        <v>0.36604596571665232</v>
      </c>
      <c r="I16" s="44">
        <f>I7/RES_summary!I$6</f>
        <v>0.40752063627161378</v>
      </c>
      <c r="J16" s="44">
        <f>J7/RES_summary!J$6</f>
        <v>0.44997069992430089</v>
      </c>
      <c r="K16" s="44">
        <f>K7/RES_summary!K$6</f>
        <v>0.48765212368178101</v>
      </c>
      <c r="L16" s="44">
        <f>L7/RES_summary!L$6</f>
        <v>0.53749868862843331</v>
      </c>
      <c r="M16" s="44">
        <f>M7/RES_summary!M$6</f>
        <v>0.62173474107289706</v>
      </c>
      <c r="N16" s="44">
        <f>N7/RES_summary!N$6</f>
        <v>0.69258579082508975</v>
      </c>
      <c r="O16" s="44">
        <f>O7/RES_summary!O$6</f>
        <v>0.7680291332788195</v>
      </c>
      <c r="P16" s="44">
        <f>P7/RES_summary!P$6</f>
        <v>0.86138205512640442</v>
      </c>
      <c r="Q16" s="44">
        <f>Q7/RES_summary!Q$6</f>
        <v>0.96281054301078073</v>
      </c>
      <c r="R16" s="44">
        <f>R7/RES_summary!R$6</f>
        <v>1.1081640610929515</v>
      </c>
      <c r="S16" s="44">
        <f>S7/RES_summary!S$6</f>
        <v>1.2631604511432728</v>
      </c>
      <c r="T16" s="44">
        <f>T7/RES_summary!T$6</f>
        <v>1.4210584936921034</v>
      </c>
      <c r="U16" s="44">
        <f>U7/RES_summary!U$6</f>
        <v>1.5775825096945246</v>
      </c>
      <c r="V16" s="44">
        <f>V7/RES_summary!V$6</f>
        <v>1.7355604352332039</v>
      </c>
      <c r="W16" s="44">
        <f>W7/RES_summary!W$6</f>
        <v>1.8692364354489204</v>
      </c>
      <c r="X16" s="44">
        <f>X7/RES_summary!X$6</f>
        <v>1.9762078051271621</v>
      </c>
      <c r="Y16" s="44">
        <f>Y7/RES_summary!Y$6</f>
        <v>2.0604348627427709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56.087126459531369</v>
      </c>
      <c r="C17" s="52">
        <f t="shared" si="4"/>
        <v>72.093495982014446</v>
      </c>
      <c r="D17" s="52">
        <f t="shared" si="4"/>
        <v>84.01202723174481</v>
      </c>
      <c r="E17" s="52">
        <f t="shared" si="4"/>
        <v>94.822238718781932</v>
      </c>
      <c r="F17" s="52">
        <f t="shared" si="4"/>
        <v>104.73453055033332</v>
      </c>
      <c r="G17" s="52">
        <f t="shared" si="4"/>
        <v>111.54176537968218</v>
      </c>
      <c r="H17" s="52">
        <f t="shared" si="4"/>
        <v>112.38653803309897</v>
      </c>
      <c r="I17" s="52">
        <f t="shared" si="4"/>
        <v>118.99399360789478</v>
      </c>
      <c r="J17" s="52">
        <f t="shared" si="4"/>
        <v>124.92877350891726</v>
      </c>
      <c r="K17" s="52">
        <f t="shared" si="4"/>
        <v>128.77632123695753</v>
      </c>
      <c r="L17" s="52">
        <f t="shared" si="4"/>
        <v>134.75744240697423</v>
      </c>
      <c r="M17" s="52">
        <f t="shared" si="4"/>
        <v>145.04382432839873</v>
      </c>
      <c r="N17" s="52">
        <f t="shared" si="4"/>
        <v>151.34802354491666</v>
      </c>
      <c r="O17" s="52">
        <f t="shared" si="4"/>
        <v>157.51168242606587</v>
      </c>
      <c r="P17" s="52">
        <f t="shared" si="4"/>
        <v>167.09663258564322</v>
      </c>
      <c r="Q17" s="52">
        <f t="shared" si="4"/>
        <v>178.53861570421574</v>
      </c>
      <c r="R17" s="52">
        <f t="shared" ref="R17:V17" si="5">R13*R16</f>
        <v>196.12662233051716</v>
      </c>
      <c r="S17" s="52">
        <f t="shared" si="5"/>
        <v>216.94836031349757</v>
      </c>
      <c r="T17" s="52">
        <f t="shared" si="5"/>
        <v>240.10686153684327</v>
      </c>
      <c r="U17" s="52">
        <f t="shared" si="5"/>
        <v>263.67699241871685</v>
      </c>
      <c r="V17" s="52">
        <f t="shared" si="5"/>
        <v>287.62971939000636</v>
      </c>
      <c r="W17" s="52">
        <f t="shared" ref="W17:Y17" si="6">W13*W16</f>
        <v>306.23675839944912</v>
      </c>
      <c r="X17" s="52">
        <f t="shared" si="6"/>
        <v>320.12725166550354</v>
      </c>
      <c r="Y17" s="52">
        <f t="shared" si="6"/>
        <v>330.24960994643499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30.572336177132513</v>
      </c>
      <c r="C18" s="36">
        <f>C3*11630*1000/RES_summary!C$6</f>
        <v>40.079498128136706</v>
      </c>
      <c r="D18" s="36">
        <f>D3*11630*1000/RES_summary!D$6</f>
        <v>47.540718309593103</v>
      </c>
      <c r="E18" s="36">
        <f>E3*11630*1000/RES_summary!E$6</f>
        <v>54.548635558228845</v>
      </c>
      <c r="F18" s="36">
        <f>F3*11630*1000/RES_summary!F$6</f>
        <v>61.189804843051924</v>
      </c>
      <c r="G18" s="36">
        <f>G3*11630*1000/RES_summary!G$6</f>
        <v>66.109460912891777</v>
      </c>
      <c r="H18" s="36">
        <f>H3*11630*1000/RES_summary!H$6</f>
        <v>67.858170745305173</v>
      </c>
      <c r="I18" s="36">
        <f>I3*11630*1000/RES_summary!I$6</f>
        <v>72.796816965387805</v>
      </c>
      <c r="J18" s="36">
        <f>J3*11630*1000/RES_summary!J$6</f>
        <v>77.242948753981864</v>
      </c>
      <c r="K18" s="36">
        <f>K3*11630*1000/RES_summary!K$6</f>
        <v>80.285427615564956</v>
      </c>
      <c r="L18" s="36">
        <f>L3*11630*1000/RES_summary!L$6</f>
        <v>84.859011229277044</v>
      </c>
      <c r="M18" s="36">
        <f>M3*11630*1000/RES_summary!M$6</f>
        <v>92.140600368112487</v>
      </c>
      <c r="N18" s="36">
        <f>N3*11630*1000/RES_summary!N$6</f>
        <v>97.241222257633652</v>
      </c>
      <c r="O18" s="36">
        <f>O3*11630*1000/RES_summary!O$6</f>
        <v>102.43127510805853</v>
      </c>
      <c r="P18" s="36">
        <f>P3*11630*1000/RES_summary!P$6</f>
        <v>105.63467906968233</v>
      </c>
      <c r="Q18" s="36">
        <f>Q3*11630*1000/RES_summary!Q$6</f>
        <v>106.4278915491096</v>
      </c>
      <c r="R18" s="36">
        <f>R3*11630*1000/RES_summary!R$6</f>
        <v>120.16678490477885</v>
      </c>
      <c r="S18" s="36">
        <f>S3*11630*1000/RES_summary!S$6</f>
        <v>143.98353078711006</v>
      </c>
      <c r="T18" s="36">
        <f>T3*11630*1000/RES_summary!T$6</f>
        <v>163.79208138159206</v>
      </c>
      <c r="U18" s="36">
        <f>U3*11630*1000/RES_summary!U$6</f>
        <v>189.25888032423509</v>
      </c>
      <c r="V18" s="36">
        <f>V3*11630*1000/RES_summary!V$6</f>
        <v>209.86223809032259</v>
      </c>
      <c r="W18" s="36">
        <f>W3*11630*1000/RES_summary!W$6</f>
        <v>234.1467590489564</v>
      </c>
      <c r="X18" s="36">
        <f>X3*11630*1000/RES_summary!X$6</f>
        <v>240.23598505273193</v>
      </c>
      <c r="Y18" s="36">
        <f>Y3*11630*1000/RES_summary!Y$6</f>
        <v>245.49487721799994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95.354204434925705</v>
      </c>
      <c r="C3" s="49">
        <f t="shared" ref="C3:W3" si="0">C5*C11/11630</f>
        <v>101.6631742134587</v>
      </c>
      <c r="D3" s="49">
        <f t="shared" si="0"/>
        <v>108.50173779843034</v>
      </c>
      <c r="E3" s="49">
        <f t="shared" si="0"/>
        <v>114.60396449609398</v>
      </c>
      <c r="F3" s="49">
        <f t="shared" si="0"/>
        <v>119.05433993234656</v>
      </c>
      <c r="G3" s="49">
        <f t="shared" si="0"/>
        <v>122.87327919787958</v>
      </c>
      <c r="H3" s="49">
        <f t="shared" si="0"/>
        <v>117.76691563403975</v>
      </c>
      <c r="I3" s="49">
        <f t="shared" si="0"/>
        <v>118.51208527880132</v>
      </c>
      <c r="J3" s="49">
        <f t="shared" si="0"/>
        <v>116.69612006389566</v>
      </c>
      <c r="K3" s="49">
        <f t="shared" si="0"/>
        <v>114.8201276713726</v>
      </c>
      <c r="L3" s="49">
        <f t="shared" si="0"/>
        <v>111.85366624262228</v>
      </c>
      <c r="M3" s="49">
        <f t="shared" si="0"/>
        <v>113.61880817422063</v>
      </c>
      <c r="N3" s="49">
        <f t="shared" si="0"/>
        <v>111.25557324996153</v>
      </c>
      <c r="O3" s="49">
        <f t="shared" si="0"/>
        <v>109.48308745106077</v>
      </c>
      <c r="P3" s="49">
        <f t="shared" si="0"/>
        <v>102.89867355405227</v>
      </c>
      <c r="Q3" s="49">
        <f t="shared" si="0"/>
        <v>92.408076244945875</v>
      </c>
      <c r="R3" s="49">
        <f t="shared" si="0"/>
        <v>88.72389480988727</v>
      </c>
      <c r="S3" s="49">
        <f t="shared" si="0"/>
        <v>88.463470767976759</v>
      </c>
      <c r="T3" s="49">
        <f t="shared" si="0"/>
        <v>83.697038603021582</v>
      </c>
      <c r="U3" s="49">
        <f t="shared" si="0"/>
        <v>81.084430851766513</v>
      </c>
      <c r="V3" s="49">
        <f t="shared" si="0"/>
        <v>76.648002046130145</v>
      </c>
      <c r="W3" s="49">
        <f t="shared" si="0"/>
        <v>76.398049078627622</v>
      </c>
      <c r="X3" s="49">
        <f t="shared" ref="X3:Y3" si="1">X5*X11/11630</f>
        <v>71.121915414710998</v>
      </c>
      <c r="Y3" s="49">
        <f t="shared" si="1"/>
        <v>66.667637951513001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2307.157868314272</v>
      </c>
      <c r="C5" s="49">
        <f t="shared" ref="C5:W5" si="2">C7*C13/1000000</f>
        <v>2451.0702154102073</v>
      </c>
      <c r="D5" s="49">
        <f t="shared" si="2"/>
        <v>2613.6724679642566</v>
      </c>
      <c r="E5" s="49">
        <f t="shared" si="2"/>
        <v>2760.2763669244605</v>
      </c>
      <c r="F5" s="49">
        <f t="shared" si="2"/>
        <v>2857.9698771757476</v>
      </c>
      <c r="G5" s="49">
        <f t="shared" si="2"/>
        <v>2941.7384006418392</v>
      </c>
      <c r="H5" s="49">
        <f t="shared" si="2"/>
        <v>2801.7112007170431</v>
      </c>
      <c r="I5" s="49">
        <f t="shared" si="2"/>
        <v>2809.7778640506635</v>
      </c>
      <c r="J5" s="49">
        <f t="shared" si="2"/>
        <v>2760.1674312723408</v>
      </c>
      <c r="K5" s="49">
        <f t="shared" si="2"/>
        <v>2706.7543647737562</v>
      </c>
      <c r="L5" s="49">
        <f t="shared" si="2"/>
        <v>2627.8818433533716</v>
      </c>
      <c r="M5" s="49">
        <f t="shared" si="2"/>
        <v>2664.5172919838487</v>
      </c>
      <c r="N5" s="49">
        <f t="shared" si="2"/>
        <v>2597.3370871948432</v>
      </c>
      <c r="O5" s="49">
        <f t="shared" si="2"/>
        <v>2545.1344329711419</v>
      </c>
      <c r="P5" s="49">
        <f t="shared" si="2"/>
        <v>2481.9534631627339</v>
      </c>
      <c r="Q5" s="49">
        <f t="shared" si="2"/>
        <v>2384.4979246224598</v>
      </c>
      <c r="R5" s="49">
        <f t="shared" si="2"/>
        <v>2267.3127797673797</v>
      </c>
      <c r="S5" s="49">
        <f t="shared" si="2"/>
        <v>2131.1934136569148</v>
      </c>
      <c r="T5" s="49">
        <f t="shared" si="2"/>
        <v>1971.3795526195784</v>
      </c>
      <c r="U5" s="49">
        <f t="shared" si="2"/>
        <v>1824.3472404647437</v>
      </c>
      <c r="V5" s="49">
        <f t="shared" si="2"/>
        <v>1703.920436739221</v>
      </c>
      <c r="W5" s="49">
        <f t="shared" si="2"/>
        <v>1622.8817646585312</v>
      </c>
      <c r="X5" s="49">
        <f t="shared" ref="X5:Y5" si="3">X7*X13/1000000</f>
        <v>1549.9399615856419</v>
      </c>
      <c r="Y5" s="49">
        <f t="shared" si="3"/>
        <v>1471.9337957194584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32383607.032368205</v>
      </c>
      <c r="C7" s="35">
        <v>34713045.984819517</v>
      </c>
      <c r="D7" s="35">
        <v>37560891.147754356</v>
      </c>
      <c r="E7" s="35">
        <v>40466393.343348227</v>
      </c>
      <c r="F7" s="35">
        <v>42830135.388484754</v>
      </c>
      <c r="G7" s="35">
        <v>45135241.321024455</v>
      </c>
      <c r="H7" s="35">
        <v>43966812.381286979</v>
      </c>
      <c r="I7" s="35">
        <v>45438593.933257081</v>
      </c>
      <c r="J7" s="35">
        <v>46199694.136254795</v>
      </c>
      <c r="K7" s="35">
        <v>47422119.208012186</v>
      </c>
      <c r="L7" s="35">
        <v>48710128.23681327</v>
      </c>
      <c r="M7" s="35">
        <v>52545557.272597834</v>
      </c>
      <c r="N7" s="35">
        <v>53694564.167728581</v>
      </c>
      <c r="O7" s="35">
        <v>54263912.679064997</v>
      </c>
      <c r="P7" s="35">
        <v>54806221.104609966</v>
      </c>
      <c r="Q7" s="35">
        <v>55469678.015297145</v>
      </c>
      <c r="R7" s="35">
        <v>56267373.403775148</v>
      </c>
      <c r="S7" s="35">
        <v>56985054.018948235</v>
      </c>
      <c r="T7" s="35">
        <v>57698251.550502412</v>
      </c>
      <c r="U7" s="35">
        <v>58364202.103375234</v>
      </c>
      <c r="V7" s="35">
        <v>58928176.142369427</v>
      </c>
      <c r="W7" s="35">
        <v>60734683.80837138</v>
      </c>
      <c r="X7" s="35">
        <v>62332226.248124905</v>
      </c>
      <c r="Y7" s="35">
        <v>63654934.901241653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10124612.283489928</v>
      </c>
      <c r="D8" s="52">
        <v>10718713.892484531</v>
      </c>
      <c r="E8" s="52">
        <v>10987163.084246151</v>
      </c>
      <c r="F8" s="52">
        <v>10736761.1379737</v>
      </c>
      <c r="G8" s="52">
        <v>11580804.321724914</v>
      </c>
      <c r="H8" s="52">
        <v>8902907.9947044104</v>
      </c>
      <c r="I8" s="52">
        <v>12297459.898436632</v>
      </c>
      <c r="J8" s="52">
        <v>11676214.499591477</v>
      </c>
      <c r="K8" s="52">
        <v>12042555.848022781</v>
      </c>
      <c r="L8" s="52">
        <v>11826721.572532535</v>
      </c>
      <c r="M8" s="52">
        <v>14642418.221913308</v>
      </c>
      <c r="N8" s="52">
        <v>11324890.362084888</v>
      </c>
      <c r="O8" s="52">
        <v>8179504.7976875603</v>
      </c>
      <c r="P8" s="52">
        <v>8173238.6151290908</v>
      </c>
      <c r="Q8" s="52">
        <v>9772386.1709763482</v>
      </c>
      <c r="R8" s="52">
        <v>8687502.7046594396</v>
      </c>
      <c r="S8" s="52">
        <v>7481274.0769484937</v>
      </c>
      <c r="T8" s="52">
        <v>7067724.5700936392</v>
      </c>
      <c r="U8" s="52">
        <v>5816072.3748794571</v>
      </c>
      <c r="V8" s="52">
        <v>4638150.0135826096</v>
      </c>
      <c r="W8" s="52">
        <v>5121340.4926536009</v>
      </c>
      <c r="X8" s="52">
        <v>4588357.4870819971</v>
      </c>
      <c r="Y8" s="52">
        <v>4398277.5972272754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7795173.3310386166</v>
      </c>
      <c r="D9" s="36">
        <v>7870868.7295496911</v>
      </c>
      <c r="E9" s="36">
        <v>8081660.88865228</v>
      </c>
      <c r="F9" s="36">
        <v>8373019.0928371772</v>
      </c>
      <c r="G9" s="36">
        <v>9275698.3891852126</v>
      </c>
      <c r="H9" s="36">
        <v>10071336.934441887</v>
      </c>
      <c r="I9" s="36">
        <v>10825678.346466534</v>
      </c>
      <c r="J9" s="36">
        <v>10915114.296593763</v>
      </c>
      <c r="K9" s="36">
        <v>10820130.77626539</v>
      </c>
      <c r="L9" s="36">
        <v>10538712.543731451</v>
      </c>
      <c r="M9" s="36">
        <v>10806989.186128743</v>
      </c>
      <c r="N9" s="36">
        <v>10175883.466954142</v>
      </c>
      <c r="O9" s="36">
        <v>7610156.2863511443</v>
      </c>
      <c r="P9" s="36">
        <v>7630930.1895841211</v>
      </c>
      <c r="Q9" s="36">
        <v>9108929.2602891698</v>
      </c>
      <c r="R9" s="36">
        <v>7889807.3161814362</v>
      </c>
      <c r="S9" s="36">
        <v>6763593.4617754072</v>
      </c>
      <c r="T9" s="36">
        <v>6354527.0385394618</v>
      </c>
      <c r="U9" s="36">
        <v>5150121.8220066354</v>
      </c>
      <c r="V9" s="36">
        <v>4074175.9745884165</v>
      </c>
      <c r="W9" s="36">
        <v>3314832.8266516477</v>
      </c>
      <c r="X9" s="36">
        <v>2990815.0473284721</v>
      </c>
      <c r="Y9" s="36">
        <v>3075568.9441105276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480.66472295129756</v>
      </c>
      <c r="C11" s="54">
        <v>482.37815002972064</v>
      </c>
      <c r="D11" s="54">
        <v>482.79775911577673</v>
      </c>
      <c r="E11" s="54">
        <v>482.86618074212873</v>
      </c>
      <c r="F11" s="54">
        <v>484.47045732387403</v>
      </c>
      <c r="G11" s="54">
        <v>485.7727107072306</v>
      </c>
      <c r="H11" s="54">
        <v>488.85453592552744</v>
      </c>
      <c r="I11" s="54">
        <v>490.5354154244298</v>
      </c>
      <c r="J11" s="54">
        <v>491.70056170016323</v>
      </c>
      <c r="K11" s="54">
        <v>493.34291363733672</v>
      </c>
      <c r="L11" s="54">
        <v>495.02154813083456</v>
      </c>
      <c r="M11" s="54">
        <v>495.91974615498032</v>
      </c>
      <c r="N11" s="54">
        <v>498.16495643793519</v>
      </c>
      <c r="O11" s="54">
        <v>500.28332121121946</v>
      </c>
      <c r="P11" s="54">
        <v>482.16519414859118</v>
      </c>
      <c r="Q11" s="54">
        <v>450.70533114382135</v>
      </c>
      <c r="R11" s="54">
        <v>455.10213934614478</v>
      </c>
      <c r="S11" s="54">
        <v>482.74837864959431</v>
      </c>
      <c r="T11" s="54">
        <v>493.76415498460813</v>
      </c>
      <c r="U11" s="54">
        <v>516.90375049752959</v>
      </c>
      <c r="V11" s="54">
        <v>523.15603743939471</v>
      </c>
      <c r="W11" s="54">
        <v>547.48862802792632</v>
      </c>
      <c r="X11" s="54">
        <v>533.66446234916623</v>
      </c>
      <c r="Y11" s="54">
        <v>526.75237950978612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71.244622812036084</v>
      </c>
      <c r="C13" s="35">
        <v>70.609482569812329</v>
      </c>
      <c r="D13" s="35">
        <v>69.584942957896772</v>
      </c>
      <c r="E13" s="35">
        <v>68.211573576724206</v>
      </c>
      <c r="F13" s="35">
        <v>66.728014078240264</v>
      </c>
      <c r="G13" s="35">
        <v>65.176086679557585</v>
      </c>
      <c r="H13" s="35">
        <v>63.723318770989607</v>
      </c>
      <c r="I13" s="35">
        <v>61.836813616588422</v>
      </c>
      <c r="J13" s="35">
        <v>59.744279326436583</v>
      </c>
      <c r="K13" s="35">
        <v>57.077887069973826</v>
      </c>
      <c r="L13" s="35">
        <v>53.949392836279131</v>
      </c>
      <c r="M13" s="35">
        <v>50.708707458572846</v>
      </c>
      <c r="N13" s="35">
        <v>48.372440068260964</v>
      </c>
      <c r="O13" s="35">
        <v>46.9028919463276</v>
      </c>
      <c r="P13" s="35">
        <v>45.285980553655925</v>
      </c>
      <c r="Q13" s="35">
        <v>42.987412401508358</v>
      </c>
      <c r="R13" s="35">
        <v>40.295337112985955</v>
      </c>
      <c r="S13" s="35">
        <v>37.3991645765268</v>
      </c>
      <c r="T13" s="35">
        <v>34.167058786765132</v>
      </c>
      <c r="U13" s="35">
        <v>31.257983056693593</v>
      </c>
      <c r="V13" s="35">
        <v>28.915207431884191</v>
      </c>
      <c r="W13" s="35">
        <v>26.720839936847433</v>
      </c>
      <c r="X13" s="35">
        <v>24.865788611749892</v>
      </c>
      <c r="Y13" s="35">
        <v>23.1236399503528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69.066993504583422</v>
      </c>
      <c r="D14" s="36">
        <v>67.483637799137043</v>
      </c>
      <c r="E14" s="36">
        <v>65.684163574316571</v>
      </c>
      <c r="F14" s="36">
        <v>64.170776949937746</v>
      </c>
      <c r="G14" s="36">
        <v>62.704021497000937</v>
      </c>
      <c r="H14" s="36">
        <v>60.663415442743954</v>
      </c>
      <c r="I14" s="36">
        <v>58.786419509169519</v>
      </c>
      <c r="J14" s="36">
        <v>55.992215638033642</v>
      </c>
      <c r="K14" s="36">
        <v>52.054420512415383</v>
      </c>
      <c r="L14" s="36">
        <v>47.687213392764427</v>
      </c>
      <c r="M14" s="36">
        <v>45.943089798093951</v>
      </c>
      <c r="N14" s="36">
        <v>45.169356601539533</v>
      </c>
      <c r="O14" s="36">
        <v>43.87706746211682</v>
      </c>
      <c r="P14" s="36">
        <v>39.53601020297647</v>
      </c>
      <c r="Q14" s="36">
        <v>35.734925972285161</v>
      </c>
      <c r="R14" s="36">
        <v>29.52308719249579</v>
      </c>
      <c r="S14" s="36">
        <v>23.433112633124903</v>
      </c>
      <c r="T14" s="36">
        <v>18.333262473874338</v>
      </c>
      <c r="U14" s="36">
        <v>14.639573451085765</v>
      </c>
      <c r="V14" s="36">
        <v>13.037303647717899</v>
      </c>
      <c r="W14" s="36">
        <v>12.255065428854824</v>
      </c>
      <c r="X14" s="36">
        <v>11.472827209991749</v>
      </c>
      <c r="Y14" s="36">
        <v>10.690588991128674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8.0757185185844786</v>
      </c>
      <c r="C16" s="44">
        <f>C7/RES_summary!C$6</f>
        <v>8.6080115142371891</v>
      </c>
      <c r="D16" s="44">
        <f>D7/RES_summary!D$6</f>
        <v>9.2651182120014859</v>
      </c>
      <c r="E16" s="44">
        <f>E7/RES_summary!E$6</f>
        <v>9.9355624523920216</v>
      </c>
      <c r="F16" s="44">
        <f>F7/RES_summary!F$6</f>
        <v>10.459540750804795</v>
      </c>
      <c r="G16" s="44">
        <f>G7/RES_summary!G$6</f>
        <v>10.955775246761396</v>
      </c>
      <c r="H16" s="44">
        <f>H7/RES_summary!H$6</f>
        <v>10.660484506816095</v>
      </c>
      <c r="I16" s="44">
        <f>I7/RES_summary!I$6</f>
        <v>11.013729274268059</v>
      </c>
      <c r="J16" s="44">
        <f>J7/RES_summary!J$6</f>
        <v>11.199486016853349</v>
      </c>
      <c r="K16" s="44">
        <f>K7/RES_summary!K$6</f>
        <v>11.480246290877409</v>
      </c>
      <c r="L16" s="44">
        <f>L7/RES_summary!L$6</f>
        <v>11.764472602765759</v>
      </c>
      <c r="M16" s="44">
        <f>M7/RES_summary!M$6</f>
        <v>12.65422232147858</v>
      </c>
      <c r="N16" s="44">
        <f>N7/RES_summary!N$6</f>
        <v>12.893929410411276</v>
      </c>
      <c r="O16" s="44">
        <f>O7/RES_summary!O$6</f>
        <v>12.97475119470168</v>
      </c>
      <c r="P16" s="44">
        <f>P7/RES_summary!P$6</f>
        <v>13.075306913859723</v>
      </c>
      <c r="Q16" s="44">
        <f>Q7/RES_summary!Q$6</f>
        <v>13.172544717996704</v>
      </c>
      <c r="R16" s="44">
        <f>R7/RES_summary!R$6</f>
        <v>13.313634466241997</v>
      </c>
      <c r="S16" s="44">
        <f>S7/RES_summary!S$6</f>
        <v>13.497582948164034</v>
      </c>
      <c r="T16" s="44">
        <f>T7/RES_summary!T$6</f>
        <v>13.679797113333658</v>
      </c>
      <c r="U16" s="44">
        <f>U7/RES_summary!U$6</f>
        <v>13.844562119767533</v>
      </c>
      <c r="V16" s="44">
        <f>V7/RES_summary!V$6</f>
        <v>14.036634091132429</v>
      </c>
      <c r="W16" s="44">
        <f>W7/RES_summary!W$6</f>
        <v>14.51118976806379</v>
      </c>
      <c r="X16" s="44">
        <f>X7/RES_summary!X$6</f>
        <v>14.930568330151127</v>
      </c>
      <c r="Y16" s="44">
        <f>Y7/RES_summary!Y$6</f>
        <v>15.297485975886316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575.35151979272598</v>
      </c>
      <c r="C17" s="52">
        <f t="shared" si="4"/>
        <v>607.80723897527469</v>
      </c>
      <c r="D17" s="52">
        <f t="shared" si="4"/>
        <v>644.71272228029397</v>
      </c>
      <c r="E17" s="52">
        <f t="shared" si="4"/>
        <v>677.72034924747675</v>
      </c>
      <c r="F17" s="52">
        <f t="shared" si="4"/>
        <v>697.94438247163009</v>
      </c>
      <c r="G17" s="52">
        <f t="shared" si="4"/>
        <v>714.0545571246721</v>
      </c>
      <c r="H17" s="52">
        <f t="shared" si="4"/>
        <v>679.32145248103791</v>
      </c>
      <c r="I17" s="52">
        <f t="shared" si="4"/>
        <v>681.05392435647764</v>
      </c>
      <c r="J17" s="52">
        <f t="shared" si="4"/>
        <v>669.10522090340714</v>
      </c>
      <c r="K17" s="52">
        <f t="shared" si="4"/>
        <v>655.26820132618661</v>
      </c>
      <c r="L17" s="52">
        <f t="shared" si="4"/>
        <v>634.68615395825316</v>
      </c>
      <c r="M17" s="52">
        <f t="shared" si="4"/>
        <v>641.67925781559984</v>
      </c>
      <c r="N17" s="52">
        <f t="shared" si="4"/>
        <v>623.71082764950688</v>
      </c>
      <c r="O17" s="52">
        <f t="shared" si="4"/>
        <v>608.55335331557785</v>
      </c>
      <c r="P17" s="52">
        <f t="shared" si="4"/>
        <v>592.1280946341343</v>
      </c>
      <c r="Q17" s="52">
        <f t="shared" si="4"/>
        <v>566.25361216983492</v>
      </c>
      <c r="R17" s="52">
        <f t="shared" ref="R17:V17" si="5">R13*R16</f>
        <v>536.47738901629009</v>
      </c>
      <c r="S17" s="52">
        <f t="shared" si="5"/>
        <v>504.79832606370849</v>
      </c>
      <c r="T17" s="52">
        <f t="shared" si="5"/>
        <v>467.39843216229104</v>
      </c>
      <c r="U17" s="52">
        <f t="shared" si="5"/>
        <v>432.75308816703546</v>
      </c>
      <c r="V17" s="52">
        <f t="shared" si="5"/>
        <v>405.87218639055141</v>
      </c>
      <c r="W17" s="52">
        <f t="shared" ref="W17:Y17" si="6">W13*W16</f>
        <v>387.75117908565079</v>
      </c>
      <c r="X17" s="52">
        <f t="shared" si="6"/>
        <v>371.2603559508255</v>
      </c>
      <c r="Y17" s="52">
        <f t="shared" si="6"/>
        <v>353.73355785196651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276.55117886077863</v>
      </c>
      <c r="C18" s="52">
        <f>C3*11630*1000/RES_summary!C$6</f>
        <v>293.19293151156529</v>
      </c>
      <c r="D18" s="52">
        <f>D3*11630*1000/RES_summary!D$6</f>
        <v>311.265857590358</v>
      </c>
      <c r="E18" s="52">
        <f>E3*11630*1000/RES_summary!E$6</f>
        <v>327.24823665235078</v>
      </c>
      <c r="F18" s="52">
        <f>F3*11630*1000/RES_summary!F$6</f>
        <v>338.13343416265951</v>
      </c>
      <c r="G18" s="52">
        <f>G3*11630*1000/RES_summary!G$6</f>
        <v>346.8682178073031</v>
      </c>
      <c r="H18" s="52">
        <f>H3*11630*1000/RES_summary!H$6</f>
        <v>332.0893733968731</v>
      </c>
      <c r="I18" s="52">
        <f>I3*11630*1000/RES_summary!I$6</f>
        <v>334.08106971064296</v>
      </c>
      <c r="J18" s="52">
        <f>J3*11630*1000/RES_summary!J$6</f>
        <v>328.99941295471706</v>
      </c>
      <c r="K18" s="52">
        <f>K3*11630*1000/RES_summary!K$6</f>
        <v>323.27192365615787</v>
      </c>
      <c r="L18" s="52">
        <f>L3*11630*1000/RES_summary!L$6</f>
        <v>314.18332250961964</v>
      </c>
      <c r="M18" s="52">
        <f>M3*11630*1000/RES_summary!M$6</f>
        <v>318.2214146488285</v>
      </c>
      <c r="N18" s="52">
        <f>N3*11630*1000/RES_summary!N$6</f>
        <v>310.71087728588509</v>
      </c>
      <c r="O18" s="52">
        <f>O3*11630*1000/RES_summary!O$6</f>
        <v>304.44909273094197</v>
      </c>
      <c r="P18" s="52">
        <f>P3*11630*1000/RES_summary!P$6</f>
        <v>285.50355771010271</v>
      </c>
      <c r="Q18" s="52">
        <f>Q3*11630*1000/RES_summary!Q$6</f>
        <v>255.21352178439039</v>
      </c>
      <c r="R18" s="52">
        <f>R3*11630*1000/RES_summary!R$6</f>
        <v>244.15200745214759</v>
      </c>
      <c r="S18" s="52">
        <f>S3*11630*1000/RES_summary!S$6</f>
        <v>243.69057345228447</v>
      </c>
      <c r="T18" s="52">
        <f>T3*11630*1000/RES_summary!T$6</f>
        <v>230.78459189774432</v>
      </c>
      <c r="U18" s="52">
        <f>U3*11630*1000/RES_summary!U$6</f>
        <v>223.69169431292875</v>
      </c>
      <c r="V18" s="52">
        <f>V3*11630*1000/RES_summary!V$6</f>
        <v>212.33448473894427</v>
      </c>
      <c r="W18" s="52">
        <f>W3*11630*1000/RES_summary!W$6</f>
        <v>212.28936105381371</v>
      </c>
      <c r="X18" s="52">
        <f>X3*11630*1000/RES_summary!X$6</f>
        <v>198.12845825005732</v>
      </c>
      <c r="Y18" s="52">
        <f>Y3*11630*1000/RES_summary!Y$6</f>
        <v>186.32999331098594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113.99773625897029</v>
      </c>
      <c r="D19" s="36">
        <v>121.84646019396493</v>
      </c>
      <c r="E19" s="36">
        <v>129.57103909363619</v>
      </c>
      <c r="F19" s="36">
        <v>135.48312692205511</v>
      </c>
      <c r="G19" s="36">
        <v>141.11793278819411</v>
      </c>
      <c r="H19" s="36">
        <v>136.01413363052504</v>
      </c>
      <c r="I19" s="36">
        <v>140.08000532051238</v>
      </c>
      <c r="J19" s="36">
        <v>142.21076836994359</v>
      </c>
      <c r="K19" s="36">
        <v>145.88012790130657</v>
      </c>
      <c r="L19" s="36">
        <v>149.52037958381851</v>
      </c>
      <c r="M19" s="36">
        <v>160.70565045112872</v>
      </c>
      <c r="N19" s="36">
        <v>163.35529418110298</v>
      </c>
      <c r="O19" s="36">
        <v>163.88839238853473</v>
      </c>
      <c r="P19" s="36">
        <v>163.81233913888559</v>
      </c>
      <c r="Q19" s="36">
        <v>164.31682835679791</v>
      </c>
      <c r="R19" s="36">
        <v>164.92405250459197</v>
      </c>
      <c r="S19" s="36">
        <v>165.72505570471873</v>
      </c>
      <c r="T19" s="36">
        <v>167.57934984006525</v>
      </c>
      <c r="U19" s="36">
        <v>169.41736386909508</v>
      </c>
      <c r="V19" s="36">
        <v>170.96505163238058</v>
      </c>
      <c r="W19" s="36">
        <v>176.81023511606861</v>
      </c>
      <c r="X19" s="36">
        <v>181.9084987949351</v>
      </c>
      <c r="Y19" s="36">
        <v>186.10264309061174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29.736712443494763</v>
      </c>
      <c r="C3" s="49">
        <f t="shared" ref="C3:W3" si="0">C5*C11/11630</f>
        <v>30.393899427162495</v>
      </c>
      <c r="D3" s="49">
        <f t="shared" si="0"/>
        <v>31.412032560319588</v>
      </c>
      <c r="E3" s="49">
        <f t="shared" si="0"/>
        <v>31.590949531243169</v>
      </c>
      <c r="F3" s="49">
        <f t="shared" si="0"/>
        <v>33.193468822605531</v>
      </c>
      <c r="G3" s="49">
        <f t="shared" si="0"/>
        <v>34.165892062089789</v>
      </c>
      <c r="H3" s="49">
        <f t="shared" si="0"/>
        <v>34.597884271666615</v>
      </c>
      <c r="I3" s="49">
        <f t="shared" si="0"/>
        <v>36.132240852298921</v>
      </c>
      <c r="J3" s="49">
        <f t="shared" si="0"/>
        <v>38.135261343765748</v>
      </c>
      <c r="K3" s="49">
        <f t="shared" si="0"/>
        <v>41.578360377258832</v>
      </c>
      <c r="L3" s="49">
        <f t="shared" si="0"/>
        <v>44.230153705995733</v>
      </c>
      <c r="M3" s="49">
        <f t="shared" si="0"/>
        <v>50.450599898885713</v>
      </c>
      <c r="N3" s="49">
        <f t="shared" si="0"/>
        <v>54.425187824467301</v>
      </c>
      <c r="O3" s="49">
        <f t="shared" si="0"/>
        <v>57.155312768838535</v>
      </c>
      <c r="P3" s="49">
        <f t="shared" si="0"/>
        <v>57.217708545603479</v>
      </c>
      <c r="Q3" s="49">
        <f t="shared" si="0"/>
        <v>55.059492803129366</v>
      </c>
      <c r="R3" s="49">
        <f t="shared" si="0"/>
        <v>58.383156989745814</v>
      </c>
      <c r="S3" s="49">
        <f t="shared" si="0"/>
        <v>65.055548275740946</v>
      </c>
      <c r="T3" s="49">
        <f t="shared" si="0"/>
        <v>68.657846228143029</v>
      </c>
      <c r="U3" s="49">
        <f t="shared" si="0"/>
        <v>73.257168313049917</v>
      </c>
      <c r="V3" s="49">
        <f t="shared" si="0"/>
        <v>75.407775460993349</v>
      </c>
      <c r="W3" s="49">
        <f t="shared" si="0"/>
        <v>79.696819233062214</v>
      </c>
      <c r="X3" s="49">
        <f t="shared" ref="X3:Y3" si="1">X5*X11/11630</f>
        <v>78.319822089659255</v>
      </c>
      <c r="Y3" s="49">
        <f t="shared" si="1"/>
        <v>77.560436469044305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10783.154084184358</v>
      </c>
      <c r="C5" s="49">
        <f t="shared" ref="C5:W5" si="2">C7*C13/1000000</f>
        <v>11020.099027282009</v>
      </c>
      <c r="D5" s="49">
        <f t="shared" si="2"/>
        <v>11407.411642119027</v>
      </c>
      <c r="E5" s="49">
        <f t="shared" si="2"/>
        <v>11502.927240726911</v>
      </c>
      <c r="F5" s="49">
        <f t="shared" si="2"/>
        <v>12122.775712806109</v>
      </c>
      <c r="G5" s="49">
        <f t="shared" si="2"/>
        <v>12524.657098591822</v>
      </c>
      <c r="H5" s="49">
        <f t="shared" si="2"/>
        <v>12658.464931469207</v>
      </c>
      <c r="I5" s="49">
        <f t="shared" si="2"/>
        <v>13279.038344805449</v>
      </c>
      <c r="J5" s="49">
        <f t="shared" si="2"/>
        <v>14110.434493412935</v>
      </c>
      <c r="K5" s="49">
        <f t="shared" si="2"/>
        <v>15524.851085716717</v>
      </c>
      <c r="L5" s="49">
        <f t="shared" si="2"/>
        <v>16637.068767586105</v>
      </c>
      <c r="M5" s="49">
        <f t="shared" si="2"/>
        <v>19006.918308025575</v>
      </c>
      <c r="N5" s="49">
        <f t="shared" si="2"/>
        <v>20464.372687532828</v>
      </c>
      <c r="O5" s="49">
        <f t="shared" si="2"/>
        <v>21435.494069555076</v>
      </c>
      <c r="P5" s="49">
        <f t="shared" si="2"/>
        <v>22285.029222547648</v>
      </c>
      <c r="Q5" s="49">
        <f t="shared" si="2"/>
        <v>22963.120964997015</v>
      </c>
      <c r="R5" s="49">
        <f t="shared" si="2"/>
        <v>23798.899446900741</v>
      </c>
      <c r="S5" s="49">
        <f t="shared" si="2"/>
        <v>24490.510789997286</v>
      </c>
      <c r="T5" s="49">
        <f t="shared" si="2"/>
        <v>25179.504915239406</v>
      </c>
      <c r="U5" s="49">
        <f t="shared" si="2"/>
        <v>25676.721219272549</v>
      </c>
      <c r="V5" s="49">
        <f t="shared" si="2"/>
        <v>26144.239799817824</v>
      </c>
      <c r="W5" s="49">
        <f t="shared" si="2"/>
        <v>26244.279940793054</v>
      </c>
      <c r="X5" s="49">
        <f t="shared" ref="X5:Y5" si="3">X7*X13/1000000</f>
        <v>26386.879756972747</v>
      </c>
      <c r="Y5" s="49">
        <f t="shared" si="3"/>
        <v>26436.518367769659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1195772.4374648074</v>
      </c>
      <c r="C7" s="35">
        <v>1233534.1596119127</v>
      </c>
      <c r="D7" s="35">
        <v>1289729.8777801266</v>
      </c>
      <c r="E7" s="35">
        <v>1311629.8519774403</v>
      </c>
      <c r="F7" s="35">
        <v>1396091.5814951831</v>
      </c>
      <c r="G7" s="35">
        <v>1454853.1031462764</v>
      </c>
      <c r="H7" s="35">
        <v>1482043.9940625627</v>
      </c>
      <c r="I7" s="35">
        <v>1567914.9473169832</v>
      </c>
      <c r="J7" s="35">
        <v>1679471.6587777219</v>
      </c>
      <c r="K7" s="35">
        <v>1850952.5283151804</v>
      </c>
      <c r="L7" s="35">
        <v>1992042.7854864695</v>
      </c>
      <c r="M7" s="35">
        <v>2297547.6544820014</v>
      </c>
      <c r="N7" s="35">
        <v>2501115.1111784652</v>
      </c>
      <c r="O7" s="35">
        <v>2647381.9071768904</v>
      </c>
      <c r="P7" s="35">
        <v>2782729.1766672819</v>
      </c>
      <c r="Q7" s="35">
        <v>2908300.7433360177</v>
      </c>
      <c r="R7" s="35">
        <v>3065414.1421577046</v>
      </c>
      <c r="S7" s="35">
        <v>3222967.8702164283</v>
      </c>
      <c r="T7" s="35">
        <v>3381610.7661316814</v>
      </c>
      <c r="U7" s="35">
        <v>3535245.7052041078</v>
      </c>
      <c r="V7" s="35">
        <v>3680035.8336611814</v>
      </c>
      <c r="W7" s="35">
        <v>3752547.2213341333</v>
      </c>
      <c r="X7" s="35">
        <v>3819874.1880717059</v>
      </c>
      <c r="Y7" s="35">
        <v>3877600.72137288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178442.96949689183</v>
      </c>
      <c r="D8" s="52">
        <v>199302.98101738258</v>
      </c>
      <c r="E8" s="52">
        <v>167475.0886207791</v>
      </c>
      <c r="F8" s="52">
        <v>232547.25304383389</v>
      </c>
      <c r="G8" s="52">
        <v>209400.7457028497</v>
      </c>
      <c r="H8" s="52">
        <v>180427.8534673024</v>
      </c>
      <c r="I8" s="52">
        <v>241750.45170293748</v>
      </c>
      <c r="J8" s="52">
        <v>270124.3157257454</v>
      </c>
      <c r="K8" s="52">
        <v>349923.83903435036</v>
      </c>
      <c r="L8" s="52">
        <v>340393.23818867165</v>
      </c>
      <c r="M8" s="52">
        <v>472979.95761631103</v>
      </c>
      <c r="N8" s="52">
        <v>436114.70974029764</v>
      </c>
      <c r="O8" s="52">
        <v>355667.54170127492</v>
      </c>
      <c r="P8" s="52">
        <v>315775.12295769388</v>
      </c>
      <c r="Q8" s="52">
        <v>367322.0183716733</v>
      </c>
      <c r="R8" s="52">
        <v>427237.71454743203</v>
      </c>
      <c r="S8" s="52">
        <v>507477.56709307432</v>
      </c>
      <c r="T8" s="52">
        <v>499036.13410392497</v>
      </c>
      <c r="U8" s="52">
        <v>626614.89668873744</v>
      </c>
      <c r="V8" s="52">
        <v>580904.83819737146</v>
      </c>
      <c r="W8" s="52">
        <v>428178.92937422683</v>
      </c>
      <c r="X8" s="52">
        <v>383102.08969526645</v>
      </c>
      <c r="Y8" s="52">
        <v>425048.55167284748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140681.24734978657</v>
      </c>
      <c r="D9" s="36">
        <v>143107.26284916862</v>
      </c>
      <c r="E9" s="36">
        <v>145575.11442346545</v>
      </c>
      <c r="F9" s="36">
        <v>148085.52352609113</v>
      </c>
      <c r="G9" s="36">
        <v>150639.22405175632</v>
      </c>
      <c r="H9" s="36">
        <v>153236.96255101613</v>
      </c>
      <c r="I9" s="36">
        <v>155879.49844851694</v>
      </c>
      <c r="J9" s="36">
        <v>158567.60426500672</v>
      </c>
      <c r="K9" s="36">
        <v>178442.96949689183</v>
      </c>
      <c r="L9" s="36">
        <v>199302.98101738235</v>
      </c>
      <c r="M9" s="36">
        <v>167475.0886207791</v>
      </c>
      <c r="N9" s="36">
        <v>232547.25304383412</v>
      </c>
      <c r="O9" s="36">
        <v>209400.7457028497</v>
      </c>
      <c r="P9" s="36">
        <v>180427.8534673024</v>
      </c>
      <c r="Q9" s="36">
        <v>241750.45170293748</v>
      </c>
      <c r="R9" s="36">
        <v>270124.31572574517</v>
      </c>
      <c r="S9" s="36">
        <v>349923.83903435059</v>
      </c>
      <c r="T9" s="36">
        <v>340393.23818867188</v>
      </c>
      <c r="U9" s="36">
        <v>472979.95761631103</v>
      </c>
      <c r="V9" s="36">
        <v>436114.70974029787</v>
      </c>
      <c r="W9" s="36">
        <v>355667.54170127492</v>
      </c>
      <c r="X9" s="36">
        <v>315775.12295769388</v>
      </c>
      <c r="Y9" s="36">
        <v>367322.0183716733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32.072060087232202</v>
      </c>
      <c r="C11" s="54">
        <v>32.076032117570016</v>
      </c>
      <c r="D11" s="54">
        <v>32.02496325526262</v>
      </c>
      <c r="E11" s="54">
        <v>31.939934536623269</v>
      </c>
      <c r="F11" s="54">
        <v>31.844195714938621</v>
      </c>
      <c r="G11" s="54">
        <v>31.725365537295161</v>
      </c>
      <c r="H11" s="54">
        <v>31.786902776747763</v>
      </c>
      <c r="I11" s="54">
        <v>31.645210308216267</v>
      </c>
      <c r="J11" s="54">
        <v>31.431568576788859</v>
      </c>
      <c r="K11" s="54">
        <v>31.147244409474894</v>
      </c>
      <c r="L11" s="54">
        <v>30.918708985739496</v>
      </c>
      <c r="M11" s="54">
        <v>30.869837356868768</v>
      </c>
      <c r="N11" s="54">
        <v>30.930092217493943</v>
      </c>
      <c r="O11" s="54">
        <v>31.010075407857826</v>
      </c>
      <c r="P11" s="54">
        <v>29.860492608736834</v>
      </c>
      <c r="Q11" s="54">
        <v>27.885665118277089</v>
      </c>
      <c r="R11" s="54">
        <v>28.530567865362674</v>
      </c>
      <c r="S11" s="54">
        <v>30.893435948909865</v>
      </c>
      <c r="T11" s="54">
        <v>31.71193215757123</v>
      </c>
      <c r="U11" s="54">
        <v>33.181061561757616</v>
      </c>
      <c r="V11" s="54">
        <v>33.544384358709245</v>
      </c>
      <c r="W11" s="54">
        <v>35.317181868640937</v>
      </c>
      <c r="X11" s="54">
        <v>34.519410377122824</v>
      </c>
      <c r="Y11" s="54">
        <v>34.120524631363764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9017.7309213164699</v>
      </c>
      <c r="C13" s="35">
        <v>8933.7607243475832</v>
      </c>
      <c r="D13" s="35">
        <v>8844.80683796624</v>
      </c>
      <c r="E13" s="35">
        <v>8769.9492531256892</v>
      </c>
      <c r="F13" s="35">
        <v>8683.367103913688</v>
      </c>
      <c r="G13" s="35">
        <v>8608.8809045434919</v>
      </c>
      <c r="H13" s="35">
        <v>8541.220761449842</v>
      </c>
      <c r="I13" s="35">
        <v>8469.2338494052528</v>
      </c>
      <c r="J13" s="35">
        <v>8401.7103948524873</v>
      </c>
      <c r="K13" s="35">
        <v>8387.4928439402647</v>
      </c>
      <c r="L13" s="35">
        <v>8351.7627677475939</v>
      </c>
      <c r="M13" s="35">
        <v>8272.6981836251925</v>
      </c>
      <c r="N13" s="35">
        <v>8182.0994947691588</v>
      </c>
      <c r="O13" s="35">
        <v>8096.8650618351521</v>
      </c>
      <c r="P13" s="35">
        <v>8008.3356330195147</v>
      </c>
      <c r="Q13" s="35">
        <v>7895.7174623752162</v>
      </c>
      <c r="R13" s="35">
        <v>7763.6816244832125</v>
      </c>
      <c r="S13" s="35">
        <v>7598.7449382648374</v>
      </c>
      <c r="T13" s="35">
        <v>7446.0092117706799</v>
      </c>
      <c r="U13" s="35">
        <v>7263.0655293562122</v>
      </c>
      <c r="V13" s="35">
        <v>7104.3438111871683</v>
      </c>
      <c r="W13" s="35">
        <v>6993.7241006823342</v>
      </c>
      <c r="X13" s="35">
        <v>6907.7876542036047</v>
      </c>
      <c r="Y13" s="35">
        <v>6817.7515601476634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8437.2647553335755</v>
      </c>
      <c r="D14" s="36">
        <v>8418.4159992599143</v>
      </c>
      <c r="E14" s="36">
        <v>8408.8494648142187</v>
      </c>
      <c r="F14" s="36">
        <v>8407.9422611421378</v>
      </c>
      <c r="G14" s="36">
        <v>8406.3949656527057</v>
      </c>
      <c r="H14" s="36">
        <v>8400.3522695400643</v>
      </c>
      <c r="I14" s="36">
        <v>8381.5884198826298</v>
      </c>
      <c r="J14" s="36">
        <v>8371.3905230323799</v>
      </c>
      <c r="K14" s="36">
        <v>8344.6363006732063</v>
      </c>
      <c r="L14" s="36">
        <v>8196.4997331112336</v>
      </c>
      <c r="M14" s="36">
        <v>7987.9121491716505</v>
      </c>
      <c r="N14" s="36">
        <v>7825.2307933370339</v>
      </c>
      <c r="O14" s="36">
        <v>7679.7189404388555</v>
      </c>
      <c r="P14" s="36">
        <v>7490.117204931772</v>
      </c>
      <c r="Q14" s="36">
        <v>7362.3262251807664</v>
      </c>
      <c r="R14" s="36">
        <v>7249.1133463990964</v>
      </c>
      <c r="S14" s="36">
        <v>7116.7648522109484</v>
      </c>
      <c r="T14" s="36">
        <v>6971.4935922534269</v>
      </c>
      <c r="U14" s="36">
        <v>6822.9125678045957</v>
      </c>
      <c r="V14" s="36">
        <v>6679.6083996703355</v>
      </c>
      <c r="W14" s="36">
        <v>6612.8123156736319</v>
      </c>
      <c r="X14" s="36">
        <v>6546.0162316769283</v>
      </c>
      <c r="Y14" s="36">
        <v>6479.2201476802256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0.29819783841853431</v>
      </c>
      <c r="C16" s="44">
        <f>C7/RES_summary!C$6</f>
        <v>0.30588719450859353</v>
      </c>
      <c r="D16" s="44">
        <f>D7/RES_summary!D$6</f>
        <v>0.31813674846469991</v>
      </c>
      <c r="E16" s="44">
        <f>E7/RES_summary!E$6</f>
        <v>0.32203957981063058</v>
      </c>
      <c r="F16" s="44">
        <f>F7/RES_summary!F$6</f>
        <v>0.34093930957851654</v>
      </c>
      <c r="G16" s="44">
        <f>G7/RES_summary!G$6</f>
        <v>0.35313965647724166</v>
      </c>
      <c r="H16" s="44">
        <f>H7/RES_summary!H$6</f>
        <v>0.35934620186038885</v>
      </c>
      <c r="I16" s="44">
        <f>I7/RES_summary!I$6</f>
        <v>0.38004236619189091</v>
      </c>
      <c r="J16" s="44">
        <f>J7/RES_summary!J$6</f>
        <v>0.40712865549952265</v>
      </c>
      <c r="K16" s="44">
        <f>K7/RES_summary!K$6</f>
        <v>0.44809028471655332</v>
      </c>
      <c r="L16" s="44">
        <f>L7/RES_summary!L$6</f>
        <v>0.48111827296897203</v>
      </c>
      <c r="M16" s="44">
        <f>M7/RES_summary!M$6</f>
        <v>0.55330422443095173</v>
      </c>
      <c r="N16" s="44">
        <f>N7/RES_summary!N$6</f>
        <v>0.60060458988193899</v>
      </c>
      <c r="O16" s="44">
        <f>O7/RES_summary!O$6</f>
        <v>0.633001194847987</v>
      </c>
      <c r="P16" s="44">
        <f>P7/RES_summary!P$6</f>
        <v>0.66388518145828512</v>
      </c>
      <c r="Q16" s="44">
        <f>Q7/RES_summary!Q$6</f>
        <v>0.69064258105864407</v>
      </c>
      <c r="R16" s="44">
        <f>R7/RES_summary!R$6</f>
        <v>0.72531914869156255</v>
      </c>
      <c r="S16" s="44">
        <f>S7/RES_summary!S$6</f>
        <v>0.76339799823737586</v>
      </c>
      <c r="T16" s="44">
        <f>T7/RES_summary!T$6</f>
        <v>0.80175305063543789</v>
      </c>
      <c r="U16" s="44">
        <f>U7/RES_summary!U$6</f>
        <v>0.83859501219000121</v>
      </c>
      <c r="V16" s="44">
        <f>V7/RES_summary!V$6</f>
        <v>0.87658094685569699</v>
      </c>
      <c r="W16" s="44">
        <f>W7/RES_summary!W$6</f>
        <v>0.89658694880526268</v>
      </c>
      <c r="X16" s="44">
        <f>X7/RES_summary!X$6</f>
        <v>0.91498244183602928</v>
      </c>
      <c r="Y16" s="44">
        <f>Y7/RES_summary!Y$6</f>
        <v>0.93186086431974724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2689.0678681765494</v>
      </c>
      <c r="C17" s="52">
        <f t="shared" si="4"/>
        <v>2732.7230043817426</v>
      </c>
      <c r="D17" s="52">
        <f t="shared" si="4"/>
        <v>2813.8580882289234</v>
      </c>
      <c r="E17" s="52">
        <f t="shared" si="4"/>
        <v>2824.2707724371503</v>
      </c>
      <c r="F17" s="52">
        <f t="shared" si="4"/>
        <v>2960.5011852251355</v>
      </c>
      <c r="G17" s="52">
        <f t="shared" si="4"/>
        <v>3040.1372452839742</v>
      </c>
      <c r="H17" s="52">
        <f t="shared" si="4"/>
        <v>3069.255239878099</v>
      </c>
      <c r="I17" s="52">
        <f t="shared" si="4"/>
        <v>3218.6676719604288</v>
      </c>
      <c r="J17" s="52">
        <f t="shared" si="4"/>
        <v>3420.5770569526567</v>
      </c>
      <c r="K17" s="52">
        <f t="shared" si="4"/>
        <v>3758.3540564992468</v>
      </c>
      <c r="L17" s="52">
        <f t="shared" si="4"/>
        <v>4018.1856790652841</v>
      </c>
      <c r="M17" s="52">
        <f t="shared" si="4"/>
        <v>4577.3188524420802</v>
      </c>
      <c r="N17" s="52">
        <f t="shared" si="4"/>
        <v>4914.2065114290508</v>
      </c>
      <c r="O17" s="52">
        <f t="shared" si="4"/>
        <v>5125.3252586645713</v>
      </c>
      <c r="P17" s="52">
        <f t="shared" si="4"/>
        <v>5316.6153549060109</v>
      </c>
      <c r="Q17" s="52">
        <f t="shared" si="4"/>
        <v>5453.1186875246267</v>
      </c>
      <c r="R17" s="52">
        <f t="shared" ref="R17:V17" si="5">R13*R16</f>
        <v>5631.1469465824912</v>
      </c>
      <c r="S17" s="52">
        <f t="shared" si="5"/>
        <v>5800.8666749877693</v>
      </c>
      <c r="T17" s="52">
        <f t="shared" si="5"/>
        <v>5969.8606005967149</v>
      </c>
      <c r="U17" s="52">
        <f t="shared" si="5"/>
        <v>6090.7705261272504</v>
      </c>
      <c r="V17" s="52">
        <f t="shared" si="5"/>
        <v>6227.5324247988592</v>
      </c>
      <c r="W17" s="52">
        <f t="shared" ref="W17:Y17" si="6">W13*W16</f>
        <v>6270.481752216604</v>
      </c>
      <c r="X17" s="52">
        <f t="shared" si="6"/>
        <v>6320.5044155279911</v>
      </c>
      <c r="Y17" s="52">
        <f t="shared" si="6"/>
        <v>6353.1958615565072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86.243946246803688</v>
      </c>
      <c r="C18" s="36">
        <f>C3*11630*1000/RES_summary!C$6</f>
        <v>87.654910856971213</v>
      </c>
      <c r="D18" s="36">
        <f>D3*11630*1000/RES_summary!D$6</f>
        <v>90.113701881054794</v>
      </c>
      <c r="E18" s="36">
        <f>E3*11630*1000/RES_summary!E$6</f>
        <v>90.20702358534102</v>
      </c>
      <c r="F18" s="36">
        <f>F3*11630*1000/RES_summary!F$6</f>
        <v>94.274779156616987</v>
      </c>
      <c r="G18" s="36">
        <f>G3*11630*1000/RES_summary!G$6</f>
        <v>96.44946539017964</v>
      </c>
      <c r="H18" s="36">
        <f>H3*11630*1000/RES_summary!H$6</f>
        <v>97.562117907028778</v>
      </c>
      <c r="I18" s="36">
        <f>I3*11630*1000/RES_summary!I$6</f>
        <v>101.85541539144462</v>
      </c>
      <c r="J18" s="36">
        <f>J3*11630*1000/RES_summary!J$6</f>
        <v>107.51410233779805</v>
      </c>
      <c r="K18" s="36">
        <f>K3*11630*1000/RES_summary!K$6</f>
        <v>117.06237237512346</v>
      </c>
      <c r="L18" s="36">
        <f>L3*11630*1000/RES_summary!L$6</f>
        <v>124.23711366168558</v>
      </c>
      <c r="M18" s="36">
        <f>M3*11630*1000/RES_summary!M$6</f>
        <v>141.30108850541623</v>
      </c>
      <c r="N18" s="36">
        <f>N3*11630*1000/RES_summary!N$6</f>
        <v>151.99686057430972</v>
      </c>
      <c r="O18" s="36">
        <f>O3*11630*1000/RES_summary!O$6</f>
        <v>158.93672276098678</v>
      </c>
      <c r="P18" s="36">
        <f>P3*11630*1000/RES_summary!P$6</f>
        <v>158.75675350866771</v>
      </c>
      <c r="Q18" s="36">
        <f>Q3*11630*1000/RES_summary!Q$6</f>
        <v>152.0638415705304</v>
      </c>
      <c r="R18" s="36">
        <f>R3*11630*1000/RES_summary!R$6</f>
        <v>160.65982011930157</v>
      </c>
      <c r="S18" s="36">
        <f>S3*11630*1000/RES_summary!S$6</f>
        <v>179.20870307190037</v>
      </c>
      <c r="T18" s="36">
        <f>T3*11630*1000/RES_summary!T$6</f>
        <v>189.3158143562805</v>
      </c>
      <c r="U18" s="36">
        <f>U3*11630*1000/RES_summary!U$6</f>
        <v>202.09823178596713</v>
      </c>
      <c r="V18" s="36">
        <f>V3*11630*1000/RES_summary!V$6</f>
        <v>208.89874126377748</v>
      </c>
      <c r="W18" s="36">
        <f>W3*11630*1000/RES_summary!W$6</f>
        <v>221.45574444702808</v>
      </c>
      <c r="X18" s="36">
        <f>X3*11630*1000/RES_summary!X$6</f>
        <v>218.18008571002753</v>
      </c>
      <c r="Y18" s="36">
        <f>Y3*11630*1000/RES_summary!Y$6</f>
        <v>216.77437588211711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230636</v>
      </c>
      <c r="C3" s="120">
        <v>229924</v>
      </c>
      <c r="D3" s="120">
        <v>226622</v>
      </c>
      <c r="E3" s="120">
        <v>227361</v>
      </c>
      <c r="F3" s="120">
        <v>222105</v>
      </c>
      <c r="G3" s="120">
        <v>208079</v>
      </c>
      <c r="H3" s="120">
        <v>190854</v>
      </c>
      <c r="I3" s="120">
        <v>161347</v>
      </c>
      <c r="J3" s="120">
        <v>152275</v>
      </c>
      <c r="K3" s="120">
        <v>140120</v>
      </c>
      <c r="L3" s="120">
        <v>138910</v>
      </c>
      <c r="M3" s="120">
        <v>139681</v>
      </c>
      <c r="N3" s="120">
        <v>133844</v>
      </c>
      <c r="O3" s="120">
        <v>123442</v>
      </c>
      <c r="P3" s="120">
        <v>112874</v>
      </c>
      <c r="Q3" s="120">
        <v>107519</v>
      </c>
      <c r="R3" s="120">
        <v>105540</v>
      </c>
      <c r="S3" s="120">
        <v>105137</v>
      </c>
      <c r="T3" s="120">
        <v>95479</v>
      </c>
      <c r="U3" s="120">
        <v>76160</v>
      </c>
      <c r="V3" s="120">
        <v>58797</v>
      </c>
      <c r="W3" s="120">
        <v>46892</v>
      </c>
      <c r="X3" s="120">
        <v>41793</v>
      </c>
      <c r="Y3" s="120">
        <v>37911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230636</v>
      </c>
      <c r="C5" s="52">
        <v>229924</v>
      </c>
      <c r="D5" s="52">
        <v>226622</v>
      </c>
      <c r="E5" s="52">
        <v>227361</v>
      </c>
      <c r="F5" s="52">
        <v>222105</v>
      </c>
      <c r="G5" s="52">
        <v>208079</v>
      </c>
      <c r="H5" s="52">
        <v>190854</v>
      </c>
      <c r="I5" s="52">
        <v>161347</v>
      </c>
      <c r="J5" s="52">
        <v>152275</v>
      </c>
      <c r="K5" s="52">
        <v>140120</v>
      </c>
      <c r="L5" s="52">
        <v>138910</v>
      </c>
      <c r="M5" s="52">
        <v>139681</v>
      </c>
      <c r="N5" s="52">
        <v>133844</v>
      </c>
      <c r="O5" s="52">
        <v>123442</v>
      </c>
      <c r="P5" s="52">
        <v>112874</v>
      </c>
      <c r="Q5" s="52">
        <v>107519</v>
      </c>
      <c r="R5" s="52">
        <v>105540</v>
      </c>
      <c r="S5" s="52">
        <v>105137</v>
      </c>
      <c r="T5" s="52">
        <v>95479</v>
      </c>
      <c r="U5" s="52">
        <v>76160</v>
      </c>
      <c r="V5" s="52">
        <v>58797</v>
      </c>
      <c r="W5" s="52">
        <v>46892</v>
      </c>
      <c r="X5" s="52">
        <v>41793</v>
      </c>
      <c r="Y5" s="52">
        <v>37911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458</v>
      </c>
      <c r="C8" s="52">
        <v>960</v>
      </c>
      <c r="D8" s="52">
        <v>1411</v>
      </c>
      <c r="E8" s="52">
        <v>1898</v>
      </c>
      <c r="F8" s="52">
        <v>2354</v>
      </c>
      <c r="G8" s="52">
        <v>2650</v>
      </c>
      <c r="H8" s="52">
        <v>2757</v>
      </c>
      <c r="I8" s="52">
        <v>2596</v>
      </c>
      <c r="J8" s="52">
        <v>2373</v>
      </c>
      <c r="K8" s="52">
        <v>2218</v>
      </c>
      <c r="L8" s="52">
        <v>2844</v>
      </c>
      <c r="M8" s="52">
        <v>4145</v>
      </c>
      <c r="N8" s="52">
        <v>5802</v>
      </c>
      <c r="O8" s="52">
        <v>7262</v>
      </c>
      <c r="P8" s="52">
        <v>7867</v>
      </c>
      <c r="Q8" s="52">
        <v>7809</v>
      </c>
      <c r="R8" s="52">
        <v>7500</v>
      </c>
      <c r="S8" s="52">
        <v>7696</v>
      </c>
      <c r="T8" s="52">
        <v>7922</v>
      </c>
      <c r="U8" s="52">
        <v>7034</v>
      </c>
      <c r="V8" s="52">
        <v>5438</v>
      </c>
      <c r="W8" s="52">
        <v>4358</v>
      </c>
      <c r="X8" s="52">
        <v>4307</v>
      </c>
      <c r="Y8" s="52">
        <v>4470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64171</v>
      </c>
      <c r="C11" s="52">
        <v>59892</v>
      </c>
      <c r="D11" s="52">
        <v>55622</v>
      </c>
      <c r="E11" s="52">
        <v>49554</v>
      </c>
      <c r="F11" s="52">
        <v>42195</v>
      </c>
      <c r="G11" s="52">
        <v>34011</v>
      </c>
      <c r="H11" s="52">
        <v>25337</v>
      </c>
      <c r="I11" s="52">
        <v>18900</v>
      </c>
      <c r="J11" s="52">
        <v>15943</v>
      </c>
      <c r="K11" s="52">
        <v>12372</v>
      </c>
      <c r="L11" s="52">
        <v>9898</v>
      </c>
      <c r="M11" s="52">
        <v>8211</v>
      </c>
      <c r="N11" s="52">
        <v>6727</v>
      </c>
      <c r="O11" s="52">
        <v>5498</v>
      </c>
      <c r="P11" s="52">
        <v>4986</v>
      </c>
      <c r="Q11" s="52">
        <v>4658</v>
      </c>
      <c r="R11" s="52">
        <v>4686</v>
      </c>
      <c r="S11" s="52">
        <v>5153</v>
      </c>
      <c r="T11" s="52">
        <v>5021</v>
      </c>
      <c r="U11" s="52">
        <v>4167</v>
      </c>
      <c r="V11" s="52">
        <v>3208</v>
      </c>
      <c r="W11" s="52">
        <v>2510</v>
      </c>
      <c r="X11" s="52">
        <v>2270</v>
      </c>
      <c r="Y11" s="52">
        <v>2049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8</v>
      </c>
      <c r="D12" s="52">
        <v>9</v>
      </c>
      <c r="E12" s="52">
        <v>9</v>
      </c>
      <c r="F12" s="52">
        <v>9</v>
      </c>
      <c r="G12" s="52">
        <v>9</v>
      </c>
      <c r="H12" s="52">
        <v>7</v>
      </c>
      <c r="I12" s="52">
        <v>6</v>
      </c>
      <c r="J12" s="52">
        <v>3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1</v>
      </c>
      <c r="V12" s="52">
        <v>1</v>
      </c>
      <c r="W12" s="52">
        <v>1</v>
      </c>
      <c r="X12" s="52">
        <v>1</v>
      </c>
      <c r="Y12" s="52">
        <v>1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166465</v>
      </c>
      <c r="C15" s="52">
        <v>167869</v>
      </c>
      <c r="D15" s="52">
        <v>168610</v>
      </c>
      <c r="E15" s="52">
        <v>175287</v>
      </c>
      <c r="F15" s="52">
        <v>177451</v>
      </c>
      <c r="G15" s="52">
        <v>171562</v>
      </c>
      <c r="H15" s="52">
        <v>163108</v>
      </c>
      <c r="I15" s="52">
        <v>140391</v>
      </c>
      <c r="J15" s="52">
        <v>133751</v>
      </c>
      <c r="K15" s="52">
        <v>124743</v>
      </c>
      <c r="L15" s="52">
        <v>125116</v>
      </c>
      <c r="M15" s="52">
        <v>125846</v>
      </c>
      <c r="N15" s="52">
        <v>119309</v>
      </c>
      <c r="O15" s="52">
        <v>109975</v>
      </c>
      <c r="P15" s="52">
        <v>100491</v>
      </c>
      <c r="Q15" s="52">
        <v>95720</v>
      </c>
      <c r="R15" s="52">
        <v>93621</v>
      </c>
      <c r="S15" s="52">
        <v>92469</v>
      </c>
      <c r="T15" s="52">
        <v>83082</v>
      </c>
      <c r="U15" s="52">
        <v>65960</v>
      </c>
      <c r="V15" s="52">
        <v>50920</v>
      </c>
      <c r="W15" s="52">
        <v>40460</v>
      </c>
      <c r="X15" s="52">
        <v>35997</v>
      </c>
      <c r="Y15" s="52">
        <v>32415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2155</v>
      </c>
      <c r="D16" s="52">
        <v>2381</v>
      </c>
      <c r="E16" s="52">
        <v>2511</v>
      </c>
      <c r="F16" s="52">
        <v>2450</v>
      </c>
      <c r="G16" s="52">
        <v>2497</v>
      </c>
      <c r="H16" s="52">
        <v>2402</v>
      </c>
      <c r="I16" s="52">
        <v>2050</v>
      </c>
      <c r="J16" s="52">
        <v>2578</v>
      </c>
      <c r="K16" s="52">
        <v>3005</v>
      </c>
      <c r="L16" s="52">
        <v>3895</v>
      </c>
      <c r="M16" s="52">
        <v>5623</v>
      </c>
      <c r="N16" s="52">
        <v>7807</v>
      </c>
      <c r="O16" s="52">
        <v>7968</v>
      </c>
      <c r="P16" s="52">
        <v>7396</v>
      </c>
      <c r="Q16" s="52">
        <v>7140</v>
      </c>
      <c r="R16" s="52">
        <v>7232</v>
      </c>
      <c r="S16" s="52">
        <v>7514</v>
      </c>
      <c r="T16" s="52">
        <v>7375</v>
      </c>
      <c r="U16" s="52">
        <v>6032</v>
      </c>
      <c r="V16" s="52">
        <v>4668</v>
      </c>
      <c r="W16" s="52">
        <v>3921</v>
      </c>
      <c r="X16" s="52">
        <v>3525</v>
      </c>
      <c r="Y16" s="52">
        <v>3446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206303</v>
      </c>
      <c r="C21" s="52">
        <v>204423</v>
      </c>
      <c r="D21" s="52">
        <v>204933</v>
      </c>
      <c r="E21" s="52">
        <v>209763</v>
      </c>
      <c r="F21" s="52">
        <v>203712</v>
      </c>
      <c r="G21" s="52">
        <v>187279</v>
      </c>
      <c r="H21" s="52">
        <v>167984</v>
      </c>
      <c r="I21" s="52">
        <v>140989</v>
      </c>
      <c r="J21" s="52">
        <v>130424</v>
      </c>
      <c r="K21" s="52">
        <v>112919</v>
      </c>
      <c r="L21" s="52">
        <v>101974</v>
      </c>
      <c r="M21" s="52">
        <v>92173</v>
      </c>
      <c r="N21" s="52">
        <v>82652</v>
      </c>
      <c r="O21" s="52">
        <v>74467</v>
      </c>
      <c r="P21" s="52">
        <v>67213</v>
      </c>
      <c r="Q21" s="52">
        <v>62441</v>
      </c>
      <c r="R21" s="52">
        <v>58768</v>
      </c>
      <c r="S21" s="52">
        <v>59861</v>
      </c>
      <c r="T21" s="52">
        <v>54213</v>
      </c>
      <c r="U21" s="52">
        <v>43097</v>
      </c>
      <c r="V21" s="52">
        <v>32579</v>
      </c>
      <c r="W21" s="52">
        <v>25360</v>
      </c>
      <c r="X21" s="52">
        <v>22702</v>
      </c>
      <c r="Y21" s="52">
        <v>20599</v>
      </c>
      <c r="DA21" s="63" t="s">
        <v>1067</v>
      </c>
    </row>
    <row r="22" spans="1:105" ht="12" customHeight="1" x14ac:dyDescent="0.25">
      <c r="A22" s="109" t="s">
        <v>120</v>
      </c>
      <c r="B22" s="36">
        <v>24333</v>
      </c>
      <c r="C22" s="36">
        <v>25501</v>
      </c>
      <c r="D22" s="36">
        <v>21689</v>
      </c>
      <c r="E22" s="36">
        <v>17598</v>
      </c>
      <c r="F22" s="36">
        <v>18393</v>
      </c>
      <c r="G22" s="36">
        <v>20800</v>
      </c>
      <c r="H22" s="36">
        <v>22870</v>
      </c>
      <c r="I22" s="36">
        <v>20358</v>
      </c>
      <c r="J22" s="36">
        <v>21851</v>
      </c>
      <c r="K22" s="36">
        <v>27201</v>
      </c>
      <c r="L22" s="36">
        <v>36936</v>
      </c>
      <c r="M22" s="36">
        <v>47508</v>
      </c>
      <c r="N22" s="36">
        <v>51192</v>
      </c>
      <c r="O22" s="36">
        <v>48975</v>
      </c>
      <c r="P22" s="36">
        <v>45661</v>
      </c>
      <c r="Q22" s="36">
        <v>45078</v>
      </c>
      <c r="R22" s="36">
        <v>46772</v>
      </c>
      <c r="S22" s="36">
        <v>45276</v>
      </c>
      <c r="T22" s="36">
        <v>41266</v>
      </c>
      <c r="U22" s="36">
        <v>33063</v>
      </c>
      <c r="V22" s="36">
        <v>26218</v>
      </c>
      <c r="W22" s="36">
        <v>21532</v>
      </c>
      <c r="X22" s="36">
        <v>19091</v>
      </c>
      <c r="Y22" s="36">
        <v>17312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125081</v>
      </c>
      <c r="C24" s="120">
        <v>110408</v>
      </c>
      <c r="D24" s="120">
        <v>95044</v>
      </c>
      <c r="E24" s="120">
        <v>74648</v>
      </c>
      <c r="F24" s="120">
        <v>56898</v>
      </c>
      <c r="G24" s="120">
        <v>43974</v>
      </c>
      <c r="H24" s="120">
        <v>32237</v>
      </c>
      <c r="I24" s="120">
        <v>21046</v>
      </c>
      <c r="J24" s="120">
        <v>16036</v>
      </c>
      <c r="K24" s="120">
        <v>14690</v>
      </c>
      <c r="L24" s="120">
        <v>14578</v>
      </c>
      <c r="M24" s="120">
        <v>14311</v>
      </c>
      <c r="N24" s="120">
        <v>11402</v>
      </c>
      <c r="O24" s="120">
        <v>9855</v>
      </c>
      <c r="P24" s="120">
        <v>8830</v>
      </c>
      <c r="Q24" s="120">
        <v>8381</v>
      </c>
      <c r="R24" s="120">
        <v>7747</v>
      </c>
      <c r="S24" s="120">
        <v>8041</v>
      </c>
      <c r="T24" s="120">
        <v>7773</v>
      </c>
      <c r="U24" s="120">
        <v>6663</v>
      </c>
      <c r="V24" s="120">
        <v>3958</v>
      </c>
      <c r="W24" s="120">
        <v>2464</v>
      </c>
      <c r="X24" s="120">
        <v>1683</v>
      </c>
      <c r="Y24" s="120">
        <v>1710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125081</v>
      </c>
      <c r="C26" s="52">
        <v>110408</v>
      </c>
      <c r="D26" s="52">
        <v>95044</v>
      </c>
      <c r="E26" s="52">
        <v>74648</v>
      </c>
      <c r="F26" s="52">
        <v>56898</v>
      </c>
      <c r="G26" s="52">
        <v>43974</v>
      </c>
      <c r="H26" s="52">
        <v>32237</v>
      </c>
      <c r="I26" s="52">
        <v>21046</v>
      </c>
      <c r="J26" s="52">
        <v>16036</v>
      </c>
      <c r="K26" s="52">
        <v>14690</v>
      </c>
      <c r="L26" s="52">
        <v>14578</v>
      </c>
      <c r="M26" s="52">
        <v>14311</v>
      </c>
      <c r="N26" s="52">
        <v>11402</v>
      </c>
      <c r="O26" s="52">
        <v>9855</v>
      </c>
      <c r="P26" s="52">
        <v>8830</v>
      </c>
      <c r="Q26" s="52">
        <v>8381</v>
      </c>
      <c r="R26" s="52">
        <v>7747</v>
      </c>
      <c r="S26" s="52">
        <v>8041</v>
      </c>
      <c r="T26" s="52">
        <v>7773</v>
      </c>
      <c r="U26" s="52">
        <v>6663</v>
      </c>
      <c r="V26" s="52">
        <v>3958</v>
      </c>
      <c r="W26" s="52">
        <v>2464</v>
      </c>
      <c r="X26" s="52">
        <v>1683</v>
      </c>
      <c r="Y26" s="52">
        <v>1710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248</v>
      </c>
      <c r="C29" s="52">
        <v>426</v>
      </c>
      <c r="D29" s="52">
        <v>540</v>
      </c>
      <c r="E29" s="52">
        <v>499</v>
      </c>
      <c r="F29" s="52">
        <v>451</v>
      </c>
      <c r="G29" s="52">
        <v>391</v>
      </c>
      <c r="H29" s="52">
        <v>317</v>
      </c>
      <c r="I29" s="52">
        <v>245</v>
      </c>
      <c r="J29" s="52">
        <v>166</v>
      </c>
      <c r="K29" s="52">
        <v>57</v>
      </c>
      <c r="L29" s="52">
        <v>7</v>
      </c>
      <c r="M29" s="52">
        <v>6</v>
      </c>
      <c r="N29" s="52">
        <v>161</v>
      </c>
      <c r="O29" s="52">
        <v>586</v>
      </c>
      <c r="P29" s="52">
        <v>955</v>
      </c>
      <c r="Q29" s="52">
        <v>1163</v>
      </c>
      <c r="R29" s="52">
        <v>1134</v>
      </c>
      <c r="S29" s="52">
        <v>1088</v>
      </c>
      <c r="T29" s="52">
        <v>1002</v>
      </c>
      <c r="U29" s="52">
        <v>846</v>
      </c>
      <c r="V29" s="52">
        <v>581</v>
      </c>
      <c r="W29" s="52">
        <v>312</v>
      </c>
      <c r="X29" s="52">
        <v>149</v>
      </c>
      <c r="Y29" s="52">
        <v>112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34802</v>
      </c>
      <c r="C31" s="52">
        <v>30157</v>
      </c>
      <c r="D31" s="52">
        <v>25454</v>
      </c>
      <c r="E31" s="52">
        <v>19799</v>
      </c>
      <c r="F31" s="52">
        <v>14641</v>
      </c>
      <c r="G31" s="52">
        <v>9804</v>
      </c>
      <c r="H31" s="52">
        <v>5063</v>
      </c>
      <c r="I31" s="52">
        <v>2430</v>
      </c>
      <c r="J31" s="52">
        <v>1790</v>
      </c>
      <c r="K31" s="52">
        <v>1499</v>
      </c>
      <c r="L31" s="52">
        <v>1311</v>
      </c>
      <c r="M31" s="52">
        <v>1221</v>
      </c>
      <c r="N31" s="52">
        <v>795</v>
      </c>
      <c r="O31" s="52">
        <v>497</v>
      </c>
      <c r="P31" s="52">
        <v>446</v>
      </c>
      <c r="Q31" s="52">
        <v>426</v>
      </c>
      <c r="R31" s="52">
        <v>396</v>
      </c>
      <c r="S31" s="52">
        <v>415</v>
      </c>
      <c r="T31" s="52">
        <v>411</v>
      </c>
      <c r="U31" s="52">
        <v>354</v>
      </c>
      <c r="V31" s="52">
        <v>215</v>
      </c>
      <c r="W31" s="52">
        <v>98</v>
      </c>
      <c r="X31" s="52">
        <v>72</v>
      </c>
      <c r="Y31" s="52">
        <v>72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52">
        <v>1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90279</v>
      </c>
      <c r="C35" s="52">
        <v>79953</v>
      </c>
      <c r="D35" s="52">
        <v>69264</v>
      </c>
      <c r="E35" s="52">
        <v>54530</v>
      </c>
      <c r="F35" s="52">
        <v>41945</v>
      </c>
      <c r="G35" s="52">
        <v>33823</v>
      </c>
      <c r="H35" s="52">
        <v>26807</v>
      </c>
      <c r="I35" s="52">
        <v>18331</v>
      </c>
      <c r="J35" s="52">
        <v>14065</v>
      </c>
      <c r="K35" s="52">
        <v>13060</v>
      </c>
      <c r="L35" s="52">
        <v>13095</v>
      </c>
      <c r="M35" s="52">
        <v>12854</v>
      </c>
      <c r="N35" s="52">
        <v>10046</v>
      </c>
      <c r="O35" s="52">
        <v>8643</v>
      </c>
      <c r="P35" s="52">
        <v>7741</v>
      </c>
      <c r="Q35" s="52">
        <v>7341</v>
      </c>
      <c r="R35" s="52">
        <v>6783</v>
      </c>
      <c r="S35" s="52">
        <v>7043</v>
      </c>
      <c r="T35" s="52">
        <v>6815</v>
      </c>
      <c r="U35" s="52">
        <v>5835</v>
      </c>
      <c r="V35" s="52">
        <v>3462</v>
      </c>
      <c r="W35" s="52">
        <v>2110</v>
      </c>
      <c r="X35" s="52">
        <v>1430</v>
      </c>
      <c r="Y35" s="52">
        <v>1454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297</v>
      </c>
      <c r="D36" s="52">
        <v>325</v>
      </c>
      <c r="E36" s="52">
        <v>318</v>
      </c>
      <c r="F36" s="52">
        <v>311</v>
      </c>
      <c r="G36" s="52">
        <v>346</v>
      </c>
      <c r="H36" s="52">
        <v>366</v>
      </c>
      <c r="I36" s="52">
        <v>284</v>
      </c>
      <c r="J36" s="52">
        <v>181</v>
      </c>
      <c r="K36" s="52">
        <v>131</v>
      </c>
      <c r="L36" s="52">
        <v>172</v>
      </c>
      <c r="M36" s="52">
        <v>236</v>
      </c>
      <c r="N36" s="52">
        <v>561</v>
      </c>
      <c r="O36" s="52">
        <v>715</v>
      </c>
      <c r="P36" s="52">
        <v>643</v>
      </c>
      <c r="Q36" s="52">
        <v>614</v>
      </c>
      <c r="R36" s="52">
        <v>568</v>
      </c>
      <c r="S36" s="52">
        <v>583</v>
      </c>
      <c r="T36" s="52">
        <v>547</v>
      </c>
      <c r="U36" s="52">
        <v>474</v>
      </c>
      <c r="V36" s="52">
        <v>281</v>
      </c>
      <c r="W36" s="52">
        <v>256</v>
      </c>
      <c r="X36" s="52">
        <v>181</v>
      </c>
      <c r="Y36" s="52">
        <v>184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111884</v>
      </c>
      <c r="C40" s="52">
        <v>98588</v>
      </c>
      <c r="D40" s="52">
        <v>85287</v>
      </c>
      <c r="E40" s="52">
        <v>67127</v>
      </c>
      <c r="F40" s="52">
        <v>51123</v>
      </c>
      <c r="G40" s="52">
        <v>38532</v>
      </c>
      <c r="H40" s="52">
        <v>26853</v>
      </c>
      <c r="I40" s="52">
        <v>16999</v>
      </c>
      <c r="J40" s="52">
        <v>12834</v>
      </c>
      <c r="K40" s="52">
        <v>11447</v>
      </c>
      <c r="L40" s="52">
        <v>10791</v>
      </c>
      <c r="M40" s="52">
        <v>10308</v>
      </c>
      <c r="N40" s="52">
        <v>7508</v>
      </c>
      <c r="O40" s="52">
        <v>6286</v>
      </c>
      <c r="P40" s="52">
        <v>5631</v>
      </c>
      <c r="Q40" s="52">
        <v>5344</v>
      </c>
      <c r="R40" s="52">
        <v>4938</v>
      </c>
      <c r="S40" s="52">
        <v>5135</v>
      </c>
      <c r="T40" s="52">
        <v>4973</v>
      </c>
      <c r="U40" s="52">
        <v>4176</v>
      </c>
      <c r="V40" s="52">
        <v>2417</v>
      </c>
      <c r="W40" s="52">
        <v>1223</v>
      </c>
      <c r="X40" s="52">
        <v>830</v>
      </c>
      <c r="Y40" s="52">
        <v>839</v>
      </c>
      <c r="DA40" s="63" t="s">
        <v>1075</v>
      </c>
    </row>
    <row r="41" spans="1:105" ht="12" customHeight="1" x14ac:dyDescent="0.25">
      <c r="A41" s="109" t="s">
        <v>120</v>
      </c>
      <c r="B41" s="36">
        <v>13197</v>
      </c>
      <c r="C41" s="36">
        <v>11820</v>
      </c>
      <c r="D41" s="36">
        <v>9757</v>
      </c>
      <c r="E41" s="36">
        <v>7521</v>
      </c>
      <c r="F41" s="36">
        <v>5775</v>
      </c>
      <c r="G41" s="36">
        <v>5442</v>
      </c>
      <c r="H41" s="36">
        <v>5384</v>
      </c>
      <c r="I41" s="36">
        <v>4047</v>
      </c>
      <c r="J41" s="36">
        <v>3202</v>
      </c>
      <c r="K41" s="36">
        <v>3243</v>
      </c>
      <c r="L41" s="36">
        <v>3787</v>
      </c>
      <c r="M41" s="36">
        <v>4003</v>
      </c>
      <c r="N41" s="36">
        <v>3894</v>
      </c>
      <c r="O41" s="36">
        <v>3569</v>
      </c>
      <c r="P41" s="36">
        <v>3199</v>
      </c>
      <c r="Q41" s="36">
        <v>3037</v>
      </c>
      <c r="R41" s="36">
        <v>2809</v>
      </c>
      <c r="S41" s="36">
        <v>2906</v>
      </c>
      <c r="T41" s="36">
        <v>2800</v>
      </c>
      <c r="U41" s="36">
        <v>2487</v>
      </c>
      <c r="V41" s="36">
        <v>1541</v>
      </c>
      <c r="W41" s="36">
        <v>1241</v>
      </c>
      <c r="X41" s="36">
        <v>853</v>
      </c>
      <c r="Y41" s="36">
        <v>871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26145</v>
      </c>
      <c r="C43" s="120">
        <v>25477</v>
      </c>
      <c r="D43" s="120">
        <v>19101</v>
      </c>
      <c r="E43" s="120">
        <v>11717</v>
      </c>
      <c r="F43" s="120">
        <v>6571</v>
      </c>
      <c r="G43" s="120">
        <v>2605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20">
        <v>0</v>
      </c>
      <c r="Y43" s="120">
        <v>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26145</v>
      </c>
      <c r="C45" s="52">
        <v>25477</v>
      </c>
      <c r="D45" s="52">
        <v>19101</v>
      </c>
      <c r="E45" s="52">
        <v>11717</v>
      </c>
      <c r="F45" s="52">
        <v>6571</v>
      </c>
      <c r="G45" s="52">
        <v>2605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52</v>
      </c>
      <c r="C48" s="52">
        <v>104</v>
      </c>
      <c r="D48" s="52">
        <v>127</v>
      </c>
      <c r="E48" s="52">
        <v>124</v>
      </c>
      <c r="F48" s="52">
        <v>114</v>
      </c>
      <c r="G48" s="52">
        <v>99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26145</v>
      </c>
      <c r="C54" s="52">
        <v>25227</v>
      </c>
      <c r="D54" s="52">
        <v>18884</v>
      </c>
      <c r="E54" s="52">
        <v>11572</v>
      </c>
      <c r="F54" s="52">
        <v>6490</v>
      </c>
      <c r="G54" s="52">
        <v>2573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250</v>
      </c>
      <c r="D55" s="52">
        <v>217</v>
      </c>
      <c r="E55" s="52">
        <v>145</v>
      </c>
      <c r="F55" s="52">
        <v>81</v>
      </c>
      <c r="G55" s="52">
        <v>32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23387</v>
      </c>
      <c r="C59" s="52">
        <v>22670</v>
      </c>
      <c r="D59" s="52">
        <v>16983</v>
      </c>
      <c r="E59" s="52">
        <v>10426</v>
      </c>
      <c r="F59" s="52">
        <v>5848</v>
      </c>
      <c r="G59" s="52">
        <v>2318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2758</v>
      </c>
      <c r="C60" s="36">
        <v>2807</v>
      </c>
      <c r="D60" s="36">
        <v>2118</v>
      </c>
      <c r="E60" s="36">
        <v>1291</v>
      </c>
      <c r="F60" s="36">
        <v>723</v>
      </c>
      <c r="G60" s="36">
        <v>287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2362847</v>
      </c>
      <c r="C62" s="120">
        <v>2426780</v>
      </c>
      <c r="D62" s="120">
        <v>2552064</v>
      </c>
      <c r="E62" s="120">
        <v>2619196</v>
      </c>
      <c r="F62" s="120">
        <v>2616415</v>
      </c>
      <c r="G62" s="120">
        <v>2539610</v>
      </c>
      <c r="H62" s="120">
        <v>2466813</v>
      </c>
      <c r="I62" s="120">
        <v>2417037</v>
      </c>
      <c r="J62" s="120">
        <v>2369167</v>
      </c>
      <c r="K62" s="120">
        <v>2249905</v>
      </c>
      <c r="L62" s="120">
        <v>2128681</v>
      </c>
      <c r="M62" s="120">
        <v>1973926</v>
      </c>
      <c r="N62" s="120">
        <v>1882766</v>
      </c>
      <c r="O62" s="120">
        <v>1893837</v>
      </c>
      <c r="P62" s="120">
        <v>1923114</v>
      </c>
      <c r="Q62" s="120">
        <v>2002346</v>
      </c>
      <c r="R62" s="120">
        <v>2134331</v>
      </c>
      <c r="S62" s="120">
        <v>2247167</v>
      </c>
      <c r="T62" s="120">
        <v>2354596</v>
      </c>
      <c r="U62" s="120">
        <v>2443554</v>
      </c>
      <c r="V62" s="120">
        <v>2479846</v>
      </c>
      <c r="W62" s="120">
        <v>2468710</v>
      </c>
      <c r="X62" s="120">
        <v>2395669</v>
      </c>
      <c r="Y62" s="120">
        <v>2292473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2362847</v>
      </c>
      <c r="C64" s="52">
        <v>2426780</v>
      </c>
      <c r="D64" s="52">
        <v>2552064</v>
      </c>
      <c r="E64" s="52">
        <v>2619196</v>
      </c>
      <c r="F64" s="52">
        <v>2616415</v>
      </c>
      <c r="G64" s="52">
        <v>2539610</v>
      </c>
      <c r="H64" s="52">
        <v>2466813</v>
      </c>
      <c r="I64" s="52">
        <v>2417037</v>
      </c>
      <c r="J64" s="52">
        <v>2369167</v>
      </c>
      <c r="K64" s="52">
        <v>2249905</v>
      </c>
      <c r="L64" s="52">
        <v>2128681</v>
      </c>
      <c r="M64" s="52">
        <v>1973926</v>
      </c>
      <c r="N64" s="52">
        <v>1882766</v>
      </c>
      <c r="O64" s="52">
        <v>1893837</v>
      </c>
      <c r="P64" s="52">
        <v>1923114</v>
      </c>
      <c r="Q64" s="52">
        <v>2002346</v>
      </c>
      <c r="R64" s="52">
        <v>2134331</v>
      </c>
      <c r="S64" s="52">
        <v>2247167</v>
      </c>
      <c r="T64" s="52">
        <v>2354596</v>
      </c>
      <c r="U64" s="52">
        <v>2443554</v>
      </c>
      <c r="V64" s="52">
        <v>2479846</v>
      </c>
      <c r="W64" s="52">
        <v>2468710</v>
      </c>
      <c r="X64" s="52">
        <v>2395669</v>
      </c>
      <c r="Y64" s="52">
        <v>2292473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4689</v>
      </c>
      <c r="C67" s="52">
        <v>10489</v>
      </c>
      <c r="D67" s="52">
        <v>17223</v>
      </c>
      <c r="E67" s="52">
        <v>25122</v>
      </c>
      <c r="F67" s="52">
        <v>32690</v>
      </c>
      <c r="G67" s="52">
        <v>38577</v>
      </c>
      <c r="H67" s="52">
        <v>44549</v>
      </c>
      <c r="I67" s="52">
        <v>50950</v>
      </c>
      <c r="J67" s="52">
        <v>59004</v>
      </c>
      <c r="K67" s="52">
        <v>64292</v>
      </c>
      <c r="L67" s="52">
        <v>68233</v>
      </c>
      <c r="M67" s="52">
        <v>69561</v>
      </c>
      <c r="N67" s="52">
        <v>74177</v>
      </c>
      <c r="O67" s="52">
        <v>85707</v>
      </c>
      <c r="P67" s="52">
        <v>106322</v>
      </c>
      <c r="Q67" s="52">
        <v>136963</v>
      </c>
      <c r="R67" s="52">
        <v>176073</v>
      </c>
      <c r="S67" s="52">
        <v>227120</v>
      </c>
      <c r="T67" s="52">
        <v>310200</v>
      </c>
      <c r="U67" s="52">
        <v>382081</v>
      </c>
      <c r="V67" s="52">
        <v>451589</v>
      </c>
      <c r="W67" s="52">
        <v>491693</v>
      </c>
      <c r="X67" s="52">
        <v>504057</v>
      </c>
      <c r="Y67" s="52">
        <v>497521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1523981</v>
      </c>
      <c r="C69" s="52">
        <v>1529412</v>
      </c>
      <c r="D69" s="52">
        <v>1512929</v>
      </c>
      <c r="E69" s="52">
        <v>1484314</v>
      </c>
      <c r="F69" s="52">
        <v>1474180</v>
      </c>
      <c r="G69" s="52">
        <v>1477235</v>
      </c>
      <c r="H69" s="52">
        <v>1440985</v>
      </c>
      <c r="I69" s="52">
        <v>1466885</v>
      </c>
      <c r="J69" s="52">
        <v>1490299</v>
      </c>
      <c r="K69" s="52">
        <v>1554610</v>
      </c>
      <c r="L69" s="52">
        <v>1610902</v>
      </c>
      <c r="M69" s="52">
        <v>1661602</v>
      </c>
      <c r="N69" s="52">
        <v>1723449</v>
      </c>
      <c r="O69" s="52">
        <v>1747835</v>
      </c>
      <c r="P69" s="52">
        <v>1780251</v>
      </c>
      <c r="Q69" s="52">
        <v>1775163</v>
      </c>
      <c r="R69" s="52">
        <v>1783447</v>
      </c>
      <c r="S69" s="52">
        <v>1777606</v>
      </c>
      <c r="T69" s="52">
        <v>1773520</v>
      </c>
      <c r="U69" s="52">
        <v>1786756</v>
      </c>
      <c r="V69" s="52">
        <v>1826502</v>
      </c>
      <c r="W69" s="52">
        <v>1835572</v>
      </c>
      <c r="X69" s="52">
        <v>1895699</v>
      </c>
      <c r="Y69" s="52">
        <v>1939773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212</v>
      </c>
      <c r="D70" s="52">
        <v>233</v>
      </c>
      <c r="E70" s="52">
        <v>233</v>
      </c>
      <c r="F70" s="52">
        <v>232</v>
      </c>
      <c r="G70" s="52">
        <v>230</v>
      </c>
      <c r="H70" s="52">
        <v>228</v>
      </c>
      <c r="I70" s="52">
        <v>253</v>
      </c>
      <c r="J70" s="52">
        <v>352</v>
      </c>
      <c r="K70" s="52">
        <v>478</v>
      </c>
      <c r="L70" s="52">
        <v>587</v>
      </c>
      <c r="M70" s="52">
        <v>755</v>
      </c>
      <c r="N70" s="52">
        <v>1234</v>
      </c>
      <c r="O70" s="52">
        <v>1218</v>
      </c>
      <c r="P70" s="52">
        <v>1432</v>
      </c>
      <c r="Q70" s="52">
        <v>1355</v>
      </c>
      <c r="R70" s="52">
        <v>1391</v>
      </c>
      <c r="S70" s="52">
        <v>1456</v>
      </c>
      <c r="T70" s="52">
        <v>1507</v>
      </c>
      <c r="U70" s="52">
        <v>1568</v>
      </c>
      <c r="V70" s="52">
        <v>1640</v>
      </c>
      <c r="W70" s="52">
        <v>2023</v>
      </c>
      <c r="X70" s="52">
        <v>2372</v>
      </c>
      <c r="Y70" s="52">
        <v>2559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838866</v>
      </c>
      <c r="C73" s="52">
        <v>883358</v>
      </c>
      <c r="D73" s="52">
        <v>1022803</v>
      </c>
      <c r="E73" s="52">
        <v>1117641</v>
      </c>
      <c r="F73" s="52">
        <v>1125425</v>
      </c>
      <c r="G73" s="52">
        <v>1045963</v>
      </c>
      <c r="H73" s="52">
        <v>1010183</v>
      </c>
      <c r="I73" s="52">
        <v>934356</v>
      </c>
      <c r="J73" s="52">
        <v>860677</v>
      </c>
      <c r="K73" s="52">
        <v>681262</v>
      </c>
      <c r="L73" s="52">
        <v>504279</v>
      </c>
      <c r="M73" s="52">
        <v>299914</v>
      </c>
      <c r="N73" s="52">
        <v>148458</v>
      </c>
      <c r="O73" s="52">
        <v>136044</v>
      </c>
      <c r="P73" s="52">
        <v>131740</v>
      </c>
      <c r="Q73" s="52">
        <v>209424</v>
      </c>
      <c r="R73" s="52">
        <v>323225</v>
      </c>
      <c r="S73" s="52">
        <v>432481</v>
      </c>
      <c r="T73" s="52">
        <v>532916</v>
      </c>
      <c r="U73" s="52">
        <v>600570</v>
      </c>
      <c r="V73" s="52">
        <v>595572</v>
      </c>
      <c r="W73" s="52">
        <v>574628</v>
      </c>
      <c r="X73" s="52">
        <v>451566</v>
      </c>
      <c r="Y73" s="52">
        <v>316175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13798</v>
      </c>
      <c r="D74" s="52">
        <v>16099</v>
      </c>
      <c r="E74" s="52">
        <v>17008</v>
      </c>
      <c r="F74" s="52">
        <v>16578</v>
      </c>
      <c r="G74" s="52">
        <v>16182</v>
      </c>
      <c r="H74" s="52">
        <v>15417</v>
      </c>
      <c r="I74" s="52">
        <v>15543</v>
      </c>
      <c r="J74" s="52">
        <v>17839</v>
      </c>
      <c r="K74" s="52">
        <v>13555</v>
      </c>
      <c r="L74" s="52">
        <v>12913</v>
      </c>
      <c r="M74" s="52">
        <v>11655</v>
      </c>
      <c r="N74" s="52">
        <v>9625</v>
      </c>
      <c r="O74" s="52">
        <v>8740</v>
      </c>
      <c r="P74" s="52">
        <v>9691</v>
      </c>
      <c r="Q74" s="52">
        <v>16404</v>
      </c>
      <c r="R74" s="52">
        <v>26268</v>
      </c>
      <c r="S74" s="52">
        <v>35624</v>
      </c>
      <c r="T74" s="52">
        <v>46653</v>
      </c>
      <c r="U74" s="52">
        <v>54660</v>
      </c>
      <c r="V74" s="52">
        <v>56132</v>
      </c>
      <c r="W74" s="52">
        <v>56487</v>
      </c>
      <c r="X74" s="52">
        <v>46032</v>
      </c>
      <c r="Y74" s="52">
        <v>33966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2321284</v>
      </c>
      <c r="C78" s="52">
        <v>2379400</v>
      </c>
      <c r="D78" s="52">
        <v>2457214</v>
      </c>
      <c r="E78" s="52">
        <v>2493428</v>
      </c>
      <c r="F78" s="52">
        <v>2495523</v>
      </c>
      <c r="G78" s="52">
        <v>2450123</v>
      </c>
      <c r="H78" s="52">
        <v>2395979</v>
      </c>
      <c r="I78" s="52">
        <v>2335092</v>
      </c>
      <c r="J78" s="52">
        <v>2308076</v>
      </c>
      <c r="K78" s="52">
        <v>2191344</v>
      </c>
      <c r="L78" s="52">
        <v>2069768</v>
      </c>
      <c r="M78" s="52">
        <v>1918147</v>
      </c>
      <c r="N78" s="52">
        <v>1814773</v>
      </c>
      <c r="O78" s="52">
        <v>1785319</v>
      </c>
      <c r="P78" s="52">
        <v>1839236</v>
      </c>
      <c r="Q78" s="52">
        <v>1946128</v>
      </c>
      <c r="R78" s="52">
        <v>2073030</v>
      </c>
      <c r="S78" s="52">
        <v>2184755</v>
      </c>
      <c r="T78" s="52">
        <v>2286899</v>
      </c>
      <c r="U78" s="52">
        <v>2362898</v>
      </c>
      <c r="V78" s="52">
        <v>2379080</v>
      </c>
      <c r="W78" s="52">
        <v>2378503</v>
      </c>
      <c r="X78" s="52">
        <v>2329220</v>
      </c>
      <c r="Y78" s="52">
        <v>2238248</v>
      </c>
      <c r="DA78" s="63" t="s">
        <v>1091</v>
      </c>
    </row>
    <row r="79" spans="1:105" ht="12" customHeight="1" x14ac:dyDescent="0.25">
      <c r="A79" s="109" t="s">
        <v>120</v>
      </c>
      <c r="B79" s="36">
        <v>41563</v>
      </c>
      <c r="C79" s="36">
        <v>47380</v>
      </c>
      <c r="D79" s="36">
        <v>94850</v>
      </c>
      <c r="E79" s="36">
        <v>125768</v>
      </c>
      <c r="F79" s="36">
        <v>120892</v>
      </c>
      <c r="G79" s="36">
        <v>89487</v>
      </c>
      <c r="H79" s="36">
        <v>70834</v>
      </c>
      <c r="I79" s="36">
        <v>81945</v>
      </c>
      <c r="J79" s="36">
        <v>61091</v>
      </c>
      <c r="K79" s="36">
        <v>58561</v>
      </c>
      <c r="L79" s="36">
        <v>58913</v>
      </c>
      <c r="M79" s="36">
        <v>55779</v>
      </c>
      <c r="N79" s="36">
        <v>67993</v>
      </c>
      <c r="O79" s="36">
        <v>108518</v>
      </c>
      <c r="P79" s="36">
        <v>83878</v>
      </c>
      <c r="Q79" s="36">
        <v>56218</v>
      </c>
      <c r="R79" s="36">
        <v>61301</v>
      </c>
      <c r="S79" s="36">
        <v>62412</v>
      </c>
      <c r="T79" s="36">
        <v>67697</v>
      </c>
      <c r="U79" s="36">
        <v>80656</v>
      </c>
      <c r="V79" s="36">
        <v>100766</v>
      </c>
      <c r="W79" s="36">
        <v>90207</v>
      </c>
      <c r="X79" s="36">
        <v>66449</v>
      </c>
      <c r="Y79" s="36">
        <v>54225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447778</v>
      </c>
      <c r="C81" s="120">
        <v>448862</v>
      </c>
      <c r="D81" s="120">
        <v>434464</v>
      </c>
      <c r="E81" s="120">
        <v>443951</v>
      </c>
      <c r="F81" s="120">
        <v>497658</v>
      </c>
      <c r="G81" s="120">
        <v>646910</v>
      </c>
      <c r="H81" s="120">
        <v>770566</v>
      </c>
      <c r="I81" s="120">
        <v>884128</v>
      </c>
      <c r="J81" s="120">
        <v>980231</v>
      </c>
      <c r="K81" s="120">
        <v>1157226</v>
      </c>
      <c r="L81" s="120">
        <v>1316534</v>
      </c>
      <c r="M81" s="120">
        <v>1503882</v>
      </c>
      <c r="N81" s="120">
        <v>1622562</v>
      </c>
      <c r="O81" s="120">
        <v>1649524</v>
      </c>
      <c r="P81" s="120">
        <v>1650711</v>
      </c>
      <c r="Q81" s="120">
        <v>1605284</v>
      </c>
      <c r="R81" s="120">
        <v>1495854</v>
      </c>
      <c r="S81" s="120">
        <v>1380583</v>
      </c>
      <c r="T81" s="120">
        <v>1276109</v>
      </c>
      <c r="U81" s="120">
        <v>1202347</v>
      </c>
      <c r="V81" s="120">
        <v>1160289</v>
      </c>
      <c r="W81" s="120">
        <v>1150047</v>
      </c>
      <c r="X81" s="120">
        <v>1182017</v>
      </c>
      <c r="Y81" s="120">
        <v>1236738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447778</v>
      </c>
      <c r="C83" s="52">
        <v>448862</v>
      </c>
      <c r="D83" s="52">
        <v>434464</v>
      </c>
      <c r="E83" s="52">
        <v>443951</v>
      </c>
      <c r="F83" s="52">
        <v>497658</v>
      </c>
      <c r="G83" s="52">
        <v>646910</v>
      </c>
      <c r="H83" s="52">
        <v>770566</v>
      </c>
      <c r="I83" s="52">
        <v>884128</v>
      </c>
      <c r="J83" s="52">
        <v>980231</v>
      </c>
      <c r="K83" s="52">
        <v>1157226</v>
      </c>
      <c r="L83" s="52">
        <v>1316534</v>
      </c>
      <c r="M83" s="52">
        <v>1503882</v>
      </c>
      <c r="N83" s="52">
        <v>1622562</v>
      </c>
      <c r="O83" s="52">
        <v>1649524</v>
      </c>
      <c r="P83" s="52">
        <v>1650711</v>
      </c>
      <c r="Q83" s="52">
        <v>1605284</v>
      </c>
      <c r="R83" s="52">
        <v>1495854</v>
      </c>
      <c r="S83" s="52">
        <v>1380583</v>
      </c>
      <c r="T83" s="52">
        <v>1276109</v>
      </c>
      <c r="U83" s="52">
        <v>1202347</v>
      </c>
      <c r="V83" s="52">
        <v>1160289</v>
      </c>
      <c r="W83" s="52">
        <v>1150047</v>
      </c>
      <c r="X83" s="52">
        <v>1182017</v>
      </c>
      <c r="Y83" s="52">
        <v>1236738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889</v>
      </c>
      <c r="C86" s="52">
        <v>1887</v>
      </c>
      <c r="D86" s="52">
        <v>2666</v>
      </c>
      <c r="E86" s="52">
        <v>3696</v>
      </c>
      <c r="F86" s="52">
        <v>5917</v>
      </c>
      <c r="G86" s="52">
        <v>12112</v>
      </c>
      <c r="H86" s="52">
        <v>21083</v>
      </c>
      <c r="I86" s="52">
        <v>32408</v>
      </c>
      <c r="J86" s="52">
        <v>44163</v>
      </c>
      <c r="K86" s="52">
        <v>60466</v>
      </c>
      <c r="L86" s="52">
        <v>77339</v>
      </c>
      <c r="M86" s="52">
        <v>96393</v>
      </c>
      <c r="N86" s="52">
        <v>111737</v>
      </c>
      <c r="O86" s="52">
        <v>120635</v>
      </c>
      <c r="P86" s="52">
        <v>122522</v>
      </c>
      <c r="Q86" s="52">
        <v>117234</v>
      </c>
      <c r="R86" s="52">
        <v>105378</v>
      </c>
      <c r="S86" s="52">
        <v>86837</v>
      </c>
      <c r="T86" s="52">
        <v>66848</v>
      </c>
      <c r="U86" s="52">
        <v>51439</v>
      </c>
      <c r="V86" s="52">
        <v>57951</v>
      </c>
      <c r="W86" s="52">
        <v>103061</v>
      </c>
      <c r="X86" s="52">
        <v>165649</v>
      </c>
      <c r="Y86" s="52">
        <v>241410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28171</v>
      </c>
      <c r="C88" s="52">
        <v>27592</v>
      </c>
      <c r="D88" s="52">
        <v>25975</v>
      </c>
      <c r="E88" s="52">
        <v>26326</v>
      </c>
      <c r="F88" s="52">
        <v>29659</v>
      </c>
      <c r="G88" s="52">
        <v>40332</v>
      </c>
      <c r="H88" s="52">
        <v>48030</v>
      </c>
      <c r="I88" s="52">
        <v>57458</v>
      </c>
      <c r="J88" s="52">
        <v>64084</v>
      </c>
      <c r="K88" s="52">
        <v>81369</v>
      </c>
      <c r="L88" s="52">
        <v>101069</v>
      </c>
      <c r="M88" s="52">
        <v>126877</v>
      </c>
      <c r="N88" s="52">
        <v>144508</v>
      </c>
      <c r="O88" s="52">
        <v>151075</v>
      </c>
      <c r="P88" s="52">
        <v>147666</v>
      </c>
      <c r="Q88" s="52">
        <v>141905</v>
      </c>
      <c r="R88" s="52">
        <v>137804</v>
      </c>
      <c r="S88" s="52">
        <v>131624</v>
      </c>
      <c r="T88" s="52">
        <v>123639</v>
      </c>
      <c r="U88" s="52">
        <v>111611</v>
      </c>
      <c r="V88" s="52">
        <v>89610</v>
      </c>
      <c r="W88" s="52">
        <v>79963</v>
      </c>
      <c r="X88" s="52">
        <v>75827</v>
      </c>
      <c r="Y88" s="52">
        <v>74957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4</v>
      </c>
      <c r="D89" s="52">
        <v>4</v>
      </c>
      <c r="E89" s="52">
        <v>4</v>
      </c>
      <c r="F89" s="52">
        <v>4</v>
      </c>
      <c r="G89" s="52">
        <v>6</v>
      </c>
      <c r="H89" s="52">
        <v>6</v>
      </c>
      <c r="I89" s="52">
        <v>8</v>
      </c>
      <c r="J89" s="52">
        <v>12</v>
      </c>
      <c r="K89" s="52">
        <v>24</v>
      </c>
      <c r="L89" s="52">
        <v>33</v>
      </c>
      <c r="M89" s="52">
        <v>58</v>
      </c>
      <c r="N89" s="52">
        <v>109</v>
      </c>
      <c r="O89" s="52">
        <v>126</v>
      </c>
      <c r="P89" s="52">
        <v>126</v>
      </c>
      <c r="Q89" s="52">
        <v>126</v>
      </c>
      <c r="R89" s="52">
        <v>126</v>
      </c>
      <c r="S89" s="52">
        <v>126</v>
      </c>
      <c r="T89" s="52">
        <v>122</v>
      </c>
      <c r="U89" s="52">
        <v>119</v>
      </c>
      <c r="V89" s="52">
        <v>96</v>
      </c>
      <c r="W89" s="52">
        <v>76</v>
      </c>
      <c r="X89" s="52">
        <v>87</v>
      </c>
      <c r="Y89" s="52">
        <v>91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116749</v>
      </c>
      <c r="C92" s="52">
        <v>109443</v>
      </c>
      <c r="D92" s="52">
        <v>100485</v>
      </c>
      <c r="E92" s="52">
        <v>90286</v>
      </c>
      <c r="F92" s="52">
        <v>82358</v>
      </c>
      <c r="G92" s="52">
        <v>83249</v>
      </c>
      <c r="H92" s="52">
        <v>81815</v>
      </c>
      <c r="I92" s="52">
        <v>73977</v>
      </c>
      <c r="J92" s="52">
        <v>67944</v>
      </c>
      <c r="K92" s="52">
        <v>69897</v>
      </c>
      <c r="L92" s="52">
        <v>70763</v>
      </c>
      <c r="M92" s="52">
        <v>71064</v>
      </c>
      <c r="N92" s="52">
        <v>69515</v>
      </c>
      <c r="O92" s="52">
        <v>67432</v>
      </c>
      <c r="P92" s="52">
        <v>64558</v>
      </c>
      <c r="Q92" s="52">
        <v>60933</v>
      </c>
      <c r="R92" s="52">
        <v>57648</v>
      </c>
      <c r="S92" s="52">
        <v>55501</v>
      </c>
      <c r="T92" s="52">
        <v>54181</v>
      </c>
      <c r="U92" s="52">
        <v>52958</v>
      </c>
      <c r="V92" s="52">
        <v>49818</v>
      </c>
      <c r="W92" s="52">
        <v>44714</v>
      </c>
      <c r="X92" s="52">
        <v>40158</v>
      </c>
      <c r="Y92" s="52">
        <v>37651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17</v>
      </c>
      <c r="D93" s="52">
        <v>18</v>
      </c>
      <c r="E93" s="52">
        <v>18</v>
      </c>
      <c r="F93" s="52">
        <v>18</v>
      </c>
      <c r="G93" s="52">
        <v>16</v>
      </c>
      <c r="H93" s="52">
        <v>14</v>
      </c>
      <c r="I93" s="52">
        <v>11</v>
      </c>
      <c r="J93" s="52">
        <v>14</v>
      </c>
      <c r="K93" s="52">
        <v>20</v>
      </c>
      <c r="L93" s="52">
        <v>32</v>
      </c>
      <c r="M93" s="52">
        <v>35</v>
      </c>
      <c r="N93" s="52">
        <v>45</v>
      </c>
      <c r="O93" s="52">
        <v>54</v>
      </c>
      <c r="P93" s="52">
        <v>49</v>
      </c>
      <c r="Q93" s="52">
        <v>43</v>
      </c>
      <c r="R93" s="52">
        <v>36</v>
      </c>
      <c r="S93" s="52">
        <v>48</v>
      </c>
      <c r="T93" s="52">
        <v>57</v>
      </c>
      <c r="U93" s="52">
        <v>60</v>
      </c>
      <c r="V93" s="52">
        <v>51</v>
      </c>
      <c r="W93" s="52">
        <v>50</v>
      </c>
      <c r="X93" s="52">
        <v>49</v>
      </c>
      <c r="Y93" s="52">
        <v>50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302858</v>
      </c>
      <c r="C96" s="52">
        <v>307706</v>
      </c>
      <c r="D96" s="52">
        <v>303519</v>
      </c>
      <c r="E96" s="52">
        <v>322586</v>
      </c>
      <c r="F96" s="52">
        <v>380965</v>
      </c>
      <c r="G96" s="52">
        <v>517244</v>
      </c>
      <c r="H96" s="52">
        <v>633846</v>
      </c>
      <c r="I96" s="52">
        <v>739652</v>
      </c>
      <c r="J96" s="52">
        <v>822569</v>
      </c>
      <c r="K96" s="52">
        <v>967268</v>
      </c>
      <c r="L96" s="52">
        <v>1098241</v>
      </c>
      <c r="M96" s="52">
        <v>1242757</v>
      </c>
      <c r="N96" s="52">
        <v>1317347</v>
      </c>
      <c r="O96" s="52">
        <v>1334641</v>
      </c>
      <c r="P96" s="52">
        <v>1335757</v>
      </c>
      <c r="Q96" s="52">
        <v>1300269</v>
      </c>
      <c r="R96" s="52">
        <v>1204136</v>
      </c>
      <c r="S96" s="52">
        <v>1102441</v>
      </c>
      <c r="T96" s="52">
        <v>1009683</v>
      </c>
      <c r="U96" s="52">
        <v>951006</v>
      </c>
      <c r="V96" s="52">
        <v>929738</v>
      </c>
      <c r="W96" s="52">
        <v>925230</v>
      </c>
      <c r="X96" s="52">
        <v>946988</v>
      </c>
      <c r="Y96" s="52">
        <v>980384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4100</v>
      </c>
      <c r="D97" s="52">
        <v>4463</v>
      </c>
      <c r="E97" s="52">
        <v>4731</v>
      </c>
      <c r="F97" s="52">
        <v>4654</v>
      </c>
      <c r="G97" s="52">
        <v>6063</v>
      </c>
      <c r="H97" s="52">
        <v>6855</v>
      </c>
      <c r="I97" s="52">
        <v>13022</v>
      </c>
      <c r="J97" s="52">
        <v>25608</v>
      </c>
      <c r="K97" s="52">
        <v>38648</v>
      </c>
      <c r="L97" s="52">
        <v>46396</v>
      </c>
      <c r="M97" s="52">
        <v>63091</v>
      </c>
      <c r="N97" s="52">
        <v>91038</v>
      </c>
      <c r="O97" s="52">
        <v>96196</v>
      </c>
      <c r="P97" s="52">
        <v>102555</v>
      </c>
      <c r="Q97" s="52">
        <v>102008</v>
      </c>
      <c r="R97" s="52">
        <v>96104</v>
      </c>
      <c r="S97" s="52">
        <v>90843</v>
      </c>
      <c r="T97" s="52">
        <v>88427</v>
      </c>
      <c r="U97" s="52">
        <v>86593</v>
      </c>
      <c r="V97" s="52">
        <v>90976</v>
      </c>
      <c r="W97" s="52">
        <v>100014</v>
      </c>
      <c r="X97" s="52">
        <v>118908</v>
      </c>
      <c r="Y97" s="52">
        <v>143605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2042</v>
      </c>
      <c r="C101" s="52">
        <v>1975</v>
      </c>
      <c r="D101" s="52">
        <v>1816</v>
      </c>
      <c r="E101" s="52">
        <v>1790</v>
      </c>
      <c r="F101" s="52">
        <v>1951</v>
      </c>
      <c r="G101" s="52">
        <v>2637</v>
      </c>
      <c r="H101" s="52">
        <v>3147</v>
      </c>
      <c r="I101" s="52">
        <v>3893</v>
      </c>
      <c r="J101" s="52">
        <v>4375</v>
      </c>
      <c r="K101" s="52">
        <v>5693</v>
      </c>
      <c r="L101" s="52">
        <v>7085</v>
      </c>
      <c r="M101" s="52">
        <v>9156</v>
      </c>
      <c r="N101" s="52">
        <v>10478</v>
      </c>
      <c r="O101" s="52">
        <v>10989</v>
      </c>
      <c r="P101" s="52">
        <v>11010</v>
      </c>
      <c r="Q101" s="52">
        <v>10732</v>
      </c>
      <c r="R101" s="52">
        <v>10089</v>
      </c>
      <c r="S101" s="52">
        <v>9295</v>
      </c>
      <c r="T101" s="52">
        <v>8525</v>
      </c>
      <c r="U101" s="52">
        <v>7224</v>
      </c>
      <c r="V101" s="52">
        <v>5615</v>
      </c>
      <c r="W101" s="52">
        <v>5023</v>
      </c>
      <c r="X101" s="52">
        <v>5004</v>
      </c>
      <c r="Y101" s="52">
        <v>5269</v>
      </c>
      <c r="DA101" s="63" t="s">
        <v>1101</v>
      </c>
    </row>
    <row r="102" spans="1:105" ht="12" customHeight="1" x14ac:dyDescent="0.25">
      <c r="A102" s="97" t="s">
        <v>50</v>
      </c>
      <c r="B102" s="52">
        <v>398709</v>
      </c>
      <c r="C102" s="52">
        <v>397246</v>
      </c>
      <c r="D102" s="52">
        <v>390374</v>
      </c>
      <c r="E102" s="52">
        <v>407805</v>
      </c>
      <c r="F102" s="52">
        <v>450848</v>
      </c>
      <c r="G102" s="52">
        <v>550939</v>
      </c>
      <c r="H102" s="52">
        <v>632531</v>
      </c>
      <c r="I102" s="52">
        <v>707126</v>
      </c>
      <c r="J102" s="52">
        <v>768397</v>
      </c>
      <c r="K102" s="52">
        <v>850394</v>
      </c>
      <c r="L102" s="52">
        <v>917956</v>
      </c>
      <c r="M102" s="52">
        <v>978983</v>
      </c>
      <c r="N102" s="52">
        <v>1006057</v>
      </c>
      <c r="O102" s="52">
        <v>1015056</v>
      </c>
      <c r="P102" s="52">
        <v>963327</v>
      </c>
      <c r="Q102" s="52">
        <v>896922</v>
      </c>
      <c r="R102" s="52">
        <v>810248</v>
      </c>
      <c r="S102" s="52">
        <v>752792</v>
      </c>
      <c r="T102" s="52">
        <v>692546</v>
      </c>
      <c r="U102" s="52">
        <v>644508</v>
      </c>
      <c r="V102" s="52">
        <v>594618</v>
      </c>
      <c r="W102" s="52">
        <v>567823</v>
      </c>
      <c r="X102" s="52">
        <v>558467</v>
      </c>
      <c r="Y102" s="52">
        <v>565121</v>
      </c>
      <c r="DA102" s="63" t="s">
        <v>1102</v>
      </c>
    </row>
    <row r="103" spans="1:105" ht="12" customHeight="1" x14ac:dyDescent="0.25">
      <c r="A103" s="109" t="s">
        <v>120</v>
      </c>
      <c r="B103" s="36">
        <v>47027</v>
      </c>
      <c r="C103" s="36">
        <v>49641</v>
      </c>
      <c r="D103" s="36">
        <v>42274</v>
      </c>
      <c r="E103" s="36">
        <v>34356</v>
      </c>
      <c r="F103" s="36">
        <v>44859</v>
      </c>
      <c r="G103" s="36">
        <v>93334</v>
      </c>
      <c r="H103" s="36">
        <v>134888</v>
      </c>
      <c r="I103" s="36">
        <v>173109</v>
      </c>
      <c r="J103" s="36">
        <v>207459</v>
      </c>
      <c r="K103" s="36">
        <v>301139</v>
      </c>
      <c r="L103" s="36">
        <v>391493</v>
      </c>
      <c r="M103" s="36">
        <v>515743</v>
      </c>
      <c r="N103" s="36">
        <v>606027</v>
      </c>
      <c r="O103" s="36">
        <v>623479</v>
      </c>
      <c r="P103" s="36">
        <v>676374</v>
      </c>
      <c r="Q103" s="36">
        <v>697630</v>
      </c>
      <c r="R103" s="36">
        <v>675517</v>
      </c>
      <c r="S103" s="36">
        <v>618496</v>
      </c>
      <c r="T103" s="36">
        <v>575038</v>
      </c>
      <c r="U103" s="36">
        <v>550615</v>
      </c>
      <c r="V103" s="36">
        <v>560056</v>
      </c>
      <c r="W103" s="36">
        <v>577201</v>
      </c>
      <c r="X103" s="36">
        <v>618546</v>
      </c>
      <c r="Y103" s="36">
        <v>666348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811000</v>
      </c>
      <c r="C124" s="120">
        <v>784426</v>
      </c>
      <c r="D124" s="120">
        <v>719351</v>
      </c>
      <c r="E124" s="120">
        <v>688225</v>
      </c>
      <c r="F124" s="120">
        <v>686949</v>
      </c>
      <c r="G124" s="120">
        <v>670234</v>
      </c>
      <c r="H124" s="120">
        <v>655038</v>
      </c>
      <c r="I124" s="120">
        <v>632963</v>
      </c>
      <c r="J124" s="120">
        <v>598008</v>
      </c>
      <c r="K124" s="120">
        <v>559547</v>
      </c>
      <c r="L124" s="120">
        <v>532821</v>
      </c>
      <c r="M124" s="120">
        <v>512176</v>
      </c>
      <c r="N124" s="120">
        <v>505412</v>
      </c>
      <c r="O124" s="120">
        <v>496343</v>
      </c>
      <c r="P124" s="120">
        <v>484987</v>
      </c>
      <c r="Q124" s="120">
        <v>474147</v>
      </c>
      <c r="R124" s="120">
        <v>467780</v>
      </c>
      <c r="S124" s="120">
        <v>463575</v>
      </c>
      <c r="T124" s="120">
        <v>462118</v>
      </c>
      <c r="U124" s="120">
        <v>457161</v>
      </c>
      <c r="V124" s="120">
        <v>449395</v>
      </c>
      <c r="W124" s="120">
        <v>441629</v>
      </c>
      <c r="X124" s="120">
        <v>436636</v>
      </c>
      <c r="Y124" s="120">
        <v>438966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811000</v>
      </c>
      <c r="C126" s="52">
        <v>784426</v>
      </c>
      <c r="D126" s="52">
        <v>719351</v>
      </c>
      <c r="E126" s="52">
        <v>688225</v>
      </c>
      <c r="F126" s="52">
        <v>686949</v>
      </c>
      <c r="G126" s="52">
        <v>670234</v>
      </c>
      <c r="H126" s="52">
        <v>655038</v>
      </c>
      <c r="I126" s="52">
        <v>632963</v>
      </c>
      <c r="J126" s="52">
        <v>598008</v>
      </c>
      <c r="K126" s="52">
        <v>559547</v>
      </c>
      <c r="L126" s="52">
        <v>532821</v>
      </c>
      <c r="M126" s="52">
        <v>512176</v>
      </c>
      <c r="N126" s="52">
        <v>505412</v>
      </c>
      <c r="O126" s="52">
        <v>496343</v>
      </c>
      <c r="P126" s="52">
        <v>484987</v>
      </c>
      <c r="Q126" s="52">
        <v>474147</v>
      </c>
      <c r="R126" s="52">
        <v>467780</v>
      </c>
      <c r="S126" s="52">
        <v>463575</v>
      </c>
      <c r="T126" s="52">
        <v>462118</v>
      </c>
      <c r="U126" s="52">
        <v>457161</v>
      </c>
      <c r="V126" s="52">
        <v>449395</v>
      </c>
      <c r="W126" s="52">
        <v>441629</v>
      </c>
      <c r="X126" s="52">
        <v>436636</v>
      </c>
      <c r="Y126" s="52">
        <v>438966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1609</v>
      </c>
      <c r="C129" s="52">
        <v>3162</v>
      </c>
      <c r="D129" s="52">
        <v>4055</v>
      </c>
      <c r="E129" s="52">
        <v>4584</v>
      </c>
      <c r="F129" s="52">
        <v>5817</v>
      </c>
      <c r="G129" s="52">
        <v>7629</v>
      </c>
      <c r="H129" s="52">
        <v>10305</v>
      </c>
      <c r="I129" s="52">
        <v>12961</v>
      </c>
      <c r="J129" s="52">
        <v>15366</v>
      </c>
      <c r="K129" s="52">
        <v>17191</v>
      </c>
      <c r="L129" s="52">
        <v>19372</v>
      </c>
      <c r="M129" s="52">
        <v>22031</v>
      </c>
      <c r="N129" s="52">
        <v>25630</v>
      </c>
      <c r="O129" s="52">
        <v>29579</v>
      </c>
      <c r="P129" s="52">
        <v>31917</v>
      </c>
      <c r="Q129" s="52">
        <v>32500</v>
      </c>
      <c r="R129" s="52">
        <v>31951</v>
      </c>
      <c r="S129" s="52">
        <v>32830</v>
      </c>
      <c r="T129" s="52">
        <v>38046</v>
      </c>
      <c r="U129" s="52">
        <v>44268</v>
      </c>
      <c r="V129" s="52">
        <v>54520</v>
      </c>
      <c r="W129" s="52">
        <v>66181</v>
      </c>
      <c r="X129" s="52">
        <v>77446</v>
      </c>
      <c r="Y129" s="52">
        <v>90909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767007</v>
      </c>
      <c r="C131" s="52">
        <v>739706</v>
      </c>
      <c r="D131" s="52">
        <v>674686</v>
      </c>
      <c r="E131" s="52">
        <v>641942</v>
      </c>
      <c r="F131" s="52">
        <v>638019</v>
      </c>
      <c r="G131" s="52">
        <v>620896</v>
      </c>
      <c r="H131" s="52">
        <v>605368</v>
      </c>
      <c r="I131" s="52">
        <v>583600</v>
      </c>
      <c r="J131" s="52">
        <v>549748</v>
      </c>
      <c r="K131" s="52">
        <v>513420</v>
      </c>
      <c r="L131" s="52">
        <v>490173</v>
      </c>
      <c r="M131" s="52">
        <v>474829</v>
      </c>
      <c r="N131" s="52">
        <v>475120</v>
      </c>
      <c r="O131" s="52">
        <v>464993</v>
      </c>
      <c r="P131" s="52">
        <v>445169</v>
      </c>
      <c r="Q131" s="52">
        <v>425027</v>
      </c>
      <c r="R131" s="52">
        <v>415834</v>
      </c>
      <c r="S131" s="52">
        <v>411996</v>
      </c>
      <c r="T131" s="52">
        <v>410300</v>
      </c>
      <c r="U131" s="52">
        <v>405879</v>
      </c>
      <c r="V131" s="52">
        <v>398549</v>
      </c>
      <c r="W131" s="52">
        <v>393061</v>
      </c>
      <c r="X131" s="52">
        <v>387717</v>
      </c>
      <c r="Y131" s="52">
        <v>388705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110</v>
      </c>
      <c r="D132" s="52">
        <v>110</v>
      </c>
      <c r="E132" s="52">
        <v>110</v>
      </c>
      <c r="F132" s="52">
        <v>110</v>
      </c>
      <c r="G132" s="52">
        <v>108</v>
      </c>
      <c r="H132" s="52">
        <v>107</v>
      </c>
      <c r="I132" s="52">
        <v>104</v>
      </c>
      <c r="J132" s="52">
        <v>133</v>
      </c>
      <c r="K132" s="52">
        <v>151</v>
      </c>
      <c r="L132" s="52">
        <v>177</v>
      </c>
      <c r="M132" s="52">
        <v>208</v>
      </c>
      <c r="N132" s="52">
        <v>339</v>
      </c>
      <c r="O132" s="52">
        <v>342</v>
      </c>
      <c r="P132" s="52">
        <v>341</v>
      </c>
      <c r="Q132" s="52">
        <v>318</v>
      </c>
      <c r="R132" s="52">
        <v>321</v>
      </c>
      <c r="S132" s="52">
        <v>333</v>
      </c>
      <c r="T132" s="52">
        <v>353</v>
      </c>
      <c r="U132" s="52">
        <v>363</v>
      </c>
      <c r="V132" s="52">
        <v>358</v>
      </c>
      <c r="W132" s="52">
        <v>415</v>
      </c>
      <c r="X132" s="52">
        <v>457</v>
      </c>
      <c r="Y132" s="52">
        <v>514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43993</v>
      </c>
      <c r="C135" s="52">
        <v>44064</v>
      </c>
      <c r="D135" s="52">
        <v>43952</v>
      </c>
      <c r="E135" s="52">
        <v>45536</v>
      </c>
      <c r="F135" s="52">
        <v>48196</v>
      </c>
      <c r="G135" s="52">
        <v>48575</v>
      </c>
      <c r="H135" s="52">
        <v>48911</v>
      </c>
      <c r="I135" s="52">
        <v>48463</v>
      </c>
      <c r="J135" s="52">
        <v>47103</v>
      </c>
      <c r="K135" s="52">
        <v>44804</v>
      </c>
      <c r="L135" s="52">
        <v>41187</v>
      </c>
      <c r="M135" s="52">
        <v>35726</v>
      </c>
      <c r="N135" s="52">
        <v>28534</v>
      </c>
      <c r="O135" s="52">
        <v>29333</v>
      </c>
      <c r="P135" s="52">
        <v>36841</v>
      </c>
      <c r="Q135" s="52">
        <v>45411</v>
      </c>
      <c r="R135" s="52">
        <v>47949</v>
      </c>
      <c r="S135" s="52">
        <v>47517</v>
      </c>
      <c r="T135" s="52">
        <v>47542</v>
      </c>
      <c r="U135" s="52">
        <v>46882</v>
      </c>
      <c r="V135" s="52">
        <v>46149</v>
      </c>
      <c r="W135" s="52">
        <v>43632</v>
      </c>
      <c r="X135" s="52">
        <v>43062</v>
      </c>
      <c r="Y135" s="52">
        <v>43240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546</v>
      </c>
      <c r="D136" s="52">
        <v>603</v>
      </c>
      <c r="E136" s="52">
        <v>637</v>
      </c>
      <c r="F136" s="52">
        <v>624</v>
      </c>
      <c r="G136" s="52">
        <v>655</v>
      </c>
      <c r="H136" s="52">
        <v>652</v>
      </c>
      <c r="I136" s="52">
        <v>796</v>
      </c>
      <c r="J136" s="52">
        <v>1024</v>
      </c>
      <c r="K136" s="52">
        <v>1172</v>
      </c>
      <c r="L136" s="52">
        <v>1284</v>
      </c>
      <c r="M136" s="52">
        <v>1413</v>
      </c>
      <c r="N136" s="52">
        <v>1419</v>
      </c>
      <c r="O136" s="52">
        <v>1675</v>
      </c>
      <c r="P136" s="52">
        <v>2636</v>
      </c>
      <c r="Q136" s="52">
        <v>3391</v>
      </c>
      <c r="R136" s="52">
        <v>3676</v>
      </c>
      <c r="S136" s="52">
        <v>3729</v>
      </c>
      <c r="T136" s="52">
        <v>3923</v>
      </c>
      <c r="U136" s="52">
        <v>4037</v>
      </c>
      <c r="V136" s="52">
        <v>4339</v>
      </c>
      <c r="W136" s="52">
        <v>4521</v>
      </c>
      <c r="X136" s="52">
        <v>5400</v>
      </c>
      <c r="Y136" s="52">
        <v>6507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725436</v>
      </c>
      <c r="C140" s="52">
        <v>698140</v>
      </c>
      <c r="D140" s="52">
        <v>646466</v>
      </c>
      <c r="E140" s="52">
        <v>629635</v>
      </c>
      <c r="F140" s="52">
        <v>623281</v>
      </c>
      <c r="G140" s="52">
        <v>590767</v>
      </c>
      <c r="H140" s="52">
        <v>558912</v>
      </c>
      <c r="I140" s="52">
        <v>528559</v>
      </c>
      <c r="J140" s="52">
        <v>490539</v>
      </c>
      <c r="K140" s="52">
        <v>440551</v>
      </c>
      <c r="L140" s="52">
        <v>397276</v>
      </c>
      <c r="M140" s="52">
        <v>352035</v>
      </c>
      <c r="N140" s="52">
        <v>321225</v>
      </c>
      <c r="O140" s="52">
        <v>309171</v>
      </c>
      <c r="P140" s="52">
        <v>288590</v>
      </c>
      <c r="Q140" s="52">
        <v>270516</v>
      </c>
      <c r="R140" s="52">
        <v>258185</v>
      </c>
      <c r="S140" s="52">
        <v>259761</v>
      </c>
      <c r="T140" s="52">
        <v>258256</v>
      </c>
      <c r="U140" s="52">
        <v>251524</v>
      </c>
      <c r="V140" s="52">
        <v>235548</v>
      </c>
      <c r="W140" s="52">
        <v>223045</v>
      </c>
      <c r="X140" s="52">
        <v>213794</v>
      </c>
      <c r="Y140" s="52">
        <v>208194</v>
      </c>
      <c r="DA140" s="63" t="s">
        <v>1118</v>
      </c>
    </row>
    <row r="141" spans="1:105" ht="12" customHeight="1" x14ac:dyDescent="0.25">
      <c r="A141" s="109" t="s">
        <v>120</v>
      </c>
      <c r="B141" s="36">
        <v>85564</v>
      </c>
      <c r="C141" s="36">
        <v>86286</v>
      </c>
      <c r="D141" s="36">
        <v>72885</v>
      </c>
      <c r="E141" s="36">
        <v>58590</v>
      </c>
      <c r="F141" s="36">
        <v>63668</v>
      </c>
      <c r="G141" s="36">
        <v>79467</v>
      </c>
      <c r="H141" s="36">
        <v>96126</v>
      </c>
      <c r="I141" s="36">
        <v>104404</v>
      </c>
      <c r="J141" s="36">
        <v>107469</v>
      </c>
      <c r="K141" s="36">
        <v>118996</v>
      </c>
      <c r="L141" s="36">
        <v>135545</v>
      </c>
      <c r="M141" s="36">
        <v>160141</v>
      </c>
      <c r="N141" s="36">
        <v>184187</v>
      </c>
      <c r="O141" s="36">
        <v>187172</v>
      </c>
      <c r="P141" s="36">
        <v>196397</v>
      </c>
      <c r="Q141" s="36">
        <v>203631</v>
      </c>
      <c r="R141" s="36">
        <v>209595</v>
      </c>
      <c r="S141" s="36">
        <v>203814</v>
      </c>
      <c r="T141" s="36">
        <v>203862</v>
      </c>
      <c r="U141" s="36">
        <v>205637</v>
      </c>
      <c r="V141" s="36">
        <v>213847</v>
      </c>
      <c r="W141" s="36">
        <v>218584</v>
      </c>
      <c r="X141" s="36">
        <v>222842</v>
      </c>
      <c r="Y141" s="36">
        <v>230772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1072</v>
      </c>
      <c r="C143" s="120">
        <v>1236</v>
      </c>
      <c r="D143" s="120">
        <v>1566</v>
      </c>
      <c r="E143" s="120">
        <v>1847</v>
      </c>
      <c r="F143" s="120">
        <v>2122</v>
      </c>
      <c r="G143" s="120">
        <v>2287</v>
      </c>
      <c r="H143" s="120">
        <v>2530</v>
      </c>
      <c r="I143" s="120">
        <v>2685</v>
      </c>
      <c r="J143" s="120">
        <v>2886</v>
      </c>
      <c r="K143" s="120">
        <v>2987</v>
      </c>
      <c r="L143" s="120">
        <v>3184</v>
      </c>
      <c r="M143" s="120">
        <v>3290</v>
      </c>
      <c r="N143" s="120">
        <v>3611</v>
      </c>
      <c r="O143" s="120">
        <v>4551</v>
      </c>
      <c r="P143" s="120">
        <v>6147</v>
      </c>
      <c r="Q143" s="120">
        <v>8302</v>
      </c>
      <c r="R143" s="120">
        <v>10037</v>
      </c>
      <c r="S143" s="120">
        <v>12404</v>
      </c>
      <c r="T143" s="120">
        <v>16222</v>
      </c>
      <c r="U143" s="120">
        <v>21789</v>
      </c>
      <c r="V143" s="120">
        <v>29912</v>
      </c>
      <c r="W143" s="120">
        <v>42786</v>
      </c>
      <c r="X143" s="120">
        <v>59978</v>
      </c>
      <c r="Y143" s="120">
        <v>73178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1072</v>
      </c>
      <c r="C145" s="52">
        <v>1236</v>
      </c>
      <c r="D145" s="52">
        <v>1566</v>
      </c>
      <c r="E145" s="52">
        <v>1847</v>
      </c>
      <c r="F145" s="52">
        <v>2122</v>
      </c>
      <c r="G145" s="52">
        <v>2287</v>
      </c>
      <c r="H145" s="52">
        <v>2530</v>
      </c>
      <c r="I145" s="52">
        <v>2685</v>
      </c>
      <c r="J145" s="52">
        <v>2886</v>
      </c>
      <c r="K145" s="52">
        <v>2987</v>
      </c>
      <c r="L145" s="52">
        <v>3184</v>
      </c>
      <c r="M145" s="52">
        <v>3290</v>
      </c>
      <c r="N145" s="52">
        <v>3611</v>
      </c>
      <c r="O145" s="52">
        <v>4551</v>
      </c>
      <c r="P145" s="52">
        <v>6147</v>
      </c>
      <c r="Q145" s="52">
        <v>8302</v>
      </c>
      <c r="R145" s="52">
        <v>10037</v>
      </c>
      <c r="S145" s="52">
        <v>12404</v>
      </c>
      <c r="T145" s="52">
        <v>16222</v>
      </c>
      <c r="U145" s="52">
        <v>21789</v>
      </c>
      <c r="V145" s="52">
        <v>29912</v>
      </c>
      <c r="W145" s="52">
        <v>42786</v>
      </c>
      <c r="X145" s="52">
        <v>59978</v>
      </c>
      <c r="Y145" s="52">
        <v>73178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21</v>
      </c>
      <c r="C147" s="52">
        <v>42</v>
      </c>
      <c r="D147" s="52">
        <v>65</v>
      </c>
      <c r="E147" s="52">
        <v>78</v>
      </c>
      <c r="F147" s="52">
        <v>97</v>
      </c>
      <c r="G147" s="52">
        <v>119</v>
      </c>
      <c r="H147" s="52">
        <v>141</v>
      </c>
      <c r="I147" s="52">
        <v>164</v>
      </c>
      <c r="J147" s="52">
        <v>188</v>
      </c>
      <c r="K147" s="52">
        <v>205</v>
      </c>
      <c r="L147" s="52">
        <v>239</v>
      </c>
      <c r="M147" s="52">
        <v>271</v>
      </c>
      <c r="N147" s="52">
        <v>324</v>
      </c>
      <c r="O147" s="52">
        <v>456</v>
      </c>
      <c r="P147" s="52">
        <v>901</v>
      </c>
      <c r="Q147" s="52">
        <v>1776</v>
      </c>
      <c r="R147" s="52">
        <v>2875</v>
      </c>
      <c r="S147" s="52">
        <v>3858</v>
      </c>
      <c r="T147" s="52">
        <v>4998</v>
      </c>
      <c r="U147" s="52">
        <v>6731</v>
      </c>
      <c r="V147" s="52">
        <v>9825</v>
      </c>
      <c r="W147" s="52">
        <v>16981</v>
      </c>
      <c r="X147" s="52">
        <v>30023</v>
      </c>
      <c r="Y147" s="52">
        <v>43520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298</v>
      </c>
      <c r="C149" s="52">
        <v>306</v>
      </c>
      <c r="D149" s="52">
        <v>347</v>
      </c>
      <c r="E149" s="52">
        <v>348</v>
      </c>
      <c r="F149" s="52">
        <v>340</v>
      </c>
      <c r="G149" s="52">
        <v>321</v>
      </c>
      <c r="H149" s="52">
        <v>310</v>
      </c>
      <c r="I149" s="52">
        <v>272</v>
      </c>
      <c r="J149" s="52">
        <v>239</v>
      </c>
      <c r="K149" s="52">
        <v>205</v>
      </c>
      <c r="L149" s="52">
        <v>180</v>
      </c>
      <c r="M149" s="52">
        <v>164</v>
      </c>
      <c r="N149" s="52">
        <v>162</v>
      </c>
      <c r="O149" s="52">
        <v>205</v>
      </c>
      <c r="P149" s="52">
        <v>257</v>
      </c>
      <c r="Q149" s="52">
        <v>294</v>
      </c>
      <c r="R149" s="52">
        <v>380</v>
      </c>
      <c r="S149" s="52">
        <v>553</v>
      </c>
      <c r="T149" s="52">
        <v>816</v>
      </c>
      <c r="U149" s="52">
        <v>1119</v>
      </c>
      <c r="V149" s="52">
        <v>1360</v>
      </c>
      <c r="W149" s="52">
        <v>1543</v>
      </c>
      <c r="X149" s="52">
        <v>1636</v>
      </c>
      <c r="Y149" s="52">
        <v>1789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774</v>
      </c>
      <c r="C153" s="52">
        <v>910</v>
      </c>
      <c r="D153" s="52">
        <v>1195</v>
      </c>
      <c r="E153" s="52">
        <v>1473</v>
      </c>
      <c r="F153" s="52">
        <v>1757</v>
      </c>
      <c r="G153" s="52">
        <v>1940</v>
      </c>
      <c r="H153" s="52">
        <v>2191</v>
      </c>
      <c r="I153" s="52">
        <v>2371</v>
      </c>
      <c r="J153" s="52">
        <v>2567</v>
      </c>
      <c r="K153" s="52">
        <v>2680</v>
      </c>
      <c r="L153" s="52">
        <v>2882</v>
      </c>
      <c r="M153" s="52">
        <v>2972</v>
      </c>
      <c r="N153" s="52">
        <v>3216</v>
      </c>
      <c r="O153" s="52">
        <v>4057</v>
      </c>
      <c r="P153" s="52">
        <v>5469</v>
      </c>
      <c r="Q153" s="52">
        <v>7425</v>
      </c>
      <c r="R153" s="52">
        <v>8933</v>
      </c>
      <c r="S153" s="52">
        <v>10951</v>
      </c>
      <c r="T153" s="52">
        <v>14148</v>
      </c>
      <c r="U153" s="52">
        <v>18869</v>
      </c>
      <c r="V153" s="52">
        <v>25747</v>
      </c>
      <c r="W153" s="52">
        <v>36881</v>
      </c>
      <c r="X153" s="52">
        <v>51096</v>
      </c>
      <c r="Y153" s="52">
        <v>61503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20</v>
      </c>
      <c r="D154" s="52">
        <v>24</v>
      </c>
      <c r="E154" s="52">
        <v>26</v>
      </c>
      <c r="F154" s="52">
        <v>25</v>
      </c>
      <c r="G154" s="52">
        <v>26</v>
      </c>
      <c r="H154" s="52">
        <v>29</v>
      </c>
      <c r="I154" s="52">
        <v>42</v>
      </c>
      <c r="J154" s="52">
        <v>80</v>
      </c>
      <c r="K154" s="52">
        <v>102</v>
      </c>
      <c r="L154" s="52">
        <v>122</v>
      </c>
      <c r="M154" s="52">
        <v>154</v>
      </c>
      <c r="N154" s="52">
        <v>233</v>
      </c>
      <c r="O154" s="52">
        <v>289</v>
      </c>
      <c r="P154" s="52">
        <v>421</v>
      </c>
      <c r="Q154" s="52">
        <v>583</v>
      </c>
      <c r="R154" s="52">
        <v>724</v>
      </c>
      <c r="S154" s="52">
        <v>900</v>
      </c>
      <c r="T154" s="52">
        <v>1258</v>
      </c>
      <c r="U154" s="52">
        <v>1801</v>
      </c>
      <c r="V154" s="52">
        <v>2805</v>
      </c>
      <c r="W154" s="52">
        <v>4362</v>
      </c>
      <c r="X154" s="52">
        <v>7246</v>
      </c>
      <c r="Y154" s="52">
        <v>9886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959</v>
      </c>
      <c r="C158" s="52">
        <v>1094</v>
      </c>
      <c r="D158" s="52">
        <v>1441</v>
      </c>
      <c r="E158" s="52">
        <v>1741</v>
      </c>
      <c r="F158" s="52">
        <v>1972</v>
      </c>
      <c r="G158" s="52">
        <v>2063</v>
      </c>
      <c r="H158" s="52">
        <v>2210</v>
      </c>
      <c r="I158" s="52">
        <v>2282</v>
      </c>
      <c r="J158" s="52">
        <v>2374</v>
      </c>
      <c r="K158" s="52">
        <v>2309</v>
      </c>
      <c r="L158" s="52">
        <v>2279</v>
      </c>
      <c r="M158" s="52">
        <v>2197</v>
      </c>
      <c r="N158" s="52">
        <v>2278</v>
      </c>
      <c r="O158" s="52">
        <v>2896</v>
      </c>
      <c r="P158" s="52">
        <v>3457</v>
      </c>
      <c r="Q158" s="52">
        <v>4294</v>
      </c>
      <c r="R158" s="52">
        <v>5033</v>
      </c>
      <c r="S158" s="52">
        <v>6585</v>
      </c>
      <c r="T158" s="52">
        <v>8779</v>
      </c>
      <c r="U158" s="52">
        <v>11640</v>
      </c>
      <c r="V158" s="52">
        <v>14946</v>
      </c>
      <c r="W158" s="52">
        <v>20560</v>
      </c>
      <c r="X158" s="52">
        <v>26446</v>
      </c>
      <c r="Y158" s="52">
        <v>31482</v>
      </c>
      <c r="DA158" s="63" t="s">
        <v>1126</v>
      </c>
    </row>
    <row r="159" spans="1:105" ht="12" customHeight="1" x14ac:dyDescent="0.25">
      <c r="A159" s="109" t="s">
        <v>120</v>
      </c>
      <c r="B159" s="36">
        <v>113</v>
      </c>
      <c r="C159" s="36">
        <v>142</v>
      </c>
      <c r="D159" s="36">
        <v>125</v>
      </c>
      <c r="E159" s="36">
        <v>106</v>
      </c>
      <c r="F159" s="36">
        <v>150</v>
      </c>
      <c r="G159" s="36">
        <v>224</v>
      </c>
      <c r="H159" s="36">
        <v>320</v>
      </c>
      <c r="I159" s="36">
        <v>403</v>
      </c>
      <c r="J159" s="36">
        <v>512</v>
      </c>
      <c r="K159" s="36">
        <v>678</v>
      </c>
      <c r="L159" s="36">
        <v>905</v>
      </c>
      <c r="M159" s="36">
        <v>1093</v>
      </c>
      <c r="N159" s="36">
        <v>1333</v>
      </c>
      <c r="O159" s="36">
        <v>1655</v>
      </c>
      <c r="P159" s="36">
        <v>2690</v>
      </c>
      <c r="Q159" s="36">
        <v>4008</v>
      </c>
      <c r="R159" s="36">
        <v>5004</v>
      </c>
      <c r="S159" s="36">
        <v>5819</v>
      </c>
      <c r="T159" s="36">
        <v>7443</v>
      </c>
      <c r="U159" s="36">
        <v>10149</v>
      </c>
      <c r="V159" s="36">
        <v>14966</v>
      </c>
      <c r="W159" s="36">
        <v>22226</v>
      </c>
      <c r="X159" s="36">
        <v>33532</v>
      </c>
      <c r="Y159" s="36">
        <v>41696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5438</v>
      </c>
      <c r="C161" s="120">
        <v>5531</v>
      </c>
      <c r="D161" s="120">
        <v>5799</v>
      </c>
      <c r="E161" s="120">
        <v>5939</v>
      </c>
      <c r="F161" s="120">
        <v>6121</v>
      </c>
      <c r="G161" s="120">
        <v>6068</v>
      </c>
      <c r="H161" s="120">
        <v>6241</v>
      </c>
      <c r="I161" s="120">
        <v>6426</v>
      </c>
      <c r="J161" s="120">
        <v>6559</v>
      </c>
      <c r="K161" s="120">
        <v>6283</v>
      </c>
      <c r="L161" s="120">
        <v>5735</v>
      </c>
      <c r="M161" s="120">
        <v>5147</v>
      </c>
      <c r="N161" s="120">
        <v>4732</v>
      </c>
      <c r="O161" s="120">
        <v>4718</v>
      </c>
      <c r="P161" s="120">
        <v>4919</v>
      </c>
      <c r="Q161" s="120">
        <v>5028</v>
      </c>
      <c r="R161" s="120">
        <v>5008</v>
      </c>
      <c r="S161" s="120">
        <v>4964</v>
      </c>
      <c r="T161" s="120">
        <v>5474</v>
      </c>
      <c r="U161" s="120">
        <v>8003</v>
      </c>
      <c r="V161" s="120">
        <v>15973</v>
      </c>
      <c r="W161" s="120">
        <v>32841</v>
      </c>
      <c r="X161" s="120">
        <v>57030</v>
      </c>
      <c r="Y161" s="120">
        <v>80161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5438</v>
      </c>
      <c r="C163" s="52">
        <v>5531</v>
      </c>
      <c r="D163" s="52">
        <v>5799</v>
      </c>
      <c r="E163" s="52">
        <v>5939</v>
      </c>
      <c r="F163" s="52">
        <v>6121</v>
      </c>
      <c r="G163" s="52">
        <v>6068</v>
      </c>
      <c r="H163" s="52">
        <v>6241</v>
      </c>
      <c r="I163" s="52">
        <v>6426</v>
      </c>
      <c r="J163" s="52">
        <v>6559</v>
      </c>
      <c r="K163" s="52">
        <v>6283</v>
      </c>
      <c r="L163" s="52">
        <v>5735</v>
      </c>
      <c r="M163" s="52">
        <v>5147</v>
      </c>
      <c r="N163" s="52">
        <v>4732</v>
      </c>
      <c r="O163" s="52">
        <v>4718</v>
      </c>
      <c r="P163" s="52">
        <v>4919</v>
      </c>
      <c r="Q163" s="52">
        <v>5028</v>
      </c>
      <c r="R163" s="52">
        <v>5008</v>
      </c>
      <c r="S163" s="52">
        <v>4964</v>
      </c>
      <c r="T163" s="52">
        <v>5474</v>
      </c>
      <c r="U163" s="52">
        <v>8003</v>
      </c>
      <c r="V163" s="52">
        <v>15973</v>
      </c>
      <c r="W163" s="52">
        <v>32841</v>
      </c>
      <c r="X163" s="52">
        <v>57030</v>
      </c>
      <c r="Y163" s="52">
        <v>80161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54</v>
      </c>
      <c r="C165" s="52">
        <v>102</v>
      </c>
      <c r="D165" s="52">
        <v>145</v>
      </c>
      <c r="E165" s="52">
        <v>164</v>
      </c>
      <c r="F165" s="52">
        <v>190</v>
      </c>
      <c r="G165" s="52">
        <v>220</v>
      </c>
      <c r="H165" s="52">
        <v>253</v>
      </c>
      <c r="I165" s="52">
        <v>292</v>
      </c>
      <c r="J165" s="52">
        <v>347</v>
      </c>
      <c r="K165" s="52">
        <v>380</v>
      </c>
      <c r="L165" s="52">
        <v>390</v>
      </c>
      <c r="M165" s="52">
        <v>362</v>
      </c>
      <c r="N165" s="52">
        <v>321</v>
      </c>
      <c r="O165" s="52">
        <v>328</v>
      </c>
      <c r="P165" s="52">
        <v>423</v>
      </c>
      <c r="Q165" s="52">
        <v>604</v>
      </c>
      <c r="R165" s="52">
        <v>788</v>
      </c>
      <c r="S165" s="52">
        <v>916</v>
      </c>
      <c r="T165" s="52">
        <v>1141</v>
      </c>
      <c r="U165" s="52">
        <v>1858</v>
      </c>
      <c r="V165" s="52">
        <v>4334</v>
      </c>
      <c r="W165" s="52">
        <v>11118</v>
      </c>
      <c r="X165" s="52">
        <v>23416</v>
      </c>
      <c r="Y165" s="52">
        <v>37506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1513</v>
      </c>
      <c r="C167" s="52">
        <v>1430</v>
      </c>
      <c r="D167" s="52">
        <v>1390</v>
      </c>
      <c r="E167" s="52">
        <v>1260</v>
      </c>
      <c r="F167" s="52">
        <v>1112</v>
      </c>
      <c r="G167" s="52">
        <v>944</v>
      </c>
      <c r="H167" s="52">
        <v>793</v>
      </c>
      <c r="I167" s="52">
        <v>656</v>
      </c>
      <c r="J167" s="52">
        <v>558</v>
      </c>
      <c r="K167" s="52">
        <v>454</v>
      </c>
      <c r="L167" s="52">
        <v>354</v>
      </c>
      <c r="M167" s="52">
        <v>280</v>
      </c>
      <c r="N167" s="52">
        <v>222</v>
      </c>
      <c r="O167" s="52">
        <v>206</v>
      </c>
      <c r="P167" s="52">
        <v>200</v>
      </c>
      <c r="Q167" s="52">
        <v>196</v>
      </c>
      <c r="R167" s="52">
        <v>208</v>
      </c>
      <c r="S167" s="52">
        <v>214</v>
      </c>
      <c r="T167" s="52">
        <v>265</v>
      </c>
      <c r="U167" s="52">
        <v>393</v>
      </c>
      <c r="V167" s="52">
        <v>638</v>
      </c>
      <c r="W167" s="52">
        <v>924</v>
      </c>
      <c r="X167" s="52">
        <v>1157</v>
      </c>
      <c r="Y167" s="52">
        <v>1568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3925</v>
      </c>
      <c r="C171" s="52">
        <v>4043</v>
      </c>
      <c r="D171" s="52">
        <v>4343</v>
      </c>
      <c r="E171" s="52">
        <v>4608</v>
      </c>
      <c r="F171" s="52">
        <v>4941</v>
      </c>
      <c r="G171" s="52">
        <v>5053</v>
      </c>
      <c r="H171" s="52">
        <v>5376</v>
      </c>
      <c r="I171" s="52">
        <v>5672</v>
      </c>
      <c r="J171" s="52">
        <v>5835</v>
      </c>
      <c r="K171" s="52">
        <v>5642</v>
      </c>
      <c r="L171" s="52">
        <v>5183</v>
      </c>
      <c r="M171" s="52">
        <v>4651</v>
      </c>
      <c r="N171" s="52">
        <v>4235</v>
      </c>
      <c r="O171" s="52">
        <v>4216</v>
      </c>
      <c r="P171" s="52">
        <v>4381</v>
      </c>
      <c r="Q171" s="52">
        <v>4479</v>
      </c>
      <c r="R171" s="52">
        <v>4446</v>
      </c>
      <c r="S171" s="52">
        <v>4392</v>
      </c>
      <c r="T171" s="52">
        <v>4797</v>
      </c>
      <c r="U171" s="52">
        <v>6953</v>
      </c>
      <c r="V171" s="52">
        <v>13724</v>
      </c>
      <c r="W171" s="52">
        <v>28344</v>
      </c>
      <c r="X171" s="52">
        <v>48471</v>
      </c>
      <c r="Y171" s="52">
        <v>67018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58</v>
      </c>
      <c r="D172" s="52">
        <v>66</v>
      </c>
      <c r="E172" s="52">
        <v>71</v>
      </c>
      <c r="F172" s="52">
        <v>68</v>
      </c>
      <c r="G172" s="52">
        <v>71</v>
      </c>
      <c r="H172" s="52">
        <v>72</v>
      </c>
      <c r="I172" s="52">
        <v>98</v>
      </c>
      <c r="J172" s="52">
        <v>166</v>
      </c>
      <c r="K172" s="52">
        <v>187</v>
      </c>
      <c r="L172" s="52">
        <v>198</v>
      </c>
      <c r="M172" s="52">
        <v>216</v>
      </c>
      <c r="N172" s="52">
        <v>275</v>
      </c>
      <c r="O172" s="52">
        <v>296</v>
      </c>
      <c r="P172" s="52">
        <v>338</v>
      </c>
      <c r="Q172" s="52">
        <v>353</v>
      </c>
      <c r="R172" s="52">
        <v>354</v>
      </c>
      <c r="S172" s="52">
        <v>358</v>
      </c>
      <c r="T172" s="52">
        <v>412</v>
      </c>
      <c r="U172" s="52">
        <v>657</v>
      </c>
      <c r="V172" s="52">
        <v>1611</v>
      </c>
      <c r="W172" s="52">
        <v>3573</v>
      </c>
      <c r="X172" s="52">
        <v>7402</v>
      </c>
      <c r="Y172" s="52">
        <v>11575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4864</v>
      </c>
      <c r="C176" s="52">
        <v>4914</v>
      </c>
      <c r="D176" s="52">
        <v>5271</v>
      </c>
      <c r="E176" s="52">
        <v>5509</v>
      </c>
      <c r="F176" s="52">
        <v>5629</v>
      </c>
      <c r="G176" s="52">
        <v>5445</v>
      </c>
      <c r="H176" s="52">
        <v>5421</v>
      </c>
      <c r="I176" s="52">
        <v>5430</v>
      </c>
      <c r="J176" s="52">
        <v>5394</v>
      </c>
      <c r="K176" s="52">
        <v>4920</v>
      </c>
      <c r="L176" s="52">
        <v>4259</v>
      </c>
      <c r="M176" s="52">
        <v>3615</v>
      </c>
      <c r="N176" s="52">
        <v>3143</v>
      </c>
      <c r="O176" s="52">
        <v>3082</v>
      </c>
      <c r="P176" s="52">
        <v>2933</v>
      </c>
      <c r="Q176" s="52">
        <v>2784</v>
      </c>
      <c r="R176" s="52">
        <v>2643</v>
      </c>
      <c r="S176" s="52">
        <v>2656</v>
      </c>
      <c r="T176" s="52">
        <v>2946</v>
      </c>
      <c r="U176" s="52">
        <v>4236</v>
      </c>
      <c r="V176" s="52">
        <v>7539</v>
      </c>
      <c r="W176" s="52">
        <v>15032</v>
      </c>
      <c r="X176" s="52">
        <v>23707</v>
      </c>
      <c r="Y176" s="52">
        <v>33031</v>
      </c>
      <c r="DA176" s="63" t="s">
        <v>1134</v>
      </c>
    </row>
    <row r="177" spans="1:105" ht="12" customHeight="1" x14ac:dyDescent="0.25">
      <c r="A177" s="109" t="s">
        <v>120</v>
      </c>
      <c r="B177" s="36">
        <v>574</v>
      </c>
      <c r="C177" s="36">
        <v>617</v>
      </c>
      <c r="D177" s="36">
        <v>528</v>
      </c>
      <c r="E177" s="36">
        <v>430</v>
      </c>
      <c r="F177" s="36">
        <v>492</v>
      </c>
      <c r="G177" s="36">
        <v>623</v>
      </c>
      <c r="H177" s="36">
        <v>820</v>
      </c>
      <c r="I177" s="36">
        <v>996</v>
      </c>
      <c r="J177" s="36">
        <v>1165</v>
      </c>
      <c r="K177" s="36">
        <v>1363</v>
      </c>
      <c r="L177" s="36">
        <v>1476</v>
      </c>
      <c r="M177" s="36">
        <v>1532</v>
      </c>
      <c r="N177" s="36">
        <v>1589</v>
      </c>
      <c r="O177" s="36">
        <v>1636</v>
      </c>
      <c r="P177" s="36">
        <v>1986</v>
      </c>
      <c r="Q177" s="36">
        <v>2244</v>
      </c>
      <c r="R177" s="36">
        <v>2365</v>
      </c>
      <c r="S177" s="36">
        <v>2308</v>
      </c>
      <c r="T177" s="36">
        <v>2528</v>
      </c>
      <c r="U177" s="36">
        <v>3767</v>
      </c>
      <c r="V177" s="36">
        <v>8434</v>
      </c>
      <c r="W177" s="36">
        <v>17809</v>
      </c>
      <c r="X177" s="36">
        <v>33323</v>
      </c>
      <c r="Y177" s="36">
        <v>47130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18018</v>
      </c>
      <c r="D5" s="52">
        <v>18023</v>
      </c>
      <c r="E5" s="52">
        <v>18051</v>
      </c>
      <c r="F5" s="52">
        <v>18131</v>
      </c>
      <c r="G5" s="52">
        <v>18276</v>
      </c>
      <c r="H5" s="52">
        <v>18521</v>
      </c>
      <c r="I5" s="52">
        <v>29507</v>
      </c>
      <c r="J5" s="52">
        <v>11544</v>
      </c>
      <c r="K5" s="52">
        <v>18257</v>
      </c>
      <c r="L5" s="52">
        <v>19580</v>
      </c>
      <c r="M5" s="52">
        <v>20950</v>
      </c>
      <c r="N5" s="52">
        <v>22086</v>
      </c>
      <c r="O5" s="52">
        <v>19633</v>
      </c>
      <c r="P5" s="52">
        <v>10568</v>
      </c>
      <c r="Q5" s="52">
        <v>5690</v>
      </c>
      <c r="R5" s="52">
        <v>8733</v>
      </c>
      <c r="S5" s="52">
        <v>11016</v>
      </c>
      <c r="T5" s="52">
        <v>10013</v>
      </c>
      <c r="U5" s="52">
        <v>19319</v>
      </c>
      <c r="V5" s="52">
        <v>17363</v>
      </c>
      <c r="W5" s="52">
        <v>11905</v>
      </c>
      <c r="X5" s="52">
        <v>5099</v>
      </c>
      <c r="Y5" s="52">
        <v>3882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72</v>
      </c>
      <c r="D8" s="52">
        <v>72</v>
      </c>
      <c r="E8" s="52">
        <v>81</v>
      </c>
      <c r="F8" s="52">
        <v>100</v>
      </c>
      <c r="G8" s="52">
        <v>142</v>
      </c>
      <c r="H8" s="52">
        <v>205</v>
      </c>
      <c r="I8" s="52">
        <v>261</v>
      </c>
      <c r="J8" s="52">
        <v>367</v>
      </c>
      <c r="K8" s="52">
        <v>528</v>
      </c>
      <c r="L8" s="52">
        <v>495</v>
      </c>
      <c r="M8" s="52">
        <v>462</v>
      </c>
      <c r="N8" s="52">
        <v>401</v>
      </c>
      <c r="O8" s="52">
        <v>363</v>
      </c>
      <c r="P8" s="52">
        <v>375</v>
      </c>
      <c r="Q8" s="52">
        <v>495</v>
      </c>
      <c r="R8" s="52">
        <v>782</v>
      </c>
      <c r="S8" s="52">
        <v>1131</v>
      </c>
      <c r="T8" s="52">
        <v>1488</v>
      </c>
      <c r="U8" s="52">
        <v>1611</v>
      </c>
      <c r="V8" s="52">
        <v>1690</v>
      </c>
      <c r="W8" s="52">
        <v>1510</v>
      </c>
      <c r="X8" s="52">
        <v>772</v>
      </c>
      <c r="Y8" s="52">
        <v>572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10027</v>
      </c>
      <c r="D11" s="52">
        <v>10038</v>
      </c>
      <c r="E11" s="52">
        <v>10116</v>
      </c>
      <c r="F11" s="52">
        <v>10328</v>
      </c>
      <c r="G11" s="52">
        <v>10715</v>
      </c>
      <c r="H11" s="52">
        <v>11325</v>
      </c>
      <c r="I11" s="52">
        <v>6494</v>
      </c>
      <c r="J11" s="52">
        <v>3133</v>
      </c>
      <c r="K11" s="52">
        <v>4642</v>
      </c>
      <c r="L11" s="52">
        <v>3950</v>
      </c>
      <c r="M11" s="52">
        <v>2980</v>
      </c>
      <c r="N11" s="52">
        <v>2445</v>
      </c>
      <c r="O11" s="52">
        <v>1893</v>
      </c>
      <c r="P11" s="52">
        <v>577</v>
      </c>
      <c r="Q11" s="52">
        <v>472</v>
      </c>
      <c r="R11" s="52">
        <v>797</v>
      </c>
      <c r="S11" s="52">
        <v>1143</v>
      </c>
      <c r="T11" s="52">
        <v>1128</v>
      </c>
      <c r="U11" s="52">
        <v>1203</v>
      </c>
      <c r="V11" s="52">
        <v>1080</v>
      </c>
      <c r="W11" s="52">
        <v>735</v>
      </c>
      <c r="X11" s="52">
        <v>241</v>
      </c>
      <c r="Y11" s="52">
        <v>260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2</v>
      </c>
      <c r="I12" s="52">
        <v>1</v>
      </c>
      <c r="J12" s="52">
        <v>3</v>
      </c>
      <c r="K12" s="52">
        <v>3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26010</v>
      </c>
      <c r="D15" s="52">
        <v>26063</v>
      </c>
      <c r="E15" s="52">
        <v>26438</v>
      </c>
      <c r="F15" s="52">
        <v>27458</v>
      </c>
      <c r="G15" s="52">
        <v>29498</v>
      </c>
      <c r="H15" s="52">
        <v>32890</v>
      </c>
      <c r="I15" s="52">
        <v>25007</v>
      </c>
      <c r="J15" s="52">
        <v>17739</v>
      </c>
      <c r="K15" s="52">
        <v>27501</v>
      </c>
      <c r="L15" s="52">
        <v>27595</v>
      </c>
      <c r="M15" s="52">
        <v>27598</v>
      </c>
      <c r="N15" s="52">
        <v>25059</v>
      </c>
      <c r="O15" s="52">
        <v>20397</v>
      </c>
      <c r="P15" s="52">
        <v>11161</v>
      </c>
      <c r="Q15" s="52">
        <v>11143</v>
      </c>
      <c r="R15" s="52">
        <v>17593</v>
      </c>
      <c r="S15" s="52">
        <v>22069</v>
      </c>
      <c r="T15" s="52">
        <v>22480</v>
      </c>
      <c r="U15" s="52">
        <v>22868</v>
      </c>
      <c r="V15" s="52">
        <v>18266</v>
      </c>
      <c r="W15" s="52">
        <v>12206</v>
      </c>
      <c r="X15" s="52">
        <v>4623</v>
      </c>
      <c r="Y15" s="52">
        <v>5441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4</v>
      </c>
      <c r="E16" s="52">
        <v>30</v>
      </c>
      <c r="F16" s="52">
        <v>83</v>
      </c>
      <c r="G16" s="52">
        <v>167</v>
      </c>
      <c r="H16" s="52">
        <v>277</v>
      </c>
      <c r="I16" s="52">
        <v>458</v>
      </c>
      <c r="J16" s="52">
        <v>591</v>
      </c>
      <c r="K16" s="52">
        <v>815</v>
      </c>
      <c r="L16" s="52">
        <v>199</v>
      </c>
      <c r="M16" s="52">
        <v>219</v>
      </c>
      <c r="N16" s="52">
        <v>305</v>
      </c>
      <c r="O16" s="52">
        <v>445</v>
      </c>
      <c r="P16" s="52">
        <v>713</v>
      </c>
      <c r="Q16" s="52">
        <v>759</v>
      </c>
      <c r="R16" s="52">
        <v>1246</v>
      </c>
      <c r="S16" s="52">
        <v>1445</v>
      </c>
      <c r="T16" s="52">
        <v>1490</v>
      </c>
      <c r="U16" s="52">
        <v>1966</v>
      </c>
      <c r="V16" s="52">
        <v>1800</v>
      </c>
      <c r="W16" s="52">
        <v>973</v>
      </c>
      <c r="X16" s="52">
        <v>419</v>
      </c>
      <c r="Y16" s="52">
        <v>473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32235</v>
      </c>
      <c r="D21" s="52">
        <v>32294</v>
      </c>
      <c r="E21" s="52">
        <v>32715</v>
      </c>
      <c r="F21" s="52">
        <v>33880</v>
      </c>
      <c r="G21" s="52">
        <v>36214</v>
      </c>
      <c r="H21" s="52">
        <v>40033</v>
      </c>
      <c r="I21" s="52">
        <v>28823</v>
      </c>
      <c r="J21" s="52">
        <v>19736</v>
      </c>
      <c r="K21" s="52">
        <v>30113</v>
      </c>
      <c r="L21" s="52">
        <v>29434</v>
      </c>
      <c r="M21" s="52">
        <v>26985</v>
      </c>
      <c r="N21" s="52">
        <v>21778</v>
      </c>
      <c r="O21" s="52">
        <v>16613</v>
      </c>
      <c r="P21" s="52">
        <v>8058</v>
      </c>
      <c r="Q21" s="52">
        <v>7880</v>
      </c>
      <c r="R21" s="52">
        <v>12173</v>
      </c>
      <c r="S21" s="52">
        <v>14319</v>
      </c>
      <c r="T21" s="52">
        <v>14422</v>
      </c>
      <c r="U21" s="52">
        <v>14592</v>
      </c>
      <c r="V21" s="52">
        <v>12135</v>
      </c>
      <c r="W21" s="52">
        <v>8119</v>
      </c>
      <c r="X21" s="52">
        <v>2725</v>
      </c>
      <c r="Y21" s="52">
        <v>3033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3802</v>
      </c>
      <c r="D22" s="36">
        <v>3812</v>
      </c>
      <c r="E22" s="36">
        <v>4091</v>
      </c>
      <c r="F22" s="36">
        <v>3766</v>
      </c>
      <c r="G22" s="36">
        <v>4168</v>
      </c>
      <c r="H22" s="36">
        <v>4469</v>
      </c>
      <c r="I22" s="36">
        <v>3140</v>
      </c>
      <c r="J22" s="36">
        <v>1723</v>
      </c>
      <c r="K22" s="36">
        <v>2857</v>
      </c>
      <c r="L22" s="36">
        <v>2311</v>
      </c>
      <c r="M22" s="36">
        <v>3811</v>
      </c>
      <c r="N22" s="36">
        <v>6031</v>
      </c>
      <c r="O22" s="36">
        <v>6123</v>
      </c>
      <c r="P22" s="36">
        <v>4394</v>
      </c>
      <c r="Q22" s="36">
        <v>4502</v>
      </c>
      <c r="R22" s="36">
        <v>7466</v>
      </c>
      <c r="S22" s="36">
        <v>10343</v>
      </c>
      <c r="T22" s="36">
        <v>10660</v>
      </c>
      <c r="U22" s="36">
        <v>11435</v>
      </c>
      <c r="V22" s="36">
        <v>9003</v>
      </c>
      <c r="W22" s="36">
        <v>5798</v>
      </c>
      <c r="X22" s="36">
        <v>2562</v>
      </c>
      <c r="Y22" s="36">
        <v>3138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14673</v>
      </c>
      <c r="D26" s="52">
        <v>15364</v>
      </c>
      <c r="E26" s="52">
        <v>20396</v>
      </c>
      <c r="F26" s="52">
        <v>17750</v>
      </c>
      <c r="G26" s="52">
        <v>12924</v>
      </c>
      <c r="H26" s="52">
        <v>11737</v>
      </c>
      <c r="I26" s="52">
        <v>11191</v>
      </c>
      <c r="J26" s="52">
        <v>5010</v>
      </c>
      <c r="K26" s="52">
        <v>1346</v>
      </c>
      <c r="L26" s="52">
        <v>112</v>
      </c>
      <c r="M26" s="52">
        <v>267</v>
      </c>
      <c r="N26" s="52">
        <v>6493</v>
      </c>
      <c r="O26" s="52">
        <v>7819</v>
      </c>
      <c r="P26" s="52">
        <v>1025</v>
      </c>
      <c r="Q26" s="52">
        <v>449</v>
      </c>
      <c r="R26" s="52">
        <v>634</v>
      </c>
      <c r="S26" s="52">
        <v>0</v>
      </c>
      <c r="T26" s="52">
        <v>268</v>
      </c>
      <c r="U26" s="52">
        <v>1110</v>
      </c>
      <c r="V26" s="52">
        <v>2706</v>
      </c>
      <c r="W26" s="52">
        <v>1494</v>
      </c>
      <c r="X26" s="52">
        <v>781</v>
      </c>
      <c r="Y26" s="52">
        <v>0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39</v>
      </c>
      <c r="D29" s="52">
        <v>38</v>
      </c>
      <c r="E29" s="52">
        <v>42</v>
      </c>
      <c r="F29" s="52">
        <v>49</v>
      </c>
      <c r="G29" s="52">
        <v>61</v>
      </c>
      <c r="H29" s="52">
        <v>75</v>
      </c>
      <c r="I29" s="52">
        <v>73</v>
      </c>
      <c r="J29" s="52">
        <v>80</v>
      </c>
      <c r="K29" s="52">
        <v>110</v>
      </c>
      <c r="L29" s="52">
        <v>51</v>
      </c>
      <c r="M29" s="52">
        <v>1</v>
      </c>
      <c r="N29" s="52">
        <v>1</v>
      </c>
      <c r="O29" s="52">
        <v>5</v>
      </c>
      <c r="P29" s="52">
        <v>3</v>
      </c>
      <c r="Q29" s="52">
        <v>13</v>
      </c>
      <c r="R29" s="52">
        <v>31</v>
      </c>
      <c r="S29" s="52">
        <v>68</v>
      </c>
      <c r="T29" s="52">
        <v>114</v>
      </c>
      <c r="U29" s="52">
        <v>175</v>
      </c>
      <c r="V29" s="52">
        <v>271</v>
      </c>
      <c r="W29" s="52">
        <v>288</v>
      </c>
      <c r="X29" s="52">
        <v>189</v>
      </c>
      <c r="Y29" s="52">
        <v>74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5438</v>
      </c>
      <c r="D31" s="52">
        <v>5440</v>
      </c>
      <c r="E31" s="52">
        <v>5655</v>
      </c>
      <c r="F31" s="52">
        <v>5272</v>
      </c>
      <c r="G31" s="52">
        <v>5522</v>
      </c>
      <c r="H31" s="52">
        <v>5589</v>
      </c>
      <c r="I31" s="52">
        <v>2633</v>
      </c>
      <c r="J31" s="52">
        <v>640</v>
      </c>
      <c r="K31" s="52">
        <v>321</v>
      </c>
      <c r="L31" s="52">
        <v>258</v>
      </c>
      <c r="M31" s="52">
        <v>140</v>
      </c>
      <c r="N31" s="52">
        <v>583</v>
      </c>
      <c r="O31" s="52">
        <v>638</v>
      </c>
      <c r="P31" s="52">
        <v>51</v>
      </c>
      <c r="Q31" s="52">
        <v>20</v>
      </c>
      <c r="R31" s="52">
        <v>30</v>
      </c>
      <c r="S31" s="52">
        <v>5</v>
      </c>
      <c r="T31" s="52">
        <v>41</v>
      </c>
      <c r="U31" s="52">
        <v>104</v>
      </c>
      <c r="V31" s="52">
        <v>146</v>
      </c>
      <c r="W31" s="52">
        <v>136</v>
      </c>
      <c r="X31" s="52">
        <v>26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1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14106</v>
      </c>
      <c r="D35" s="52">
        <v>14113</v>
      </c>
      <c r="E35" s="52">
        <v>14734</v>
      </c>
      <c r="F35" s="52">
        <v>13723</v>
      </c>
      <c r="G35" s="52">
        <v>14509</v>
      </c>
      <c r="H35" s="52">
        <v>14833</v>
      </c>
      <c r="I35" s="52">
        <v>8476</v>
      </c>
      <c r="J35" s="52">
        <v>4266</v>
      </c>
      <c r="K35" s="52">
        <v>1514</v>
      </c>
      <c r="L35" s="52">
        <v>1285</v>
      </c>
      <c r="M35" s="52">
        <v>1335</v>
      </c>
      <c r="N35" s="52">
        <v>5830</v>
      </c>
      <c r="O35" s="52">
        <v>7031</v>
      </c>
      <c r="P35" s="52">
        <v>904</v>
      </c>
      <c r="Q35" s="52">
        <v>400</v>
      </c>
      <c r="R35" s="52">
        <v>559</v>
      </c>
      <c r="S35" s="52">
        <v>79</v>
      </c>
      <c r="T35" s="52">
        <v>711</v>
      </c>
      <c r="U35" s="52">
        <v>1789</v>
      </c>
      <c r="V35" s="52">
        <v>2585</v>
      </c>
      <c r="W35" s="52">
        <v>2281</v>
      </c>
      <c r="X35" s="52">
        <v>681</v>
      </c>
      <c r="Y35" s="52">
        <v>1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1</v>
      </c>
      <c r="E36" s="52">
        <v>7</v>
      </c>
      <c r="F36" s="52">
        <v>8</v>
      </c>
      <c r="G36" s="52">
        <v>23</v>
      </c>
      <c r="H36" s="52">
        <v>38</v>
      </c>
      <c r="I36" s="52">
        <v>82</v>
      </c>
      <c r="J36" s="52">
        <v>103</v>
      </c>
      <c r="K36" s="52">
        <v>84</v>
      </c>
      <c r="L36" s="52">
        <v>10</v>
      </c>
      <c r="M36" s="52">
        <v>11</v>
      </c>
      <c r="N36" s="52">
        <v>81</v>
      </c>
      <c r="O36" s="52">
        <v>156</v>
      </c>
      <c r="P36" s="52">
        <v>72</v>
      </c>
      <c r="Q36" s="52">
        <v>29</v>
      </c>
      <c r="R36" s="52">
        <v>46</v>
      </c>
      <c r="S36" s="52">
        <v>12</v>
      </c>
      <c r="T36" s="52">
        <v>85</v>
      </c>
      <c r="U36" s="52">
        <v>161</v>
      </c>
      <c r="V36" s="52">
        <v>219</v>
      </c>
      <c r="W36" s="52">
        <v>146</v>
      </c>
      <c r="X36" s="52">
        <v>75</v>
      </c>
      <c r="Y36" s="52">
        <v>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17482</v>
      </c>
      <c r="D40" s="52">
        <v>17490</v>
      </c>
      <c r="E40" s="52">
        <v>18160</v>
      </c>
      <c r="F40" s="52">
        <v>17081</v>
      </c>
      <c r="G40" s="52">
        <v>17942</v>
      </c>
      <c r="H40" s="52">
        <v>18309</v>
      </c>
      <c r="I40" s="52">
        <v>9854</v>
      </c>
      <c r="J40" s="52">
        <v>4166</v>
      </c>
      <c r="K40" s="52">
        <v>1733</v>
      </c>
      <c r="L40" s="52">
        <v>1529</v>
      </c>
      <c r="M40" s="52">
        <v>1146</v>
      </c>
      <c r="N40" s="52">
        <v>4799</v>
      </c>
      <c r="O40" s="52">
        <v>5513</v>
      </c>
      <c r="P40" s="52">
        <v>655</v>
      </c>
      <c r="Q40" s="52">
        <v>287</v>
      </c>
      <c r="R40" s="52">
        <v>406</v>
      </c>
      <c r="S40" s="52">
        <v>55</v>
      </c>
      <c r="T40" s="52">
        <v>491</v>
      </c>
      <c r="U40" s="52">
        <v>1285</v>
      </c>
      <c r="V40" s="52">
        <v>1864</v>
      </c>
      <c r="W40" s="52">
        <v>1674</v>
      </c>
      <c r="X40" s="52">
        <v>393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2062</v>
      </c>
      <c r="D41" s="36">
        <v>2063</v>
      </c>
      <c r="E41" s="36">
        <v>2236</v>
      </c>
      <c r="F41" s="36">
        <v>1923</v>
      </c>
      <c r="G41" s="36">
        <v>2112</v>
      </c>
      <c r="H41" s="36">
        <v>2149</v>
      </c>
      <c r="I41" s="36">
        <v>1337</v>
      </c>
      <c r="J41" s="36">
        <v>845</v>
      </c>
      <c r="K41" s="36">
        <v>185</v>
      </c>
      <c r="L41" s="36">
        <v>24</v>
      </c>
      <c r="M41" s="36">
        <v>340</v>
      </c>
      <c r="N41" s="36">
        <v>1694</v>
      </c>
      <c r="O41" s="36">
        <v>2312</v>
      </c>
      <c r="P41" s="36">
        <v>370</v>
      </c>
      <c r="Q41" s="36">
        <v>162</v>
      </c>
      <c r="R41" s="36">
        <v>228</v>
      </c>
      <c r="S41" s="36">
        <v>46</v>
      </c>
      <c r="T41" s="36">
        <v>347</v>
      </c>
      <c r="U41" s="36">
        <v>757</v>
      </c>
      <c r="V41" s="36">
        <v>1092</v>
      </c>
      <c r="W41" s="36">
        <v>888</v>
      </c>
      <c r="X41" s="36">
        <v>391</v>
      </c>
      <c r="Y41" s="36">
        <v>0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2043</v>
      </c>
      <c r="D45" s="52">
        <v>6376</v>
      </c>
      <c r="E45" s="52">
        <v>7384</v>
      </c>
      <c r="F45" s="52">
        <v>5147</v>
      </c>
      <c r="G45" s="52">
        <v>3966</v>
      </c>
      <c r="H45" s="52">
        <v>2605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8</v>
      </c>
      <c r="D48" s="52">
        <v>8</v>
      </c>
      <c r="E48" s="52">
        <v>9</v>
      </c>
      <c r="F48" s="52">
        <v>10</v>
      </c>
      <c r="G48" s="52">
        <v>15</v>
      </c>
      <c r="H48" s="52">
        <v>99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4085</v>
      </c>
      <c r="D54" s="52">
        <v>6343</v>
      </c>
      <c r="E54" s="52">
        <v>7312</v>
      </c>
      <c r="F54" s="52">
        <v>5083</v>
      </c>
      <c r="G54" s="52">
        <v>3917</v>
      </c>
      <c r="H54" s="52">
        <v>2573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33</v>
      </c>
      <c r="E55" s="52">
        <v>72</v>
      </c>
      <c r="F55" s="52">
        <v>64</v>
      </c>
      <c r="G55" s="52">
        <v>49</v>
      </c>
      <c r="H55" s="52">
        <v>32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3654</v>
      </c>
      <c r="D59" s="52">
        <v>5687</v>
      </c>
      <c r="E59" s="52">
        <v>6557</v>
      </c>
      <c r="F59" s="52">
        <v>4579</v>
      </c>
      <c r="G59" s="52">
        <v>3530</v>
      </c>
      <c r="H59" s="52">
        <v>2318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431</v>
      </c>
      <c r="D60" s="36">
        <v>689</v>
      </c>
      <c r="E60" s="36">
        <v>827</v>
      </c>
      <c r="F60" s="36">
        <v>568</v>
      </c>
      <c r="G60" s="36">
        <v>436</v>
      </c>
      <c r="H60" s="36">
        <v>287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184597</v>
      </c>
      <c r="D64" s="52">
        <v>184659</v>
      </c>
      <c r="E64" s="52">
        <v>185097</v>
      </c>
      <c r="F64" s="52">
        <v>186341</v>
      </c>
      <c r="G64" s="52">
        <v>188755</v>
      </c>
      <c r="H64" s="52">
        <v>192612</v>
      </c>
      <c r="I64" s="52">
        <v>198085</v>
      </c>
      <c r="J64" s="52">
        <v>205361</v>
      </c>
      <c r="K64" s="52">
        <v>214657</v>
      </c>
      <c r="L64" s="52">
        <v>226180</v>
      </c>
      <c r="M64" s="52">
        <v>240090</v>
      </c>
      <c r="N64" s="52">
        <v>256533</v>
      </c>
      <c r="O64" s="52">
        <v>238736</v>
      </c>
      <c r="P64" s="52">
        <v>113105</v>
      </c>
      <c r="Q64" s="52">
        <v>138403</v>
      </c>
      <c r="R64" s="52">
        <v>167185</v>
      </c>
      <c r="S64" s="52">
        <v>199789</v>
      </c>
      <c r="T64" s="52">
        <v>187085</v>
      </c>
      <c r="U64" s="52">
        <v>160592</v>
      </c>
      <c r="V64" s="52">
        <v>142671</v>
      </c>
      <c r="W64" s="52">
        <v>136809</v>
      </c>
      <c r="X64" s="52">
        <v>145216</v>
      </c>
      <c r="Y64" s="52">
        <v>153734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733</v>
      </c>
      <c r="D67" s="52">
        <v>745</v>
      </c>
      <c r="E67" s="52">
        <v>837</v>
      </c>
      <c r="F67" s="52">
        <v>1095</v>
      </c>
      <c r="G67" s="52">
        <v>1617</v>
      </c>
      <c r="H67" s="52">
        <v>2507</v>
      </c>
      <c r="I67" s="52">
        <v>3417</v>
      </c>
      <c r="J67" s="52">
        <v>5029</v>
      </c>
      <c r="K67" s="52">
        <v>7610</v>
      </c>
      <c r="L67" s="52">
        <v>8247</v>
      </c>
      <c r="M67" s="52">
        <v>8774</v>
      </c>
      <c r="N67" s="52">
        <v>9003</v>
      </c>
      <c r="O67" s="52">
        <v>9559</v>
      </c>
      <c r="P67" s="52">
        <v>10542</v>
      </c>
      <c r="Q67" s="52">
        <v>11786</v>
      </c>
      <c r="R67" s="52">
        <v>13131</v>
      </c>
      <c r="S67" s="52">
        <v>14115</v>
      </c>
      <c r="T67" s="52">
        <v>16248</v>
      </c>
      <c r="U67" s="52">
        <v>20375</v>
      </c>
      <c r="V67" s="52">
        <v>28157</v>
      </c>
      <c r="W67" s="52">
        <v>42075</v>
      </c>
      <c r="X67" s="52">
        <v>64473</v>
      </c>
      <c r="Y67" s="52">
        <v>71642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119061</v>
      </c>
      <c r="D69" s="52">
        <v>119091</v>
      </c>
      <c r="E69" s="52">
        <v>119299</v>
      </c>
      <c r="F69" s="52">
        <v>119833</v>
      </c>
      <c r="G69" s="52">
        <v>120847</v>
      </c>
      <c r="H69" s="52">
        <v>122478</v>
      </c>
      <c r="I69" s="52">
        <v>134126</v>
      </c>
      <c r="J69" s="52">
        <v>186278</v>
      </c>
      <c r="K69" s="52">
        <v>187234</v>
      </c>
      <c r="L69" s="52">
        <v>196589</v>
      </c>
      <c r="M69" s="52">
        <v>212734</v>
      </c>
      <c r="N69" s="52">
        <v>238696</v>
      </c>
      <c r="O69" s="52">
        <v>229973</v>
      </c>
      <c r="P69" s="52">
        <v>97146</v>
      </c>
      <c r="Q69" s="52">
        <v>125239</v>
      </c>
      <c r="R69" s="52">
        <v>156544</v>
      </c>
      <c r="S69" s="52">
        <v>193760</v>
      </c>
      <c r="T69" s="52">
        <v>182454</v>
      </c>
      <c r="U69" s="52">
        <v>156681</v>
      </c>
      <c r="V69" s="52">
        <v>136030</v>
      </c>
      <c r="W69" s="52">
        <v>126283</v>
      </c>
      <c r="X69" s="52">
        <v>130470</v>
      </c>
      <c r="Y69" s="52">
        <v>137233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1</v>
      </c>
      <c r="G70" s="52">
        <v>3</v>
      </c>
      <c r="H70" s="52">
        <v>2</v>
      </c>
      <c r="I70" s="52">
        <v>6</v>
      </c>
      <c r="J70" s="52">
        <v>15</v>
      </c>
      <c r="K70" s="52">
        <v>16</v>
      </c>
      <c r="L70" s="52">
        <v>29</v>
      </c>
      <c r="M70" s="52">
        <v>39</v>
      </c>
      <c r="N70" s="52">
        <v>53</v>
      </c>
      <c r="O70" s="52">
        <v>86</v>
      </c>
      <c r="P70" s="52">
        <v>52</v>
      </c>
      <c r="Q70" s="52">
        <v>77</v>
      </c>
      <c r="R70" s="52">
        <v>97</v>
      </c>
      <c r="S70" s="52">
        <v>112</v>
      </c>
      <c r="T70" s="52">
        <v>113</v>
      </c>
      <c r="U70" s="52">
        <v>108</v>
      </c>
      <c r="V70" s="52">
        <v>104</v>
      </c>
      <c r="W70" s="52">
        <v>108</v>
      </c>
      <c r="X70" s="52">
        <v>110</v>
      </c>
      <c r="Y70" s="52">
        <v>109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131073</v>
      </c>
      <c r="D73" s="52">
        <v>131416</v>
      </c>
      <c r="E73" s="52">
        <v>134001</v>
      </c>
      <c r="F73" s="52">
        <v>141737</v>
      </c>
      <c r="G73" s="52">
        <v>157234</v>
      </c>
      <c r="H73" s="52">
        <v>182249</v>
      </c>
      <c r="I73" s="52">
        <v>139553</v>
      </c>
      <c r="J73" s="52">
        <v>136268</v>
      </c>
      <c r="K73" s="52">
        <v>197567</v>
      </c>
      <c r="L73" s="52">
        <v>198612</v>
      </c>
      <c r="M73" s="52">
        <v>204365</v>
      </c>
      <c r="N73" s="52">
        <v>151457</v>
      </c>
      <c r="O73" s="52">
        <v>22878</v>
      </c>
      <c r="P73" s="52">
        <v>39875</v>
      </c>
      <c r="Q73" s="52">
        <v>41883</v>
      </c>
      <c r="R73" s="52">
        <v>29035</v>
      </c>
      <c r="S73" s="52">
        <v>14568</v>
      </c>
      <c r="T73" s="52">
        <v>16646</v>
      </c>
      <c r="U73" s="52">
        <v>22154</v>
      </c>
      <c r="V73" s="52">
        <v>39972</v>
      </c>
      <c r="W73" s="52">
        <v>65243</v>
      </c>
      <c r="X73" s="52">
        <v>123062</v>
      </c>
      <c r="Y73" s="52">
        <v>135391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27</v>
      </c>
      <c r="E74" s="52">
        <v>194</v>
      </c>
      <c r="F74" s="52">
        <v>544</v>
      </c>
      <c r="G74" s="52">
        <v>1100</v>
      </c>
      <c r="H74" s="52">
        <v>1855</v>
      </c>
      <c r="I74" s="52">
        <v>2826</v>
      </c>
      <c r="J74" s="52">
        <v>4032</v>
      </c>
      <c r="K74" s="52">
        <v>5503</v>
      </c>
      <c r="L74" s="52">
        <v>1483</v>
      </c>
      <c r="M74" s="52">
        <v>1258</v>
      </c>
      <c r="N74" s="52">
        <v>2030</v>
      </c>
      <c r="O74" s="52">
        <v>1459</v>
      </c>
      <c r="P74" s="52">
        <v>2143</v>
      </c>
      <c r="Q74" s="52">
        <v>2824</v>
      </c>
      <c r="R74" s="52">
        <v>2530</v>
      </c>
      <c r="S74" s="52">
        <v>871</v>
      </c>
      <c r="T74" s="52">
        <v>1090</v>
      </c>
      <c r="U74" s="52">
        <v>1796</v>
      </c>
      <c r="V74" s="52">
        <v>3301</v>
      </c>
      <c r="W74" s="52">
        <v>5463</v>
      </c>
      <c r="X74" s="52">
        <v>10455</v>
      </c>
      <c r="Y74" s="52">
        <v>12066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362701</v>
      </c>
      <c r="D78" s="52">
        <v>363522</v>
      </c>
      <c r="E78" s="52">
        <v>369315</v>
      </c>
      <c r="F78" s="52">
        <v>385143</v>
      </c>
      <c r="G78" s="52">
        <v>415790</v>
      </c>
      <c r="H78" s="52">
        <v>465794</v>
      </c>
      <c r="I78" s="52">
        <v>322003</v>
      </c>
      <c r="J78" s="52">
        <v>337059</v>
      </c>
      <c r="K78" s="52">
        <v>409737</v>
      </c>
      <c r="L78" s="52">
        <v>406440</v>
      </c>
      <c r="M78" s="52">
        <v>386917</v>
      </c>
      <c r="N78" s="52">
        <v>381246</v>
      </c>
      <c r="O78" s="52">
        <v>361168</v>
      </c>
      <c r="P78" s="52">
        <v>241832</v>
      </c>
      <c r="Q78" s="52">
        <v>265295</v>
      </c>
      <c r="R78" s="52">
        <v>293833</v>
      </c>
      <c r="S78" s="52">
        <v>312226</v>
      </c>
      <c r="T78" s="52">
        <v>309790</v>
      </c>
      <c r="U78" s="52">
        <v>301937</v>
      </c>
      <c r="V78" s="52">
        <v>322236</v>
      </c>
      <c r="W78" s="52">
        <v>337472</v>
      </c>
      <c r="X78" s="52">
        <v>353064</v>
      </c>
      <c r="Y78" s="52">
        <v>397029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6494</v>
      </c>
      <c r="D79" s="36">
        <v>6518</v>
      </c>
      <c r="E79" s="36">
        <v>7866</v>
      </c>
      <c r="F79" s="36">
        <v>6666</v>
      </c>
      <c r="G79" s="36">
        <v>80927</v>
      </c>
      <c r="H79" s="36">
        <v>38300</v>
      </c>
      <c r="I79" s="36">
        <v>781</v>
      </c>
      <c r="J79" s="36">
        <v>50878</v>
      </c>
      <c r="K79" s="36">
        <v>19416</v>
      </c>
      <c r="L79" s="36">
        <v>1046</v>
      </c>
      <c r="M79" s="36">
        <v>12618</v>
      </c>
      <c r="N79" s="36">
        <v>2667</v>
      </c>
      <c r="O79" s="36">
        <v>5094</v>
      </c>
      <c r="P79" s="36">
        <v>25495</v>
      </c>
      <c r="Q79" s="36">
        <v>38117</v>
      </c>
      <c r="R79" s="36">
        <v>1738</v>
      </c>
      <c r="S79" s="36">
        <v>3518</v>
      </c>
      <c r="T79" s="36">
        <v>5993</v>
      </c>
      <c r="U79" s="36">
        <v>9322</v>
      </c>
      <c r="V79" s="36">
        <v>13655</v>
      </c>
      <c r="W79" s="36">
        <v>18996</v>
      </c>
      <c r="X79" s="36">
        <v>27587</v>
      </c>
      <c r="Y79" s="36">
        <v>22567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34983</v>
      </c>
      <c r="D83" s="52">
        <v>34991</v>
      </c>
      <c r="E83" s="52">
        <v>35049</v>
      </c>
      <c r="F83" s="52">
        <v>35197</v>
      </c>
      <c r="G83" s="52">
        <v>35500</v>
      </c>
      <c r="H83" s="52">
        <v>36110</v>
      </c>
      <c r="I83" s="52">
        <v>37260</v>
      </c>
      <c r="J83" s="52">
        <v>39194</v>
      </c>
      <c r="K83" s="52">
        <v>42122</v>
      </c>
      <c r="L83" s="52">
        <v>46279</v>
      </c>
      <c r="M83" s="52">
        <v>51951</v>
      </c>
      <c r="N83" s="52">
        <v>59462</v>
      </c>
      <c r="O83" s="52">
        <v>62127</v>
      </c>
      <c r="P83" s="52">
        <v>46226</v>
      </c>
      <c r="Q83" s="52">
        <v>60856</v>
      </c>
      <c r="R83" s="52">
        <v>109430</v>
      </c>
      <c r="S83" s="52">
        <v>115271</v>
      </c>
      <c r="T83" s="52">
        <v>104474</v>
      </c>
      <c r="U83" s="52">
        <v>100778</v>
      </c>
      <c r="V83" s="52">
        <v>146374</v>
      </c>
      <c r="W83" s="52">
        <v>159962</v>
      </c>
      <c r="X83" s="52">
        <v>152714</v>
      </c>
      <c r="Y83" s="52">
        <v>147853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139</v>
      </c>
      <c r="D86" s="52">
        <v>142</v>
      </c>
      <c r="E86" s="52">
        <v>155</v>
      </c>
      <c r="F86" s="52">
        <v>196</v>
      </c>
      <c r="G86" s="52">
        <v>277</v>
      </c>
      <c r="H86" s="52">
        <v>429</v>
      </c>
      <c r="I86" s="52">
        <v>650</v>
      </c>
      <c r="J86" s="52">
        <v>1152</v>
      </c>
      <c r="K86" s="52">
        <v>2107</v>
      </c>
      <c r="L86" s="52">
        <v>3132</v>
      </c>
      <c r="M86" s="52">
        <v>4893</v>
      </c>
      <c r="N86" s="52">
        <v>7436</v>
      </c>
      <c r="O86" s="52">
        <v>10602</v>
      </c>
      <c r="P86" s="52">
        <v>13238</v>
      </c>
      <c r="Q86" s="52">
        <v>15671</v>
      </c>
      <c r="R86" s="52">
        <v>17829</v>
      </c>
      <c r="S86" s="52">
        <v>20143</v>
      </c>
      <c r="T86" s="52">
        <v>20481</v>
      </c>
      <c r="U86" s="52">
        <v>19849</v>
      </c>
      <c r="V86" s="52">
        <v>16844</v>
      </c>
      <c r="W86" s="52">
        <v>13602</v>
      </c>
      <c r="X86" s="52">
        <v>18951</v>
      </c>
      <c r="Y86" s="52">
        <v>22052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2201</v>
      </c>
      <c r="D88" s="52">
        <v>2201</v>
      </c>
      <c r="E88" s="52">
        <v>2204</v>
      </c>
      <c r="F88" s="52">
        <v>2209</v>
      </c>
      <c r="G88" s="52">
        <v>2222</v>
      </c>
      <c r="H88" s="52">
        <v>2255</v>
      </c>
      <c r="I88" s="52">
        <v>2321</v>
      </c>
      <c r="J88" s="52">
        <v>4336</v>
      </c>
      <c r="K88" s="52">
        <v>3638</v>
      </c>
      <c r="L88" s="52">
        <v>4415</v>
      </c>
      <c r="M88" s="52">
        <v>5917</v>
      </c>
      <c r="N88" s="52">
        <v>8366</v>
      </c>
      <c r="O88" s="52">
        <v>10058</v>
      </c>
      <c r="P88" s="52">
        <v>6673</v>
      </c>
      <c r="Q88" s="52">
        <v>12522</v>
      </c>
      <c r="R88" s="52">
        <v>11425</v>
      </c>
      <c r="S88" s="52">
        <v>16930</v>
      </c>
      <c r="T88" s="52">
        <v>17745</v>
      </c>
      <c r="U88" s="52">
        <v>24580</v>
      </c>
      <c r="V88" s="52">
        <v>42552</v>
      </c>
      <c r="W88" s="52">
        <v>24391</v>
      </c>
      <c r="X88" s="52">
        <v>12730</v>
      </c>
      <c r="Y88" s="52">
        <v>6904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1</v>
      </c>
      <c r="N89" s="52">
        <v>1</v>
      </c>
      <c r="O89" s="52">
        <v>3</v>
      </c>
      <c r="P89" s="52">
        <v>0</v>
      </c>
      <c r="Q89" s="52">
        <v>0</v>
      </c>
      <c r="R89" s="52">
        <v>0</v>
      </c>
      <c r="S89" s="52">
        <v>0</v>
      </c>
      <c r="T89" s="52">
        <v>4</v>
      </c>
      <c r="U89" s="52">
        <v>3</v>
      </c>
      <c r="V89" s="52">
        <v>23</v>
      </c>
      <c r="W89" s="52">
        <v>20</v>
      </c>
      <c r="X89" s="52">
        <v>16</v>
      </c>
      <c r="Y89" s="52">
        <v>16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18242</v>
      </c>
      <c r="D92" s="52">
        <v>18263</v>
      </c>
      <c r="E92" s="52">
        <v>18411</v>
      </c>
      <c r="F92" s="52">
        <v>18789</v>
      </c>
      <c r="G92" s="52">
        <v>19510</v>
      </c>
      <c r="H92" s="52">
        <v>20714</v>
      </c>
      <c r="I92" s="52">
        <v>11657</v>
      </c>
      <c r="J92" s="52">
        <v>8214</v>
      </c>
      <c r="K92" s="52">
        <v>10845</v>
      </c>
      <c r="L92" s="52">
        <v>11060</v>
      </c>
      <c r="M92" s="52">
        <v>12043</v>
      </c>
      <c r="N92" s="52">
        <v>13651</v>
      </c>
      <c r="O92" s="52">
        <v>14032</v>
      </c>
      <c r="P92" s="52">
        <v>9695</v>
      </c>
      <c r="Q92" s="52">
        <v>7109</v>
      </c>
      <c r="R92" s="52">
        <v>9353</v>
      </c>
      <c r="S92" s="52">
        <v>12005</v>
      </c>
      <c r="T92" s="52">
        <v>10926</v>
      </c>
      <c r="U92" s="52">
        <v>10140</v>
      </c>
      <c r="V92" s="52">
        <v>9581</v>
      </c>
      <c r="W92" s="52">
        <v>8727</v>
      </c>
      <c r="X92" s="52">
        <v>6831</v>
      </c>
      <c r="Y92" s="52">
        <v>6666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2</v>
      </c>
      <c r="H93" s="52">
        <v>2</v>
      </c>
      <c r="I93" s="52">
        <v>3</v>
      </c>
      <c r="J93" s="52">
        <v>4</v>
      </c>
      <c r="K93" s="52">
        <v>7</v>
      </c>
      <c r="L93" s="52">
        <v>0</v>
      </c>
      <c r="M93" s="52">
        <v>0</v>
      </c>
      <c r="N93" s="52">
        <v>1</v>
      </c>
      <c r="O93" s="52">
        <v>1</v>
      </c>
      <c r="P93" s="52">
        <v>5</v>
      </c>
      <c r="Q93" s="52">
        <v>6</v>
      </c>
      <c r="R93" s="52">
        <v>8</v>
      </c>
      <c r="S93" s="52">
        <v>9</v>
      </c>
      <c r="T93" s="52">
        <v>8</v>
      </c>
      <c r="U93" s="52">
        <v>7</v>
      </c>
      <c r="V93" s="52">
        <v>9</v>
      </c>
      <c r="W93" s="52">
        <v>3</v>
      </c>
      <c r="X93" s="52">
        <v>4</v>
      </c>
      <c r="Y93" s="52">
        <v>6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47322</v>
      </c>
      <c r="D96" s="52">
        <v>47423</v>
      </c>
      <c r="E96" s="52">
        <v>48120</v>
      </c>
      <c r="F96" s="52">
        <v>49977</v>
      </c>
      <c r="G96" s="52">
        <v>53827</v>
      </c>
      <c r="H96" s="52">
        <v>61008</v>
      </c>
      <c r="I96" s="52">
        <v>45174</v>
      </c>
      <c r="J96" s="52">
        <v>54671</v>
      </c>
      <c r="K96" s="52">
        <v>75806</v>
      </c>
      <c r="L96" s="52">
        <v>94885</v>
      </c>
      <c r="M96" s="52">
        <v>125790</v>
      </c>
      <c r="N96" s="52">
        <v>158002</v>
      </c>
      <c r="O96" s="52">
        <v>180289</v>
      </c>
      <c r="P96" s="52">
        <v>167936</v>
      </c>
      <c r="Q96" s="52">
        <v>182497</v>
      </c>
      <c r="R96" s="52">
        <v>209583</v>
      </c>
      <c r="S96" s="52">
        <v>230120</v>
      </c>
      <c r="T96" s="52">
        <v>218510</v>
      </c>
      <c r="U96" s="52">
        <v>205957</v>
      </c>
      <c r="V96" s="52">
        <v>188067</v>
      </c>
      <c r="W96" s="52">
        <v>172390</v>
      </c>
      <c r="X96" s="52">
        <v>153000</v>
      </c>
      <c r="Y96" s="52">
        <v>141056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8</v>
      </c>
      <c r="E97" s="52">
        <v>56</v>
      </c>
      <c r="F97" s="52">
        <v>159</v>
      </c>
      <c r="G97" s="52">
        <v>314</v>
      </c>
      <c r="H97" s="52">
        <v>532</v>
      </c>
      <c r="I97" s="52">
        <v>825</v>
      </c>
      <c r="J97" s="52">
        <v>1318</v>
      </c>
      <c r="K97" s="52">
        <v>1782</v>
      </c>
      <c r="L97" s="52">
        <v>1051</v>
      </c>
      <c r="M97" s="52">
        <v>1913</v>
      </c>
      <c r="N97" s="52">
        <v>3365</v>
      </c>
      <c r="O97" s="52">
        <v>5698</v>
      </c>
      <c r="P97" s="52">
        <v>8343</v>
      </c>
      <c r="Q97" s="52">
        <v>12274</v>
      </c>
      <c r="R97" s="52">
        <v>15750</v>
      </c>
      <c r="S97" s="52">
        <v>15864</v>
      </c>
      <c r="T97" s="52">
        <v>15433</v>
      </c>
      <c r="U97" s="52">
        <v>17904</v>
      </c>
      <c r="V97" s="52">
        <v>18377</v>
      </c>
      <c r="W97" s="52">
        <v>13013</v>
      </c>
      <c r="X97" s="52">
        <v>13711</v>
      </c>
      <c r="Y97" s="52">
        <v>13144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319</v>
      </c>
      <c r="D101" s="52">
        <v>319</v>
      </c>
      <c r="E101" s="52">
        <v>323</v>
      </c>
      <c r="F101" s="52">
        <v>330</v>
      </c>
      <c r="G101" s="52">
        <v>348</v>
      </c>
      <c r="H101" s="52">
        <v>379</v>
      </c>
      <c r="I101" s="52">
        <v>250</v>
      </c>
      <c r="J101" s="52">
        <v>305</v>
      </c>
      <c r="K101" s="52">
        <v>362</v>
      </c>
      <c r="L101" s="52">
        <v>461</v>
      </c>
      <c r="M101" s="52">
        <v>661</v>
      </c>
      <c r="N101" s="52">
        <v>895</v>
      </c>
      <c r="O101" s="52">
        <v>1118</v>
      </c>
      <c r="P101" s="52">
        <v>1033</v>
      </c>
      <c r="Q101" s="52">
        <v>1280</v>
      </c>
      <c r="R101" s="52">
        <v>1621</v>
      </c>
      <c r="S101" s="52">
        <v>1957</v>
      </c>
      <c r="T101" s="52">
        <v>1979</v>
      </c>
      <c r="U101" s="52">
        <v>1971</v>
      </c>
      <c r="V101" s="52">
        <v>1742</v>
      </c>
      <c r="W101" s="52">
        <v>1313</v>
      </c>
      <c r="X101" s="52">
        <v>1032</v>
      </c>
      <c r="Y101" s="52">
        <v>1002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62298</v>
      </c>
      <c r="D102" s="52">
        <v>62418</v>
      </c>
      <c r="E102" s="52">
        <v>63239</v>
      </c>
      <c r="F102" s="52">
        <v>65472</v>
      </c>
      <c r="G102" s="52">
        <v>70070</v>
      </c>
      <c r="H102" s="52">
        <v>78367</v>
      </c>
      <c r="I102" s="52">
        <v>54845</v>
      </c>
      <c r="J102" s="52">
        <v>60470</v>
      </c>
      <c r="K102" s="52">
        <v>80635</v>
      </c>
      <c r="L102" s="52">
        <v>96384</v>
      </c>
      <c r="M102" s="52">
        <v>120374</v>
      </c>
      <c r="N102" s="52">
        <v>142813</v>
      </c>
      <c r="O102" s="52">
        <v>156711</v>
      </c>
      <c r="P102" s="52">
        <v>136800</v>
      </c>
      <c r="Q102" s="52">
        <v>142742</v>
      </c>
      <c r="R102" s="52">
        <v>155537</v>
      </c>
      <c r="S102" s="52">
        <v>163927</v>
      </c>
      <c r="T102" s="52">
        <v>155895</v>
      </c>
      <c r="U102" s="52">
        <v>147438</v>
      </c>
      <c r="V102" s="52">
        <v>138922</v>
      </c>
      <c r="W102" s="52">
        <v>119151</v>
      </c>
      <c r="X102" s="52">
        <v>89186</v>
      </c>
      <c r="Y102" s="52">
        <v>85182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7348</v>
      </c>
      <c r="D103" s="36">
        <v>7367</v>
      </c>
      <c r="E103" s="36">
        <v>7918</v>
      </c>
      <c r="F103" s="36">
        <v>7285</v>
      </c>
      <c r="G103" s="36">
        <v>8101</v>
      </c>
      <c r="H103" s="36">
        <v>8889</v>
      </c>
      <c r="I103" s="36">
        <v>6241</v>
      </c>
      <c r="J103" s="36">
        <v>8329</v>
      </c>
      <c r="K103" s="36">
        <v>12231</v>
      </c>
      <c r="L103" s="36">
        <v>16411</v>
      </c>
      <c r="M103" s="36">
        <v>27712</v>
      </c>
      <c r="N103" s="36">
        <v>44463</v>
      </c>
      <c r="O103" s="36">
        <v>59342</v>
      </c>
      <c r="P103" s="36">
        <v>60588</v>
      </c>
      <c r="Q103" s="36">
        <v>74524</v>
      </c>
      <c r="R103" s="36">
        <v>96249</v>
      </c>
      <c r="S103" s="36">
        <v>118133</v>
      </c>
      <c r="T103" s="36">
        <v>116118</v>
      </c>
      <c r="U103" s="36">
        <v>117068</v>
      </c>
      <c r="V103" s="36">
        <v>109063</v>
      </c>
      <c r="W103" s="36">
        <v>95843</v>
      </c>
      <c r="X103" s="36">
        <v>98275</v>
      </c>
      <c r="Y103" s="36">
        <v>85311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63359</v>
      </c>
      <c r="D126" s="52">
        <v>65075</v>
      </c>
      <c r="E126" s="52">
        <v>61740</v>
      </c>
      <c r="F126" s="52">
        <v>63512</v>
      </c>
      <c r="G126" s="52">
        <v>63761</v>
      </c>
      <c r="H126" s="52">
        <v>64166</v>
      </c>
      <c r="I126" s="52">
        <v>64834</v>
      </c>
      <c r="J126" s="52">
        <v>65833</v>
      </c>
      <c r="K126" s="52">
        <v>67212</v>
      </c>
      <c r="L126" s="52">
        <v>69041</v>
      </c>
      <c r="M126" s="52">
        <v>71353</v>
      </c>
      <c r="N126" s="52">
        <v>74196</v>
      </c>
      <c r="O126" s="52">
        <v>65005</v>
      </c>
      <c r="P126" s="52">
        <v>18503</v>
      </c>
      <c r="Q126" s="52">
        <v>23477</v>
      </c>
      <c r="R126" s="52">
        <v>29261</v>
      </c>
      <c r="S126" s="52">
        <v>35855</v>
      </c>
      <c r="T126" s="52">
        <v>36010</v>
      </c>
      <c r="U126" s="52">
        <v>43460</v>
      </c>
      <c r="V126" s="52">
        <v>45727</v>
      </c>
      <c r="W126" s="52">
        <v>41875</v>
      </c>
      <c r="X126" s="52">
        <v>40475</v>
      </c>
      <c r="Y126" s="52">
        <v>38461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251</v>
      </c>
      <c r="D129" s="52">
        <v>256</v>
      </c>
      <c r="E129" s="52">
        <v>277</v>
      </c>
      <c r="F129" s="52">
        <v>337</v>
      </c>
      <c r="G129" s="52">
        <v>439</v>
      </c>
      <c r="H129" s="52">
        <v>603</v>
      </c>
      <c r="I129" s="52">
        <v>711</v>
      </c>
      <c r="J129" s="52">
        <v>996</v>
      </c>
      <c r="K129" s="52">
        <v>1549</v>
      </c>
      <c r="L129" s="52">
        <v>1540</v>
      </c>
      <c r="M129" s="52">
        <v>1869</v>
      </c>
      <c r="N129" s="52">
        <v>2487</v>
      </c>
      <c r="O129" s="52">
        <v>3055</v>
      </c>
      <c r="P129" s="52">
        <v>3446</v>
      </c>
      <c r="Q129" s="52">
        <v>3649</v>
      </c>
      <c r="R129" s="52">
        <v>3939</v>
      </c>
      <c r="S129" s="52">
        <v>4351</v>
      </c>
      <c r="T129" s="52">
        <v>4890</v>
      </c>
      <c r="U129" s="52">
        <v>5481</v>
      </c>
      <c r="V129" s="52">
        <v>5932</v>
      </c>
      <c r="W129" s="52">
        <v>6472</v>
      </c>
      <c r="X129" s="52">
        <v>8840</v>
      </c>
      <c r="Y129" s="52">
        <v>9082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59922</v>
      </c>
      <c r="D131" s="52">
        <v>70070</v>
      </c>
      <c r="E131" s="52">
        <v>54633</v>
      </c>
      <c r="F131" s="52">
        <v>56578</v>
      </c>
      <c r="G131" s="52">
        <v>59048</v>
      </c>
      <c r="H131" s="52">
        <v>60615</v>
      </c>
      <c r="I131" s="52">
        <v>61247</v>
      </c>
      <c r="J131" s="52">
        <v>64110</v>
      </c>
      <c r="K131" s="52">
        <v>64788</v>
      </c>
      <c r="L131" s="52">
        <v>66095</v>
      </c>
      <c r="M131" s="52">
        <v>70309</v>
      </c>
      <c r="N131" s="52">
        <v>73203</v>
      </c>
      <c r="O131" s="52">
        <v>64122</v>
      </c>
      <c r="P131" s="52">
        <v>28598</v>
      </c>
      <c r="Q131" s="52">
        <v>32532</v>
      </c>
      <c r="R131" s="52">
        <v>25121</v>
      </c>
      <c r="S131" s="52">
        <v>32317</v>
      </c>
      <c r="T131" s="52">
        <v>32765</v>
      </c>
      <c r="U131" s="52">
        <v>39485</v>
      </c>
      <c r="V131" s="52">
        <v>41902</v>
      </c>
      <c r="W131" s="52">
        <v>38382</v>
      </c>
      <c r="X131" s="52">
        <v>36161</v>
      </c>
      <c r="Y131" s="52">
        <v>36152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2</v>
      </c>
      <c r="H132" s="52">
        <v>1</v>
      </c>
      <c r="I132" s="52">
        <v>3</v>
      </c>
      <c r="J132" s="52">
        <v>3</v>
      </c>
      <c r="K132" s="52">
        <v>4</v>
      </c>
      <c r="L132" s="52">
        <v>7</v>
      </c>
      <c r="M132" s="52">
        <v>10</v>
      </c>
      <c r="N132" s="52">
        <v>10</v>
      </c>
      <c r="O132" s="52">
        <v>18</v>
      </c>
      <c r="P132" s="52">
        <v>11</v>
      </c>
      <c r="Q132" s="52">
        <v>23</v>
      </c>
      <c r="R132" s="52">
        <v>18</v>
      </c>
      <c r="S132" s="52">
        <v>23</v>
      </c>
      <c r="T132" s="52">
        <v>8</v>
      </c>
      <c r="U132" s="52">
        <v>19</v>
      </c>
      <c r="V132" s="52">
        <v>23</v>
      </c>
      <c r="W132" s="52">
        <v>23</v>
      </c>
      <c r="X132" s="52">
        <v>24</v>
      </c>
      <c r="Y132" s="52">
        <v>33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6874</v>
      </c>
      <c r="D135" s="52">
        <v>6888</v>
      </c>
      <c r="E135" s="52">
        <v>7202</v>
      </c>
      <c r="F135" s="52">
        <v>7062</v>
      </c>
      <c r="G135" s="52">
        <v>7725</v>
      </c>
      <c r="H135" s="52">
        <v>8665</v>
      </c>
      <c r="I135" s="52">
        <v>5913</v>
      </c>
      <c r="J135" s="52">
        <v>5139</v>
      </c>
      <c r="K135" s="52">
        <v>7699</v>
      </c>
      <c r="L135" s="52">
        <v>7998</v>
      </c>
      <c r="M135" s="52">
        <v>8441</v>
      </c>
      <c r="N135" s="52">
        <v>8012</v>
      </c>
      <c r="O135" s="52">
        <v>6923</v>
      </c>
      <c r="P135" s="52">
        <v>6091</v>
      </c>
      <c r="Q135" s="52">
        <v>4604</v>
      </c>
      <c r="R135" s="52">
        <v>4577</v>
      </c>
      <c r="S135" s="52">
        <v>4875</v>
      </c>
      <c r="T135" s="52">
        <v>4868</v>
      </c>
      <c r="U135" s="52">
        <v>5472</v>
      </c>
      <c r="V135" s="52">
        <v>6930</v>
      </c>
      <c r="W135" s="52">
        <v>9673</v>
      </c>
      <c r="X135" s="52">
        <v>9813</v>
      </c>
      <c r="Y135" s="52">
        <v>8113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1</v>
      </c>
      <c r="E136" s="52">
        <v>8</v>
      </c>
      <c r="F136" s="52">
        <v>21</v>
      </c>
      <c r="G136" s="52">
        <v>42</v>
      </c>
      <c r="H136" s="52">
        <v>70</v>
      </c>
      <c r="I136" s="52">
        <v>109</v>
      </c>
      <c r="J136" s="52">
        <v>154</v>
      </c>
      <c r="K136" s="52">
        <v>216</v>
      </c>
      <c r="L136" s="52">
        <v>59</v>
      </c>
      <c r="M136" s="52">
        <v>74</v>
      </c>
      <c r="N136" s="52">
        <v>103</v>
      </c>
      <c r="O136" s="52">
        <v>169</v>
      </c>
      <c r="P136" s="52">
        <v>218</v>
      </c>
      <c r="Q136" s="52">
        <v>289</v>
      </c>
      <c r="R136" s="52">
        <v>329</v>
      </c>
      <c r="S136" s="52">
        <v>313</v>
      </c>
      <c r="T136" s="52">
        <v>313</v>
      </c>
      <c r="U136" s="52">
        <v>410</v>
      </c>
      <c r="V136" s="52">
        <v>540</v>
      </c>
      <c r="W136" s="52">
        <v>755</v>
      </c>
      <c r="X136" s="52">
        <v>846</v>
      </c>
      <c r="Y136" s="52">
        <v>691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113349</v>
      </c>
      <c r="D140" s="52">
        <v>113538</v>
      </c>
      <c r="E140" s="52">
        <v>114627</v>
      </c>
      <c r="F140" s="52">
        <v>117579</v>
      </c>
      <c r="G140" s="52">
        <v>123418</v>
      </c>
      <c r="H140" s="52">
        <v>133396</v>
      </c>
      <c r="I140" s="52">
        <v>80644</v>
      </c>
      <c r="J140" s="52">
        <v>73951</v>
      </c>
      <c r="K140" s="52">
        <v>84260</v>
      </c>
      <c r="L140" s="52">
        <v>85042</v>
      </c>
      <c r="M140" s="52">
        <v>94699</v>
      </c>
      <c r="N140" s="52">
        <v>93754</v>
      </c>
      <c r="O140" s="52">
        <v>77536</v>
      </c>
      <c r="P140" s="52">
        <v>40405</v>
      </c>
      <c r="Q140" s="52">
        <v>39935</v>
      </c>
      <c r="R140" s="52">
        <v>40745</v>
      </c>
      <c r="S140" s="52">
        <v>44743</v>
      </c>
      <c r="T140" s="52">
        <v>47490</v>
      </c>
      <c r="U140" s="52">
        <v>50509</v>
      </c>
      <c r="V140" s="52">
        <v>50308</v>
      </c>
      <c r="W140" s="52">
        <v>41136</v>
      </c>
      <c r="X140" s="52">
        <v>28873</v>
      </c>
      <c r="Y140" s="52">
        <v>32398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13369</v>
      </c>
      <c r="D141" s="36">
        <v>13401</v>
      </c>
      <c r="E141" s="36">
        <v>14295</v>
      </c>
      <c r="F141" s="36">
        <v>13155</v>
      </c>
      <c r="G141" s="36">
        <v>14423</v>
      </c>
      <c r="H141" s="36">
        <v>15358</v>
      </c>
      <c r="I141" s="36">
        <v>9002</v>
      </c>
      <c r="J141" s="36">
        <v>9531</v>
      </c>
      <c r="K141" s="36">
        <v>10786</v>
      </c>
      <c r="L141" s="36">
        <v>10656</v>
      </c>
      <c r="M141" s="36">
        <v>16822</v>
      </c>
      <c r="N141" s="36">
        <v>25877</v>
      </c>
      <c r="O141" s="36">
        <v>27367</v>
      </c>
      <c r="P141" s="36">
        <v>17227</v>
      </c>
      <c r="Q141" s="36">
        <v>20204</v>
      </c>
      <c r="R141" s="36">
        <v>24630</v>
      </c>
      <c r="S141" s="36">
        <v>32373</v>
      </c>
      <c r="T141" s="36">
        <v>34879</v>
      </c>
      <c r="U141" s="36">
        <v>39022</v>
      </c>
      <c r="V141" s="36">
        <v>37498</v>
      </c>
      <c r="W141" s="36">
        <v>30305</v>
      </c>
      <c r="X141" s="36">
        <v>30064</v>
      </c>
      <c r="Y141" s="36">
        <v>30930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84</v>
      </c>
      <c r="D145" s="52">
        <v>83</v>
      </c>
      <c r="E145" s="52">
        <v>84</v>
      </c>
      <c r="F145" s="52">
        <v>87</v>
      </c>
      <c r="G145" s="52">
        <v>88</v>
      </c>
      <c r="H145" s="52">
        <v>93</v>
      </c>
      <c r="I145" s="52">
        <v>101</v>
      </c>
      <c r="J145" s="52">
        <v>111</v>
      </c>
      <c r="K145" s="52">
        <v>126</v>
      </c>
      <c r="L145" s="52">
        <v>139</v>
      </c>
      <c r="M145" s="52">
        <v>165</v>
      </c>
      <c r="N145" s="52">
        <v>186</v>
      </c>
      <c r="O145" s="52">
        <v>207</v>
      </c>
      <c r="P145" s="52">
        <v>170</v>
      </c>
      <c r="Q145" s="52">
        <v>217</v>
      </c>
      <c r="R145" s="52">
        <v>268</v>
      </c>
      <c r="S145" s="52">
        <v>335</v>
      </c>
      <c r="T145" s="52">
        <v>375</v>
      </c>
      <c r="U145" s="52">
        <v>387</v>
      </c>
      <c r="V145" s="52">
        <v>439</v>
      </c>
      <c r="W145" s="52">
        <v>505</v>
      </c>
      <c r="X145" s="52">
        <v>622</v>
      </c>
      <c r="Y145" s="52">
        <v>808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</v>
      </c>
      <c r="D147" s="52">
        <v>4</v>
      </c>
      <c r="E147" s="52">
        <v>3</v>
      </c>
      <c r="F147" s="52">
        <v>4</v>
      </c>
      <c r="G147" s="52">
        <v>5</v>
      </c>
      <c r="H147" s="52">
        <v>10</v>
      </c>
      <c r="I147" s="52">
        <v>10</v>
      </c>
      <c r="J147" s="52">
        <v>17</v>
      </c>
      <c r="K147" s="52">
        <v>26</v>
      </c>
      <c r="L147" s="52">
        <v>21</v>
      </c>
      <c r="M147" s="52">
        <v>26</v>
      </c>
      <c r="N147" s="52">
        <v>31</v>
      </c>
      <c r="O147" s="52">
        <v>31</v>
      </c>
      <c r="P147" s="52">
        <v>40</v>
      </c>
      <c r="Q147" s="52">
        <v>45</v>
      </c>
      <c r="R147" s="52">
        <v>61</v>
      </c>
      <c r="S147" s="52">
        <v>193</v>
      </c>
      <c r="T147" s="52">
        <v>354</v>
      </c>
      <c r="U147" s="52">
        <v>423</v>
      </c>
      <c r="V147" s="52">
        <v>532</v>
      </c>
      <c r="W147" s="52">
        <v>1097</v>
      </c>
      <c r="X147" s="52">
        <v>2097</v>
      </c>
      <c r="Y147" s="52">
        <v>3550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47</v>
      </c>
      <c r="D149" s="52">
        <v>46</v>
      </c>
      <c r="E149" s="52">
        <v>47</v>
      </c>
      <c r="F149" s="52">
        <v>50</v>
      </c>
      <c r="G149" s="52">
        <v>55</v>
      </c>
      <c r="H149" s="52">
        <v>60</v>
      </c>
      <c r="I149" s="52">
        <v>46</v>
      </c>
      <c r="J149" s="52">
        <v>39</v>
      </c>
      <c r="K149" s="52">
        <v>59</v>
      </c>
      <c r="L149" s="52">
        <v>56</v>
      </c>
      <c r="M149" s="52">
        <v>37</v>
      </c>
      <c r="N149" s="52">
        <v>36</v>
      </c>
      <c r="O149" s="52">
        <v>31</v>
      </c>
      <c r="P149" s="52">
        <v>20</v>
      </c>
      <c r="Q149" s="52">
        <v>16</v>
      </c>
      <c r="R149" s="52">
        <v>24</v>
      </c>
      <c r="S149" s="52">
        <v>28</v>
      </c>
      <c r="T149" s="52">
        <v>40</v>
      </c>
      <c r="U149" s="52">
        <v>44</v>
      </c>
      <c r="V149" s="52">
        <v>71</v>
      </c>
      <c r="W149" s="52">
        <v>90</v>
      </c>
      <c r="X149" s="52">
        <v>117</v>
      </c>
      <c r="Y149" s="52">
        <v>161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121</v>
      </c>
      <c r="D153" s="52">
        <v>121</v>
      </c>
      <c r="E153" s="52">
        <v>125</v>
      </c>
      <c r="F153" s="52">
        <v>136</v>
      </c>
      <c r="G153" s="52">
        <v>162</v>
      </c>
      <c r="H153" s="52">
        <v>201</v>
      </c>
      <c r="I153" s="52">
        <v>190</v>
      </c>
      <c r="J153" s="52">
        <v>256</v>
      </c>
      <c r="K153" s="52">
        <v>353</v>
      </c>
      <c r="L153" s="52">
        <v>409</v>
      </c>
      <c r="M153" s="52">
        <v>418</v>
      </c>
      <c r="N153" s="52">
        <v>425</v>
      </c>
      <c r="O153" s="52">
        <v>424</v>
      </c>
      <c r="P153" s="52">
        <v>411</v>
      </c>
      <c r="Q153" s="52">
        <v>458</v>
      </c>
      <c r="R153" s="52">
        <v>555</v>
      </c>
      <c r="S153" s="52">
        <v>686</v>
      </c>
      <c r="T153" s="52">
        <v>879</v>
      </c>
      <c r="U153" s="52">
        <v>1090</v>
      </c>
      <c r="V153" s="52">
        <v>1484</v>
      </c>
      <c r="W153" s="52">
        <v>1987</v>
      </c>
      <c r="X153" s="52">
        <v>2554</v>
      </c>
      <c r="Y153" s="52">
        <v>3234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1</v>
      </c>
      <c r="G154" s="52">
        <v>2</v>
      </c>
      <c r="H154" s="52">
        <v>1</v>
      </c>
      <c r="I154" s="52">
        <v>4</v>
      </c>
      <c r="J154" s="52">
        <v>6</v>
      </c>
      <c r="K154" s="52">
        <v>9</v>
      </c>
      <c r="L154" s="52">
        <v>3</v>
      </c>
      <c r="M154" s="52">
        <v>2</v>
      </c>
      <c r="N154" s="52">
        <v>8</v>
      </c>
      <c r="O154" s="52">
        <v>11</v>
      </c>
      <c r="P154" s="52">
        <v>24</v>
      </c>
      <c r="Q154" s="52">
        <v>33</v>
      </c>
      <c r="R154" s="52">
        <v>37</v>
      </c>
      <c r="S154" s="52">
        <v>46</v>
      </c>
      <c r="T154" s="52">
        <v>59</v>
      </c>
      <c r="U154" s="52">
        <v>85</v>
      </c>
      <c r="V154" s="52">
        <v>127</v>
      </c>
      <c r="W154" s="52">
        <v>158</v>
      </c>
      <c r="X154" s="52">
        <v>230</v>
      </c>
      <c r="Y154" s="52">
        <v>310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150</v>
      </c>
      <c r="D158" s="52">
        <v>150</v>
      </c>
      <c r="E158" s="52">
        <v>155</v>
      </c>
      <c r="F158" s="52">
        <v>166</v>
      </c>
      <c r="G158" s="52">
        <v>195</v>
      </c>
      <c r="H158" s="52">
        <v>244</v>
      </c>
      <c r="I158" s="52">
        <v>222</v>
      </c>
      <c r="J158" s="52">
        <v>281</v>
      </c>
      <c r="K158" s="52">
        <v>381</v>
      </c>
      <c r="L158" s="52">
        <v>433</v>
      </c>
      <c r="M158" s="52">
        <v>393</v>
      </c>
      <c r="N158" s="52">
        <v>360</v>
      </c>
      <c r="O158" s="52">
        <v>340</v>
      </c>
      <c r="P158" s="52">
        <v>314</v>
      </c>
      <c r="Q158" s="52">
        <v>340</v>
      </c>
      <c r="R158" s="52">
        <v>389</v>
      </c>
      <c r="S158" s="52">
        <v>442</v>
      </c>
      <c r="T158" s="52">
        <v>540</v>
      </c>
      <c r="U158" s="52">
        <v>664</v>
      </c>
      <c r="V158" s="52">
        <v>893</v>
      </c>
      <c r="W158" s="52">
        <v>1182</v>
      </c>
      <c r="X158" s="52">
        <v>1416</v>
      </c>
      <c r="Y158" s="52">
        <v>1857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18</v>
      </c>
      <c r="D159" s="36">
        <v>17</v>
      </c>
      <c r="E159" s="36">
        <v>19</v>
      </c>
      <c r="F159" s="36">
        <v>20</v>
      </c>
      <c r="G159" s="36">
        <v>19</v>
      </c>
      <c r="H159" s="36">
        <v>26</v>
      </c>
      <c r="I159" s="36">
        <v>19</v>
      </c>
      <c r="J159" s="36">
        <v>22</v>
      </c>
      <c r="K159" s="36">
        <v>36</v>
      </c>
      <c r="L159" s="36">
        <v>33</v>
      </c>
      <c r="M159" s="36">
        <v>67</v>
      </c>
      <c r="N159" s="36">
        <v>108</v>
      </c>
      <c r="O159" s="36">
        <v>121</v>
      </c>
      <c r="P159" s="36">
        <v>136</v>
      </c>
      <c r="Q159" s="36">
        <v>164</v>
      </c>
      <c r="R159" s="36">
        <v>237</v>
      </c>
      <c r="S159" s="36">
        <v>329</v>
      </c>
      <c r="T159" s="36">
        <v>438</v>
      </c>
      <c r="U159" s="36">
        <v>564</v>
      </c>
      <c r="V159" s="36">
        <v>776</v>
      </c>
      <c r="W159" s="36">
        <v>1068</v>
      </c>
      <c r="X159" s="36">
        <v>1479</v>
      </c>
      <c r="Y159" s="36">
        <v>1854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425</v>
      </c>
      <c r="D163" s="52">
        <v>425</v>
      </c>
      <c r="E163" s="52">
        <v>426</v>
      </c>
      <c r="F163" s="52">
        <v>427</v>
      </c>
      <c r="G163" s="52">
        <v>435</v>
      </c>
      <c r="H163" s="52">
        <v>441</v>
      </c>
      <c r="I163" s="52">
        <v>456</v>
      </c>
      <c r="J163" s="52">
        <v>474</v>
      </c>
      <c r="K163" s="52">
        <v>496</v>
      </c>
      <c r="L163" s="52">
        <v>549</v>
      </c>
      <c r="M163" s="52">
        <v>588</v>
      </c>
      <c r="N163" s="52">
        <v>565</v>
      </c>
      <c r="O163" s="52">
        <v>575</v>
      </c>
      <c r="P163" s="52">
        <v>296</v>
      </c>
      <c r="Q163" s="52">
        <v>359</v>
      </c>
      <c r="R163" s="52">
        <v>438</v>
      </c>
      <c r="S163" s="52">
        <v>520</v>
      </c>
      <c r="T163" s="52">
        <v>516</v>
      </c>
      <c r="U163" s="52">
        <v>473</v>
      </c>
      <c r="V163" s="52">
        <v>450</v>
      </c>
      <c r="W163" s="52">
        <v>412</v>
      </c>
      <c r="X163" s="52">
        <v>447</v>
      </c>
      <c r="Y163" s="52">
        <v>472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8</v>
      </c>
      <c r="D165" s="52">
        <v>9</v>
      </c>
      <c r="E165" s="52">
        <v>9</v>
      </c>
      <c r="F165" s="52">
        <v>12</v>
      </c>
      <c r="G165" s="52">
        <v>12</v>
      </c>
      <c r="H165" s="52">
        <v>21</v>
      </c>
      <c r="I165" s="52">
        <v>26</v>
      </c>
      <c r="J165" s="52">
        <v>31</v>
      </c>
      <c r="K165" s="52">
        <v>46</v>
      </c>
      <c r="L165" s="52">
        <v>43</v>
      </c>
      <c r="M165" s="52">
        <v>44</v>
      </c>
      <c r="N165" s="52">
        <v>51</v>
      </c>
      <c r="O165" s="52">
        <v>54</v>
      </c>
      <c r="P165" s="52">
        <v>64</v>
      </c>
      <c r="Q165" s="52">
        <v>66</v>
      </c>
      <c r="R165" s="52">
        <v>65</v>
      </c>
      <c r="S165" s="52">
        <v>69</v>
      </c>
      <c r="T165" s="52">
        <v>64</v>
      </c>
      <c r="U165" s="52">
        <v>81</v>
      </c>
      <c r="V165" s="52">
        <v>143</v>
      </c>
      <c r="W165" s="52">
        <v>468</v>
      </c>
      <c r="X165" s="52">
        <v>1559</v>
      </c>
      <c r="Y165" s="52">
        <v>3421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236</v>
      </c>
      <c r="D167" s="52">
        <v>237</v>
      </c>
      <c r="E167" s="52">
        <v>238</v>
      </c>
      <c r="F167" s="52">
        <v>247</v>
      </c>
      <c r="G167" s="52">
        <v>256</v>
      </c>
      <c r="H167" s="52">
        <v>272</v>
      </c>
      <c r="I167" s="52">
        <v>158</v>
      </c>
      <c r="J167" s="52">
        <v>112</v>
      </c>
      <c r="K167" s="52">
        <v>140</v>
      </c>
      <c r="L167" s="52">
        <v>124</v>
      </c>
      <c r="M167" s="52">
        <v>94</v>
      </c>
      <c r="N167" s="52">
        <v>86</v>
      </c>
      <c r="O167" s="52">
        <v>69</v>
      </c>
      <c r="P167" s="52">
        <v>40</v>
      </c>
      <c r="Q167" s="52">
        <v>20</v>
      </c>
      <c r="R167" s="52">
        <v>22</v>
      </c>
      <c r="S167" s="52">
        <v>35</v>
      </c>
      <c r="T167" s="52">
        <v>23</v>
      </c>
      <c r="U167" s="52">
        <v>34</v>
      </c>
      <c r="V167" s="52">
        <v>39</v>
      </c>
      <c r="W167" s="52">
        <v>41</v>
      </c>
      <c r="X167" s="52">
        <v>36</v>
      </c>
      <c r="Y167" s="52">
        <v>59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613</v>
      </c>
      <c r="D171" s="52">
        <v>616</v>
      </c>
      <c r="E171" s="52">
        <v>624</v>
      </c>
      <c r="F171" s="52">
        <v>654</v>
      </c>
      <c r="G171" s="52">
        <v>714</v>
      </c>
      <c r="H171" s="52">
        <v>815</v>
      </c>
      <c r="I171" s="52">
        <v>598</v>
      </c>
      <c r="J171" s="52">
        <v>688</v>
      </c>
      <c r="K171" s="52">
        <v>854</v>
      </c>
      <c r="L171" s="52">
        <v>946</v>
      </c>
      <c r="M171" s="52">
        <v>965</v>
      </c>
      <c r="N171" s="52">
        <v>968</v>
      </c>
      <c r="O171" s="52">
        <v>923</v>
      </c>
      <c r="P171" s="52">
        <v>704</v>
      </c>
      <c r="Q171" s="52">
        <v>724</v>
      </c>
      <c r="R171" s="52">
        <v>675</v>
      </c>
      <c r="S171" s="52">
        <v>628</v>
      </c>
      <c r="T171" s="52">
        <v>611</v>
      </c>
      <c r="U171" s="52">
        <v>649</v>
      </c>
      <c r="V171" s="52">
        <v>754</v>
      </c>
      <c r="W171" s="52">
        <v>868</v>
      </c>
      <c r="X171" s="52">
        <v>1001</v>
      </c>
      <c r="Y171" s="52">
        <v>1404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3</v>
      </c>
      <c r="G172" s="52">
        <v>4</v>
      </c>
      <c r="H172" s="52">
        <v>7</v>
      </c>
      <c r="I172" s="52">
        <v>13</v>
      </c>
      <c r="J172" s="52">
        <v>15</v>
      </c>
      <c r="K172" s="52">
        <v>23</v>
      </c>
      <c r="L172" s="52">
        <v>7</v>
      </c>
      <c r="M172" s="52">
        <v>11</v>
      </c>
      <c r="N172" s="52">
        <v>15</v>
      </c>
      <c r="O172" s="52">
        <v>27</v>
      </c>
      <c r="P172" s="52">
        <v>33</v>
      </c>
      <c r="Q172" s="52">
        <v>49</v>
      </c>
      <c r="R172" s="52">
        <v>52</v>
      </c>
      <c r="S172" s="52">
        <v>41</v>
      </c>
      <c r="T172" s="52">
        <v>48</v>
      </c>
      <c r="U172" s="52">
        <v>54</v>
      </c>
      <c r="V172" s="52">
        <v>62</v>
      </c>
      <c r="W172" s="52">
        <v>65</v>
      </c>
      <c r="X172" s="52">
        <v>94</v>
      </c>
      <c r="Y172" s="52">
        <v>144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760</v>
      </c>
      <c r="D176" s="52">
        <v>762</v>
      </c>
      <c r="E176" s="52">
        <v>773</v>
      </c>
      <c r="F176" s="52">
        <v>807</v>
      </c>
      <c r="G176" s="52">
        <v>875</v>
      </c>
      <c r="H176" s="52">
        <v>988</v>
      </c>
      <c r="I176" s="52">
        <v>700</v>
      </c>
      <c r="J176" s="52">
        <v>739</v>
      </c>
      <c r="K176" s="52">
        <v>924</v>
      </c>
      <c r="L176" s="52">
        <v>981</v>
      </c>
      <c r="M176" s="52">
        <v>907</v>
      </c>
      <c r="N176" s="52">
        <v>839</v>
      </c>
      <c r="O176" s="52">
        <v>744</v>
      </c>
      <c r="P176" s="52">
        <v>565</v>
      </c>
      <c r="Q176" s="52">
        <v>544</v>
      </c>
      <c r="R176" s="52">
        <v>489</v>
      </c>
      <c r="S176" s="52">
        <v>410</v>
      </c>
      <c r="T176" s="52">
        <v>390</v>
      </c>
      <c r="U176" s="52">
        <v>406</v>
      </c>
      <c r="V176" s="52">
        <v>477</v>
      </c>
      <c r="W176" s="52">
        <v>520</v>
      </c>
      <c r="X176" s="52">
        <v>534</v>
      </c>
      <c r="Y176" s="52">
        <v>762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90</v>
      </c>
      <c r="D177" s="36">
        <v>89</v>
      </c>
      <c r="E177" s="36">
        <v>98</v>
      </c>
      <c r="F177" s="36">
        <v>89</v>
      </c>
      <c r="G177" s="36">
        <v>98</v>
      </c>
      <c r="H177" s="36">
        <v>109</v>
      </c>
      <c r="I177" s="36">
        <v>69</v>
      </c>
      <c r="J177" s="36">
        <v>77</v>
      </c>
      <c r="K177" s="36">
        <v>92</v>
      </c>
      <c r="L177" s="36">
        <v>95</v>
      </c>
      <c r="M177" s="36">
        <v>160</v>
      </c>
      <c r="N177" s="36">
        <v>233</v>
      </c>
      <c r="O177" s="36">
        <v>266</v>
      </c>
      <c r="P177" s="36">
        <v>214</v>
      </c>
      <c r="Q177" s="36">
        <v>247</v>
      </c>
      <c r="R177" s="36">
        <v>269</v>
      </c>
      <c r="S177" s="36">
        <v>296</v>
      </c>
      <c r="T177" s="36">
        <v>295</v>
      </c>
      <c r="U177" s="36">
        <v>325</v>
      </c>
      <c r="V177" s="36">
        <v>376</v>
      </c>
      <c r="W177" s="36">
        <v>454</v>
      </c>
      <c r="X177" s="36">
        <v>610</v>
      </c>
      <c r="Y177" s="36">
        <v>842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17306</v>
      </c>
      <c r="D5" s="52">
        <v>14721</v>
      </c>
      <c r="E5" s="52">
        <v>18790</v>
      </c>
      <c r="F5" s="52">
        <v>12875</v>
      </c>
      <c r="G5" s="52">
        <v>4250</v>
      </c>
      <c r="H5" s="52">
        <v>1296</v>
      </c>
      <c r="I5" s="52">
        <v>0</v>
      </c>
      <c r="J5" s="52">
        <v>2472</v>
      </c>
      <c r="K5" s="52">
        <v>6102</v>
      </c>
      <c r="L5" s="52">
        <v>18370</v>
      </c>
      <c r="M5" s="52">
        <v>21721</v>
      </c>
      <c r="N5" s="52">
        <v>16249</v>
      </c>
      <c r="O5" s="52">
        <v>9231</v>
      </c>
      <c r="P5" s="52">
        <v>0</v>
      </c>
      <c r="Q5" s="52">
        <v>335</v>
      </c>
      <c r="R5" s="52">
        <v>6754</v>
      </c>
      <c r="S5" s="52">
        <v>10613</v>
      </c>
      <c r="T5" s="52">
        <v>355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574</v>
      </c>
      <c r="D8" s="52">
        <v>523</v>
      </c>
      <c r="E8" s="52">
        <v>568</v>
      </c>
      <c r="F8" s="52">
        <v>556</v>
      </c>
      <c r="G8" s="52">
        <v>438</v>
      </c>
      <c r="H8" s="52">
        <v>312</v>
      </c>
      <c r="I8" s="52">
        <v>100</v>
      </c>
      <c r="J8" s="52">
        <v>144</v>
      </c>
      <c r="K8" s="52">
        <v>373</v>
      </c>
      <c r="L8" s="52">
        <v>1121</v>
      </c>
      <c r="M8" s="52">
        <v>1763</v>
      </c>
      <c r="N8" s="52">
        <v>2058</v>
      </c>
      <c r="O8" s="52">
        <v>1823</v>
      </c>
      <c r="P8" s="52">
        <v>980</v>
      </c>
      <c r="Q8" s="52">
        <v>437</v>
      </c>
      <c r="R8" s="52">
        <v>473</v>
      </c>
      <c r="S8" s="52">
        <v>1327</v>
      </c>
      <c r="T8" s="52">
        <v>1714</v>
      </c>
      <c r="U8" s="52">
        <v>723</v>
      </c>
      <c r="V8" s="52">
        <v>94</v>
      </c>
      <c r="W8" s="52">
        <v>430</v>
      </c>
      <c r="X8" s="52">
        <v>721</v>
      </c>
      <c r="Y8" s="52">
        <v>735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5748</v>
      </c>
      <c r="D11" s="52">
        <v>5768</v>
      </c>
      <c r="E11" s="52">
        <v>4048</v>
      </c>
      <c r="F11" s="52">
        <v>2969</v>
      </c>
      <c r="G11" s="52">
        <v>2531</v>
      </c>
      <c r="H11" s="52">
        <v>2651</v>
      </c>
      <c r="I11" s="52">
        <v>57</v>
      </c>
      <c r="J11" s="52">
        <v>176</v>
      </c>
      <c r="K11" s="52">
        <v>1071</v>
      </c>
      <c r="L11" s="52">
        <v>1476</v>
      </c>
      <c r="M11" s="52">
        <v>1293</v>
      </c>
      <c r="N11" s="52">
        <v>961</v>
      </c>
      <c r="O11" s="52">
        <v>664</v>
      </c>
      <c r="P11" s="52">
        <v>65</v>
      </c>
      <c r="Q11" s="52">
        <v>144</v>
      </c>
      <c r="R11" s="52">
        <v>825</v>
      </c>
      <c r="S11" s="52">
        <v>1610</v>
      </c>
      <c r="T11" s="52">
        <v>996</v>
      </c>
      <c r="U11" s="52">
        <v>349</v>
      </c>
      <c r="V11" s="52">
        <v>121</v>
      </c>
      <c r="W11" s="52">
        <v>37</v>
      </c>
      <c r="X11" s="52">
        <v>1</v>
      </c>
      <c r="Y11" s="52">
        <v>39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8</v>
      </c>
      <c r="D12" s="52">
        <v>1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27414</v>
      </c>
      <c r="D15" s="52">
        <v>26804</v>
      </c>
      <c r="E15" s="52">
        <v>33115</v>
      </c>
      <c r="F15" s="52">
        <v>29622</v>
      </c>
      <c r="G15" s="52">
        <v>23609</v>
      </c>
      <c r="H15" s="52">
        <v>24436</v>
      </c>
      <c r="I15" s="52">
        <v>2290</v>
      </c>
      <c r="J15" s="52">
        <v>11099</v>
      </c>
      <c r="K15" s="52">
        <v>18493</v>
      </c>
      <c r="L15" s="52">
        <v>27968</v>
      </c>
      <c r="M15" s="52">
        <v>28328</v>
      </c>
      <c r="N15" s="52">
        <v>18522</v>
      </c>
      <c r="O15" s="52">
        <v>11063</v>
      </c>
      <c r="P15" s="52">
        <v>1677</v>
      </c>
      <c r="Q15" s="52">
        <v>6372</v>
      </c>
      <c r="R15" s="52">
        <v>15494</v>
      </c>
      <c r="S15" s="52">
        <v>20917</v>
      </c>
      <c r="T15" s="52">
        <v>13093</v>
      </c>
      <c r="U15" s="52">
        <v>5746</v>
      </c>
      <c r="V15" s="52">
        <v>3226</v>
      </c>
      <c r="W15" s="52">
        <v>1746</v>
      </c>
      <c r="X15" s="52">
        <v>160</v>
      </c>
      <c r="Y15" s="52">
        <v>1859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2155</v>
      </c>
      <c r="D16" s="52">
        <v>230</v>
      </c>
      <c r="E16" s="52">
        <v>160</v>
      </c>
      <c r="F16" s="52">
        <v>22</v>
      </c>
      <c r="G16" s="52">
        <v>214</v>
      </c>
      <c r="H16" s="52">
        <v>182</v>
      </c>
      <c r="I16" s="52">
        <v>106</v>
      </c>
      <c r="J16" s="52">
        <v>1119</v>
      </c>
      <c r="K16" s="52">
        <v>1242</v>
      </c>
      <c r="L16" s="52">
        <v>1089</v>
      </c>
      <c r="M16" s="52">
        <v>1947</v>
      </c>
      <c r="N16" s="52">
        <v>2489</v>
      </c>
      <c r="O16" s="52">
        <v>606</v>
      </c>
      <c r="P16" s="52">
        <v>141</v>
      </c>
      <c r="Q16" s="52">
        <v>503</v>
      </c>
      <c r="R16" s="52">
        <v>1338</v>
      </c>
      <c r="S16" s="52">
        <v>1727</v>
      </c>
      <c r="T16" s="52">
        <v>1351</v>
      </c>
      <c r="U16" s="52">
        <v>623</v>
      </c>
      <c r="V16" s="52">
        <v>436</v>
      </c>
      <c r="W16" s="52">
        <v>226</v>
      </c>
      <c r="X16" s="52">
        <v>23</v>
      </c>
      <c r="Y16" s="52">
        <v>394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30355</v>
      </c>
      <c r="D21" s="52">
        <v>32804</v>
      </c>
      <c r="E21" s="52">
        <v>37545</v>
      </c>
      <c r="F21" s="52">
        <v>27829</v>
      </c>
      <c r="G21" s="52">
        <v>19781</v>
      </c>
      <c r="H21" s="52">
        <v>20738</v>
      </c>
      <c r="I21" s="52">
        <v>1828</v>
      </c>
      <c r="J21" s="52">
        <v>9171</v>
      </c>
      <c r="K21" s="52">
        <v>12608</v>
      </c>
      <c r="L21" s="52">
        <v>18489</v>
      </c>
      <c r="M21" s="52">
        <v>17184</v>
      </c>
      <c r="N21" s="52">
        <v>12257</v>
      </c>
      <c r="O21" s="52">
        <v>8428</v>
      </c>
      <c r="P21" s="52">
        <v>804</v>
      </c>
      <c r="Q21" s="52">
        <v>3108</v>
      </c>
      <c r="R21" s="52">
        <v>8500</v>
      </c>
      <c r="S21" s="52">
        <v>15412</v>
      </c>
      <c r="T21" s="52">
        <v>8774</v>
      </c>
      <c r="U21" s="52">
        <v>3476</v>
      </c>
      <c r="V21" s="52">
        <v>1617</v>
      </c>
      <c r="W21" s="52">
        <v>900</v>
      </c>
      <c r="X21" s="52">
        <v>67</v>
      </c>
      <c r="Y21" s="52">
        <v>930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4970</v>
      </c>
      <c r="D22" s="36">
        <v>0</v>
      </c>
      <c r="E22" s="36">
        <v>0</v>
      </c>
      <c r="F22" s="36">
        <v>4561</v>
      </c>
      <c r="G22" s="36">
        <v>6575</v>
      </c>
      <c r="H22" s="36">
        <v>6539</v>
      </c>
      <c r="I22" s="36">
        <v>628</v>
      </c>
      <c r="J22" s="36">
        <v>3216</v>
      </c>
      <c r="K22" s="36">
        <v>8207</v>
      </c>
      <c r="L22" s="36">
        <v>12046</v>
      </c>
      <c r="M22" s="36">
        <v>14383</v>
      </c>
      <c r="N22" s="36">
        <v>9715</v>
      </c>
      <c r="O22" s="36">
        <v>3906</v>
      </c>
      <c r="P22" s="36">
        <v>1080</v>
      </c>
      <c r="Q22" s="36">
        <v>3919</v>
      </c>
      <c r="R22" s="36">
        <v>9160</v>
      </c>
      <c r="S22" s="36">
        <v>8847</v>
      </c>
      <c r="T22" s="36">
        <v>6650</v>
      </c>
      <c r="U22" s="36">
        <v>3232</v>
      </c>
      <c r="V22" s="36">
        <v>2158</v>
      </c>
      <c r="W22" s="36">
        <v>1112</v>
      </c>
      <c r="X22" s="36">
        <v>121</v>
      </c>
      <c r="Y22" s="36">
        <v>1359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3584</v>
      </c>
      <c r="O26" s="52">
        <v>6272</v>
      </c>
      <c r="P26" s="52">
        <v>0</v>
      </c>
      <c r="Q26" s="52">
        <v>0</v>
      </c>
      <c r="R26" s="52">
        <v>0</v>
      </c>
      <c r="S26" s="52">
        <v>294</v>
      </c>
      <c r="T26" s="52">
        <v>0</v>
      </c>
      <c r="U26" s="52">
        <v>0</v>
      </c>
      <c r="V26" s="52">
        <v>1</v>
      </c>
      <c r="W26" s="52">
        <v>0</v>
      </c>
      <c r="X26" s="52">
        <v>0</v>
      </c>
      <c r="Y26" s="52">
        <v>27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217</v>
      </c>
      <c r="D29" s="52">
        <v>152</v>
      </c>
      <c r="E29" s="52">
        <v>1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1</v>
      </c>
      <c r="M29" s="52">
        <v>0</v>
      </c>
      <c r="N29" s="52">
        <v>156</v>
      </c>
      <c r="O29" s="52">
        <v>430</v>
      </c>
      <c r="P29" s="52">
        <v>372</v>
      </c>
      <c r="Q29" s="52">
        <v>221</v>
      </c>
      <c r="R29" s="52">
        <v>2</v>
      </c>
      <c r="S29" s="52">
        <v>22</v>
      </c>
      <c r="T29" s="52">
        <v>28</v>
      </c>
      <c r="U29" s="52">
        <v>19</v>
      </c>
      <c r="V29" s="52">
        <v>6</v>
      </c>
      <c r="W29" s="52">
        <v>19</v>
      </c>
      <c r="X29" s="52">
        <v>26</v>
      </c>
      <c r="Y29" s="52">
        <v>37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793</v>
      </c>
      <c r="D31" s="52">
        <v>737</v>
      </c>
      <c r="E31" s="52">
        <v>0</v>
      </c>
      <c r="F31" s="52">
        <v>114</v>
      </c>
      <c r="G31" s="52">
        <v>685</v>
      </c>
      <c r="H31" s="52">
        <v>848</v>
      </c>
      <c r="I31" s="52">
        <v>0</v>
      </c>
      <c r="J31" s="52">
        <v>0</v>
      </c>
      <c r="K31" s="52">
        <v>30</v>
      </c>
      <c r="L31" s="52">
        <v>70</v>
      </c>
      <c r="M31" s="52">
        <v>50</v>
      </c>
      <c r="N31" s="52">
        <v>157</v>
      </c>
      <c r="O31" s="52">
        <v>340</v>
      </c>
      <c r="P31" s="52">
        <v>0</v>
      </c>
      <c r="Q31" s="52">
        <v>0</v>
      </c>
      <c r="R31" s="52">
        <v>0</v>
      </c>
      <c r="S31" s="52">
        <v>24</v>
      </c>
      <c r="T31" s="52">
        <v>37</v>
      </c>
      <c r="U31" s="52">
        <v>47</v>
      </c>
      <c r="V31" s="52">
        <v>7</v>
      </c>
      <c r="W31" s="52">
        <v>19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3780</v>
      </c>
      <c r="D35" s="52">
        <v>3424</v>
      </c>
      <c r="E35" s="52">
        <v>0</v>
      </c>
      <c r="F35" s="52">
        <v>1138</v>
      </c>
      <c r="G35" s="52">
        <v>6387</v>
      </c>
      <c r="H35" s="52">
        <v>7817</v>
      </c>
      <c r="I35" s="52">
        <v>0</v>
      </c>
      <c r="J35" s="52">
        <v>0</v>
      </c>
      <c r="K35" s="52">
        <v>509</v>
      </c>
      <c r="L35" s="52">
        <v>1320</v>
      </c>
      <c r="M35" s="52">
        <v>1094</v>
      </c>
      <c r="N35" s="52">
        <v>3022</v>
      </c>
      <c r="O35" s="52">
        <v>5628</v>
      </c>
      <c r="P35" s="52">
        <v>2</v>
      </c>
      <c r="Q35" s="52">
        <v>0</v>
      </c>
      <c r="R35" s="52">
        <v>1</v>
      </c>
      <c r="S35" s="52">
        <v>339</v>
      </c>
      <c r="T35" s="52">
        <v>483</v>
      </c>
      <c r="U35" s="52">
        <v>809</v>
      </c>
      <c r="V35" s="52">
        <v>212</v>
      </c>
      <c r="W35" s="52">
        <v>929</v>
      </c>
      <c r="X35" s="52">
        <v>1</v>
      </c>
      <c r="Y35" s="52">
        <v>25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297</v>
      </c>
      <c r="D36" s="52">
        <v>29</v>
      </c>
      <c r="E36" s="52">
        <v>0</v>
      </c>
      <c r="F36" s="52">
        <v>1</v>
      </c>
      <c r="G36" s="52">
        <v>58</v>
      </c>
      <c r="H36" s="52">
        <v>58</v>
      </c>
      <c r="I36" s="52">
        <v>0</v>
      </c>
      <c r="J36" s="52">
        <v>0</v>
      </c>
      <c r="K36" s="52">
        <v>34</v>
      </c>
      <c r="L36" s="52">
        <v>51</v>
      </c>
      <c r="M36" s="52">
        <v>75</v>
      </c>
      <c r="N36" s="52">
        <v>406</v>
      </c>
      <c r="O36" s="52">
        <v>310</v>
      </c>
      <c r="P36" s="52">
        <v>0</v>
      </c>
      <c r="Q36" s="52">
        <v>0</v>
      </c>
      <c r="R36" s="52">
        <v>0</v>
      </c>
      <c r="S36" s="52">
        <v>27</v>
      </c>
      <c r="T36" s="52">
        <v>49</v>
      </c>
      <c r="U36" s="52">
        <v>88</v>
      </c>
      <c r="V36" s="52">
        <v>26</v>
      </c>
      <c r="W36" s="52">
        <v>121</v>
      </c>
      <c r="X36" s="52">
        <v>0</v>
      </c>
      <c r="Y36" s="52">
        <v>3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4186</v>
      </c>
      <c r="D40" s="52">
        <v>4189</v>
      </c>
      <c r="E40" s="52">
        <v>0</v>
      </c>
      <c r="F40" s="52">
        <v>1077</v>
      </c>
      <c r="G40" s="52">
        <v>5351</v>
      </c>
      <c r="H40" s="52">
        <v>6630</v>
      </c>
      <c r="I40" s="52">
        <v>0</v>
      </c>
      <c r="J40" s="52">
        <v>1</v>
      </c>
      <c r="K40" s="52">
        <v>346</v>
      </c>
      <c r="L40" s="52">
        <v>873</v>
      </c>
      <c r="M40" s="52">
        <v>663</v>
      </c>
      <c r="N40" s="52">
        <v>1999</v>
      </c>
      <c r="O40" s="52">
        <v>4291</v>
      </c>
      <c r="P40" s="52">
        <v>0</v>
      </c>
      <c r="Q40" s="52">
        <v>0</v>
      </c>
      <c r="R40" s="52">
        <v>0</v>
      </c>
      <c r="S40" s="52">
        <v>252</v>
      </c>
      <c r="T40" s="52">
        <v>329</v>
      </c>
      <c r="U40" s="52">
        <v>488</v>
      </c>
      <c r="V40" s="52">
        <v>105</v>
      </c>
      <c r="W40" s="52">
        <v>480</v>
      </c>
      <c r="X40" s="52">
        <v>0</v>
      </c>
      <c r="Y40" s="52">
        <v>9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685</v>
      </c>
      <c r="D41" s="36">
        <v>0</v>
      </c>
      <c r="E41" s="36">
        <v>0</v>
      </c>
      <c r="F41" s="36">
        <v>177</v>
      </c>
      <c r="G41" s="36">
        <v>1779</v>
      </c>
      <c r="H41" s="36">
        <v>2091</v>
      </c>
      <c r="I41" s="36">
        <v>0</v>
      </c>
      <c r="J41" s="36">
        <v>0</v>
      </c>
      <c r="K41" s="36">
        <v>226</v>
      </c>
      <c r="L41" s="36">
        <v>568</v>
      </c>
      <c r="M41" s="36">
        <v>556</v>
      </c>
      <c r="N41" s="36">
        <v>1585</v>
      </c>
      <c r="O41" s="36">
        <v>1987</v>
      </c>
      <c r="P41" s="36">
        <v>0</v>
      </c>
      <c r="Q41" s="36">
        <v>0</v>
      </c>
      <c r="R41" s="36">
        <v>0</v>
      </c>
      <c r="S41" s="36">
        <v>143</v>
      </c>
      <c r="T41" s="36">
        <v>241</v>
      </c>
      <c r="U41" s="36">
        <v>444</v>
      </c>
      <c r="V41" s="36">
        <v>146</v>
      </c>
      <c r="W41" s="36">
        <v>588</v>
      </c>
      <c r="X41" s="36">
        <v>3</v>
      </c>
      <c r="Y41" s="36">
        <v>18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1375</v>
      </c>
      <c r="D45" s="52">
        <v>0</v>
      </c>
      <c r="E45" s="52">
        <v>0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60</v>
      </c>
      <c r="D48" s="52">
        <v>31</v>
      </c>
      <c r="E48" s="52">
        <v>6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3167</v>
      </c>
      <c r="D54" s="52">
        <v>0</v>
      </c>
      <c r="E54" s="52">
        <v>0</v>
      </c>
      <c r="F54" s="52">
        <v>1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250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2937</v>
      </c>
      <c r="D59" s="52">
        <v>0</v>
      </c>
      <c r="E59" s="52">
        <v>0</v>
      </c>
      <c r="F59" s="52">
        <v>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480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248530</v>
      </c>
      <c r="D64" s="52">
        <v>309943</v>
      </c>
      <c r="E64" s="52">
        <v>252229</v>
      </c>
      <c r="F64" s="52">
        <v>183560</v>
      </c>
      <c r="G64" s="52">
        <v>111950</v>
      </c>
      <c r="H64" s="52">
        <v>119815</v>
      </c>
      <c r="I64" s="52">
        <v>148309</v>
      </c>
      <c r="J64" s="52">
        <v>157491</v>
      </c>
      <c r="K64" s="52">
        <v>95395</v>
      </c>
      <c r="L64" s="52">
        <v>104956</v>
      </c>
      <c r="M64" s="52">
        <v>85335</v>
      </c>
      <c r="N64" s="52">
        <v>165373</v>
      </c>
      <c r="O64" s="52">
        <v>249807</v>
      </c>
      <c r="P64" s="52">
        <v>142382</v>
      </c>
      <c r="Q64" s="52">
        <v>217635</v>
      </c>
      <c r="R64" s="52">
        <v>299170</v>
      </c>
      <c r="S64" s="52">
        <v>312625</v>
      </c>
      <c r="T64" s="52">
        <v>294514</v>
      </c>
      <c r="U64" s="52">
        <v>249550</v>
      </c>
      <c r="V64" s="52">
        <v>178963</v>
      </c>
      <c r="W64" s="52">
        <v>125673</v>
      </c>
      <c r="X64" s="52">
        <v>72175</v>
      </c>
      <c r="Y64" s="52">
        <v>50538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6533</v>
      </c>
      <c r="D67" s="52">
        <v>7479</v>
      </c>
      <c r="E67" s="52">
        <v>8736</v>
      </c>
      <c r="F67" s="52">
        <v>8663</v>
      </c>
      <c r="G67" s="52">
        <v>7504</v>
      </c>
      <c r="H67" s="52">
        <v>8479</v>
      </c>
      <c r="I67" s="52">
        <v>9818</v>
      </c>
      <c r="J67" s="52">
        <v>13083</v>
      </c>
      <c r="K67" s="52">
        <v>12898</v>
      </c>
      <c r="L67" s="52">
        <v>12188</v>
      </c>
      <c r="M67" s="52">
        <v>10102</v>
      </c>
      <c r="N67" s="52">
        <v>13619</v>
      </c>
      <c r="O67" s="52">
        <v>21089</v>
      </c>
      <c r="P67" s="52">
        <v>31157</v>
      </c>
      <c r="Q67" s="52">
        <v>42427</v>
      </c>
      <c r="R67" s="52">
        <v>52241</v>
      </c>
      <c r="S67" s="52">
        <v>65162</v>
      </c>
      <c r="T67" s="52">
        <v>99328</v>
      </c>
      <c r="U67" s="52">
        <v>92256</v>
      </c>
      <c r="V67" s="52">
        <v>97665</v>
      </c>
      <c r="W67" s="52">
        <v>82179</v>
      </c>
      <c r="X67" s="52">
        <v>76837</v>
      </c>
      <c r="Y67" s="52">
        <v>65106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124492</v>
      </c>
      <c r="D69" s="52">
        <v>102608</v>
      </c>
      <c r="E69" s="52">
        <v>90684</v>
      </c>
      <c r="F69" s="52">
        <v>109699</v>
      </c>
      <c r="G69" s="52">
        <v>123902</v>
      </c>
      <c r="H69" s="52">
        <v>86228</v>
      </c>
      <c r="I69" s="52">
        <v>160026</v>
      </c>
      <c r="J69" s="52">
        <v>209692</v>
      </c>
      <c r="K69" s="52">
        <v>251545</v>
      </c>
      <c r="L69" s="52">
        <v>252881</v>
      </c>
      <c r="M69" s="52">
        <v>263434</v>
      </c>
      <c r="N69" s="52">
        <v>300543</v>
      </c>
      <c r="O69" s="52">
        <v>254359</v>
      </c>
      <c r="P69" s="52">
        <v>129562</v>
      </c>
      <c r="Q69" s="52">
        <v>120151</v>
      </c>
      <c r="R69" s="52">
        <v>164828</v>
      </c>
      <c r="S69" s="52">
        <v>187919</v>
      </c>
      <c r="T69" s="52">
        <v>178368</v>
      </c>
      <c r="U69" s="52">
        <v>169917</v>
      </c>
      <c r="V69" s="52">
        <v>175776</v>
      </c>
      <c r="W69" s="52">
        <v>135353</v>
      </c>
      <c r="X69" s="52">
        <v>190597</v>
      </c>
      <c r="Y69" s="52">
        <v>181307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212</v>
      </c>
      <c r="D70" s="52">
        <v>21</v>
      </c>
      <c r="E70" s="52">
        <v>0</v>
      </c>
      <c r="F70" s="52">
        <v>0</v>
      </c>
      <c r="G70" s="52">
        <v>1</v>
      </c>
      <c r="H70" s="52">
        <v>0</v>
      </c>
      <c r="I70" s="52">
        <v>31</v>
      </c>
      <c r="J70" s="52">
        <v>114</v>
      </c>
      <c r="K70" s="52">
        <v>142</v>
      </c>
      <c r="L70" s="52">
        <v>138</v>
      </c>
      <c r="M70" s="52">
        <v>207</v>
      </c>
      <c r="N70" s="52">
        <v>532</v>
      </c>
      <c r="O70" s="52">
        <v>70</v>
      </c>
      <c r="P70" s="52">
        <v>266</v>
      </c>
      <c r="Q70" s="52">
        <v>0</v>
      </c>
      <c r="R70" s="52">
        <v>133</v>
      </c>
      <c r="S70" s="52">
        <v>177</v>
      </c>
      <c r="T70" s="52">
        <v>164</v>
      </c>
      <c r="U70" s="52">
        <v>169</v>
      </c>
      <c r="V70" s="52">
        <v>176</v>
      </c>
      <c r="W70" s="52">
        <v>491</v>
      </c>
      <c r="X70" s="52">
        <v>459</v>
      </c>
      <c r="Y70" s="52">
        <v>296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175565</v>
      </c>
      <c r="D73" s="52">
        <v>270861</v>
      </c>
      <c r="E73" s="52">
        <v>228839</v>
      </c>
      <c r="F73" s="52">
        <v>149521</v>
      </c>
      <c r="G73" s="52">
        <v>77772</v>
      </c>
      <c r="H73" s="52">
        <v>146469</v>
      </c>
      <c r="I73" s="52">
        <v>63726</v>
      </c>
      <c r="J73" s="52">
        <v>62589</v>
      </c>
      <c r="K73" s="52">
        <v>18152</v>
      </c>
      <c r="L73" s="52">
        <v>21629</v>
      </c>
      <c r="M73" s="52">
        <v>0</v>
      </c>
      <c r="N73" s="52">
        <v>1</v>
      </c>
      <c r="O73" s="52">
        <v>10464</v>
      </c>
      <c r="P73" s="52">
        <v>35571</v>
      </c>
      <c r="Q73" s="52">
        <v>119567</v>
      </c>
      <c r="R73" s="52">
        <v>142836</v>
      </c>
      <c r="S73" s="52">
        <v>123824</v>
      </c>
      <c r="T73" s="52">
        <v>117081</v>
      </c>
      <c r="U73" s="52">
        <v>89808</v>
      </c>
      <c r="V73" s="52">
        <v>34974</v>
      </c>
      <c r="W73" s="52">
        <v>44299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13798</v>
      </c>
      <c r="D74" s="52">
        <v>2328</v>
      </c>
      <c r="E74" s="52">
        <v>1103</v>
      </c>
      <c r="F74" s="52">
        <v>114</v>
      </c>
      <c r="G74" s="52">
        <v>704</v>
      </c>
      <c r="H74" s="52">
        <v>1090</v>
      </c>
      <c r="I74" s="52">
        <v>2952</v>
      </c>
      <c r="J74" s="52">
        <v>6328</v>
      </c>
      <c r="K74" s="52">
        <v>1219</v>
      </c>
      <c r="L74" s="52">
        <v>841</v>
      </c>
      <c r="M74" s="52">
        <v>0</v>
      </c>
      <c r="N74" s="52">
        <v>0</v>
      </c>
      <c r="O74" s="52">
        <v>574</v>
      </c>
      <c r="P74" s="52">
        <v>3094</v>
      </c>
      <c r="Q74" s="52">
        <v>9537</v>
      </c>
      <c r="R74" s="52">
        <v>12394</v>
      </c>
      <c r="S74" s="52">
        <v>10227</v>
      </c>
      <c r="T74" s="52">
        <v>12119</v>
      </c>
      <c r="U74" s="52">
        <v>9803</v>
      </c>
      <c r="V74" s="52">
        <v>4773</v>
      </c>
      <c r="W74" s="52">
        <v>5818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420817</v>
      </c>
      <c r="D78" s="52">
        <v>441336</v>
      </c>
      <c r="E78" s="52">
        <v>405529</v>
      </c>
      <c r="F78" s="52">
        <v>387238</v>
      </c>
      <c r="G78" s="52">
        <v>370390</v>
      </c>
      <c r="H78" s="52">
        <v>411650</v>
      </c>
      <c r="I78" s="52">
        <v>261116</v>
      </c>
      <c r="J78" s="52">
        <v>310043</v>
      </c>
      <c r="K78" s="52">
        <v>293005</v>
      </c>
      <c r="L78" s="52">
        <v>284864</v>
      </c>
      <c r="M78" s="52">
        <v>235296</v>
      </c>
      <c r="N78" s="52">
        <v>277872</v>
      </c>
      <c r="O78" s="52">
        <v>331714</v>
      </c>
      <c r="P78" s="52">
        <v>295749</v>
      </c>
      <c r="Q78" s="52">
        <v>372187</v>
      </c>
      <c r="R78" s="52">
        <v>420735</v>
      </c>
      <c r="S78" s="52">
        <v>423951</v>
      </c>
      <c r="T78" s="52">
        <v>411934</v>
      </c>
      <c r="U78" s="52">
        <v>377936</v>
      </c>
      <c r="V78" s="52">
        <v>338418</v>
      </c>
      <c r="W78" s="52">
        <v>336895</v>
      </c>
      <c r="X78" s="52">
        <v>303781</v>
      </c>
      <c r="Y78" s="52">
        <v>306057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12311</v>
      </c>
      <c r="D79" s="36">
        <v>53988</v>
      </c>
      <c r="E79" s="36">
        <v>38784</v>
      </c>
      <c r="F79" s="36">
        <v>1790</v>
      </c>
      <c r="G79" s="36">
        <v>49522</v>
      </c>
      <c r="H79" s="36">
        <v>19647</v>
      </c>
      <c r="I79" s="36">
        <v>11892</v>
      </c>
      <c r="J79" s="36">
        <v>30024</v>
      </c>
      <c r="K79" s="36">
        <v>16886</v>
      </c>
      <c r="L79" s="36">
        <v>1398</v>
      </c>
      <c r="M79" s="36">
        <v>9484</v>
      </c>
      <c r="N79" s="36">
        <v>14881</v>
      </c>
      <c r="O79" s="36">
        <v>45619</v>
      </c>
      <c r="P79" s="36">
        <v>855</v>
      </c>
      <c r="Q79" s="36">
        <v>10457</v>
      </c>
      <c r="R79" s="36">
        <v>6821</v>
      </c>
      <c r="S79" s="36">
        <v>4629</v>
      </c>
      <c r="T79" s="36">
        <v>11278</v>
      </c>
      <c r="U79" s="36">
        <v>22281</v>
      </c>
      <c r="V79" s="36">
        <v>33765</v>
      </c>
      <c r="W79" s="36">
        <v>8437</v>
      </c>
      <c r="X79" s="36">
        <v>3829</v>
      </c>
      <c r="Y79" s="36">
        <v>10343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36067</v>
      </c>
      <c r="D83" s="52">
        <v>20593</v>
      </c>
      <c r="E83" s="52">
        <v>44536</v>
      </c>
      <c r="F83" s="52">
        <v>88904</v>
      </c>
      <c r="G83" s="52">
        <v>184752</v>
      </c>
      <c r="H83" s="52">
        <v>159766</v>
      </c>
      <c r="I83" s="52">
        <v>150822</v>
      </c>
      <c r="J83" s="52">
        <v>135297</v>
      </c>
      <c r="K83" s="52">
        <v>219117</v>
      </c>
      <c r="L83" s="52">
        <v>205587</v>
      </c>
      <c r="M83" s="52">
        <v>239299</v>
      </c>
      <c r="N83" s="52">
        <v>178142</v>
      </c>
      <c r="O83" s="52">
        <v>89089</v>
      </c>
      <c r="P83" s="52">
        <v>47413</v>
      </c>
      <c r="Q83" s="52">
        <v>15429</v>
      </c>
      <c r="R83" s="52">
        <v>0</v>
      </c>
      <c r="S83" s="52">
        <v>0</v>
      </c>
      <c r="T83" s="52">
        <v>0</v>
      </c>
      <c r="U83" s="52">
        <v>27016</v>
      </c>
      <c r="V83" s="52">
        <v>104316</v>
      </c>
      <c r="W83" s="52">
        <v>149720</v>
      </c>
      <c r="X83" s="52">
        <v>184684</v>
      </c>
      <c r="Y83" s="52">
        <v>202574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1137</v>
      </c>
      <c r="D86" s="52">
        <v>921</v>
      </c>
      <c r="E86" s="52">
        <v>1185</v>
      </c>
      <c r="F86" s="52">
        <v>2417</v>
      </c>
      <c r="G86" s="52">
        <v>6472</v>
      </c>
      <c r="H86" s="52">
        <v>9400</v>
      </c>
      <c r="I86" s="52">
        <v>11975</v>
      </c>
      <c r="J86" s="52">
        <v>12907</v>
      </c>
      <c r="K86" s="52">
        <v>18410</v>
      </c>
      <c r="L86" s="52">
        <v>20005</v>
      </c>
      <c r="M86" s="52">
        <v>23947</v>
      </c>
      <c r="N86" s="52">
        <v>22780</v>
      </c>
      <c r="O86" s="52">
        <v>19500</v>
      </c>
      <c r="P86" s="52">
        <v>15125</v>
      </c>
      <c r="Q86" s="52">
        <v>10383</v>
      </c>
      <c r="R86" s="52">
        <v>5973</v>
      </c>
      <c r="S86" s="52">
        <v>1602</v>
      </c>
      <c r="T86" s="52">
        <v>492</v>
      </c>
      <c r="U86" s="52">
        <v>4440</v>
      </c>
      <c r="V86" s="52">
        <v>23356</v>
      </c>
      <c r="W86" s="52">
        <v>58712</v>
      </c>
      <c r="X86" s="52">
        <v>81539</v>
      </c>
      <c r="Y86" s="52">
        <v>97813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1622</v>
      </c>
      <c r="D88" s="52">
        <v>584</v>
      </c>
      <c r="E88" s="52">
        <v>2555</v>
      </c>
      <c r="F88" s="52">
        <v>5542</v>
      </c>
      <c r="G88" s="52">
        <v>12895</v>
      </c>
      <c r="H88" s="52">
        <v>9953</v>
      </c>
      <c r="I88" s="52">
        <v>11749</v>
      </c>
      <c r="J88" s="52">
        <v>10962</v>
      </c>
      <c r="K88" s="52">
        <v>20923</v>
      </c>
      <c r="L88" s="52">
        <v>24115</v>
      </c>
      <c r="M88" s="52">
        <v>31725</v>
      </c>
      <c r="N88" s="52">
        <v>25997</v>
      </c>
      <c r="O88" s="52">
        <v>16625</v>
      </c>
      <c r="P88" s="52">
        <v>3264</v>
      </c>
      <c r="Q88" s="52">
        <v>6761</v>
      </c>
      <c r="R88" s="52">
        <v>7324</v>
      </c>
      <c r="S88" s="52">
        <v>10750</v>
      </c>
      <c r="T88" s="52">
        <v>9760</v>
      </c>
      <c r="U88" s="52">
        <v>12552</v>
      </c>
      <c r="V88" s="52">
        <v>20551</v>
      </c>
      <c r="W88" s="52">
        <v>14744</v>
      </c>
      <c r="X88" s="52">
        <v>8594</v>
      </c>
      <c r="Y88" s="52">
        <v>6034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4</v>
      </c>
      <c r="D89" s="52">
        <v>0</v>
      </c>
      <c r="E89" s="52">
        <v>0</v>
      </c>
      <c r="F89" s="52">
        <v>0</v>
      </c>
      <c r="G89" s="52">
        <v>2</v>
      </c>
      <c r="H89" s="52">
        <v>0</v>
      </c>
      <c r="I89" s="52">
        <v>2</v>
      </c>
      <c r="J89" s="52">
        <v>4</v>
      </c>
      <c r="K89" s="52">
        <v>12</v>
      </c>
      <c r="L89" s="52">
        <v>10</v>
      </c>
      <c r="M89" s="52">
        <v>26</v>
      </c>
      <c r="N89" s="52">
        <v>52</v>
      </c>
      <c r="O89" s="52">
        <v>20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27</v>
      </c>
      <c r="Y89" s="52">
        <v>20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10936</v>
      </c>
      <c r="D92" s="52">
        <v>9305</v>
      </c>
      <c r="E92" s="52">
        <v>8212</v>
      </c>
      <c r="F92" s="52">
        <v>10861</v>
      </c>
      <c r="G92" s="52">
        <v>20401</v>
      </c>
      <c r="H92" s="52">
        <v>19280</v>
      </c>
      <c r="I92" s="52">
        <v>3819</v>
      </c>
      <c r="J92" s="52">
        <v>2181</v>
      </c>
      <c r="K92" s="52">
        <v>12798</v>
      </c>
      <c r="L92" s="52">
        <v>11926</v>
      </c>
      <c r="M92" s="52">
        <v>12344</v>
      </c>
      <c r="N92" s="52">
        <v>12102</v>
      </c>
      <c r="O92" s="52">
        <v>11949</v>
      </c>
      <c r="P92" s="52">
        <v>6821</v>
      </c>
      <c r="Q92" s="52">
        <v>3484</v>
      </c>
      <c r="R92" s="52">
        <v>6068</v>
      </c>
      <c r="S92" s="52">
        <v>9858</v>
      </c>
      <c r="T92" s="52">
        <v>9606</v>
      </c>
      <c r="U92" s="52">
        <v>8917</v>
      </c>
      <c r="V92" s="52">
        <v>6441</v>
      </c>
      <c r="W92" s="52">
        <v>3623</v>
      </c>
      <c r="X92" s="52">
        <v>2275</v>
      </c>
      <c r="Y92" s="52">
        <v>4159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17</v>
      </c>
      <c r="D93" s="52">
        <v>1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7</v>
      </c>
      <c r="K93" s="52">
        <v>13</v>
      </c>
      <c r="L93" s="52">
        <v>12</v>
      </c>
      <c r="M93" s="52">
        <v>3</v>
      </c>
      <c r="N93" s="52">
        <v>11</v>
      </c>
      <c r="O93" s="52">
        <v>10</v>
      </c>
      <c r="P93" s="52">
        <v>0</v>
      </c>
      <c r="Q93" s="52">
        <v>0</v>
      </c>
      <c r="R93" s="52">
        <v>1</v>
      </c>
      <c r="S93" s="52">
        <v>21</v>
      </c>
      <c r="T93" s="52">
        <v>17</v>
      </c>
      <c r="U93" s="52">
        <v>10</v>
      </c>
      <c r="V93" s="52">
        <v>0</v>
      </c>
      <c r="W93" s="52">
        <v>2</v>
      </c>
      <c r="X93" s="52">
        <v>3</v>
      </c>
      <c r="Y93" s="52">
        <v>7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52170</v>
      </c>
      <c r="D96" s="52">
        <v>43236</v>
      </c>
      <c r="E96" s="52">
        <v>67187</v>
      </c>
      <c r="F96" s="52">
        <v>108356</v>
      </c>
      <c r="G96" s="52">
        <v>190106</v>
      </c>
      <c r="H96" s="52">
        <v>177610</v>
      </c>
      <c r="I96" s="52">
        <v>150980</v>
      </c>
      <c r="J96" s="52">
        <v>137588</v>
      </c>
      <c r="K96" s="52">
        <v>220505</v>
      </c>
      <c r="L96" s="52">
        <v>225858</v>
      </c>
      <c r="M96" s="52">
        <v>270306</v>
      </c>
      <c r="N96" s="52">
        <v>232592</v>
      </c>
      <c r="O96" s="52">
        <v>197583</v>
      </c>
      <c r="P96" s="52">
        <v>169052</v>
      </c>
      <c r="Q96" s="52">
        <v>147009</v>
      </c>
      <c r="R96" s="52">
        <v>113450</v>
      </c>
      <c r="S96" s="52">
        <v>128425</v>
      </c>
      <c r="T96" s="52">
        <v>125752</v>
      </c>
      <c r="U96" s="52">
        <v>147280</v>
      </c>
      <c r="V96" s="52">
        <v>166799</v>
      </c>
      <c r="W96" s="52">
        <v>167882</v>
      </c>
      <c r="X96" s="52">
        <v>174758</v>
      </c>
      <c r="Y96" s="52">
        <v>174452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4100</v>
      </c>
      <c r="D97" s="52">
        <v>371</v>
      </c>
      <c r="E97" s="52">
        <v>324</v>
      </c>
      <c r="F97" s="52">
        <v>82</v>
      </c>
      <c r="G97" s="52">
        <v>1723</v>
      </c>
      <c r="H97" s="52">
        <v>1324</v>
      </c>
      <c r="I97" s="52">
        <v>6992</v>
      </c>
      <c r="J97" s="52">
        <v>13904</v>
      </c>
      <c r="K97" s="52">
        <v>14822</v>
      </c>
      <c r="L97" s="52">
        <v>8799</v>
      </c>
      <c r="M97" s="52">
        <v>18608</v>
      </c>
      <c r="N97" s="52">
        <v>31312</v>
      </c>
      <c r="O97" s="52">
        <v>10856</v>
      </c>
      <c r="P97" s="52">
        <v>14702</v>
      </c>
      <c r="Q97" s="52">
        <v>11727</v>
      </c>
      <c r="R97" s="52">
        <v>9846</v>
      </c>
      <c r="S97" s="52">
        <v>10603</v>
      </c>
      <c r="T97" s="52">
        <v>13017</v>
      </c>
      <c r="U97" s="52">
        <v>16070</v>
      </c>
      <c r="V97" s="52">
        <v>22760</v>
      </c>
      <c r="W97" s="52">
        <v>22051</v>
      </c>
      <c r="X97" s="52">
        <v>32605</v>
      </c>
      <c r="Y97" s="52">
        <v>37841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252</v>
      </c>
      <c r="D101" s="52">
        <v>160</v>
      </c>
      <c r="E101" s="52">
        <v>297</v>
      </c>
      <c r="F101" s="52">
        <v>491</v>
      </c>
      <c r="G101" s="52">
        <v>1034</v>
      </c>
      <c r="H101" s="52">
        <v>889</v>
      </c>
      <c r="I101" s="52">
        <v>996</v>
      </c>
      <c r="J101" s="52">
        <v>787</v>
      </c>
      <c r="K101" s="52">
        <v>1680</v>
      </c>
      <c r="L101" s="52">
        <v>1853</v>
      </c>
      <c r="M101" s="52">
        <v>2732</v>
      </c>
      <c r="N101" s="52">
        <v>2217</v>
      </c>
      <c r="O101" s="52">
        <v>1629</v>
      </c>
      <c r="P101" s="52">
        <v>1054</v>
      </c>
      <c r="Q101" s="52">
        <v>1002</v>
      </c>
      <c r="R101" s="52">
        <v>978</v>
      </c>
      <c r="S101" s="52">
        <v>1163</v>
      </c>
      <c r="T101" s="52">
        <v>1209</v>
      </c>
      <c r="U101" s="52">
        <v>670</v>
      </c>
      <c r="V101" s="52">
        <v>133</v>
      </c>
      <c r="W101" s="52">
        <v>721</v>
      </c>
      <c r="X101" s="52">
        <v>1013</v>
      </c>
      <c r="Y101" s="52">
        <v>1267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60835</v>
      </c>
      <c r="D102" s="52">
        <v>55546</v>
      </c>
      <c r="E102" s="52">
        <v>80670</v>
      </c>
      <c r="F102" s="52">
        <v>108515</v>
      </c>
      <c r="G102" s="52">
        <v>170161</v>
      </c>
      <c r="H102" s="52">
        <v>159959</v>
      </c>
      <c r="I102" s="52">
        <v>129440</v>
      </c>
      <c r="J102" s="52">
        <v>121741</v>
      </c>
      <c r="K102" s="52">
        <v>162632</v>
      </c>
      <c r="L102" s="52">
        <v>163946</v>
      </c>
      <c r="M102" s="52">
        <v>181401</v>
      </c>
      <c r="N102" s="52">
        <v>169887</v>
      </c>
      <c r="O102" s="52">
        <v>165710</v>
      </c>
      <c r="P102" s="52">
        <v>85071</v>
      </c>
      <c r="Q102" s="52">
        <v>76337</v>
      </c>
      <c r="R102" s="52">
        <v>68863</v>
      </c>
      <c r="S102" s="52">
        <v>106471</v>
      </c>
      <c r="T102" s="52">
        <v>95649</v>
      </c>
      <c r="U102" s="52">
        <v>99400</v>
      </c>
      <c r="V102" s="52">
        <v>89032</v>
      </c>
      <c r="W102" s="52">
        <v>92356</v>
      </c>
      <c r="X102" s="52">
        <v>79830</v>
      </c>
      <c r="Y102" s="52">
        <v>91836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9962</v>
      </c>
      <c r="D103" s="36">
        <v>0</v>
      </c>
      <c r="E103" s="36">
        <v>0</v>
      </c>
      <c r="F103" s="36">
        <v>17788</v>
      </c>
      <c r="G103" s="36">
        <v>56576</v>
      </c>
      <c r="H103" s="36">
        <v>50443</v>
      </c>
      <c r="I103" s="36">
        <v>44462</v>
      </c>
      <c r="J103" s="36">
        <v>42679</v>
      </c>
      <c r="K103" s="36">
        <v>105911</v>
      </c>
      <c r="L103" s="36">
        <v>106765</v>
      </c>
      <c r="M103" s="36">
        <v>151962</v>
      </c>
      <c r="N103" s="36">
        <v>134747</v>
      </c>
      <c r="O103" s="36">
        <v>76794</v>
      </c>
      <c r="P103" s="36">
        <v>113483</v>
      </c>
      <c r="Q103" s="36">
        <v>95780</v>
      </c>
      <c r="R103" s="36">
        <v>74136</v>
      </c>
      <c r="S103" s="36">
        <v>61112</v>
      </c>
      <c r="T103" s="36">
        <v>72660</v>
      </c>
      <c r="U103" s="36">
        <v>92645</v>
      </c>
      <c r="V103" s="36">
        <v>118504</v>
      </c>
      <c r="W103" s="36">
        <v>112988</v>
      </c>
      <c r="X103" s="36">
        <v>139620</v>
      </c>
      <c r="Y103" s="36">
        <v>133113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36785</v>
      </c>
      <c r="D126" s="52">
        <v>0</v>
      </c>
      <c r="E126" s="52">
        <v>30614</v>
      </c>
      <c r="F126" s="52">
        <v>62236</v>
      </c>
      <c r="G126" s="52">
        <v>47046</v>
      </c>
      <c r="H126" s="52">
        <v>48970</v>
      </c>
      <c r="I126" s="52">
        <v>42759</v>
      </c>
      <c r="J126" s="52">
        <v>30878</v>
      </c>
      <c r="K126" s="52">
        <v>28751</v>
      </c>
      <c r="L126" s="52">
        <v>42315</v>
      </c>
      <c r="M126" s="52">
        <v>50708</v>
      </c>
      <c r="N126" s="52">
        <v>67432</v>
      </c>
      <c r="O126" s="52">
        <v>55936</v>
      </c>
      <c r="P126" s="52">
        <v>7147</v>
      </c>
      <c r="Q126" s="52">
        <v>12637</v>
      </c>
      <c r="R126" s="52">
        <v>22894</v>
      </c>
      <c r="S126" s="52">
        <v>31650</v>
      </c>
      <c r="T126" s="52">
        <v>34553</v>
      </c>
      <c r="U126" s="52">
        <v>38503</v>
      </c>
      <c r="V126" s="52">
        <v>37961</v>
      </c>
      <c r="W126" s="52">
        <v>34109</v>
      </c>
      <c r="X126" s="52">
        <v>35482</v>
      </c>
      <c r="Y126" s="52">
        <v>40791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1804</v>
      </c>
      <c r="D129" s="52">
        <v>1149</v>
      </c>
      <c r="E129" s="52">
        <v>806</v>
      </c>
      <c r="F129" s="52">
        <v>1570</v>
      </c>
      <c r="G129" s="52">
        <v>2251</v>
      </c>
      <c r="H129" s="52">
        <v>3279</v>
      </c>
      <c r="I129" s="52">
        <v>3367</v>
      </c>
      <c r="J129" s="52">
        <v>3401</v>
      </c>
      <c r="K129" s="52">
        <v>3374</v>
      </c>
      <c r="L129" s="52">
        <v>3721</v>
      </c>
      <c r="M129" s="52">
        <v>4528</v>
      </c>
      <c r="N129" s="52">
        <v>6086</v>
      </c>
      <c r="O129" s="52">
        <v>7004</v>
      </c>
      <c r="P129" s="52">
        <v>5784</v>
      </c>
      <c r="Q129" s="52">
        <v>4232</v>
      </c>
      <c r="R129" s="52">
        <v>3390</v>
      </c>
      <c r="S129" s="52">
        <v>5230</v>
      </c>
      <c r="T129" s="52">
        <v>10106</v>
      </c>
      <c r="U129" s="52">
        <v>11703</v>
      </c>
      <c r="V129" s="52">
        <v>16184</v>
      </c>
      <c r="W129" s="52">
        <v>18133</v>
      </c>
      <c r="X129" s="52">
        <v>20105</v>
      </c>
      <c r="Y129" s="52">
        <v>22545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32621</v>
      </c>
      <c r="D131" s="52">
        <v>5050</v>
      </c>
      <c r="E131" s="52">
        <v>21889</v>
      </c>
      <c r="F131" s="52">
        <v>52655</v>
      </c>
      <c r="G131" s="52">
        <v>41925</v>
      </c>
      <c r="H131" s="52">
        <v>45087</v>
      </c>
      <c r="I131" s="52">
        <v>39479</v>
      </c>
      <c r="J131" s="52">
        <v>30258</v>
      </c>
      <c r="K131" s="52">
        <v>28460</v>
      </c>
      <c r="L131" s="52">
        <v>42848</v>
      </c>
      <c r="M131" s="52">
        <v>54965</v>
      </c>
      <c r="N131" s="52">
        <v>73494</v>
      </c>
      <c r="O131" s="52">
        <v>53995</v>
      </c>
      <c r="P131" s="52">
        <v>8774</v>
      </c>
      <c r="Q131" s="52">
        <v>12390</v>
      </c>
      <c r="R131" s="52">
        <v>15928</v>
      </c>
      <c r="S131" s="52">
        <v>28479</v>
      </c>
      <c r="T131" s="52">
        <v>31069</v>
      </c>
      <c r="U131" s="52">
        <v>35064</v>
      </c>
      <c r="V131" s="52">
        <v>34572</v>
      </c>
      <c r="W131" s="52">
        <v>32894</v>
      </c>
      <c r="X131" s="52">
        <v>30817</v>
      </c>
      <c r="Y131" s="52">
        <v>37140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110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32</v>
      </c>
      <c r="K132" s="52">
        <v>22</v>
      </c>
      <c r="L132" s="52">
        <v>33</v>
      </c>
      <c r="M132" s="52">
        <v>41</v>
      </c>
      <c r="N132" s="52">
        <v>141</v>
      </c>
      <c r="O132" s="52">
        <v>21</v>
      </c>
      <c r="P132" s="52">
        <v>10</v>
      </c>
      <c r="Q132" s="52">
        <v>0</v>
      </c>
      <c r="R132" s="52">
        <v>21</v>
      </c>
      <c r="S132" s="52">
        <v>35</v>
      </c>
      <c r="T132" s="52">
        <v>28</v>
      </c>
      <c r="U132" s="52">
        <v>29</v>
      </c>
      <c r="V132" s="52">
        <v>18</v>
      </c>
      <c r="W132" s="52">
        <v>80</v>
      </c>
      <c r="X132" s="52">
        <v>66</v>
      </c>
      <c r="Y132" s="52">
        <v>90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6945</v>
      </c>
      <c r="D135" s="52">
        <v>6776</v>
      </c>
      <c r="E135" s="52">
        <v>8786</v>
      </c>
      <c r="F135" s="52">
        <v>9722</v>
      </c>
      <c r="G135" s="52">
        <v>8104</v>
      </c>
      <c r="H135" s="52">
        <v>9001</v>
      </c>
      <c r="I135" s="52">
        <v>5465</v>
      </c>
      <c r="J135" s="52">
        <v>3779</v>
      </c>
      <c r="K135" s="52">
        <v>5400</v>
      </c>
      <c r="L135" s="52">
        <v>4381</v>
      </c>
      <c r="M135" s="52">
        <v>2980</v>
      </c>
      <c r="N135" s="52">
        <v>820</v>
      </c>
      <c r="O135" s="52">
        <v>7722</v>
      </c>
      <c r="P135" s="52">
        <v>13599</v>
      </c>
      <c r="Q135" s="52">
        <v>13174</v>
      </c>
      <c r="R135" s="52">
        <v>7115</v>
      </c>
      <c r="S135" s="52">
        <v>4443</v>
      </c>
      <c r="T135" s="52">
        <v>4893</v>
      </c>
      <c r="U135" s="52">
        <v>4812</v>
      </c>
      <c r="V135" s="52">
        <v>6197</v>
      </c>
      <c r="W135" s="52">
        <v>7156</v>
      </c>
      <c r="X135" s="52">
        <v>9243</v>
      </c>
      <c r="Y135" s="52">
        <v>8291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546</v>
      </c>
      <c r="D136" s="52">
        <v>58</v>
      </c>
      <c r="E136" s="52">
        <v>42</v>
      </c>
      <c r="F136" s="52">
        <v>8</v>
      </c>
      <c r="G136" s="52">
        <v>73</v>
      </c>
      <c r="H136" s="52">
        <v>67</v>
      </c>
      <c r="I136" s="52">
        <v>253</v>
      </c>
      <c r="J136" s="52">
        <v>382</v>
      </c>
      <c r="K136" s="52">
        <v>364</v>
      </c>
      <c r="L136" s="52">
        <v>171</v>
      </c>
      <c r="M136" s="52">
        <v>203</v>
      </c>
      <c r="N136" s="52">
        <v>109</v>
      </c>
      <c r="O136" s="52">
        <v>425</v>
      </c>
      <c r="P136" s="52">
        <v>1179</v>
      </c>
      <c r="Q136" s="52">
        <v>1044</v>
      </c>
      <c r="R136" s="52">
        <v>614</v>
      </c>
      <c r="S136" s="52">
        <v>366</v>
      </c>
      <c r="T136" s="52">
        <v>507</v>
      </c>
      <c r="U136" s="52">
        <v>524</v>
      </c>
      <c r="V136" s="52">
        <v>842</v>
      </c>
      <c r="W136" s="52">
        <v>937</v>
      </c>
      <c r="X136" s="52">
        <v>1725</v>
      </c>
      <c r="Y136" s="52">
        <v>1798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86053</v>
      </c>
      <c r="D140" s="52">
        <v>61864</v>
      </c>
      <c r="E140" s="52">
        <v>97796</v>
      </c>
      <c r="F140" s="52">
        <v>111225</v>
      </c>
      <c r="G140" s="52">
        <v>90904</v>
      </c>
      <c r="H140" s="52">
        <v>101541</v>
      </c>
      <c r="I140" s="52">
        <v>50291</v>
      </c>
      <c r="J140" s="52">
        <v>35931</v>
      </c>
      <c r="K140" s="52">
        <v>34272</v>
      </c>
      <c r="L140" s="52">
        <v>41767</v>
      </c>
      <c r="M140" s="52">
        <v>49458</v>
      </c>
      <c r="N140" s="52">
        <v>62944</v>
      </c>
      <c r="O140" s="52">
        <v>65482</v>
      </c>
      <c r="P140" s="52">
        <v>19824</v>
      </c>
      <c r="Q140" s="52">
        <v>21861</v>
      </c>
      <c r="R140" s="52">
        <v>28414</v>
      </c>
      <c r="S140" s="52">
        <v>46319</v>
      </c>
      <c r="T140" s="52">
        <v>45985</v>
      </c>
      <c r="U140" s="52">
        <v>43777</v>
      </c>
      <c r="V140" s="52">
        <v>34332</v>
      </c>
      <c r="W140" s="52">
        <v>28633</v>
      </c>
      <c r="X140" s="52">
        <v>19622</v>
      </c>
      <c r="Y140" s="52">
        <v>26798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14091</v>
      </c>
      <c r="D141" s="36">
        <v>0</v>
      </c>
      <c r="E141" s="36">
        <v>0</v>
      </c>
      <c r="F141" s="36">
        <v>18233</v>
      </c>
      <c r="G141" s="36">
        <v>30222</v>
      </c>
      <c r="H141" s="36">
        <v>32017</v>
      </c>
      <c r="I141" s="36">
        <v>17280</v>
      </c>
      <c r="J141" s="36">
        <v>12596</v>
      </c>
      <c r="K141" s="36">
        <v>22313</v>
      </c>
      <c r="L141" s="36">
        <v>27205</v>
      </c>
      <c r="M141" s="36">
        <v>41418</v>
      </c>
      <c r="N141" s="36">
        <v>49923</v>
      </c>
      <c r="O141" s="36">
        <v>30352</v>
      </c>
      <c r="P141" s="36">
        <v>26452</v>
      </c>
      <c r="Q141" s="36">
        <v>27438</v>
      </c>
      <c r="R141" s="36">
        <v>30594</v>
      </c>
      <c r="S141" s="36">
        <v>26592</v>
      </c>
      <c r="T141" s="36">
        <v>34927</v>
      </c>
      <c r="U141" s="36">
        <v>40797</v>
      </c>
      <c r="V141" s="36">
        <v>45708</v>
      </c>
      <c r="W141" s="36">
        <v>35042</v>
      </c>
      <c r="X141" s="36">
        <v>34322</v>
      </c>
      <c r="Y141" s="36">
        <v>38860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248</v>
      </c>
      <c r="D145" s="52">
        <v>413</v>
      </c>
      <c r="E145" s="52">
        <v>365</v>
      </c>
      <c r="F145" s="52">
        <v>362</v>
      </c>
      <c r="G145" s="52">
        <v>253</v>
      </c>
      <c r="H145" s="52">
        <v>336</v>
      </c>
      <c r="I145" s="52">
        <v>256</v>
      </c>
      <c r="J145" s="52">
        <v>312</v>
      </c>
      <c r="K145" s="52">
        <v>227</v>
      </c>
      <c r="L145" s="52">
        <v>336</v>
      </c>
      <c r="M145" s="52">
        <v>271</v>
      </c>
      <c r="N145" s="52">
        <v>507</v>
      </c>
      <c r="O145" s="52">
        <v>1147</v>
      </c>
      <c r="P145" s="52">
        <v>1766</v>
      </c>
      <c r="Q145" s="52">
        <v>2372</v>
      </c>
      <c r="R145" s="52">
        <v>2003</v>
      </c>
      <c r="S145" s="52">
        <v>2702</v>
      </c>
      <c r="T145" s="52">
        <v>4193</v>
      </c>
      <c r="U145" s="52">
        <v>5954</v>
      </c>
      <c r="V145" s="52">
        <v>8562</v>
      </c>
      <c r="W145" s="52">
        <v>13379</v>
      </c>
      <c r="X145" s="52">
        <v>17814</v>
      </c>
      <c r="Y145" s="52">
        <v>14008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24</v>
      </c>
      <c r="D147" s="52">
        <v>27</v>
      </c>
      <c r="E147" s="52">
        <v>16</v>
      </c>
      <c r="F147" s="52">
        <v>23</v>
      </c>
      <c r="G147" s="52">
        <v>27</v>
      </c>
      <c r="H147" s="52">
        <v>32</v>
      </c>
      <c r="I147" s="52">
        <v>33</v>
      </c>
      <c r="J147" s="52">
        <v>41</v>
      </c>
      <c r="K147" s="52">
        <v>43</v>
      </c>
      <c r="L147" s="52">
        <v>55</v>
      </c>
      <c r="M147" s="52">
        <v>58</v>
      </c>
      <c r="N147" s="52">
        <v>84</v>
      </c>
      <c r="O147" s="52">
        <v>163</v>
      </c>
      <c r="P147" s="52">
        <v>485</v>
      </c>
      <c r="Q147" s="52">
        <v>920</v>
      </c>
      <c r="R147" s="52">
        <v>1160</v>
      </c>
      <c r="S147" s="52">
        <v>1176</v>
      </c>
      <c r="T147" s="52">
        <v>1494</v>
      </c>
      <c r="U147" s="52">
        <v>2156</v>
      </c>
      <c r="V147" s="52">
        <v>3626</v>
      </c>
      <c r="W147" s="52">
        <v>8253</v>
      </c>
      <c r="X147" s="52">
        <v>15139</v>
      </c>
      <c r="Y147" s="52">
        <v>17047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55</v>
      </c>
      <c r="D149" s="52">
        <v>87</v>
      </c>
      <c r="E149" s="52">
        <v>48</v>
      </c>
      <c r="F149" s="52">
        <v>42</v>
      </c>
      <c r="G149" s="52">
        <v>36</v>
      </c>
      <c r="H149" s="52">
        <v>49</v>
      </c>
      <c r="I149" s="52">
        <v>8</v>
      </c>
      <c r="J149" s="52">
        <v>6</v>
      </c>
      <c r="K149" s="52">
        <v>25</v>
      </c>
      <c r="L149" s="52">
        <v>31</v>
      </c>
      <c r="M149" s="52">
        <v>21</v>
      </c>
      <c r="N149" s="52">
        <v>34</v>
      </c>
      <c r="O149" s="52">
        <v>74</v>
      </c>
      <c r="P149" s="52">
        <v>72</v>
      </c>
      <c r="Q149" s="52">
        <v>53</v>
      </c>
      <c r="R149" s="52">
        <v>110</v>
      </c>
      <c r="S149" s="52">
        <v>201</v>
      </c>
      <c r="T149" s="52">
        <v>303</v>
      </c>
      <c r="U149" s="52">
        <v>347</v>
      </c>
      <c r="V149" s="52">
        <v>312</v>
      </c>
      <c r="W149" s="52">
        <v>273</v>
      </c>
      <c r="X149" s="52">
        <v>210</v>
      </c>
      <c r="Y149" s="52">
        <v>314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257</v>
      </c>
      <c r="D153" s="52">
        <v>406</v>
      </c>
      <c r="E153" s="52">
        <v>403</v>
      </c>
      <c r="F153" s="52">
        <v>420</v>
      </c>
      <c r="G153" s="52">
        <v>345</v>
      </c>
      <c r="H153" s="52">
        <v>452</v>
      </c>
      <c r="I153" s="52">
        <v>370</v>
      </c>
      <c r="J153" s="52">
        <v>452</v>
      </c>
      <c r="K153" s="52">
        <v>466</v>
      </c>
      <c r="L153" s="52">
        <v>611</v>
      </c>
      <c r="M153" s="52">
        <v>508</v>
      </c>
      <c r="N153" s="52">
        <v>669</v>
      </c>
      <c r="O153" s="52">
        <v>1265</v>
      </c>
      <c r="P153" s="52">
        <v>1823</v>
      </c>
      <c r="Q153" s="52">
        <v>2414</v>
      </c>
      <c r="R153" s="52">
        <v>2063</v>
      </c>
      <c r="S153" s="52">
        <v>2704</v>
      </c>
      <c r="T153" s="52">
        <v>4076</v>
      </c>
      <c r="U153" s="52">
        <v>5811</v>
      </c>
      <c r="V153" s="52">
        <v>8362</v>
      </c>
      <c r="W153" s="52">
        <v>13121</v>
      </c>
      <c r="X153" s="52">
        <v>16769</v>
      </c>
      <c r="Y153" s="52">
        <v>13641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20</v>
      </c>
      <c r="D154" s="52">
        <v>4</v>
      </c>
      <c r="E154" s="52">
        <v>2</v>
      </c>
      <c r="F154" s="52">
        <v>0</v>
      </c>
      <c r="G154" s="52">
        <v>3</v>
      </c>
      <c r="H154" s="52">
        <v>4</v>
      </c>
      <c r="I154" s="52">
        <v>17</v>
      </c>
      <c r="J154" s="52">
        <v>44</v>
      </c>
      <c r="K154" s="52">
        <v>31</v>
      </c>
      <c r="L154" s="52">
        <v>23</v>
      </c>
      <c r="M154" s="52">
        <v>34</v>
      </c>
      <c r="N154" s="52">
        <v>87</v>
      </c>
      <c r="O154" s="52">
        <v>67</v>
      </c>
      <c r="P154" s="52">
        <v>156</v>
      </c>
      <c r="Q154" s="52">
        <v>195</v>
      </c>
      <c r="R154" s="52">
        <v>178</v>
      </c>
      <c r="S154" s="52">
        <v>222</v>
      </c>
      <c r="T154" s="52">
        <v>417</v>
      </c>
      <c r="U154" s="52">
        <v>628</v>
      </c>
      <c r="V154" s="52">
        <v>1131</v>
      </c>
      <c r="W154" s="52">
        <v>1715</v>
      </c>
      <c r="X154" s="52">
        <v>3114</v>
      </c>
      <c r="Y154" s="52">
        <v>2950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285</v>
      </c>
      <c r="D158" s="52">
        <v>497</v>
      </c>
      <c r="E158" s="52">
        <v>455</v>
      </c>
      <c r="F158" s="52">
        <v>397</v>
      </c>
      <c r="G158" s="52">
        <v>286</v>
      </c>
      <c r="H158" s="52">
        <v>391</v>
      </c>
      <c r="I158" s="52">
        <v>294</v>
      </c>
      <c r="J158" s="52">
        <v>373</v>
      </c>
      <c r="K158" s="52">
        <v>316</v>
      </c>
      <c r="L158" s="52">
        <v>403</v>
      </c>
      <c r="M158" s="52">
        <v>311</v>
      </c>
      <c r="N158" s="52">
        <v>441</v>
      </c>
      <c r="O158" s="52">
        <v>958</v>
      </c>
      <c r="P158" s="52">
        <v>875</v>
      </c>
      <c r="Q158" s="52">
        <v>1177</v>
      </c>
      <c r="R158" s="52">
        <v>1128</v>
      </c>
      <c r="S158" s="52">
        <v>1994</v>
      </c>
      <c r="T158" s="52">
        <v>2734</v>
      </c>
      <c r="U158" s="52">
        <v>3525</v>
      </c>
      <c r="V158" s="52">
        <v>4199</v>
      </c>
      <c r="W158" s="52">
        <v>6796</v>
      </c>
      <c r="X158" s="52">
        <v>7302</v>
      </c>
      <c r="Y158" s="52">
        <v>6893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47</v>
      </c>
      <c r="D159" s="36">
        <v>0</v>
      </c>
      <c r="E159" s="36">
        <v>0</v>
      </c>
      <c r="F159" s="36">
        <v>64</v>
      </c>
      <c r="G159" s="36">
        <v>93</v>
      </c>
      <c r="H159" s="36">
        <v>122</v>
      </c>
      <c r="I159" s="36">
        <v>102</v>
      </c>
      <c r="J159" s="36">
        <v>131</v>
      </c>
      <c r="K159" s="36">
        <v>202</v>
      </c>
      <c r="L159" s="36">
        <v>260</v>
      </c>
      <c r="M159" s="36">
        <v>255</v>
      </c>
      <c r="N159" s="36">
        <v>348</v>
      </c>
      <c r="O159" s="36">
        <v>443</v>
      </c>
      <c r="P159" s="36">
        <v>1171</v>
      </c>
      <c r="Q159" s="36">
        <v>1482</v>
      </c>
      <c r="R159" s="36">
        <v>1233</v>
      </c>
      <c r="S159" s="36">
        <v>1144</v>
      </c>
      <c r="T159" s="36">
        <v>2062</v>
      </c>
      <c r="U159" s="36">
        <v>3270</v>
      </c>
      <c r="V159" s="36">
        <v>5593</v>
      </c>
      <c r="W159" s="36">
        <v>8328</v>
      </c>
      <c r="X159" s="36">
        <v>12785</v>
      </c>
      <c r="Y159" s="36">
        <v>10018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518</v>
      </c>
      <c r="D163" s="52">
        <v>693</v>
      </c>
      <c r="E163" s="52">
        <v>566</v>
      </c>
      <c r="F163" s="52">
        <v>609</v>
      </c>
      <c r="G163" s="52">
        <v>382</v>
      </c>
      <c r="H163" s="52">
        <v>614</v>
      </c>
      <c r="I163" s="52">
        <v>641</v>
      </c>
      <c r="J163" s="52">
        <v>607</v>
      </c>
      <c r="K163" s="52">
        <v>220</v>
      </c>
      <c r="L163" s="52">
        <v>1</v>
      </c>
      <c r="M163" s="52">
        <v>0</v>
      </c>
      <c r="N163" s="52">
        <v>150</v>
      </c>
      <c r="O163" s="52">
        <v>561</v>
      </c>
      <c r="P163" s="52">
        <v>497</v>
      </c>
      <c r="Q163" s="52">
        <v>468</v>
      </c>
      <c r="R163" s="52">
        <v>418</v>
      </c>
      <c r="S163" s="52">
        <v>476</v>
      </c>
      <c r="T163" s="52">
        <v>1026</v>
      </c>
      <c r="U163" s="52">
        <v>3002</v>
      </c>
      <c r="V163" s="52">
        <v>8420</v>
      </c>
      <c r="W163" s="52">
        <v>17280</v>
      </c>
      <c r="X163" s="52">
        <v>24636</v>
      </c>
      <c r="Y163" s="52">
        <v>23603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56</v>
      </c>
      <c r="D165" s="52">
        <v>52</v>
      </c>
      <c r="E165" s="52">
        <v>28</v>
      </c>
      <c r="F165" s="52">
        <v>38</v>
      </c>
      <c r="G165" s="52">
        <v>42</v>
      </c>
      <c r="H165" s="52">
        <v>54</v>
      </c>
      <c r="I165" s="52">
        <v>65</v>
      </c>
      <c r="J165" s="52">
        <v>86</v>
      </c>
      <c r="K165" s="52">
        <v>79</v>
      </c>
      <c r="L165" s="52">
        <v>53</v>
      </c>
      <c r="M165" s="52">
        <v>16</v>
      </c>
      <c r="N165" s="52">
        <v>10</v>
      </c>
      <c r="O165" s="52">
        <v>61</v>
      </c>
      <c r="P165" s="52">
        <v>159</v>
      </c>
      <c r="Q165" s="52">
        <v>247</v>
      </c>
      <c r="R165" s="52">
        <v>249</v>
      </c>
      <c r="S165" s="52">
        <v>197</v>
      </c>
      <c r="T165" s="52">
        <v>289</v>
      </c>
      <c r="U165" s="52">
        <v>798</v>
      </c>
      <c r="V165" s="52">
        <v>2619</v>
      </c>
      <c r="W165" s="52">
        <v>7252</v>
      </c>
      <c r="X165" s="52">
        <v>13857</v>
      </c>
      <c r="Y165" s="52">
        <v>17511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153</v>
      </c>
      <c r="D167" s="52">
        <v>197</v>
      </c>
      <c r="E167" s="52">
        <v>108</v>
      </c>
      <c r="F167" s="52">
        <v>99</v>
      </c>
      <c r="G167" s="52">
        <v>88</v>
      </c>
      <c r="H167" s="52">
        <v>121</v>
      </c>
      <c r="I167" s="52">
        <v>21</v>
      </c>
      <c r="J167" s="52">
        <v>14</v>
      </c>
      <c r="K167" s="52">
        <v>36</v>
      </c>
      <c r="L167" s="52">
        <v>24</v>
      </c>
      <c r="M167" s="52">
        <v>20</v>
      </c>
      <c r="N167" s="52">
        <v>28</v>
      </c>
      <c r="O167" s="52">
        <v>53</v>
      </c>
      <c r="P167" s="52">
        <v>34</v>
      </c>
      <c r="Q167" s="52">
        <v>16</v>
      </c>
      <c r="R167" s="52">
        <v>34</v>
      </c>
      <c r="S167" s="52">
        <v>41</v>
      </c>
      <c r="T167" s="52">
        <v>74</v>
      </c>
      <c r="U167" s="52">
        <v>162</v>
      </c>
      <c r="V167" s="52">
        <v>284</v>
      </c>
      <c r="W167" s="52">
        <v>327</v>
      </c>
      <c r="X167" s="52">
        <v>269</v>
      </c>
      <c r="Y167" s="52">
        <v>470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731</v>
      </c>
      <c r="D171" s="52">
        <v>916</v>
      </c>
      <c r="E171" s="52">
        <v>889</v>
      </c>
      <c r="F171" s="52">
        <v>987</v>
      </c>
      <c r="G171" s="52">
        <v>826</v>
      </c>
      <c r="H171" s="52">
        <v>1138</v>
      </c>
      <c r="I171" s="52">
        <v>894</v>
      </c>
      <c r="J171" s="52">
        <v>851</v>
      </c>
      <c r="K171" s="52">
        <v>661</v>
      </c>
      <c r="L171" s="52">
        <v>487</v>
      </c>
      <c r="M171" s="52">
        <v>433</v>
      </c>
      <c r="N171" s="52">
        <v>552</v>
      </c>
      <c r="O171" s="52">
        <v>904</v>
      </c>
      <c r="P171" s="52">
        <v>869</v>
      </c>
      <c r="Q171" s="52">
        <v>822</v>
      </c>
      <c r="R171" s="52">
        <v>642</v>
      </c>
      <c r="S171" s="52">
        <v>574</v>
      </c>
      <c r="T171" s="52">
        <v>1016</v>
      </c>
      <c r="U171" s="52">
        <v>2805</v>
      </c>
      <c r="V171" s="52">
        <v>7525</v>
      </c>
      <c r="W171" s="52">
        <v>15488</v>
      </c>
      <c r="X171" s="52">
        <v>21128</v>
      </c>
      <c r="Y171" s="52">
        <v>19951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58</v>
      </c>
      <c r="D172" s="52">
        <v>8</v>
      </c>
      <c r="E172" s="52">
        <v>5</v>
      </c>
      <c r="F172" s="52">
        <v>0</v>
      </c>
      <c r="G172" s="52">
        <v>7</v>
      </c>
      <c r="H172" s="52">
        <v>8</v>
      </c>
      <c r="I172" s="52">
        <v>39</v>
      </c>
      <c r="J172" s="52">
        <v>83</v>
      </c>
      <c r="K172" s="52">
        <v>44</v>
      </c>
      <c r="L172" s="52">
        <v>18</v>
      </c>
      <c r="M172" s="52">
        <v>29</v>
      </c>
      <c r="N172" s="52">
        <v>74</v>
      </c>
      <c r="O172" s="52">
        <v>48</v>
      </c>
      <c r="P172" s="52">
        <v>75</v>
      </c>
      <c r="Q172" s="52">
        <v>64</v>
      </c>
      <c r="R172" s="52">
        <v>53</v>
      </c>
      <c r="S172" s="52">
        <v>45</v>
      </c>
      <c r="T172" s="52">
        <v>102</v>
      </c>
      <c r="U172" s="52">
        <v>299</v>
      </c>
      <c r="V172" s="52">
        <v>1016</v>
      </c>
      <c r="W172" s="52">
        <v>2027</v>
      </c>
      <c r="X172" s="52">
        <v>3923</v>
      </c>
      <c r="Y172" s="52">
        <v>4317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810</v>
      </c>
      <c r="D176" s="52">
        <v>1119</v>
      </c>
      <c r="E176" s="52">
        <v>1011</v>
      </c>
      <c r="F176" s="52">
        <v>927</v>
      </c>
      <c r="G176" s="52">
        <v>691</v>
      </c>
      <c r="H176" s="52">
        <v>964</v>
      </c>
      <c r="I176" s="52">
        <v>709</v>
      </c>
      <c r="J176" s="52">
        <v>703</v>
      </c>
      <c r="K176" s="52">
        <v>450</v>
      </c>
      <c r="L176" s="52">
        <v>320</v>
      </c>
      <c r="M176" s="52">
        <v>263</v>
      </c>
      <c r="N176" s="52">
        <v>367</v>
      </c>
      <c r="O176" s="52">
        <v>683</v>
      </c>
      <c r="P176" s="52">
        <v>416</v>
      </c>
      <c r="Q176" s="52">
        <v>395</v>
      </c>
      <c r="R176" s="52">
        <v>348</v>
      </c>
      <c r="S176" s="52">
        <v>423</v>
      </c>
      <c r="T176" s="52">
        <v>680</v>
      </c>
      <c r="U176" s="52">
        <v>1696</v>
      </c>
      <c r="V176" s="52">
        <v>3780</v>
      </c>
      <c r="W176" s="52">
        <v>8013</v>
      </c>
      <c r="X176" s="52">
        <v>9209</v>
      </c>
      <c r="Y176" s="52">
        <v>10086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133</v>
      </c>
      <c r="D177" s="36">
        <v>0</v>
      </c>
      <c r="E177" s="36">
        <v>0</v>
      </c>
      <c r="F177" s="36">
        <v>151</v>
      </c>
      <c r="G177" s="36">
        <v>229</v>
      </c>
      <c r="H177" s="36">
        <v>306</v>
      </c>
      <c r="I177" s="36">
        <v>245</v>
      </c>
      <c r="J177" s="36">
        <v>246</v>
      </c>
      <c r="K177" s="36">
        <v>290</v>
      </c>
      <c r="L177" s="36">
        <v>208</v>
      </c>
      <c r="M177" s="36">
        <v>216</v>
      </c>
      <c r="N177" s="36">
        <v>290</v>
      </c>
      <c r="O177" s="36">
        <v>313</v>
      </c>
      <c r="P177" s="36">
        <v>564</v>
      </c>
      <c r="Q177" s="36">
        <v>505</v>
      </c>
      <c r="R177" s="36">
        <v>390</v>
      </c>
      <c r="S177" s="36">
        <v>239</v>
      </c>
      <c r="T177" s="36">
        <v>515</v>
      </c>
      <c r="U177" s="36">
        <v>1564</v>
      </c>
      <c r="V177" s="36">
        <v>5043</v>
      </c>
      <c r="W177" s="36">
        <v>9829</v>
      </c>
      <c r="X177" s="36">
        <v>16124</v>
      </c>
      <c r="Y177" s="36">
        <v>14649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5997</v>
      </c>
      <c r="D5" s="52">
        <v>4988</v>
      </c>
      <c r="E5" s="52">
        <v>6246</v>
      </c>
      <c r="F5" s="52">
        <v>4393</v>
      </c>
      <c r="G5" s="52">
        <v>1492</v>
      </c>
      <c r="H5" s="52">
        <v>401</v>
      </c>
      <c r="I5" s="52">
        <v>0</v>
      </c>
      <c r="J5" s="52">
        <v>742</v>
      </c>
      <c r="K5" s="52">
        <v>1810</v>
      </c>
      <c r="L5" s="52">
        <v>5341</v>
      </c>
      <c r="M5" s="52">
        <v>6043</v>
      </c>
      <c r="N5" s="52">
        <v>4172</v>
      </c>
      <c r="O5" s="52">
        <v>2623</v>
      </c>
      <c r="P5" s="52">
        <v>0</v>
      </c>
      <c r="Q5" s="52">
        <v>160</v>
      </c>
      <c r="R5" s="52">
        <v>2356</v>
      </c>
      <c r="S5" s="52">
        <v>2980</v>
      </c>
      <c r="T5" s="52">
        <v>106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134</v>
      </c>
      <c r="D8" s="52">
        <v>169</v>
      </c>
      <c r="E8" s="52">
        <v>291</v>
      </c>
      <c r="F8" s="52">
        <v>268</v>
      </c>
      <c r="G8" s="52">
        <v>118</v>
      </c>
      <c r="H8" s="52">
        <v>41</v>
      </c>
      <c r="I8" s="52">
        <v>0</v>
      </c>
      <c r="J8" s="52">
        <v>115</v>
      </c>
      <c r="K8" s="52">
        <v>301</v>
      </c>
      <c r="L8" s="52">
        <v>869</v>
      </c>
      <c r="M8" s="52">
        <v>992</v>
      </c>
      <c r="N8" s="52">
        <v>709</v>
      </c>
      <c r="O8" s="52">
        <v>431</v>
      </c>
      <c r="P8" s="52">
        <v>0</v>
      </c>
      <c r="Q8" s="52">
        <v>25</v>
      </c>
      <c r="R8" s="52">
        <v>400</v>
      </c>
      <c r="S8" s="52">
        <v>718</v>
      </c>
      <c r="T8" s="52">
        <v>49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976</v>
      </c>
      <c r="D11" s="52">
        <v>877</v>
      </c>
      <c r="E11" s="52">
        <v>677</v>
      </c>
      <c r="F11" s="52">
        <v>400</v>
      </c>
      <c r="G11" s="52">
        <v>143</v>
      </c>
      <c r="H11" s="52">
        <v>39</v>
      </c>
      <c r="I11" s="52">
        <v>0</v>
      </c>
      <c r="J11" s="52">
        <v>11</v>
      </c>
      <c r="K11" s="52">
        <v>93</v>
      </c>
      <c r="L11" s="52">
        <v>259</v>
      </c>
      <c r="M11" s="52">
        <v>248</v>
      </c>
      <c r="N11" s="52">
        <v>183</v>
      </c>
      <c r="O11" s="52">
        <v>142</v>
      </c>
      <c r="P11" s="52">
        <v>0</v>
      </c>
      <c r="Q11" s="52">
        <v>3</v>
      </c>
      <c r="R11" s="52">
        <v>111</v>
      </c>
      <c r="S11" s="52">
        <v>198</v>
      </c>
      <c r="T11" s="52">
        <v>7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1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4654</v>
      </c>
      <c r="D15" s="52">
        <v>4076</v>
      </c>
      <c r="E15" s="52">
        <v>5542</v>
      </c>
      <c r="F15" s="52">
        <v>3990</v>
      </c>
      <c r="G15" s="52">
        <v>1337</v>
      </c>
      <c r="H15" s="52">
        <v>359</v>
      </c>
      <c r="I15" s="52">
        <v>0</v>
      </c>
      <c r="J15" s="52">
        <v>664</v>
      </c>
      <c r="K15" s="52">
        <v>1609</v>
      </c>
      <c r="L15" s="52">
        <v>4891</v>
      </c>
      <c r="M15" s="52">
        <v>5422</v>
      </c>
      <c r="N15" s="52">
        <v>3516</v>
      </c>
      <c r="O15" s="52">
        <v>2352</v>
      </c>
      <c r="P15" s="52">
        <v>0</v>
      </c>
      <c r="Q15" s="52">
        <v>145</v>
      </c>
      <c r="R15" s="52">
        <v>2066</v>
      </c>
      <c r="S15" s="52">
        <v>2570</v>
      </c>
      <c r="T15" s="52">
        <v>90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366</v>
      </c>
      <c r="D16" s="52">
        <v>35</v>
      </c>
      <c r="E16" s="52">
        <v>27</v>
      </c>
      <c r="F16" s="52">
        <v>3</v>
      </c>
      <c r="G16" s="52">
        <v>12</v>
      </c>
      <c r="H16" s="52">
        <v>3</v>
      </c>
      <c r="I16" s="52">
        <v>0</v>
      </c>
      <c r="J16" s="52">
        <v>67</v>
      </c>
      <c r="K16" s="52">
        <v>108</v>
      </c>
      <c r="L16" s="52">
        <v>191</v>
      </c>
      <c r="M16" s="52">
        <v>373</v>
      </c>
      <c r="N16" s="52">
        <v>473</v>
      </c>
      <c r="O16" s="52">
        <v>129</v>
      </c>
      <c r="P16" s="52">
        <v>0</v>
      </c>
      <c r="Q16" s="52">
        <v>12</v>
      </c>
      <c r="R16" s="52">
        <v>179</v>
      </c>
      <c r="S16" s="52">
        <v>212</v>
      </c>
      <c r="T16" s="52">
        <v>9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5153</v>
      </c>
      <c r="D21" s="52">
        <v>4988</v>
      </c>
      <c r="E21" s="52">
        <v>6246</v>
      </c>
      <c r="F21" s="52">
        <v>3774</v>
      </c>
      <c r="G21" s="52">
        <v>1120</v>
      </c>
      <c r="H21" s="52">
        <v>305</v>
      </c>
      <c r="I21" s="52">
        <v>0</v>
      </c>
      <c r="J21" s="52">
        <v>549</v>
      </c>
      <c r="K21" s="52">
        <v>1096</v>
      </c>
      <c r="L21" s="52">
        <v>3234</v>
      </c>
      <c r="M21" s="52">
        <v>3288</v>
      </c>
      <c r="N21" s="52">
        <v>2327</v>
      </c>
      <c r="O21" s="52">
        <v>1792</v>
      </c>
      <c r="P21" s="52">
        <v>0</v>
      </c>
      <c r="Q21" s="52">
        <v>71</v>
      </c>
      <c r="R21" s="52">
        <v>1135</v>
      </c>
      <c r="S21" s="52">
        <v>1893</v>
      </c>
      <c r="T21" s="52">
        <v>60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844</v>
      </c>
      <c r="D22" s="36">
        <v>0</v>
      </c>
      <c r="E22" s="36">
        <v>0</v>
      </c>
      <c r="F22" s="36">
        <v>619</v>
      </c>
      <c r="G22" s="36">
        <v>372</v>
      </c>
      <c r="H22" s="36">
        <v>96</v>
      </c>
      <c r="I22" s="36">
        <v>0</v>
      </c>
      <c r="J22" s="36">
        <v>193</v>
      </c>
      <c r="K22" s="36">
        <v>714</v>
      </c>
      <c r="L22" s="36">
        <v>2107</v>
      </c>
      <c r="M22" s="36">
        <v>2755</v>
      </c>
      <c r="N22" s="36">
        <v>1845</v>
      </c>
      <c r="O22" s="36">
        <v>831</v>
      </c>
      <c r="P22" s="36">
        <v>0</v>
      </c>
      <c r="Q22" s="36">
        <v>89</v>
      </c>
      <c r="R22" s="36">
        <v>1221</v>
      </c>
      <c r="S22" s="36">
        <v>1087</v>
      </c>
      <c r="T22" s="36">
        <v>46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920</v>
      </c>
      <c r="O26" s="52">
        <v>1782</v>
      </c>
      <c r="P26" s="52">
        <v>0</v>
      </c>
      <c r="Q26" s="52">
        <v>0</v>
      </c>
      <c r="R26" s="52">
        <v>0</v>
      </c>
      <c r="S26" s="52">
        <v>82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8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156</v>
      </c>
      <c r="O29" s="52">
        <v>293</v>
      </c>
      <c r="P29" s="52">
        <v>0</v>
      </c>
      <c r="Q29" s="52">
        <v>0</v>
      </c>
      <c r="R29" s="52">
        <v>0</v>
      </c>
      <c r="S29" s="52">
        <v>20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4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40</v>
      </c>
      <c r="O31" s="52">
        <v>97</v>
      </c>
      <c r="P31" s="52">
        <v>0</v>
      </c>
      <c r="Q31" s="52">
        <v>0</v>
      </c>
      <c r="R31" s="52">
        <v>0</v>
      </c>
      <c r="S31" s="52">
        <v>5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776</v>
      </c>
      <c r="O35" s="52">
        <v>1597</v>
      </c>
      <c r="P35" s="52">
        <v>0</v>
      </c>
      <c r="Q35" s="52">
        <v>0</v>
      </c>
      <c r="R35" s="52">
        <v>0</v>
      </c>
      <c r="S35" s="52">
        <v>71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7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104</v>
      </c>
      <c r="O36" s="52">
        <v>88</v>
      </c>
      <c r="P36" s="52">
        <v>0</v>
      </c>
      <c r="Q36" s="52">
        <v>0</v>
      </c>
      <c r="R36" s="52">
        <v>0</v>
      </c>
      <c r="S36" s="52">
        <v>6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1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513</v>
      </c>
      <c r="O40" s="52">
        <v>1218</v>
      </c>
      <c r="P40" s="52">
        <v>0</v>
      </c>
      <c r="Q40" s="52">
        <v>0</v>
      </c>
      <c r="R40" s="52">
        <v>0</v>
      </c>
      <c r="S40" s="52">
        <v>52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3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407</v>
      </c>
      <c r="O41" s="36">
        <v>564</v>
      </c>
      <c r="P41" s="36">
        <v>0</v>
      </c>
      <c r="Q41" s="36">
        <v>0</v>
      </c>
      <c r="R41" s="36">
        <v>0</v>
      </c>
      <c r="S41" s="36">
        <v>30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5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476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11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441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35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409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67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86139</v>
      </c>
      <c r="D64" s="52">
        <v>105043</v>
      </c>
      <c r="E64" s="52">
        <v>83859</v>
      </c>
      <c r="F64" s="52">
        <v>62635</v>
      </c>
      <c r="G64" s="52">
        <v>39311</v>
      </c>
      <c r="H64" s="52">
        <v>37162</v>
      </c>
      <c r="I64" s="52">
        <v>43070</v>
      </c>
      <c r="J64" s="52">
        <v>47304</v>
      </c>
      <c r="K64" s="52">
        <v>28310</v>
      </c>
      <c r="L64" s="52">
        <v>30516</v>
      </c>
      <c r="M64" s="52">
        <v>23743</v>
      </c>
      <c r="N64" s="52">
        <v>42463</v>
      </c>
      <c r="O64" s="52">
        <v>70992</v>
      </c>
      <c r="P64" s="52">
        <v>77831</v>
      </c>
      <c r="Q64" s="52">
        <v>104261</v>
      </c>
      <c r="R64" s="52">
        <v>104367</v>
      </c>
      <c r="S64" s="52">
        <v>87786</v>
      </c>
      <c r="T64" s="52">
        <v>88469</v>
      </c>
      <c r="U64" s="52">
        <v>77344</v>
      </c>
      <c r="V64" s="52">
        <v>53113</v>
      </c>
      <c r="W64" s="52">
        <v>36928</v>
      </c>
      <c r="X64" s="52">
        <v>21483</v>
      </c>
      <c r="Y64" s="52">
        <v>15151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1926</v>
      </c>
      <c r="D67" s="52">
        <v>3568</v>
      </c>
      <c r="E67" s="52">
        <v>3912</v>
      </c>
      <c r="F67" s="52">
        <v>3826</v>
      </c>
      <c r="G67" s="52">
        <v>3097</v>
      </c>
      <c r="H67" s="52">
        <v>3757</v>
      </c>
      <c r="I67" s="52">
        <v>5461</v>
      </c>
      <c r="J67" s="52">
        <v>7323</v>
      </c>
      <c r="K67" s="52">
        <v>4707</v>
      </c>
      <c r="L67" s="52">
        <v>4964</v>
      </c>
      <c r="M67" s="52">
        <v>3898</v>
      </c>
      <c r="N67" s="52">
        <v>7213</v>
      </c>
      <c r="O67" s="52">
        <v>11657</v>
      </c>
      <c r="P67" s="52">
        <v>12978</v>
      </c>
      <c r="Q67" s="52">
        <v>16313</v>
      </c>
      <c r="R67" s="52">
        <v>17719</v>
      </c>
      <c r="S67" s="52">
        <v>21150</v>
      </c>
      <c r="T67" s="52">
        <v>40983</v>
      </c>
      <c r="U67" s="52">
        <v>30840</v>
      </c>
      <c r="V67" s="52">
        <v>26953</v>
      </c>
      <c r="W67" s="52">
        <v>19650</v>
      </c>
      <c r="X67" s="52">
        <v>10367</v>
      </c>
      <c r="Y67" s="52">
        <v>7746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20472</v>
      </c>
      <c r="D69" s="52">
        <v>12453</v>
      </c>
      <c r="E69" s="52">
        <v>8349</v>
      </c>
      <c r="F69" s="52">
        <v>11576</v>
      </c>
      <c r="G69" s="52">
        <v>11767</v>
      </c>
      <c r="H69" s="52">
        <v>3528</v>
      </c>
      <c r="I69" s="52">
        <v>26416</v>
      </c>
      <c r="J69" s="52">
        <v>31099</v>
      </c>
      <c r="K69" s="52">
        <v>25106</v>
      </c>
      <c r="L69" s="52">
        <v>26841</v>
      </c>
      <c r="M69" s="52">
        <v>23724</v>
      </c>
      <c r="N69" s="52">
        <v>42388</v>
      </c>
      <c r="O69" s="52">
        <v>67836</v>
      </c>
      <c r="P69" s="52">
        <v>57094</v>
      </c>
      <c r="Q69" s="52">
        <v>45837</v>
      </c>
      <c r="R69" s="52">
        <v>51142</v>
      </c>
      <c r="S69" s="52">
        <v>50097</v>
      </c>
      <c r="T69" s="52">
        <v>49613</v>
      </c>
      <c r="U69" s="52">
        <v>46423</v>
      </c>
      <c r="V69" s="52">
        <v>41273</v>
      </c>
      <c r="W69" s="52">
        <v>23123</v>
      </c>
      <c r="X69" s="52">
        <v>21430</v>
      </c>
      <c r="Y69" s="52">
        <v>15126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35</v>
      </c>
      <c r="D70" s="52">
        <v>3</v>
      </c>
      <c r="E70" s="52">
        <v>0</v>
      </c>
      <c r="F70" s="52">
        <v>0</v>
      </c>
      <c r="G70" s="52">
        <v>0</v>
      </c>
      <c r="H70" s="52">
        <v>0</v>
      </c>
      <c r="I70" s="52">
        <v>5</v>
      </c>
      <c r="J70" s="52">
        <v>17</v>
      </c>
      <c r="K70" s="52">
        <v>14</v>
      </c>
      <c r="L70" s="52">
        <v>15</v>
      </c>
      <c r="M70" s="52">
        <v>19</v>
      </c>
      <c r="N70" s="52">
        <v>75</v>
      </c>
      <c r="O70" s="52">
        <v>19</v>
      </c>
      <c r="P70" s="52">
        <v>118</v>
      </c>
      <c r="Q70" s="52">
        <v>0</v>
      </c>
      <c r="R70" s="52">
        <v>42</v>
      </c>
      <c r="S70" s="52">
        <v>47</v>
      </c>
      <c r="T70" s="52">
        <v>46</v>
      </c>
      <c r="U70" s="52">
        <v>48</v>
      </c>
      <c r="V70" s="52">
        <v>43</v>
      </c>
      <c r="W70" s="52">
        <v>85</v>
      </c>
      <c r="X70" s="52">
        <v>53</v>
      </c>
      <c r="Y70" s="52">
        <v>25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60850</v>
      </c>
      <c r="D73" s="52">
        <v>91798</v>
      </c>
      <c r="E73" s="52">
        <v>75148</v>
      </c>
      <c r="F73" s="52">
        <v>51020</v>
      </c>
      <c r="G73" s="52">
        <v>27296</v>
      </c>
      <c r="H73" s="52">
        <v>33385</v>
      </c>
      <c r="I73" s="52">
        <v>15912</v>
      </c>
      <c r="J73" s="52">
        <v>14702</v>
      </c>
      <c r="K73" s="52">
        <v>2989</v>
      </c>
      <c r="L73" s="52">
        <v>3523</v>
      </c>
      <c r="M73" s="52">
        <v>0</v>
      </c>
      <c r="N73" s="52">
        <v>0</v>
      </c>
      <c r="O73" s="52">
        <v>2974</v>
      </c>
      <c r="P73" s="52">
        <v>18969</v>
      </c>
      <c r="Q73" s="52">
        <v>54107</v>
      </c>
      <c r="R73" s="52">
        <v>48936</v>
      </c>
      <c r="S73" s="52">
        <v>34770</v>
      </c>
      <c r="T73" s="52">
        <v>35169</v>
      </c>
      <c r="U73" s="52">
        <v>27835</v>
      </c>
      <c r="V73" s="52">
        <v>10380</v>
      </c>
      <c r="W73" s="52">
        <v>12127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4782</v>
      </c>
      <c r="D74" s="52">
        <v>789</v>
      </c>
      <c r="E74" s="52">
        <v>362</v>
      </c>
      <c r="F74" s="52">
        <v>39</v>
      </c>
      <c r="G74" s="52">
        <v>248</v>
      </c>
      <c r="H74" s="52">
        <v>249</v>
      </c>
      <c r="I74" s="52">
        <v>737</v>
      </c>
      <c r="J74" s="52">
        <v>1486</v>
      </c>
      <c r="K74" s="52">
        <v>201</v>
      </c>
      <c r="L74" s="52">
        <v>137</v>
      </c>
      <c r="M74" s="52">
        <v>0</v>
      </c>
      <c r="N74" s="52">
        <v>0</v>
      </c>
      <c r="O74" s="52">
        <v>163</v>
      </c>
      <c r="P74" s="52">
        <v>1650</v>
      </c>
      <c r="Q74" s="52">
        <v>4317</v>
      </c>
      <c r="R74" s="52">
        <v>4247</v>
      </c>
      <c r="S74" s="52">
        <v>2872</v>
      </c>
      <c r="T74" s="52">
        <v>3641</v>
      </c>
      <c r="U74" s="52">
        <v>3038</v>
      </c>
      <c r="V74" s="52">
        <v>1417</v>
      </c>
      <c r="W74" s="52">
        <v>1593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81872</v>
      </c>
      <c r="D78" s="52">
        <v>86746</v>
      </c>
      <c r="E78" s="52">
        <v>70964</v>
      </c>
      <c r="F78" s="52">
        <v>62024</v>
      </c>
      <c r="G78" s="52">
        <v>25312</v>
      </c>
      <c r="H78" s="52">
        <v>31962</v>
      </c>
      <c r="I78" s="52">
        <v>39904</v>
      </c>
      <c r="J78" s="52">
        <v>41030</v>
      </c>
      <c r="K78" s="52">
        <v>25679</v>
      </c>
      <c r="L78" s="52">
        <v>30286</v>
      </c>
      <c r="M78" s="52">
        <v>22323</v>
      </c>
      <c r="N78" s="52">
        <v>39398</v>
      </c>
      <c r="O78" s="52">
        <v>58781</v>
      </c>
      <c r="P78" s="52">
        <v>77481</v>
      </c>
      <c r="Q78" s="52">
        <v>99879</v>
      </c>
      <c r="R78" s="52">
        <v>102139</v>
      </c>
      <c r="S78" s="52">
        <v>86563</v>
      </c>
      <c r="T78" s="52">
        <v>85342</v>
      </c>
      <c r="U78" s="52">
        <v>71244</v>
      </c>
      <c r="V78" s="52">
        <v>45807</v>
      </c>
      <c r="W78" s="52">
        <v>35398</v>
      </c>
      <c r="X78" s="52">
        <v>20942</v>
      </c>
      <c r="Y78" s="52">
        <v>14028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4267</v>
      </c>
      <c r="D79" s="36">
        <v>18297</v>
      </c>
      <c r="E79" s="36">
        <v>12895</v>
      </c>
      <c r="F79" s="36">
        <v>611</v>
      </c>
      <c r="G79" s="36">
        <v>13999</v>
      </c>
      <c r="H79" s="36">
        <v>5200</v>
      </c>
      <c r="I79" s="36">
        <v>3166</v>
      </c>
      <c r="J79" s="36">
        <v>6274</v>
      </c>
      <c r="K79" s="36">
        <v>2631</v>
      </c>
      <c r="L79" s="36">
        <v>230</v>
      </c>
      <c r="M79" s="36">
        <v>1420</v>
      </c>
      <c r="N79" s="36">
        <v>3065</v>
      </c>
      <c r="O79" s="36">
        <v>12211</v>
      </c>
      <c r="P79" s="36">
        <v>350</v>
      </c>
      <c r="Q79" s="36">
        <v>4382</v>
      </c>
      <c r="R79" s="36">
        <v>2228</v>
      </c>
      <c r="S79" s="36">
        <v>1223</v>
      </c>
      <c r="T79" s="36">
        <v>3127</v>
      </c>
      <c r="U79" s="36">
        <v>6100</v>
      </c>
      <c r="V79" s="36">
        <v>7306</v>
      </c>
      <c r="W79" s="36">
        <v>1530</v>
      </c>
      <c r="X79" s="36">
        <v>541</v>
      </c>
      <c r="Y79" s="36">
        <v>1123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12499</v>
      </c>
      <c r="D83" s="52">
        <v>6978</v>
      </c>
      <c r="E83" s="52">
        <v>14806</v>
      </c>
      <c r="F83" s="52">
        <v>30335</v>
      </c>
      <c r="G83" s="52">
        <v>64879</v>
      </c>
      <c r="H83" s="52">
        <v>49557</v>
      </c>
      <c r="I83" s="52">
        <v>43803</v>
      </c>
      <c r="J83" s="52">
        <v>40635</v>
      </c>
      <c r="K83" s="52">
        <v>65030</v>
      </c>
      <c r="L83" s="52">
        <v>59779</v>
      </c>
      <c r="M83" s="52">
        <v>66583</v>
      </c>
      <c r="N83" s="52">
        <v>45746</v>
      </c>
      <c r="O83" s="52">
        <v>25316</v>
      </c>
      <c r="P83" s="52">
        <v>25917</v>
      </c>
      <c r="Q83" s="52">
        <v>7391</v>
      </c>
      <c r="R83" s="52">
        <v>0</v>
      </c>
      <c r="S83" s="52">
        <v>0</v>
      </c>
      <c r="T83" s="52">
        <v>0</v>
      </c>
      <c r="U83" s="52">
        <v>8372</v>
      </c>
      <c r="V83" s="52">
        <v>30957</v>
      </c>
      <c r="W83" s="52">
        <v>43998</v>
      </c>
      <c r="X83" s="52">
        <v>54973</v>
      </c>
      <c r="Y83" s="52">
        <v>60737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279</v>
      </c>
      <c r="D86" s="52">
        <v>237</v>
      </c>
      <c r="E86" s="52">
        <v>690</v>
      </c>
      <c r="F86" s="52">
        <v>1854</v>
      </c>
      <c r="G86" s="52">
        <v>5111</v>
      </c>
      <c r="H86" s="52">
        <v>5010</v>
      </c>
      <c r="I86" s="52">
        <v>5554</v>
      </c>
      <c r="J86" s="52">
        <v>6290</v>
      </c>
      <c r="K86" s="52">
        <v>10814</v>
      </c>
      <c r="L86" s="52">
        <v>9725</v>
      </c>
      <c r="M86" s="52">
        <v>10931</v>
      </c>
      <c r="N86" s="52">
        <v>7771</v>
      </c>
      <c r="O86" s="52">
        <v>4157</v>
      </c>
      <c r="P86" s="52">
        <v>4322</v>
      </c>
      <c r="Q86" s="52">
        <v>1156</v>
      </c>
      <c r="R86" s="52">
        <v>0</v>
      </c>
      <c r="S86" s="52">
        <v>0</v>
      </c>
      <c r="T86" s="52">
        <v>0</v>
      </c>
      <c r="U86" s="52">
        <v>3338</v>
      </c>
      <c r="V86" s="52">
        <v>15710</v>
      </c>
      <c r="W86" s="52">
        <v>23413</v>
      </c>
      <c r="X86" s="52">
        <v>26528</v>
      </c>
      <c r="Y86" s="52">
        <v>31055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45</v>
      </c>
      <c r="D88" s="52">
        <v>9</v>
      </c>
      <c r="E88" s="52">
        <v>101</v>
      </c>
      <c r="F88" s="52">
        <v>443</v>
      </c>
      <c r="G88" s="52">
        <v>1881</v>
      </c>
      <c r="H88" s="52">
        <v>1171</v>
      </c>
      <c r="I88" s="52">
        <v>1152</v>
      </c>
      <c r="J88" s="52">
        <v>1301</v>
      </c>
      <c r="K88" s="52">
        <v>2584</v>
      </c>
      <c r="L88" s="52">
        <v>2693</v>
      </c>
      <c r="M88" s="52">
        <v>3165</v>
      </c>
      <c r="N88" s="52">
        <v>1699</v>
      </c>
      <c r="O88" s="52">
        <v>584</v>
      </c>
      <c r="P88" s="52">
        <v>121</v>
      </c>
      <c r="Q88" s="52">
        <v>103</v>
      </c>
      <c r="R88" s="52">
        <v>0</v>
      </c>
      <c r="S88" s="52">
        <v>0</v>
      </c>
      <c r="T88" s="52">
        <v>0</v>
      </c>
      <c r="U88" s="52">
        <v>211</v>
      </c>
      <c r="V88" s="52">
        <v>1262</v>
      </c>
      <c r="W88" s="52">
        <v>1645</v>
      </c>
      <c r="X88" s="52">
        <v>1237</v>
      </c>
      <c r="Y88" s="52">
        <v>799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2</v>
      </c>
      <c r="L89" s="52">
        <v>1</v>
      </c>
      <c r="M89" s="52">
        <v>3</v>
      </c>
      <c r="N89" s="52">
        <v>4</v>
      </c>
      <c r="O89" s="52">
        <v>1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5</v>
      </c>
      <c r="Y89" s="52">
        <v>4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2026</v>
      </c>
      <c r="D92" s="52">
        <v>1226</v>
      </c>
      <c r="E92" s="52">
        <v>1595</v>
      </c>
      <c r="F92" s="52">
        <v>2721</v>
      </c>
      <c r="G92" s="52">
        <v>6055</v>
      </c>
      <c r="H92" s="52">
        <v>4706</v>
      </c>
      <c r="I92" s="52">
        <v>1007</v>
      </c>
      <c r="J92" s="52">
        <v>558</v>
      </c>
      <c r="K92" s="52">
        <v>3220</v>
      </c>
      <c r="L92" s="52">
        <v>2761</v>
      </c>
      <c r="M92" s="52">
        <v>2598</v>
      </c>
      <c r="N92" s="52">
        <v>1931</v>
      </c>
      <c r="O92" s="52">
        <v>1341</v>
      </c>
      <c r="P92" s="52">
        <v>923</v>
      </c>
      <c r="Q92" s="52">
        <v>157</v>
      </c>
      <c r="R92" s="52">
        <v>0</v>
      </c>
      <c r="S92" s="52">
        <v>0</v>
      </c>
      <c r="T92" s="52">
        <v>0</v>
      </c>
      <c r="U92" s="52">
        <v>422</v>
      </c>
      <c r="V92" s="52">
        <v>976</v>
      </c>
      <c r="W92" s="52">
        <v>792</v>
      </c>
      <c r="X92" s="52">
        <v>584</v>
      </c>
      <c r="Y92" s="52">
        <v>1152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2</v>
      </c>
      <c r="K93" s="52">
        <v>4</v>
      </c>
      <c r="L93" s="52">
        <v>3</v>
      </c>
      <c r="M93" s="52">
        <v>1</v>
      </c>
      <c r="N93" s="52">
        <v>2</v>
      </c>
      <c r="O93" s="52">
        <v>1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0</v>
      </c>
      <c r="W93" s="52">
        <v>1</v>
      </c>
      <c r="X93" s="52">
        <v>1</v>
      </c>
      <c r="Y93" s="52">
        <v>3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9665</v>
      </c>
      <c r="D96" s="52">
        <v>5694</v>
      </c>
      <c r="E96" s="52">
        <v>13047</v>
      </c>
      <c r="F96" s="52">
        <v>27150</v>
      </c>
      <c r="G96" s="52">
        <v>56431</v>
      </c>
      <c r="H96" s="52">
        <v>43357</v>
      </c>
      <c r="I96" s="52">
        <v>39800</v>
      </c>
      <c r="J96" s="52">
        <v>35214</v>
      </c>
      <c r="K96" s="52">
        <v>55490</v>
      </c>
      <c r="L96" s="52">
        <v>52283</v>
      </c>
      <c r="M96" s="52">
        <v>56899</v>
      </c>
      <c r="N96" s="52">
        <v>37113</v>
      </c>
      <c r="O96" s="52">
        <v>22171</v>
      </c>
      <c r="P96" s="52">
        <v>22882</v>
      </c>
      <c r="Q96" s="52">
        <v>6604</v>
      </c>
      <c r="R96" s="52">
        <v>0</v>
      </c>
      <c r="S96" s="52">
        <v>0</v>
      </c>
      <c r="T96" s="52">
        <v>0</v>
      </c>
      <c r="U96" s="52">
        <v>6977</v>
      </c>
      <c r="V96" s="52">
        <v>25270</v>
      </c>
      <c r="W96" s="52">
        <v>36734</v>
      </c>
      <c r="X96" s="52">
        <v>44790</v>
      </c>
      <c r="Y96" s="52">
        <v>48301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760</v>
      </c>
      <c r="D97" s="52">
        <v>49</v>
      </c>
      <c r="E97" s="52">
        <v>63</v>
      </c>
      <c r="F97" s="52">
        <v>21</v>
      </c>
      <c r="G97" s="52">
        <v>512</v>
      </c>
      <c r="H97" s="52">
        <v>323</v>
      </c>
      <c r="I97" s="52">
        <v>1844</v>
      </c>
      <c r="J97" s="52">
        <v>3559</v>
      </c>
      <c r="K97" s="52">
        <v>3730</v>
      </c>
      <c r="L97" s="52">
        <v>2038</v>
      </c>
      <c r="M97" s="52">
        <v>3917</v>
      </c>
      <c r="N97" s="52">
        <v>4997</v>
      </c>
      <c r="O97" s="52">
        <v>1218</v>
      </c>
      <c r="P97" s="52">
        <v>1991</v>
      </c>
      <c r="Q97" s="52">
        <v>527</v>
      </c>
      <c r="R97" s="52">
        <v>0</v>
      </c>
      <c r="S97" s="52">
        <v>0</v>
      </c>
      <c r="T97" s="52">
        <v>0</v>
      </c>
      <c r="U97" s="52">
        <v>761</v>
      </c>
      <c r="V97" s="52">
        <v>3449</v>
      </c>
      <c r="W97" s="52">
        <v>4826</v>
      </c>
      <c r="X97" s="52">
        <v>8356</v>
      </c>
      <c r="Y97" s="52">
        <v>10478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7</v>
      </c>
      <c r="D101" s="52">
        <v>3</v>
      </c>
      <c r="E101" s="52">
        <v>10</v>
      </c>
      <c r="F101" s="52">
        <v>30</v>
      </c>
      <c r="G101" s="52">
        <v>104</v>
      </c>
      <c r="H101" s="52">
        <v>57</v>
      </c>
      <c r="I101" s="52">
        <v>49</v>
      </c>
      <c r="J101" s="52">
        <v>67</v>
      </c>
      <c r="K101" s="52">
        <v>142</v>
      </c>
      <c r="L101" s="52">
        <v>123</v>
      </c>
      <c r="M101" s="52">
        <v>164</v>
      </c>
      <c r="N101" s="52">
        <v>84</v>
      </c>
      <c r="O101" s="52">
        <v>37</v>
      </c>
      <c r="P101" s="52">
        <v>38</v>
      </c>
      <c r="Q101" s="52">
        <v>14</v>
      </c>
      <c r="R101" s="52">
        <v>0</v>
      </c>
      <c r="S101" s="52">
        <v>0</v>
      </c>
      <c r="T101" s="52">
        <v>0</v>
      </c>
      <c r="U101" s="52">
        <v>6</v>
      </c>
      <c r="V101" s="52">
        <v>11</v>
      </c>
      <c r="W101" s="52">
        <v>81</v>
      </c>
      <c r="X101" s="52">
        <v>134</v>
      </c>
      <c r="Y101" s="52">
        <v>130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10734</v>
      </c>
      <c r="D102" s="52">
        <v>6975</v>
      </c>
      <c r="E102" s="52">
        <v>14796</v>
      </c>
      <c r="F102" s="52">
        <v>26037</v>
      </c>
      <c r="G102" s="52">
        <v>48612</v>
      </c>
      <c r="H102" s="52">
        <v>37633</v>
      </c>
      <c r="I102" s="52">
        <v>32567</v>
      </c>
      <c r="J102" s="52">
        <v>30037</v>
      </c>
      <c r="K102" s="52">
        <v>39296</v>
      </c>
      <c r="L102" s="52">
        <v>36127</v>
      </c>
      <c r="M102" s="52">
        <v>36142</v>
      </c>
      <c r="N102" s="52">
        <v>25464</v>
      </c>
      <c r="O102" s="52">
        <v>17274</v>
      </c>
      <c r="P102" s="52">
        <v>11088</v>
      </c>
      <c r="Q102" s="52">
        <v>3272</v>
      </c>
      <c r="R102" s="52">
        <v>0</v>
      </c>
      <c r="S102" s="52">
        <v>0</v>
      </c>
      <c r="T102" s="52">
        <v>0</v>
      </c>
      <c r="U102" s="52">
        <v>4330</v>
      </c>
      <c r="V102" s="52">
        <v>13276</v>
      </c>
      <c r="W102" s="52">
        <v>19753</v>
      </c>
      <c r="X102" s="52">
        <v>19950</v>
      </c>
      <c r="Y102" s="52">
        <v>24743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1758</v>
      </c>
      <c r="D103" s="36">
        <v>0</v>
      </c>
      <c r="E103" s="36">
        <v>0</v>
      </c>
      <c r="F103" s="36">
        <v>4268</v>
      </c>
      <c r="G103" s="36">
        <v>16163</v>
      </c>
      <c r="H103" s="36">
        <v>11867</v>
      </c>
      <c r="I103" s="36">
        <v>11187</v>
      </c>
      <c r="J103" s="36">
        <v>10531</v>
      </c>
      <c r="K103" s="36">
        <v>25592</v>
      </c>
      <c r="L103" s="36">
        <v>23529</v>
      </c>
      <c r="M103" s="36">
        <v>30277</v>
      </c>
      <c r="N103" s="36">
        <v>20198</v>
      </c>
      <c r="O103" s="36">
        <v>8005</v>
      </c>
      <c r="P103" s="36">
        <v>14791</v>
      </c>
      <c r="Q103" s="36">
        <v>4105</v>
      </c>
      <c r="R103" s="36">
        <v>0</v>
      </c>
      <c r="S103" s="36">
        <v>0</v>
      </c>
      <c r="T103" s="36">
        <v>0</v>
      </c>
      <c r="U103" s="36">
        <v>4036</v>
      </c>
      <c r="V103" s="36">
        <v>17670</v>
      </c>
      <c r="W103" s="36">
        <v>24164</v>
      </c>
      <c r="X103" s="36">
        <v>34889</v>
      </c>
      <c r="Y103" s="36">
        <v>35864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12748</v>
      </c>
      <c r="D126" s="52">
        <v>0</v>
      </c>
      <c r="E126" s="52">
        <v>10177</v>
      </c>
      <c r="F126" s="52">
        <v>21235</v>
      </c>
      <c r="G126" s="52">
        <v>16520</v>
      </c>
      <c r="H126" s="52">
        <v>15188</v>
      </c>
      <c r="I126" s="52">
        <v>12417</v>
      </c>
      <c r="J126" s="52">
        <v>9273</v>
      </c>
      <c r="K126" s="52">
        <v>8532</v>
      </c>
      <c r="L126" s="52">
        <v>12303</v>
      </c>
      <c r="M126" s="52">
        <v>14108</v>
      </c>
      <c r="N126" s="52">
        <v>17314</v>
      </c>
      <c r="O126" s="52">
        <v>15895</v>
      </c>
      <c r="P126" s="52">
        <v>3906</v>
      </c>
      <c r="Q126" s="52">
        <v>6053</v>
      </c>
      <c r="R126" s="52">
        <v>7986</v>
      </c>
      <c r="S126" s="52">
        <v>8887</v>
      </c>
      <c r="T126" s="52">
        <v>10379</v>
      </c>
      <c r="U126" s="52">
        <v>11932</v>
      </c>
      <c r="V126" s="52">
        <v>11265</v>
      </c>
      <c r="W126" s="52">
        <v>10022</v>
      </c>
      <c r="X126" s="52">
        <v>10561</v>
      </c>
      <c r="Y126" s="52">
        <v>12229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285</v>
      </c>
      <c r="D129" s="52">
        <v>0</v>
      </c>
      <c r="E129" s="52">
        <v>474</v>
      </c>
      <c r="F129" s="52">
        <v>1297</v>
      </c>
      <c r="G129" s="52">
        <v>1301</v>
      </c>
      <c r="H129" s="52">
        <v>1535</v>
      </c>
      <c r="I129" s="52">
        <v>1574</v>
      </c>
      <c r="J129" s="52">
        <v>1435</v>
      </c>
      <c r="K129" s="52">
        <v>1418</v>
      </c>
      <c r="L129" s="52">
        <v>2001</v>
      </c>
      <c r="M129" s="52">
        <v>2316</v>
      </c>
      <c r="N129" s="52">
        <v>2941</v>
      </c>
      <c r="O129" s="52">
        <v>2610</v>
      </c>
      <c r="P129" s="52">
        <v>651</v>
      </c>
      <c r="Q129" s="52">
        <v>947</v>
      </c>
      <c r="R129" s="52">
        <v>1356</v>
      </c>
      <c r="S129" s="52">
        <v>2141</v>
      </c>
      <c r="T129" s="52">
        <v>4808</v>
      </c>
      <c r="U129" s="52">
        <v>4758</v>
      </c>
      <c r="V129" s="52">
        <v>5717</v>
      </c>
      <c r="W129" s="52">
        <v>5333</v>
      </c>
      <c r="X129" s="52">
        <v>5097</v>
      </c>
      <c r="Y129" s="52">
        <v>6253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10118</v>
      </c>
      <c r="D131" s="52">
        <v>0</v>
      </c>
      <c r="E131" s="52">
        <v>7242</v>
      </c>
      <c r="F131" s="52">
        <v>17915</v>
      </c>
      <c r="G131" s="52">
        <v>13649</v>
      </c>
      <c r="H131" s="52">
        <v>12376</v>
      </c>
      <c r="I131" s="52">
        <v>10757</v>
      </c>
      <c r="J131" s="52">
        <v>8014</v>
      </c>
      <c r="K131" s="52">
        <v>6850</v>
      </c>
      <c r="L131" s="52">
        <v>10970</v>
      </c>
      <c r="M131" s="52">
        <v>13212</v>
      </c>
      <c r="N131" s="52">
        <v>17042</v>
      </c>
      <c r="O131" s="52">
        <v>13574</v>
      </c>
      <c r="P131" s="52">
        <v>339</v>
      </c>
      <c r="Q131" s="52">
        <v>1324</v>
      </c>
      <c r="R131" s="52">
        <v>5282</v>
      </c>
      <c r="S131" s="52">
        <v>7527</v>
      </c>
      <c r="T131" s="52">
        <v>8749</v>
      </c>
      <c r="U131" s="52">
        <v>10275</v>
      </c>
      <c r="V131" s="52">
        <v>9203</v>
      </c>
      <c r="W131" s="52">
        <v>7737</v>
      </c>
      <c r="X131" s="52">
        <v>7533</v>
      </c>
      <c r="Y131" s="52">
        <v>9330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34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9</v>
      </c>
      <c r="K132" s="52">
        <v>6</v>
      </c>
      <c r="L132" s="52">
        <v>9</v>
      </c>
      <c r="M132" s="52">
        <v>10</v>
      </c>
      <c r="N132" s="52">
        <v>33</v>
      </c>
      <c r="O132" s="52">
        <v>6</v>
      </c>
      <c r="P132" s="52">
        <v>1</v>
      </c>
      <c r="Q132" s="52">
        <v>0</v>
      </c>
      <c r="R132" s="52">
        <v>8</v>
      </c>
      <c r="S132" s="52">
        <v>10</v>
      </c>
      <c r="T132" s="52">
        <v>8</v>
      </c>
      <c r="U132" s="52">
        <v>9</v>
      </c>
      <c r="V132" s="52">
        <v>6</v>
      </c>
      <c r="W132" s="52">
        <v>20</v>
      </c>
      <c r="X132" s="52">
        <v>18</v>
      </c>
      <c r="Y132" s="52">
        <v>24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2407</v>
      </c>
      <c r="D135" s="52">
        <v>0</v>
      </c>
      <c r="E135" s="52">
        <v>2921</v>
      </c>
      <c r="F135" s="52">
        <v>3317</v>
      </c>
      <c r="G135" s="52">
        <v>2845</v>
      </c>
      <c r="H135" s="52">
        <v>2791</v>
      </c>
      <c r="I135" s="52">
        <v>1587</v>
      </c>
      <c r="J135" s="52">
        <v>1135</v>
      </c>
      <c r="K135" s="52">
        <v>1570</v>
      </c>
      <c r="L135" s="52">
        <v>1274</v>
      </c>
      <c r="M135" s="52">
        <v>829</v>
      </c>
      <c r="N135" s="52">
        <v>211</v>
      </c>
      <c r="O135" s="52">
        <v>2194</v>
      </c>
      <c r="P135" s="52">
        <v>3281</v>
      </c>
      <c r="Q135" s="52">
        <v>4380</v>
      </c>
      <c r="R135" s="52">
        <v>2481</v>
      </c>
      <c r="S135" s="52">
        <v>1247</v>
      </c>
      <c r="T135" s="52">
        <v>1470</v>
      </c>
      <c r="U135" s="52">
        <v>1486</v>
      </c>
      <c r="V135" s="52">
        <v>1809</v>
      </c>
      <c r="W135" s="52">
        <v>2002</v>
      </c>
      <c r="X135" s="52">
        <v>2537</v>
      </c>
      <c r="Y135" s="52">
        <v>2362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189</v>
      </c>
      <c r="D136" s="52">
        <v>0</v>
      </c>
      <c r="E136" s="52">
        <v>14</v>
      </c>
      <c r="F136" s="52">
        <v>3</v>
      </c>
      <c r="G136" s="52">
        <v>26</v>
      </c>
      <c r="H136" s="52">
        <v>21</v>
      </c>
      <c r="I136" s="52">
        <v>73</v>
      </c>
      <c r="J136" s="52">
        <v>115</v>
      </c>
      <c r="K136" s="52">
        <v>106</v>
      </c>
      <c r="L136" s="52">
        <v>50</v>
      </c>
      <c r="M136" s="52">
        <v>57</v>
      </c>
      <c r="N136" s="52">
        <v>28</v>
      </c>
      <c r="O136" s="52">
        <v>121</v>
      </c>
      <c r="P136" s="52">
        <v>285</v>
      </c>
      <c r="Q136" s="52">
        <v>349</v>
      </c>
      <c r="R136" s="52">
        <v>215</v>
      </c>
      <c r="S136" s="52">
        <v>103</v>
      </c>
      <c r="T136" s="52">
        <v>152</v>
      </c>
      <c r="U136" s="52">
        <v>162</v>
      </c>
      <c r="V136" s="52">
        <v>247</v>
      </c>
      <c r="W136" s="52">
        <v>263</v>
      </c>
      <c r="X136" s="52">
        <v>473</v>
      </c>
      <c r="Y136" s="52">
        <v>513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10954</v>
      </c>
      <c r="D140" s="52">
        <v>0</v>
      </c>
      <c r="E140" s="52">
        <v>10177</v>
      </c>
      <c r="F140" s="52">
        <v>18244</v>
      </c>
      <c r="G140" s="52">
        <v>12398</v>
      </c>
      <c r="H140" s="52">
        <v>11547</v>
      </c>
      <c r="I140" s="52">
        <v>9242</v>
      </c>
      <c r="J140" s="52">
        <v>6866</v>
      </c>
      <c r="K140" s="52">
        <v>5167</v>
      </c>
      <c r="L140" s="52">
        <v>7451</v>
      </c>
      <c r="M140" s="52">
        <v>7677</v>
      </c>
      <c r="N140" s="52">
        <v>9655</v>
      </c>
      <c r="O140" s="52">
        <v>10862</v>
      </c>
      <c r="P140" s="52">
        <v>1674</v>
      </c>
      <c r="Q140" s="52">
        <v>2685</v>
      </c>
      <c r="R140" s="52">
        <v>3846</v>
      </c>
      <c r="S140" s="52">
        <v>5646</v>
      </c>
      <c r="T140" s="52">
        <v>5898</v>
      </c>
      <c r="U140" s="52">
        <v>6175</v>
      </c>
      <c r="V140" s="52">
        <v>4833</v>
      </c>
      <c r="W140" s="52">
        <v>4508</v>
      </c>
      <c r="X140" s="52">
        <v>3842</v>
      </c>
      <c r="Y140" s="52">
        <v>4993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1794</v>
      </c>
      <c r="D141" s="36">
        <v>0</v>
      </c>
      <c r="E141" s="36">
        <v>0</v>
      </c>
      <c r="F141" s="36">
        <v>2991</v>
      </c>
      <c r="G141" s="36">
        <v>4122</v>
      </c>
      <c r="H141" s="36">
        <v>3641</v>
      </c>
      <c r="I141" s="36">
        <v>3175</v>
      </c>
      <c r="J141" s="36">
        <v>2407</v>
      </c>
      <c r="K141" s="36">
        <v>3365</v>
      </c>
      <c r="L141" s="36">
        <v>4852</v>
      </c>
      <c r="M141" s="36">
        <v>6431</v>
      </c>
      <c r="N141" s="36">
        <v>7659</v>
      </c>
      <c r="O141" s="36">
        <v>5033</v>
      </c>
      <c r="P141" s="36">
        <v>2232</v>
      </c>
      <c r="Q141" s="36">
        <v>3368</v>
      </c>
      <c r="R141" s="36">
        <v>4140</v>
      </c>
      <c r="S141" s="36">
        <v>3241</v>
      </c>
      <c r="T141" s="36">
        <v>4481</v>
      </c>
      <c r="U141" s="36">
        <v>5757</v>
      </c>
      <c r="V141" s="36">
        <v>6432</v>
      </c>
      <c r="W141" s="36">
        <v>5514</v>
      </c>
      <c r="X141" s="36">
        <v>6719</v>
      </c>
      <c r="Y141" s="36">
        <v>7236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85</v>
      </c>
      <c r="D145" s="52">
        <v>139</v>
      </c>
      <c r="E145" s="52">
        <v>121</v>
      </c>
      <c r="F145" s="52">
        <v>123</v>
      </c>
      <c r="G145" s="52">
        <v>88</v>
      </c>
      <c r="H145" s="52">
        <v>104</v>
      </c>
      <c r="I145" s="52">
        <v>74</v>
      </c>
      <c r="J145" s="52">
        <v>93</v>
      </c>
      <c r="K145" s="52">
        <v>67</v>
      </c>
      <c r="L145" s="52">
        <v>97</v>
      </c>
      <c r="M145" s="52">
        <v>75</v>
      </c>
      <c r="N145" s="52">
        <v>130</v>
      </c>
      <c r="O145" s="52">
        <v>325</v>
      </c>
      <c r="P145" s="52">
        <v>965</v>
      </c>
      <c r="Q145" s="52">
        <v>1136</v>
      </c>
      <c r="R145" s="52">
        <v>698</v>
      </c>
      <c r="S145" s="52">
        <v>758</v>
      </c>
      <c r="T145" s="52">
        <v>1259</v>
      </c>
      <c r="U145" s="52">
        <v>1845</v>
      </c>
      <c r="V145" s="52">
        <v>2540</v>
      </c>
      <c r="W145" s="52">
        <v>3931</v>
      </c>
      <c r="X145" s="52">
        <v>5302</v>
      </c>
      <c r="Y145" s="52">
        <v>4199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5</v>
      </c>
      <c r="E147" s="52">
        <v>6</v>
      </c>
      <c r="F147" s="52">
        <v>8</v>
      </c>
      <c r="G147" s="52">
        <v>7</v>
      </c>
      <c r="H147" s="52">
        <v>11</v>
      </c>
      <c r="I147" s="52">
        <v>9</v>
      </c>
      <c r="J147" s="52">
        <v>14</v>
      </c>
      <c r="K147" s="52">
        <v>12</v>
      </c>
      <c r="L147" s="52">
        <v>21</v>
      </c>
      <c r="M147" s="52">
        <v>18</v>
      </c>
      <c r="N147" s="52">
        <v>36</v>
      </c>
      <c r="O147" s="52">
        <v>100</v>
      </c>
      <c r="P147" s="52">
        <v>328</v>
      </c>
      <c r="Q147" s="52">
        <v>424</v>
      </c>
      <c r="R147" s="52">
        <v>284</v>
      </c>
      <c r="S147" s="52">
        <v>341</v>
      </c>
      <c r="T147" s="52">
        <v>676</v>
      </c>
      <c r="U147" s="52">
        <v>1143</v>
      </c>
      <c r="V147" s="52">
        <v>1869</v>
      </c>
      <c r="W147" s="52">
        <v>3194</v>
      </c>
      <c r="X147" s="52">
        <v>4435</v>
      </c>
      <c r="Y147" s="52">
        <v>3558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14</v>
      </c>
      <c r="D149" s="52">
        <v>24</v>
      </c>
      <c r="E149" s="52">
        <v>13</v>
      </c>
      <c r="F149" s="52">
        <v>11</v>
      </c>
      <c r="G149" s="52">
        <v>8</v>
      </c>
      <c r="H149" s="52">
        <v>10</v>
      </c>
      <c r="I149" s="52">
        <v>2</v>
      </c>
      <c r="J149" s="52">
        <v>1</v>
      </c>
      <c r="K149" s="52">
        <v>3</v>
      </c>
      <c r="L149" s="52">
        <v>5</v>
      </c>
      <c r="M149" s="52">
        <v>3</v>
      </c>
      <c r="N149" s="52">
        <v>6</v>
      </c>
      <c r="O149" s="52">
        <v>18</v>
      </c>
      <c r="P149" s="52">
        <v>35</v>
      </c>
      <c r="Q149" s="52">
        <v>24</v>
      </c>
      <c r="R149" s="52">
        <v>33</v>
      </c>
      <c r="S149" s="52">
        <v>50</v>
      </c>
      <c r="T149" s="52">
        <v>82</v>
      </c>
      <c r="U149" s="52">
        <v>96</v>
      </c>
      <c r="V149" s="52">
        <v>83</v>
      </c>
      <c r="W149" s="52">
        <v>74</v>
      </c>
      <c r="X149" s="52">
        <v>58</v>
      </c>
      <c r="Y149" s="52">
        <v>81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66</v>
      </c>
      <c r="D153" s="52">
        <v>114</v>
      </c>
      <c r="E153" s="52">
        <v>107</v>
      </c>
      <c r="F153" s="52">
        <v>112</v>
      </c>
      <c r="G153" s="52">
        <v>79</v>
      </c>
      <c r="H153" s="52">
        <v>93</v>
      </c>
      <c r="I153" s="52">
        <v>69</v>
      </c>
      <c r="J153" s="52">
        <v>84</v>
      </c>
      <c r="K153" s="52">
        <v>60</v>
      </c>
      <c r="L153" s="52">
        <v>89</v>
      </c>
      <c r="M153" s="52">
        <v>67</v>
      </c>
      <c r="N153" s="52">
        <v>109</v>
      </c>
      <c r="O153" s="52">
        <v>291</v>
      </c>
      <c r="P153" s="52">
        <v>856</v>
      </c>
      <c r="Q153" s="52">
        <v>1030</v>
      </c>
      <c r="R153" s="52">
        <v>612</v>
      </c>
      <c r="S153" s="52">
        <v>654</v>
      </c>
      <c r="T153" s="52">
        <v>1067</v>
      </c>
      <c r="U153" s="52">
        <v>1577</v>
      </c>
      <c r="V153" s="52">
        <v>2162</v>
      </c>
      <c r="W153" s="52">
        <v>3409</v>
      </c>
      <c r="X153" s="52">
        <v>4420</v>
      </c>
      <c r="Y153" s="52">
        <v>3384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5</v>
      </c>
      <c r="D154" s="52">
        <v>1</v>
      </c>
      <c r="E154" s="52">
        <v>1</v>
      </c>
      <c r="F154" s="52">
        <v>0</v>
      </c>
      <c r="G154" s="52">
        <v>1</v>
      </c>
      <c r="H154" s="52">
        <v>1</v>
      </c>
      <c r="I154" s="52">
        <v>3</v>
      </c>
      <c r="J154" s="52">
        <v>8</v>
      </c>
      <c r="K154" s="52">
        <v>4</v>
      </c>
      <c r="L154" s="52">
        <v>3</v>
      </c>
      <c r="M154" s="52">
        <v>5</v>
      </c>
      <c r="N154" s="52">
        <v>15</v>
      </c>
      <c r="O154" s="52">
        <v>16</v>
      </c>
      <c r="P154" s="52">
        <v>74</v>
      </c>
      <c r="Q154" s="52">
        <v>82</v>
      </c>
      <c r="R154" s="52">
        <v>53</v>
      </c>
      <c r="S154" s="52">
        <v>54</v>
      </c>
      <c r="T154" s="52">
        <v>110</v>
      </c>
      <c r="U154" s="52">
        <v>172</v>
      </c>
      <c r="V154" s="52">
        <v>295</v>
      </c>
      <c r="W154" s="52">
        <v>448</v>
      </c>
      <c r="X154" s="52">
        <v>824</v>
      </c>
      <c r="Y154" s="52">
        <v>734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73</v>
      </c>
      <c r="D158" s="52">
        <v>139</v>
      </c>
      <c r="E158" s="52">
        <v>121</v>
      </c>
      <c r="F158" s="52">
        <v>106</v>
      </c>
      <c r="G158" s="52">
        <v>66</v>
      </c>
      <c r="H158" s="52">
        <v>79</v>
      </c>
      <c r="I158" s="52">
        <v>55</v>
      </c>
      <c r="J158" s="52">
        <v>69</v>
      </c>
      <c r="K158" s="52">
        <v>41</v>
      </c>
      <c r="L158" s="52">
        <v>59</v>
      </c>
      <c r="M158" s="52">
        <v>41</v>
      </c>
      <c r="N158" s="52">
        <v>72</v>
      </c>
      <c r="O158" s="52">
        <v>222</v>
      </c>
      <c r="P158" s="52">
        <v>413</v>
      </c>
      <c r="Q158" s="52">
        <v>504</v>
      </c>
      <c r="R158" s="52">
        <v>336</v>
      </c>
      <c r="S158" s="52">
        <v>482</v>
      </c>
      <c r="T158" s="52">
        <v>715</v>
      </c>
      <c r="U158" s="52">
        <v>955</v>
      </c>
      <c r="V158" s="52">
        <v>1090</v>
      </c>
      <c r="W158" s="52">
        <v>1768</v>
      </c>
      <c r="X158" s="52">
        <v>1929</v>
      </c>
      <c r="Y158" s="52">
        <v>1714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12</v>
      </c>
      <c r="D159" s="36">
        <v>0</v>
      </c>
      <c r="E159" s="36">
        <v>0</v>
      </c>
      <c r="F159" s="36">
        <v>17</v>
      </c>
      <c r="G159" s="36">
        <v>22</v>
      </c>
      <c r="H159" s="36">
        <v>25</v>
      </c>
      <c r="I159" s="36">
        <v>19</v>
      </c>
      <c r="J159" s="36">
        <v>24</v>
      </c>
      <c r="K159" s="36">
        <v>26</v>
      </c>
      <c r="L159" s="36">
        <v>38</v>
      </c>
      <c r="M159" s="36">
        <v>34</v>
      </c>
      <c r="N159" s="36">
        <v>58</v>
      </c>
      <c r="O159" s="36">
        <v>103</v>
      </c>
      <c r="P159" s="36">
        <v>552</v>
      </c>
      <c r="Q159" s="36">
        <v>632</v>
      </c>
      <c r="R159" s="36">
        <v>362</v>
      </c>
      <c r="S159" s="36">
        <v>276</v>
      </c>
      <c r="T159" s="36">
        <v>544</v>
      </c>
      <c r="U159" s="36">
        <v>890</v>
      </c>
      <c r="V159" s="36">
        <v>1450</v>
      </c>
      <c r="W159" s="36">
        <v>2163</v>
      </c>
      <c r="X159" s="36">
        <v>3373</v>
      </c>
      <c r="Y159" s="36">
        <v>2485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179</v>
      </c>
      <c r="D163" s="52">
        <v>234</v>
      </c>
      <c r="E163" s="52">
        <v>188</v>
      </c>
      <c r="F163" s="52">
        <v>207</v>
      </c>
      <c r="G163" s="52">
        <v>134</v>
      </c>
      <c r="H163" s="52">
        <v>190</v>
      </c>
      <c r="I163" s="52">
        <v>186</v>
      </c>
      <c r="J163" s="52">
        <v>182</v>
      </c>
      <c r="K163" s="52">
        <v>65</v>
      </c>
      <c r="L163" s="52">
        <v>0</v>
      </c>
      <c r="M163" s="52">
        <v>0</v>
      </c>
      <c r="N163" s="52">
        <v>38</v>
      </c>
      <c r="O163" s="52">
        <v>159</v>
      </c>
      <c r="P163" s="52">
        <v>271</v>
      </c>
      <c r="Q163" s="52">
        <v>224</v>
      </c>
      <c r="R163" s="52">
        <v>145</v>
      </c>
      <c r="S163" s="52">
        <v>133</v>
      </c>
      <c r="T163" s="52">
        <v>308</v>
      </c>
      <c r="U163" s="52">
        <v>930</v>
      </c>
      <c r="V163" s="52">
        <v>2498</v>
      </c>
      <c r="W163" s="52">
        <v>5077</v>
      </c>
      <c r="X163" s="52">
        <v>7333</v>
      </c>
      <c r="Y163" s="52">
        <v>7076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</v>
      </c>
      <c r="D165" s="52">
        <v>8</v>
      </c>
      <c r="E165" s="52">
        <v>9</v>
      </c>
      <c r="F165" s="52">
        <v>13</v>
      </c>
      <c r="G165" s="52">
        <v>11</v>
      </c>
      <c r="H165" s="52">
        <v>19</v>
      </c>
      <c r="I165" s="52">
        <v>24</v>
      </c>
      <c r="J165" s="52">
        <v>28</v>
      </c>
      <c r="K165" s="52">
        <v>12</v>
      </c>
      <c r="L165" s="52">
        <v>0</v>
      </c>
      <c r="M165" s="52">
        <v>0</v>
      </c>
      <c r="N165" s="52">
        <v>10</v>
      </c>
      <c r="O165" s="52">
        <v>49</v>
      </c>
      <c r="P165" s="52">
        <v>92</v>
      </c>
      <c r="Q165" s="52">
        <v>83</v>
      </c>
      <c r="R165" s="52">
        <v>59</v>
      </c>
      <c r="S165" s="52">
        <v>60</v>
      </c>
      <c r="T165" s="52">
        <v>165</v>
      </c>
      <c r="U165" s="52">
        <v>575</v>
      </c>
      <c r="V165" s="52">
        <v>1832</v>
      </c>
      <c r="W165" s="52">
        <v>4072</v>
      </c>
      <c r="X165" s="52">
        <v>5993</v>
      </c>
      <c r="Y165" s="52">
        <v>5846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29</v>
      </c>
      <c r="D167" s="52">
        <v>41</v>
      </c>
      <c r="E167" s="52">
        <v>20</v>
      </c>
      <c r="F167" s="52">
        <v>19</v>
      </c>
      <c r="G167" s="52">
        <v>13</v>
      </c>
      <c r="H167" s="52">
        <v>18</v>
      </c>
      <c r="I167" s="52">
        <v>4</v>
      </c>
      <c r="J167" s="52">
        <v>3</v>
      </c>
      <c r="K167" s="52">
        <v>3</v>
      </c>
      <c r="L167" s="52">
        <v>0</v>
      </c>
      <c r="M167" s="52">
        <v>0</v>
      </c>
      <c r="N167" s="52">
        <v>2</v>
      </c>
      <c r="O167" s="52">
        <v>9</v>
      </c>
      <c r="P167" s="52">
        <v>10</v>
      </c>
      <c r="Q167" s="52">
        <v>5</v>
      </c>
      <c r="R167" s="52">
        <v>7</v>
      </c>
      <c r="S167" s="52">
        <v>9</v>
      </c>
      <c r="T167" s="52">
        <v>20</v>
      </c>
      <c r="U167" s="52">
        <v>48</v>
      </c>
      <c r="V167" s="52">
        <v>82</v>
      </c>
      <c r="W167" s="52">
        <v>95</v>
      </c>
      <c r="X167" s="52">
        <v>80</v>
      </c>
      <c r="Y167" s="52">
        <v>136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139</v>
      </c>
      <c r="D171" s="52">
        <v>191</v>
      </c>
      <c r="E171" s="52">
        <v>167</v>
      </c>
      <c r="F171" s="52">
        <v>188</v>
      </c>
      <c r="G171" s="52">
        <v>120</v>
      </c>
      <c r="H171" s="52">
        <v>171</v>
      </c>
      <c r="I171" s="52">
        <v>174</v>
      </c>
      <c r="J171" s="52">
        <v>163</v>
      </c>
      <c r="K171" s="52">
        <v>58</v>
      </c>
      <c r="L171" s="52">
        <v>0</v>
      </c>
      <c r="M171" s="52">
        <v>0</v>
      </c>
      <c r="N171" s="52">
        <v>32</v>
      </c>
      <c r="O171" s="52">
        <v>142</v>
      </c>
      <c r="P171" s="52">
        <v>240</v>
      </c>
      <c r="Q171" s="52">
        <v>203</v>
      </c>
      <c r="R171" s="52">
        <v>127</v>
      </c>
      <c r="S171" s="52">
        <v>115</v>
      </c>
      <c r="T171" s="52">
        <v>261</v>
      </c>
      <c r="U171" s="52">
        <v>795</v>
      </c>
      <c r="V171" s="52">
        <v>2126</v>
      </c>
      <c r="W171" s="52">
        <v>4403</v>
      </c>
      <c r="X171" s="52">
        <v>6113</v>
      </c>
      <c r="Y171" s="52">
        <v>5703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11</v>
      </c>
      <c r="D172" s="52">
        <v>2</v>
      </c>
      <c r="E172" s="52">
        <v>1</v>
      </c>
      <c r="F172" s="52">
        <v>0</v>
      </c>
      <c r="G172" s="52">
        <v>1</v>
      </c>
      <c r="H172" s="52">
        <v>1</v>
      </c>
      <c r="I172" s="52">
        <v>8</v>
      </c>
      <c r="J172" s="52">
        <v>16</v>
      </c>
      <c r="K172" s="52">
        <v>4</v>
      </c>
      <c r="L172" s="52">
        <v>0</v>
      </c>
      <c r="M172" s="52">
        <v>0</v>
      </c>
      <c r="N172" s="52">
        <v>4</v>
      </c>
      <c r="O172" s="52">
        <v>8</v>
      </c>
      <c r="P172" s="52">
        <v>21</v>
      </c>
      <c r="Q172" s="52">
        <v>16</v>
      </c>
      <c r="R172" s="52">
        <v>11</v>
      </c>
      <c r="S172" s="52">
        <v>9</v>
      </c>
      <c r="T172" s="52">
        <v>27</v>
      </c>
      <c r="U172" s="52">
        <v>87</v>
      </c>
      <c r="V172" s="52">
        <v>290</v>
      </c>
      <c r="W172" s="52">
        <v>579</v>
      </c>
      <c r="X172" s="52">
        <v>1140</v>
      </c>
      <c r="Y172" s="52">
        <v>1237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154</v>
      </c>
      <c r="D176" s="52">
        <v>234</v>
      </c>
      <c r="E176" s="52">
        <v>188</v>
      </c>
      <c r="F176" s="52">
        <v>178</v>
      </c>
      <c r="G176" s="52">
        <v>101</v>
      </c>
      <c r="H176" s="52">
        <v>144</v>
      </c>
      <c r="I176" s="52">
        <v>138</v>
      </c>
      <c r="J176" s="52">
        <v>135</v>
      </c>
      <c r="K176" s="52">
        <v>39</v>
      </c>
      <c r="L176" s="52">
        <v>0</v>
      </c>
      <c r="M176" s="52">
        <v>0</v>
      </c>
      <c r="N176" s="52">
        <v>21</v>
      </c>
      <c r="O176" s="52">
        <v>109</v>
      </c>
      <c r="P176" s="52">
        <v>116</v>
      </c>
      <c r="Q176" s="52">
        <v>99</v>
      </c>
      <c r="R176" s="52">
        <v>70</v>
      </c>
      <c r="S176" s="52">
        <v>84</v>
      </c>
      <c r="T176" s="52">
        <v>175</v>
      </c>
      <c r="U176" s="52">
        <v>481</v>
      </c>
      <c r="V176" s="52">
        <v>1072</v>
      </c>
      <c r="W176" s="52">
        <v>2283</v>
      </c>
      <c r="X176" s="52">
        <v>2668</v>
      </c>
      <c r="Y176" s="52">
        <v>2889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25</v>
      </c>
      <c r="D177" s="36">
        <v>0</v>
      </c>
      <c r="E177" s="36">
        <v>0</v>
      </c>
      <c r="F177" s="36">
        <v>29</v>
      </c>
      <c r="G177" s="36">
        <v>33</v>
      </c>
      <c r="H177" s="36">
        <v>46</v>
      </c>
      <c r="I177" s="36">
        <v>48</v>
      </c>
      <c r="J177" s="36">
        <v>47</v>
      </c>
      <c r="K177" s="36">
        <v>26</v>
      </c>
      <c r="L177" s="36">
        <v>0</v>
      </c>
      <c r="M177" s="36">
        <v>0</v>
      </c>
      <c r="N177" s="36">
        <v>17</v>
      </c>
      <c r="O177" s="36">
        <v>50</v>
      </c>
      <c r="P177" s="36">
        <v>155</v>
      </c>
      <c r="Q177" s="36">
        <v>125</v>
      </c>
      <c r="R177" s="36">
        <v>75</v>
      </c>
      <c r="S177" s="36">
        <v>49</v>
      </c>
      <c r="T177" s="36">
        <v>133</v>
      </c>
      <c r="U177" s="36">
        <v>449</v>
      </c>
      <c r="V177" s="36">
        <v>1426</v>
      </c>
      <c r="W177" s="36">
        <v>2794</v>
      </c>
      <c r="X177" s="36">
        <v>4665</v>
      </c>
      <c r="Y177" s="36">
        <v>4187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11309</v>
      </c>
      <c r="D5" s="52">
        <v>9733</v>
      </c>
      <c r="E5" s="52">
        <v>12544</v>
      </c>
      <c r="F5" s="52">
        <v>8482</v>
      </c>
      <c r="G5" s="52">
        <v>2758</v>
      </c>
      <c r="H5" s="52">
        <v>895</v>
      </c>
      <c r="I5" s="52">
        <v>0</v>
      </c>
      <c r="J5" s="52">
        <v>1730</v>
      </c>
      <c r="K5" s="52">
        <v>4292</v>
      </c>
      <c r="L5" s="52">
        <v>13029</v>
      </c>
      <c r="M5" s="52">
        <v>15678</v>
      </c>
      <c r="N5" s="52">
        <v>12077</v>
      </c>
      <c r="O5" s="52">
        <v>6608</v>
      </c>
      <c r="P5" s="52">
        <v>0</v>
      </c>
      <c r="Q5" s="52">
        <v>175</v>
      </c>
      <c r="R5" s="52">
        <v>4398</v>
      </c>
      <c r="S5" s="52">
        <v>7633</v>
      </c>
      <c r="T5" s="52">
        <v>249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440</v>
      </c>
      <c r="D8" s="52">
        <v>354</v>
      </c>
      <c r="E8" s="52">
        <v>277</v>
      </c>
      <c r="F8" s="52">
        <v>288</v>
      </c>
      <c r="G8" s="52">
        <v>320</v>
      </c>
      <c r="H8" s="52">
        <v>271</v>
      </c>
      <c r="I8" s="52">
        <v>100</v>
      </c>
      <c r="J8" s="52">
        <v>29</v>
      </c>
      <c r="K8" s="52">
        <v>72</v>
      </c>
      <c r="L8" s="52">
        <v>252</v>
      </c>
      <c r="M8" s="52">
        <v>771</v>
      </c>
      <c r="N8" s="52">
        <v>1349</v>
      </c>
      <c r="O8" s="52">
        <v>1392</v>
      </c>
      <c r="P8" s="52">
        <v>980</v>
      </c>
      <c r="Q8" s="52">
        <v>412</v>
      </c>
      <c r="R8" s="52">
        <v>73</v>
      </c>
      <c r="S8" s="52">
        <v>609</v>
      </c>
      <c r="T8" s="52">
        <v>1665</v>
      </c>
      <c r="U8" s="52">
        <v>723</v>
      </c>
      <c r="V8" s="52">
        <v>94</v>
      </c>
      <c r="W8" s="52">
        <v>430</v>
      </c>
      <c r="X8" s="52">
        <v>721</v>
      </c>
      <c r="Y8" s="52">
        <v>735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4772</v>
      </c>
      <c r="D11" s="52">
        <f>RES_hhdet_in!D11-RES_hhdet_in_new!D11</f>
        <v>4891</v>
      </c>
      <c r="E11" s="52">
        <f>RES_hhdet_in!E11-RES_hhdet_in_new!E11</f>
        <v>3371</v>
      </c>
      <c r="F11" s="52">
        <f>RES_hhdet_in!F11-RES_hhdet_in_new!F11</f>
        <v>2569</v>
      </c>
      <c r="G11" s="52">
        <f>RES_hhdet_in!G11-RES_hhdet_in_new!G11</f>
        <v>2388</v>
      </c>
      <c r="H11" s="52">
        <f>RES_hhdet_in!H11-RES_hhdet_in_new!H11</f>
        <v>2612</v>
      </c>
      <c r="I11" s="52">
        <f>RES_hhdet_in!I11-RES_hhdet_in_new!I11</f>
        <v>57</v>
      </c>
      <c r="J11" s="52">
        <f>RES_hhdet_in!J11-RES_hhdet_in_new!J11</f>
        <v>165</v>
      </c>
      <c r="K11" s="52">
        <f>RES_hhdet_in!K11-RES_hhdet_in_new!K11</f>
        <v>978</v>
      </c>
      <c r="L11" s="52">
        <f>RES_hhdet_in!L11-RES_hhdet_in_new!L11</f>
        <v>1217</v>
      </c>
      <c r="M11" s="52">
        <f>RES_hhdet_in!M11-RES_hhdet_in_new!M11</f>
        <v>1045</v>
      </c>
      <c r="N11" s="52">
        <f>RES_hhdet_in!N11-RES_hhdet_in_new!N11</f>
        <v>778</v>
      </c>
      <c r="O11" s="52">
        <f>RES_hhdet_in!O11-RES_hhdet_in_new!O11</f>
        <v>522</v>
      </c>
      <c r="P11" s="52">
        <f>RES_hhdet_in!P11-RES_hhdet_in_new!P11</f>
        <v>65</v>
      </c>
      <c r="Q11" s="52">
        <f>RES_hhdet_in!Q11-RES_hhdet_in_new!Q11</f>
        <v>141</v>
      </c>
      <c r="R11" s="52">
        <f>RES_hhdet_in!R11-RES_hhdet_in_new!R11</f>
        <v>714</v>
      </c>
      <c r="S11" s="52">
        <f>RES_hhdet_in!S11-RES_hhdet_in_new!S11</f>
        <v>1412</v>
      </c>
      <c r="T11" s="52">
        <f>RES_hhdet_in!T11-RES_hhdet_in_new!T11</f>
        <v>989</v>
      </c>
      <c r="U11" s="52">
        <f>RES_hhdet_in!U11-RES_hhdet_in_new!U11</f>
        <v>349</v>
      </c>
      <c r="V11" s="52">
        <f>RES_hhdet_in!V11-RES_hhdet_in_new!V11</f>
        <v>121</v>
      </c>
      <c r="W11" s="52">
        <f>RES_hhdet_in!W11-RES_hhdet_in_new!W11</f>
        <v>37</v>
      </c>
      <c r="X11" s="52">
        <f>RES_hhdet_in!X11-RES_hhdet_in_new!X11</f>
        <v>1</v>
      </c>
      <c r="Y11" s="52">
        <f>RES_hhdet_in!Y11-RES_hhdet_in_new!Y11</f>
        <v>39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7</v>
      </c>
      <c r="D12" s="52">
        <f>RES_hhdet_in!D12-RES_hhdet_in_new!D12</f>
        <v>1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1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1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22760</v>
      </c>
      <c r="D15" s="52">
        <f>RES_hhdet_in!D15-RES_hhdet_in_new!D15</f>
        <v>22728</v>
      </c>
      <c r="E15" s="52">
        <f>RES_hhdet_in!E15-RES_hhdet_in_new!E15</f>
        <v>27573</v>
      </c>
      <c r="F15" s="52">
        <f>RES_hhdet_in!F15-RES_hhdet_in_new!F15</f>
        <v>25632</v>
      </c>
      <c r="G15" s="52">
        <f>RES_hhdet_in!G15-RES_hhdet_in_new!G15</f>
        <v>22272</v>
      </c>
      <c r="H15" s="52">
        <f>RES_hhdet_in!H15-RES_hhdet_in_new!H15</f>
        <v>24077</v>
      </c>
      <c r="I15" s="52">
        <f>RES_hhdet_in!I15-RES_hhdet_in_new!I15</f>
        <v>2290</v>
      </c>
      <c r="J15" s="52">
        <f>RES_hhdet_in!J15-RES_hhdet_in_new!J15</f>
        <v>10435</v>
      </c>
      <c r="K15" s="52">
        <f>RES_hhdet_in!K15-RES_hhdet_in_new!K15</f>
        <v>16884</v>
      </c>
      <c r="L15" s="52">
        <f>RES_hhdet_in!L15-RES_hhdet_in_new!L15</f>
        <v>23077</v>
      </c>
      <c r="M15" s="52">
        <f>RES_hhdet_in!M15-RES_hhdet_in_new!M15</f>
        <v>22906</v>
      </c>
      <c r="N15" s="52">
        <f>RES_hhdet_in!N15-RES_hhdet_in_new!N15</f>
        <v>15006</v>
      </c>
      <c r="O15" s="52">
        <f>RES_hhdet_in!O15-RES_hhdet_in_new!O15</f>
        <v>8711</v>
      </c>
      <c r="P15" s="52">
        <f>RES_hhdet_in!P15-RES_hhdet_in_new!P15</f>
        <v>1677</v>
      </c>
      <c r="Q15" s="52">
        <f>RES_hhdet_in!Q15-RES_hhdet_in_new!Q15</f>
        <v>6227</v>
      </c>
      <c r="R15" s="52">
        <f>RES_hhdet_in!R15-RES_hhdet_in_new!R15</f>
        <v>13428</v>
      </c>
      <c r="S15" s="52">
        <f>RES_hhdet_in!S15-RES_hhdet_in_new!S15</f>
        <v>18347</v>
      </c>
      <c r="T15" s="52">
        <f>RES_hhdet_in!T15-RES_hhdet_in_new!T15</f>
        <v>13003</v>
      </c>
      <c r="U15" s="52">
        <f>RES_hhdet_in!U15-RES_hhdet_in_new!U15</f>
        <v>5746</v>
      </c>
      <c r="V15" s="52">
        <f>RES_hhdet_in!V15-RES_hhdet_in_new!V15</f>
        <v>3226</v>
      </c>
      <c r="W15" s="52">
        <f>RES_hhdet_in!W15-RES_hhdet_in_new!W15</f>
        <v>1746</v>
      </c>
      <c r="X15" s="52">
        <f>RES_hhdet_in!X15-RES_hhdet_in_new!X15</f>
        <v>160</v>
      </c>
      <c r="Y15" s="52">
        <f>RES_hhdet_in!Y15-RES_hhdet_in_new!Y15</f>
        <v>1859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1789</v>
      </c>
      <c r="D16" s="52">
        <f>RES_hhdet_in!D16-RES_hhdet_in_new!D16</f>
        <v>195</v>
      </c>
      <c r="E16" s="52">
        <f>RES_hhdet_in!E16-RES_hhdet_in_new!E16</f>
        <v>133</v>
      </c>
      <c r="F16" s="52">
        <f>RES_hhdet_in!F16-RES_hhdet_in_new!F16</f>
        <v>19</v>
      </c>
      <c r="G16" s="52">
        <f>RES_hhdet_in!G16-RES_hhdet_in_new!G16</f>
        <v>202</v>
      </c>
      <c r="H16" s="52">
        <f>RES_hhdet_in!H16-RES_hhdet_in_new!H16</f>
        <v>179</v>
      </c>
      <c r="I16" s="52">
        <f>RES_hhdet_in!I16-RES_hhdet_in_new!I16</f>
        <v>106</v>
      </c>
      <c r="J16" s="52">
        <f>RES_hhdet_in!J16-RES_hhdet_in_new!J16</f>
        <v>1052</v>
      </c>
      <c r="K16" s="52">
        <f>RES_hhdet_in!K16-RES_hhdet_in_new!K16</f>
        <v>1134</v>
      </c>
      <c r="L16" s="52">
        <f>RES_hhdet_in!L16-RES_hhdet_in_new!L16</f>
        <v>898</v>
      </c>
      <c r="M16" s="52">
        <f>RES_hhdet_in!M16-RES_hhdet_in_new!M16</f>
        <v>1574</v>
      </c>
      <c r="N16" s="52">
        <f>RES_hhdet_in!N16-RES_hhdet_in_new!N16</f>
        <v>2016</v>
      </c>
      <c r="O16" s="52">
        <f>RES_hhdet_in!O16-RES_hhdet_in_new!O16</f>
        <v>477</v>
      </c>
      <c r="P16" s="52">
        <f>RES_hhdet_in!P16-RES_hhdet_in_new!P16</f>
        <v>141</v>
      </c>
      <c r="Q16" s="52">
        <f>RES_hhdet_in!Q16-RES_hhdet_in_new!Q16</f>
        <v>491</v>
      </c>
      <c r="R16" s="52">
        <f>RES_hhdet_in!R16-RES_hhdet_in_new!R16</f>
        <v>1159</v>
      </c>
      <c r="S16" s="52">
        <f>RES_hhdet_in!S16-RES_hhdet_in_new!S16</f>
        <v>1515</v>
      </c>
      <c r="T16" s="52">
        <f>RES_hhdet_in!T16-RES_hhdet_in_new!T16</f>
        <v>1342</v>
      </c>
      <c r="U16" s="52">
        <f>RES_hhdet_in!U16-RES_hhdet_in_new!U16</f>
        <v>623</v>
      </c>
      <c r="V16" s="52">
        <f>RES_hhdet_in!V16-RES_hhdet_in_new!V16</f>
        <v>436</v>
      </c>
      <c r="W16" s="52">
        <f>RES_hhdet_in!W16-RES_hhdet_in_new!W16</f>
        <v>226</v>
      </c>
      <c r="X16" s="52">
        <f>RES_hhdet_in!X16-RES_hhdet_in_new!X16</f>
        <v>23</v>
      </c>
      <c r="Y16" s="52">
        <f>RES_hhdet_in!Y16-RES_hhdet_in_new!Y16</f>
        <v>394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25202</v>
      </c>
      <c r="D21" s="52">
        <v>27816</v>
      </c>
      <c r="E21" s="52">
        <v>31299</v>
      </c>
      <c r="F21" s="52">
        <v>24055</v>
      </c>
      <c r="G21" s="52">
        <v>18661</v>
      </c>
      <c r="H21" s="52">
        <v>20433</v>
      </c>
      <c r="I21" s="52">
        <v>1828</v>
      </c>
      <c r="J21" s="52">
        <v>8622</v>
      </c>
      <c r="K21" s="52">
        <v>11512</v>
      </c>
      <c r="L21" s="52">
        <v>15255</v>
      </c>
      <c r="M21" s="52">
        <v>13896</v>
      </c>
      <c r="N21" s="52">
        <v>9930</v>
      </c>
      <c r="O21" s="52">
        <v>6636</v>
      </c>
      <c r="P21" s="52">
        <v>804</v>
      </c>
      <c r="Q21" s="52">
        <v>3037</v>
      </c>
      <c r="R21" s="52">
        <v>7365</v>
      </c>
      <c r="S21" s="52">
        <v>13519</v>
      </c>
      <c r="T21" s="52">
        <v>8714</v>
      </c>
      <c r="U21" s="52">
        <v>3476</v>
      </c>
      <c r="V21" s="52">
        <v>1617</v>
      </c>
      <c r="W21" s="52">
        <v>900</v>
      </c>
      <c r="X21" s="52">
        <v>67</v>
      </c>
      <c r="Y21" s="52">
        <v>930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4126</v>
      </c>
      <c r="D22" s="36">
        <v>0</v>
      </c>
      <c r="E22" s="36">
        <v>0</v>
      </c>
      <c r="F22" s="36">
        <v>3942</v>
      </c>
      <c r="G22" s="36">
        <v>6203</v>
      </c>
      <c r="H22" s="36">
        <v>6443</v>
      </c>
      <c r="I22" s="36">
        <v>628</v>
      </c>
      <c r="J22" s="36">
        <v>3023</v>
      </c>
      <c r="K22" s="36">
        <v>7493</v>
      </c>
      <c r="L22" s="36">
        <v>9939</v>
      </c>
      <c r="M22" s="36">
        <v>11628</v>
      </c>
      <c r="N22" s="36">
        <v>7870</v>
      </c>
      <c r="O22" s="36">
        <v>3075</v>
      </c>
      <c r="P22" s="36">
        <v>1080</v>
      </c>
      <c r="Q22" s="36">
        <v>3830</v>
      </c>
      <c r="R22" s="36">
        <v>7939</v>
      </c>
      <c r="S22" s="36">
        <v>7760</v>
      </c>
      <c r="T22" s="36">
        <v>6604</v>
      </c>
      <c r="U22" s="36">
        <v>3232</v>
      </c>
      <c r="V22" s="36">
        <v>2158</v>
      </c>
      <c r="W22" s="36">
        <v>1112</v>
      </c>
      <c r="X22" s="36">
        <v>121</v>
      </c>
      <c r="Y22" s="36">
        <v>1359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2664</v>
      </c>
      <c r="O26" s="52">
        <v>4490</v>
      </c>
      <c r="P26" s="52">
        <v>0</v>
      </c>
      <c r="Q26" s="52">
        <v>0</v>
      </c>
      <c r="R26" s="52">
        <v>0</v>
      </c>
      <c r="S26" s="52">
        <v>212</v>
      </c>
      <c r="T26" s="52">
        <v>0</v>
      </c>
      <c r="U26" s="52">
        <v>0</v>
      </c>
      <c r="V26" s="52">
        <v>1</v>
      </c>
      <c r="W26" s="52">
        <v>0</v>
      </c>
      <c r="X26" s="52">
        <v>0</v>
      </c>
      <c r="Y26" s="52">
        <v>19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217</v>
      </c>
      <c r="D29" s="52">
        <v>152</v>
      </c>
      <c r="E29" s="52">
        <v>1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1</v>
      </c>
      <c r="M29" s="52">
        <v>0</v>
      </c>
      <c r="N29" s="52">
        <v>0</v>
      </c>
      <c r="O29" s="52">
        <v>137</v>
      </c>
      <c r="P29" s="52">
        <v>372</v>
      </c>
      <c r="Q29" s="52">
        <v>221</v>
      </c>
      <c r="R29" s="52">
        <v>2</v>
      </c>
      <c r="S29" s="52">
        <v>2</v>
      </c>
      <c r="T29" s="52">
        <v>28</v>
      </c>
      <c r="U29" s="52">
        <v>19</v>
      </c>
      <c r="V29" s="52">
        <v>6</v>
      </c>
      <c r="W29" s="52">
        <v>19</v>
      </c>
      <c r="X29" s="52">
        <v>26</v>
      </c>
      <c r="Y29" s="52">
        <v>33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793</v>
      </c>
      <c r="D31" s="52">
        <f>RES_hhdet_in!D31-RES_hhdet_in_new!D31</f>
        <v>737</v>
      </c>
      <c r="E31" s="52">
        <f>RES_hhdet_in!E31-RES_hhdet_in_new!E31</f>
        <v>0</v>
      </c>
      <c r="F31" s="52">
        <f>RES_hhdet_in!F31-RES_hhdet_in_new!F31</f>
        <v>114</v>
      </c>
      <c r="G31" s="52">
        <f>RES_hhdet_in!G31-RES_hhdet_in_new!G31</f>
        <v>685</v>
      </c>
      <c r="H31" s="52">
        <f>RES_hhdet_in!H31-RES_hhdet_in_new!H31</f>
        <v>848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30</v>
      </c>
      <c r="L31" s="52">
        <f>RES_hhdet_in!L31-RES_hhdet_in_new!L31</f>
        <v>70</v>
      </c>
      <c r="M31" s="52">
        <f>RES_hhdet_in!M31-RES_hhdet_in_new!M31</f>
        <v>50</v>
      </c>
      <c r="N31" s="52">
        <f>RES_hhdet_in!N31-RES_hhdet_in_new!N31</f>
        <v>117</v>
      </c>
      <c r="O31" s="52">
        <f>RES_hhdet_in!O31-RES_hhdet_in_new!O31</f>
        <v>243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19</v>
      </c>
      <c r="T31" s="52">
        <f>RES_hhdet_in!T31-RES_hhdet_in_new!T31</f>
        <v>37</v>
      </c>
      <c r="U31" s="52">
        <f>RES_hhdet_in!U31-RES_hhdet_in_new!U31</f>
        <v>47</v>
      </c>
      <c r="V31" s="52">
        <f>RES_hhdet_in!V31-RES_hhdet_in_new!V31</f>
        <v>7</v>
      </c>
      <c r="W31" s="52">
        <f>RES_hhdet_in!W31-RES_hhdet_in_new!W31</f>
        <v>19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3780</v>
      </c>
      <c r="D35" s="52">
        <f>RES_hhdet_in!D35-RES_hhdet_in_new!D35</f>
        <v>3424</v>
      </c>
      <c r="E35" s="52">
        <f>RES_hhdet_in!E35-RES_hhdet_in_new!E35</f>
        <v>0</v>
      </c>
      <c r="F35" s="52">
        <f>RES_hhdet_in!F35-RES_hhdet_in_new!F35</f>
        <v>1138</v>
      </c>
      <c r="G35" s="52">
        <f>RES_hhdet_in!G35-RES_hhdet_in_new!G35</f>
        <v>6387</v>
      </c>
      <c r="H35" s="52">
        <f>RES_hhdet_in!H35-RES_hhdet_in_new!H35</f>
        <v>7817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509</v>
      </c>
      <c r="L35" s="52">
        <f>RES_hhdet_in!L35-RES_hhdet_in_new!L35</f>
        <v>1320</v>
      </c>
      <c r="M35" s="52">
        <f>RES_hhdet_in!M35-RES_hhdet_in_new!M35</f>
        <v>1094</v>
      </c>
      <c r="N35" s="52">
        <f>RES_hhdet_in!N35-RES_hhdet_in_new!N35</f>
        <v>2246</v>
      </c>
      <c r="O35" s="52">
        <f>RES_hhdet_in!O35-RES_hhdet_in_new!O35</f>
        <v>4031</v>
      </c>
      <c r="P35" s="52">
        <f>RES_hhdet_in!P35-RES_hhdet_in_new!P35</f>
        <v>2</v>
      </c>
      <c r="Q35" s="52">
        <f>RES_hhdet_in!Q35-RES_hhdet_in_new!Q35</f>
        <v>0</v>
      </c>
      <c r="R35" s="52">
        <f>RES_hhdet_in!R35-RES_hhdet_in_new!R35</f>
        <v>1</v>
      </c>
      <c r="S35" s="52">
        <f>RES_hhdet_in!S35-RES_hhdet_in_new!S35</f>
        <v>268</v>
      </c>
      <c r="T35" s="52">
        <f>RES_hhdet_in!T35-RES_hhdet_in_new!T35</f>
        <v>483</v>
      </c>
      <c r="U35" s="52">
        <f>RES_hhdet_in!U35-RES_hhdet_in_new!U35</f>
        <v>809</v>
      </c>
      <c r="V35" s="52">
        <f>RES_hhdet_in!V35-RES_hhdet_in_new!V35</f>
        <v>212</v>
      </c>
      <c r="W35" s="52">
        <f>RES_hhdet_in!W35-RES_hhdet_in_new!W35</f>
        <v>929</v>
      </c>
      <c r="X35" s="52">
        <f>RES_hhdet_in!X35-RES_hhdet_in_new!X35</f>
        <v>1</v>
      </c>
      <c r="Y35" s="52">
        <f>RES_hhdet_in!Y35-RES_hhdet_in_new!Y35</f>
        <v>18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297</v>
      </c>
      <c r="D36" s="52">
        <f>RES_hhdet_in!D36-RES_hhdet_in_new!D36</f>
        <v>29</v>
      </c>
      <c r="E36" s="52">
        <f>RES_hhdet_in!E36-RES_hhdet_in_new!E36</f>
        <v>0</v>
      </c>
      <c r="F36" s="52">
        <f>RES_hhdet_in!F36-RES_hhdet_in_new!F36</f>
        <v>1</v>
      </c>
      <c r="G36" s="52">
        <f>RES_hhdet_in!G36-RES_hhdet_in_new!G36</f>
        <v>58</v>
      </c>
      <c r="H36" s="52">
        <f>RES_hhdet_in!H36-RES_hhdet_in_new!H36</f>
        <v>58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34</v>
      </c>
      <c r="L36" s="52">
        <f>RES_hhdet_in!L36-RES_hhdet_in_new!L36</f>
        <v>51</v>
      </c>
      <c r="M36" s="52">
        <f>RES_hhdet_in!M36-RES_hhdet_in_new!M36</f>
        <v>75</v>
      </c>
      <c r="N36" s="52">
        <f>RES_hhdet_in!N36-RES_hhdet_in_new!N36</f>
        <v>302</v>
      </c>
      <c r="O36" s="52">
        <f>RES_hhdet_in!O36-RES_hhdet_in_new!O36</f>
        <v>222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21</v>
      </c>
      <c r="T36" s="52">
        <f>RES_hhdet_in!T36-RES_hhdet_in_new!T36</f>
        <v>49</v>
      </c>
      <c r="U36" s="52">
        <f>RES_hhdet_in!U36-RES_hhdet_in_new!U36</f>
        <v>88</v>
      </c>
      <c r="V36" s="52">
        <f>RES_hhdet_in!V36-RES_hhdet_in_new!V36</f>
        <v>26</v>
      </c>
      <c r="W36" s="52">
        <f>RES_hhdet_in!W36-RES_hhdet_in_new!W36</f>
        <v>121</v>
      </c>
      <c r="X36" s="52">
        <f>RES_hhdet_in!X36-RES_hhdet_in_new!X36</f>
        <v>0</v>
      </c>
      <c r="Y36" s="52">
        <f>RES_hhdet_in!Y36-RES_hhdet_in_new!Y36</f>
        <v>2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4186</v>
      </c>
      <c r="D40" s="52">
        <v>4189</v>
      </c>
      <c r="E40" s="52">
        <v>0</v>
      </c>
      <c r="F40" s="52">
        <v>1077</v>
      </c>
      <c r="G40" s="52">
        <v>5351</v>
      </c>
      <c r="H40" s="52">
        <v>6630</v>
      </c>
      <c r="I40" s="52">
        <v>0</v>
      </c>
      <c r="J40" s="52">
        <v>1</v>
      </c>
      <c r="K40" s="52">
        <v>346</v>
      </c>
      <c r="L40" s="52">
        <v>873</v>
      </c>
      <c r="M40" s="52">
        <v>663</v>
      </c>
      <c r="N40" s="52">
        <v>1486</v>
      </c>
      <c r="O40" s="52">
        <v>3073</v>
      </c>
      <c r="P40" s="52">
        <v>0</v>
      </c>
      <c r="Q40" s="52">
        <v>0</v>
      </c>
      <c r="R40" s="52">
        <v>0</v>
      </c>
      <c r="S40" s="52">
        <v>200</v>
      </c>
      <c r="T40" s="52">
        <v>329</v>
      </c>
      <c r="U40" s="52">
        <v>488</v>
      </c>
      <c r="V40" s="52">
        <v>105</v>
      </c>
      <c r="W40" s="52">
        <v>480</v>
      </c>
      <c r="X40" s="52">
        <v>0</v>
      </c>
      <c r="Y40" s="52">
        <v>6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685</v>
      </c>
      <c r="D41" s="36">
        <v>0</v>
      </c>
      <c r="E41" s="36">
        <v>0</v>
      </c>
      <c r="F41" s="36">
        <v>177</v>
      </c>
      <c r="G41" s="36">
        <v>1779</v>
      </c>
      <c r="H41" s="36">
        <v>2091</v>
      </c>
      <c r="I41" s="36">
        <v>0</v>
      </c>
      <c r="J41" s="36">
        <v>0</v>
      </c>
      <c r="K41" s="36">
        <v>226</v>
      </c>
      <c r="L41" s="36">
        <v>568</v>
      </c>
      <c r="M41" s="36">
        <v>556</v>
      </c>
      <c r="N41" s="36">
        <v>1178</v>
      </c>
      <c r="O41" s="36">
        <v>1423</v>
      </c>
      <c r="P41" s="36">
        <v>0</v>
      </c>
      <c r="Q41" s="36">
        <v>0</v>
      </c>
      <c r="R41" s="36">
        <v>0</v>
      </c>
      <c r="S41" s="36">
        <v>113</v>
      </c>
      <c r="T41" s="36">
        <v>241</v>
      </c>
      <c r="U41" s="36">
        <v>444</v>
      </c>
      <c r="V41" s="36">
        <v>146</v>
      </c>
      <c r="W41" s="36">
        <v>588</v>
      </c>
      <c r="X41" s="36">
        <v>3</v>
      </c>
      <c r="Y41" s="36">
        <v>13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899</v>
      </c>
      <c r="D45" s="52">
        <v>0</v>
      </c>
      <c r="E45" s="52">
        <v>0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49</v>
      </c>
      <c r="D48" s="52">
        <v>31</v>
      </c>
      <c r="E48" s="52">
        <v>6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2726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1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215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2528</v>
      </c>
      <c r="D59" s="52">
        <v>0</v>
      </c>
      <c r="E59" s="52">
        <v>0</v>
      </c>
      <c r="F59" s="52">
        <v>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413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162391</v>
      </c>
      <c r="D64" s="52">
        <v>204900</v>
      </c>
      <c r="E64" s="52">
        <v>168370</v>
      </c>
      <c r="F64" s="52">
        <v>120925</v>
      </c>
      <c r="G64" s="52">
        <v>72639</v>
      </c>
      <c r="H64" s="52">
        <v>82653</v>
      </c>
      <c r="I64" s="52">
        <v>105239</v>
      </c>
      <c r="J64" s="52">
        <v>110187</v>
      </c>
      <c r="K64" s="52">
        <v>67085</v>
      </c>
      <c r="L64" s="52">
        <v>74440</v>
      </c>
      <c r="M64" s="52">
        <v>61592</v>
      </c>
      <c r="N64" s="52">
        <v>122910</v>
      </c>
      <c r="O64" s="52">
        <v>178815</v>
      </c>
      <c r="P64" s="52">
        <v>64551</v>
      </c>
      <c r="Q64" s="52">
        <v>113374</v>
      </c>
      <c r="R64" s="52">
        <v>194803</v>
      </c>
      <c r="S64" s="52">
        <v>224839</v>
      </c>
      <c r="T64" s="52">
        <v>206045</v>
      </c>
      <c r="U64" s="52">
        <v>172206</v>
      </c>
      <c r="V64" s="52">
        <v>125850</v>
      </c>
      <c r="W64" s="52">
        <v>88745</v>
      </c>
      <c r="X64" s="52">
        <v>50692</v>
      </c>
      <c r="Y64" s="52">
        <v>35387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4607</v>
      </c>
      <c r="D67" s="52">
        <v>3911</v>
      </c>
      <c r="E67" s="52">
        <v>4824</v>
      </c>
      <c r="F67" s="52">
        <v>4837</v>
      </c>
      <c r="G67" s="52">
        <v>4407</v>
      </c>
      <c r="H67" s="52">
        <v>4722</v>
      </c>
      <c r="I67" s="52">
        <v>4357</v>
      </c>
      <c r="J67" s="52">
        <v>5760</v>
      </c>
      <c r="K67" s="52">
        <v>8191</v>
      </c>
      <c r="L67" s="52">
        <v>7224</v>
      </c>
      <c r="M67" s="52">
        <v>6204</v>
      </c>
      <c r="N67" s="52">
        <v>6406</v>
      </c>
      <c r="O67" s="52">
        <v>9432</v>
      </c>
      <c r="P67" s="52">
        <v>18179</v>
      </c>
      <c r="Q67" s="52">
        <v>26114</v>
      </c>
      <c r="R67" s="52">
        <v>34522</v>
      </c>
      <c r="S67" s="52">
        <v>44012</v>
      </c>
      <c r="T67" s="52">
        <v>58345</v>
      </c>
      <c r="U67" s="52">
        <v>61416</v>
      </c>
      <c r="V67" s="52">
        <v>70712</v>
      </c>
      <c r="W67" s="52">
        <v>62529</v>
      </c>
      <c r="X67" s="52">
        <v>66470</v>
      </c>
      <c r="Y67" s="52">
        <v>57360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104020</v>
      </c>
      <c r="D69" s="52">
        <f>RES_hhdet_in!D69-RES_hhdet_in_new!D69</f>
        <v>90155</v>
      </c>
      <c r="E69" s="52">
        <f>RES_hhdet_in!E69-RES_hhdet_in_new!E69</f>
        <v>82335</v>
      </c>
      <c r="F69" s="52">
        <f>RES_hhdet_in!F69-RES_hhdet_in_new!F69</f>
        <v>98123</v>
      </c>
      <c r="G69" s="52">
        <f>RES_hhdet_in!G69-RES_hhdet_in_new!G69</f>
        <v>112135</v>
      </c>
      <c r="H69" s="52">
        <f>RES_hhdet_in!H69-RES_hhdet_in_new!H69</f>
        <v>82700</v>
      </c>
      <c r="I69" s="52">
        <f>RES_hhdet_in!I69-RES_hhdet_in_new!I69</f>
        <v>133610</v>
      </c>
      <c r="J69" s="52">
        <f>RES_hhdet_in!J69-RES_hhdet_in_new!J69</f>
        <v>178593</v>
      </c>
      <c r="K69" s="52">
        <f>RES_hhdet_in!K69-RES_hhdet_in_new!K69</f>
        <v>226439</v>
      </c>
      <c r="L69" s="52">
        <f>RES_hhdet_in!L69-RES_hhdet_in_new!L69</f>
        <v>226040</v>
      </c>
      <c r="M69" s="52">
        <f>RES_hhdet_in!M69-RES_hhdet_in_new!M69</f>
        <v>239710</v>
      </c>
      <c r="N69" s="52">
        <f>RES_hhdet_in!N69-RES_hhdet_in_new!N69</f>
        <v>258155</v>
      </c>
      <c r="O69" s="52">
        <f>RES_hhdet_in!O69-RES_hhdet_in_new!O69</f>
        <v>186523</v>
      </c>
      <c r="P69" s="52">
        <f>RES_hhdet_in!P69-RES_hhdet_in_new!P69</f>
        <v>72468</v>
      </c>
      <c r="Q69" s="52">
        <f>RES_hhdet_in!Q69-RES_hhdet_in_new!Q69</f>
        <v>74314</v>
      </c>
      <c r="R69" s="52">
        <f>RES_hhdet_in!R69-RES_hhdet_in_new!R69</f>
        <v>113686</v>
      </c>
      <c r="S69" s="52">
        <f>RES_hhdet_in!S69-RES_hhdet_in_new!S69</f>
        <v>137822</v>
      </c>
      <c r="T69" s="52">
        <f>RES_hhdet_in!T69-RES_hhdet_in_new!T69</f>
        <v>128755</v>
      </c>
      <c r="U69" s="52">
        <f>RES_hhdet_in!U69-RES_hhdet_in_new!U69</f>
        <v>123494</v>
      </c>
      <c r="V69" s="52">
        <f>RES_hhdet_in!V69-RES_hhdet_in_new!V69</f>
        <v>134503</v>
      </c>
      <c r="W69" s="52">
        <f>RES_hhdet_in!W69-RES_hhdet_in_new!W69</f>
        <v>112230</v>
      </c>
      <c r="X69" s="52">
        <f>RES_hhdet_in!X69-RES_hhdet_in_new!X69</f>
        <v>169167</v>
      </c>
      <c r="Y69" s="52">
        <f>RES_hhdet_in!Y69-RES_hhdet_in_new!Y69</f>
        <v>166181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177</v>
      </c>
      <c r="D70" s="52">
        <f>RES_hhdet_in!D70-RES_hhdet_in_new!D70</f>
        <v>18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1</v>
      </c>
      <c r="H70" s="52">
        <f>RES_hhdet_in!H70-RES_hhdet_in_new!H70</f>
        <v>0</v>
      </c>
      <c r="I70" s="52">
        <f>RES_hhdet_in!I70-RES_hhdet_in_new!I70</f>
        <v>26</v>
      </c>
      <c r="J70" s="52">
        <f>RES_hhdet_in!J70-RES_hhdet_in_new!J70</f>
        <v>97</v>
      </c>
      <c r="K70" s="52">
        <f>RES_hhdet_in!K70-RES_hhdet_in_new!K70</f>
        <v>128</v>
      </c>
      <c r="L70" s="52">
        <f>RES_hhdet_in!L70-RES_hhdet_in_new!L70</f>
        <v>123</v>
      </c>
      <c r="M70" s="52">
        <f>RES_hhdet_in!M70-RES_hhdet_in_new!M70</f>
        <v>188</v>
      </c>
      <c r="N70" s="52">
        <f>RES_hhdet_in!N70-RES_hhdet_in_new!N70</f>
        <v>457</v>
      </c>
      <c r="O70" s="52">
        <f>RES_hhdet_in!O70-RES_hhdet_in_new!O70</f>
        <v>51</v>
      </c>
      <c r="P70" s="52">
        <f>RES_hhdet_in!P70-RES_hhdet_in_new!P70</f>
        <v>148</v>
      </c>
      <c r="Q70" s="52">
        <f>RES_hhdet_in!Q70-RES_hhdet_in_new!Q70</f>
        <v>0</v>
      </c>
      <c r="R70" s="52">
        <f>RES_hhdet_in!R70-RES_hhdet_in_new!R70</f>
        <v>91</v>
      </c>
      <c r="S70" s="52">
        <f>RES_hhdet_in!S70-RES_hhdet_in_new!S70</f>
        <v>130</v>
      </c>
      <c r="T70" s="52">
        <f>RES_hhdet_in!T70-RES_hhdet_in_new!T70</f>
        <v>118</v>
      </c>
      <c r="U70" s="52">
        <f>RES_hhdet_in!U70-RES_hhdet_in_new!U70</f>
        <v>121</v>
      </c>
      <c r="V70" s="52">
        <f>RES_hhdet_in!V70-RES_hhdet_in_new!V70</f>
        <v>133</v>
      </c>
      <c r="W70" s="52">
        <f>RES_hhdet_in!W70-RES_hhdet_in_new!W70</f>
        <v>406</v>
      </c>
      <c r="X70" s="52">
        <f>RES_hhdet_in!X70-RES_hhdet_in_new!X70</f>
        <v>406</v>
      </c>
      <c r="Y70" s="52">
        <f>RES_hhdet_in!Y70-RES_hhdet_in_new!Y70</f>
        <v>271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114715</v>
      </c>
      <c r="D73" s="52">
        <f>RES_hhdet_in!D73-RES_hhdet_in_new!D73</f>
        <v>179063</v>
      </c>
      <c r="E73" s="52">
        <f>RES_hhdet_in!E73-RES_hhdet_in_new!E73</f>
        <v>153691</v>
      </c>
      <c r="F73" s="52">
        <f>RES_hhdet_in!F73-RES_hhdet_in_new!F73</f>
        <v>98501</v>
      </c>
      <c r="G73" s="52">
        <f>RES_hhdet_in!G73-RES_hhdet_in_new!G73</f>
        <v>50476</v>
      </c>
      <c r="H73" s="52">
        <f>RES_hhdet_in!H73-RES_hhdet_in_new!H73</f>
        <v>113084</v>
      </c>
      <c r="I73" s="52">
        <f>RES_hhdet_in!I73-RES_hhdet_in_new!I73</f>
        <v>47814</v>
      </c>
      <c r="J73" s="52">
        <f>RES_hhdet_in!J73-RES_hhdet_in_new!J73</f>
        <v>47887</v>
      </c>
      <c r="K73" s="52">
        <f>RES_hhdet_in!K73-RES_hhdet_in_new!K73</f>
        <v>15163</v>
      </c>
      <c r="L73" s="52">
        <f>RES_hhdet_in!L73-RES_hhdet_in_new!L73</f>
        <v>18106</v>
      </c>
      <c r="M73" s="52">
        <f>RES_hhdet_in!M73-RES_hhdet_in_new!M73</f>
        <v>0</v>
      </c>
      <c r="N73" s="52">
        <f>RES_hhdet_in!N73-RES_hhdet_in_new!N73</f>
        <v>1</v>
      </c>
      <c r="O73" s="52">
        <f>RES_hhdet_in!O73-RES_hhdet_in_new!O73</f>
        <v>7490</v>
      </c>
      <c r="P73" s="52">
        <f>RES_hhdet_in!P73-RES_hhdet_in_new!P73</f>
        <v>16602</v>
      </c>
      <c r="Q73" s="52">
        <f>RES_hhdet_in!Q73-RES_hhdet_in_new!Q73</f>
        <v>65460</v>
      </c>
      <c r="R73" s="52">
        <f>RES_hhdet_in!R73-RES_hhdet_in_new!R73</f>
        <v>93900</v>
      </c>
      <c r="S73" s="52">
        <f>RES_hhdet_in!S73-RES_hhdet_in_new!S73</f>
        <v>89054</v>
      </c>
      <c r="T73" s="52">
        <f>RES_hhdet_in!T73-RES_hhdet_in_new!T73</f>
        <v>81912</v>
      </c>
      <c r="U73" s="52">
        <f>RES_hhdet_in!U73-RES_hhdet_in_new!U73</f>
        <v>61973</v>
      </c>
      <c r="V73" s="52">
        <f>RES_hhdet_in!V73-RES_hhdet_in_new!V73</f>
        <v>24594</v>
      </c>
      <c r="W73" s="52">
        <f>RES_hhdet_in!W73-RES_hhdet_in_new!W73</f>
        <v>32172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9016</v>
      </c>
      <c r="D74" s="52">
        <f>RES_hhdet_in!D74-RES_hhdet_in_new!D74</f>
        <v>1539</v>
      </c>
      <c r="E74" s="52">
        <f>RES_hhdet_in!E74-RES_hhdet_in_new!E74</f>
        <v>741</v>
      </c>
      <c r="F74" s="52">
        <f>RES_hhdet_in!F74-RES_hhdet_in_new!F74</f>
        <v>75</v>
      </c>
      <c r="G74" s="52">
        <f>RES_hhdet_in!G74-RES_hhdet_in_new!G74</f>
        <v>456</v>
      </c>
      <c r="H74" s="52">
        <f>RES_hhdet_in!H74-RES_hhdet_in_new!H74</f>
        <v>841</v>
      </c>
      <c r="I74" s="52">
        <f>RES_hhdet_in!I74-RES_hhdet_in_new!I74</f>
        <v>2215</v>
      </c>
      <c r="J74" s="52">
        <f>RES_hhdet_in!J74-RES_hhdet_in_new!J74</f>
        <v>4842</v>
      </c>
      <c r="K74" s="52">
        <f>RES_hhdet_in!K74-RES_hhdet_in_new!K74</f>
        <v>1018</v>
      </c>
      <c r="L74" s="52">
        <f>RES_hhdet_in!L74-RES_hhdet_in_new!L74</f>
        <v>704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411</v>
      </c>
      <c r="P74" s="52">
        <f>RES_hhdet_in!P74-RES_hhdet_in_new!P74</f>
        <v>1444</v>
      </c>
      <c r="Q74" s="52">
        <f>RES_hhdet_in!Q74-RES_hhdet_in_new!Q74</f>
        <v>5220</v>
      </c>
      <c r="R74" s="52">
        <f>RES_hhdet_in!R74-RES_hhdet_in_new!R74</f>
        <v>8147</v>
      </c>
      <c r="S74" s="52">
        <f>RES_hhdet_in!S74-RES_hhdet_in_new!S74</f>
        <v>7355</v>
      </c>
      <c r="T74" s="52">
        <f>RES_hhdet_in!T74-RES_hhdet_in_new!T74</f>
        <v>8478</v>
      </c>
      <c r="U74" s="52">
        <f>RES_hhdet_in!U74-RES_hhdet_in_new!U74</f>
        <v>6765</v>
      </c>
      <c r="V74" s="52">
        <f>RES_hhdet_in!V74-RES_hhdet_in_new!V74</f>
        <v>3356</v>
      </c>
      <c r="W74" s="52">
        <f>RES_hhdet_in!W74-RES_hhdet_in_new!W74</f>
        <v>4225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338945</v>
      </c>
      <c r="D78" s="52">
        <v>354590</v>
      </c>
      <c r="E78" s="52">
        <v>334565</v>
      </c>
      <c r="F78" s="52">
        <v>325214</v>
      </c>
      <c r="G78" s="52">
        <v>345078</v>
      </c>
      <c r="H78" s="52">
        <v>379688</v>
      </c>
      <c r="I78" s="52">
        <v>221212</v>
      </c>
      <c r="J78" s="52">
        <v>269013</v>
      </c>
      <c r="K78" s="52">
        <v>267326</v>
      </c>
      <c r="L78" s="52">
        <v>254578</v>
      </c>
      <c r="M78" s="52">
        <v>212973</v>
      </c>
      <c r="N78" s="52">
        <v>238474</v>
      </c>
      <c r="O78" s="52">
        <v>272933</v>
      </c>
      <c r="P78" s="52">
        <v>218268</v>
      </c>
      <c r="Q78" s="52">
        <v>272308</v>
      </c>
      <c r="R78" s="52">
        <v>318596</v>
      </c>
      <c r="S78" s="52">
        <v>337388</v>
      </c>
      <c r="T78" s="52">
        <v>326592</v>
      </c>
      <c r="U78" s="52">
        <v>306692</v>
      </c>
      <c r="V78" s="52">
        <v>292611</v>
      </c>
      <c r="W78" s="52">
        <v>301497</v>
      </c>
      <c r="X78" s="52">
        <v>282839</v>
      </c>
      <c r="Y78" s="52">
        <v>292029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8044</v>
      </c>
      <c r="D79" s="36">
        <v>35691</v>
      </c>
      <c r="E79" s="36">
        <v>25889</v>
      </c>
      <c r="F79" s="36">
        <v>1179</v>
      </c>
      <c r="G79" s="36">
        <v>35523</v>
      </c>
      <c r="H79" s="36">
        <v>14447</v>
      </c>
      <c r="I79" s="36">
        <v>8726</v>
      </c>
      <c r="J79" s="36">
        <v>23750</v>
      </c>
      <c r="K79" s="36">
        <v>14255</v>
      </c>
      <c r="L79" s="36">
        <v>1168</v>
      </c>
      <c r="M79" s="36">
        <v>8064</v>
      </c>
      <c r="N79" s="36">
        <v>11816</v>
      </c>
      <c r="O79" s="36">
        <v>33408</v>
      </c>
      <c r="P79" s="36">
        <v>505</v>
      </c>
      <c r="Q79" s="36">
        <v>6075</v>
      </c>
      <c r="R79" s="36">
        <v>4593</v>
      </c>
      <c r="S79" s="36">
        <v>3406</v>
      </c>
      <c r="T79" s="36">
        <v>8151</v>
      </c>
      <c r="U79" s="36">
        <v>16181</v>
      </c>
      <c r="V79" s="36">
        <v>26459</v>
      </c>
      <c r="W79" s="36">
        <v>6907</v>
      </c>
      <c r="X79" s="36">
        <v>3288</v>
      </c>
      <c r="Y79" s="36">
        <v>9220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23568</v>
      </c>
      <c r="D83" s="52">
        <v>13615</v>
      </c>
      <c r="E83" s="52">
        <v>29730</v>
      </c>
      <c r="F83" s="52">
        <v>58569</v>
      </c>
      <c r="G83" s="52">
        <v>119873</v>
      </c>
      <c r="H83" s="52">
        <v>110209</v>
      </c>
      <c r="I83" s="52">
        <v>107019</v>
      </c>
      <c r="J83" s="52">
        <v>94662</v>
      </c>
      <c r="K83" s="52">
        <v>154087</v>
      </c>
      <c r="L83" s="52">
        <v>145808</v>
      </c>
      <c r="M83" s="52">
        <v>172716</v>
      </c>
      <c r="N83" s="52">
        <v>132396</v>
      </c>
      <c r="O83" s="52">
        <v>63773</v>
      </c>
      <c r="P83" s="52">
        <v>21496</v>
      </c>
      <c r="Q83" s="52">
        <v>8038</v>
      </c>
      <c r="R83" s="52">
        <v>0</v>
      </c>
      <c r="S83" s="52">
        <v>0</v>
      </c>
      <c r="T83" s="52">
        <v>0</v>
      </c>
      <c r="U83" s="52">
        <v>18644</v>
      </c>
      <c r="V83" s="52">
        <v>73359</v>
      </c>
      <c r="W83" s="52">
        <v>105722</v>
      </c>
      <c r="X83" s="52">
        <v>129711</v>
      </c>
      <c r="Y83" s="52">
        <v>141837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858</v>
      </c>
      <c r="D86" s="52">
        <v>684</v>
      </c>
      <c r="E86" s="52">
        <v>495</v>
      </c>
      <c r="F86" s="52">
        <v>563</v>
      </c>
      <c r="G86" s="52">
        <v>1361</v>
      </c>
      <c r="H86" s="52">
        <v>4390</v>
      </c>
      <c r="I86" s="52">
        <v>6421</v>
      </c>
      <c r="J86" s="52">
        <v>6617</v>
      </c>
      <c r="K86" s="52">
        <v>7596</v>
      </c>
      <c r="L86" s="52">
        <v>10280</v>
      </c>
      <c r="M86" s="52">
        <v>13016</v>
      </c>
      <c r="N86" s="52">
        <v>15009</v>
      </c>
      <c r="O86" s="52">
        <v>15343</v>
      </c>
      <c r="P86" s="52">
        <v>10803</v>
      </c>
      <c r="Q86" s="52">
        <v>9227</v>
      </c>
      <c r="R86" s="52">
        <v>5973</v>
      </c>
      <c r="S86" s="52">
        <v>1602</v>
      </c>
      <c r="T86" s="52">
        <v>492</v>
      </c>
      <c r="U86" s="52">
        <v>1102</v>
      </c>
      <c r="V86" s="52">
        <v>7646</v>
      </c>
      <c r="W86" s="52">
        <v>35299</v>
      </c>
      <c r="X86" s="52">
        <v>55011</v>
      </c>
      <c r="Y86" s="52">
        <v>66758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1577</v>
      </c>
      <c r="D88" s="52">
        <f>RES_hhdet_in!D88-RES_hhdet_in_new!D88</f>
        <v>575</v>
      </c>
      <c r="E88" s="52">
        <f>RES_hhdet_in!E88-RES_hhdet_in_new!E88</f>
        <v>2454</v>
      </c>
      <c r="F88" s="52">
        <f>RES_hhdet_in!F88-RES_hhdet_in_new!F88</f>
        <v>5099</v>
      </c>
      <c r="G88" s="52">
        <f>RES_hhdet_in!G88-RES_hhdet_in_new!G88</f>
        <v>11014</v>
      </c>
      <c r="H88" s="52">
        <f>RES_hhdet_in!H88-RES_hhdet_in_new!H88</f>
        <v>8782</v>
      </c>
      <c r="I88" s="52">
        <f>RES_hhdet_in!I88-RES_hhdet_in_new!I88</f>
        <v>10597</v>
      </c>
      <c r="J88" s="52">
        <f>RES_hhdet_in!J88-RES_hhdet_in_new!J88</f>
        <v>9661</v>
      </c>
      <c r="K88" s="52">
        <f>RES_hhdet_in!K88-RES_hhdet_in_new!K88</f>
        <v>18339</v>
      </c>
      <c r="L88" s="52">
        <f>RES_hhdet_in!L88-RES_hhdet_in_new!L88</f>
        <v>21422</v>
      </c>
      <c r="M88" s="52">
        <f>RES_hhdet_in!M88-RES_hhdet_in_new!M88</f>
        <v>28560</v>
      </c>
      <c r="N88" s="52">
        <f>RES_hhdet_in!N88-RES_hhdet_in_new!N88</f>
        <v>24298</v>
      </c>
      <c r="O88" s="52">
        <f>RES_hhdet_in!O88-RES_hhdet_in_new!O88</f>
        <v>16041</v>
      </c>
      <c r="P88" s="52">
        <f>RES_hhdet_in!P88-RES_hhdet_in_new!P88</f>
        <v>3143</v>
      </c>
      <c r="Q88" s="52">
        <f>RES_hhdet_in!Q88-RES_hhdet_in_new!Q88</f>
        <v>6658</v>
      </c>
      <c r="R88" s="52">
        <f>RES_hhdet_in!R88-RES_hhdet_in_new!R88</f>
        <v>7324</v>
      </c>
      <c r="S88" s="52">
        <f>RES_hhdet_in!S88-RES_hhdet_in_new!S88</f>
        <v>10750</v>
      </c>
      <c r="T88" s="52">
        <f>RES_hhdet_in!T88-RES_hhdet_in_new!T88</f>
        <v>9760</v>
      </c>
      <c r="U88" s="52">
        <f>RES_hhdet_in!U88-RES_hhdet_in_new!U88</f>
        <v>12341</v>
      </c>
      <c r="V88" s="52">
        <f>RES_hhdet_in!V88-RES_hhdet_in_new!V88</f>
        <v>19289</v>
      </c>
      <c r="W88" s="52">
        <f>RES_hhdet_in!W88-RES_hhdet_in_new!W88</f>
        <v>13099</v>
      </c>
      <c r="X88" s="52">
        <f>RES_hhdet_in!X88-RES_hhdet_in_new!X88</f>
        <v>7357</v>
      </c>
      <c r="Y88" s="52">
        <f>RES_hhdet_in!Y88-RES_hhdet_in_new!Y88</f>
        <v>5235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2</v>
      </c>
      <c r="H89" s="52">
        <f>RES_hhdet_in!H89-RES_hhdet_in_new!H89</f>
        <v>0</v>
      </c>
      <c r="I89" s="52">
        <f>RES_hhdet_in!I89-RES_hhdet_in_new!I89</f>
        <v>2</v>
      </c>
      <c r="J89" s="52">
        <f>RES_hhdet_in!J89-RES_hhdet_in_new!J89</f>
        <v>3</v>
      </c>
      <c r="K89" s="52">
        <f>RES_hhdet_in!K89-RES_hhdet_in_new!K89</f>
        <v>10</v>
      </c>
      <c r="L89" s="52">
        <f>RES_hhdet_in!L89-RES_hhdet_in_new!L89</f>
        <v>9</v>
      </c>
      <c r="M89" s="52">
        <f>RES_hhdet_in!M89-RES_hhdet_in_new!M89</f>
        <v>23</v>
      </c>
      <c r="N89" s="52">
        <f>RES_hhdet_in!N89-RES_hhdet_in_new!N89</f>
        <v>48</v>
      </c>
      <c r="O89" s="52">
        <f>RES_hhdet_in!O89-RES_hhdet_in_new!O89</f>
        <v>19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22</v>
      </c>
      <c r="Y89" s="52">
        <f>RES_hhdet_in!Y89-RES_hhdet_in_new!Y89</f>
        <v>16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8910</v>
      </c>
      <c r="D92" s="52">
        <f>RES_hhdet_in!D92-RES_hhdet_in_new!D92</f>
        <v>8079</v>
      </c>
      <c r="E92" s="52">
        <f>RES_hhdet_in!E92-RES_hhdet_in_new!E92</f>
        <v>6617</v>
      </c>
      <c r="F92" s="52">
        <f>RES_hhdet_in!F92-RES_hhdet_in_new!F92</f>
        <v>8140</v>
      </c>
      <c r="G92" s="52">
        <f>RES_hhdet_in!G92-RES_hhdet_in_new!G92</f>
        <v>14346</v>
      </c>
      <c r="H92" s="52">
        <f>RES_hhdet_in!H92-RES_hhdet_in_new!H92</f>
        <v>14574</v>
      </c>
      <c r="I92" s="52">
        <f>RES_hhdet_in!I92-RES_hhdet_in_new!I92</f>
        <v>2812</v>
      </c>
      <c r="J92" s="52">
        <f>RES_hhdet_in!J92-RES_hhdet_in_new!J92</f>
        <v>1623</v>
      </c>
      <c r="K92" s="52">
        <f>RES_hhdet_in!K92-RES_hhdet_in_new!K92</f>
        <v>9578</v>
      </c>
      <c r="L92" s="52">
        <f>RES_hhdet_in!L92-RES_hhdet_in_new!L92</f>
        <v>9165</v>
      </c>
      <c r="M92" s="52">
        <f>RES_hhdet_in!M92-RES_hhdet_in_new!M92</f>
        <v>9746</v>
      </c>
      <c r="N92" s="52">
        <f>RES_hhdet_in!N92-RES_hhdet_in_new!N92</f>
        <v>10171</v>
      </c>
      <c r="O92" s="52">
        <f>RES_hhdet_in!O92-RES_hhdet_in_new!O92</f>
        <v>10608</v>
      </c>
      <c r="P92" s="52">
        <f>RES_hhdet_in!P92-RES_hhdet_in_new!P92</f>
        <v>5898</v>
      </c>
      <c r="Q92" s="52">
        <f>RES_hhdet_in!Q92-RES_hhdet_in_new!Q92</f>
        <v>3327</v>
      </c>
      <c r="R92" s="52">
        <f>RES_hhdet_in!R92-RES_hhdet_in_new!R92</f>
        <v>6068</v>
      </c>
      <c r="S92" s="52">
        <f>RES_hhdet_in!S92-RES_hhdet_in_new!S92</f>
        <v>9858</v>
      </c>
      <c r="T92" s="52">
        <f>RES_hhdet_in!T92-RES_hhdet_in_new!T92</f>
        <v>9606</v>
      </c>
      <c r="U92" s="52">
        <f>RES_hhdet_in!U92-RES_hhdet_in_new!U92</f>
        <v>8495</v>
      </c>
      <c r="V92" s="52">
        <f>RES_hhdet_in!V92-RES_hhdet_in_new!V92</f>
        <v>5465</v>
      </c>
      <c r="W92" s="52">
        <f>RES_hhdet_in!W92-RES_hhdet_in_new!W92</f>
        <v>2831</v>
      </c>
      <c r="X92" s="52">
        <f>RES_hhdet_in!X92-RES_hhdet_in_new!X92</f>
        <v>1691</v>
      </c>
      <c r="Y92" s="52">
        <f>RES_hhdet_in!Y92-RES_hhdet_in_new!Y92</f>
        <v>3007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14</v>
      </c>
      <c r="D93" s="52">
        <f>RES_hhdet_in!D93-RES_hhdet_in_new!D93</f>
        <v>1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5</v>
      </c>
      <c r="K93" s="52">
        <f>RES_hhdet_in!K93-RES_hhdet_in_new!K93</f>
        <v>9</v>
      </c>
      <c r="L93" s="52">
        <f>RES_hhdet_in!L93-RES_hhdet_in_new!L93</f>
        <v>9</v>
      </c>
      <c r="M93" s="52">
        <f>RES_hhdet_in!M93-RES_hhdet_in_new!M93</f>
        <v>2</v>
      </c>
      <c r="N93" s="52">
        <f>RES_hhdet_in!N93-RES_hhdet_in_new!N93</f>
        <v>9</v>
      </c>
      <c r="O93" s="52">
        <f>RES_hhdet_in!O93-RES_hhdet_in_new!O93</f>
        <v>9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1</v>
      </c>
      <c r="S93" s="52">
        <f>RES_hhdet_in!S93-RES_hhdet_in_new!S93</f>
        <v>21</v>
      </c>
      <c r="T93" s="52">
        <f>RES_hhdet_in!T93-RES_hhdet_in_new!T93</f>
        <v>17</v>
      </c>
      <c r="U93" s="52">
        <f>RES_hhdet_in!U93-RES_hhdet_in_new!U93</f>
        <v>9</v>
      </c>
      <c r="V93" s="52">
        <f>RES_hhdet_in!V93-RES_hhdet_in_new!V93</f>
        <v>0</v>
      </c>
      <c r="W93" s="52">
        <f>RES_hhdet_in!W93-RES_hhdet_in_new!W93</f>
        <v>1</v>
      </c>
      <c r="X93" s="52">
        <f>RES_hhdet_in!X93-RES_hhdet_in_new!X93</f>
        <v>2</v>
      </c>
      <c r="Y93" s="52">
        <f>RES_hhdet_in!Y93-RES_hhdet_in_new!Y93</f>
        <v>4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42505</v>
      </c>
      <c r="D96" s="52">
        <f>RES_hhdet_in!D96-RES_hhdet_in_new!D96</f>
        <v>37542</v>
      </c>
      <c r="E96" s="52">
        <f>RES_hhdet_in!E96-RES_hhdet_in_new!E96</f>
        <v>54140</v>
      </c>
      <c r="F96" s="52">
        <f>RES_hhdet_in!F96-RES_hhdet_in_new!F96</f>
        <v>81206</v>
      </c>
      <c r="G96" s="52">
        <f>RES_hhdet_in!G96-RES_hhdet_in_new!G96</f>
        <v>133675</v>
      </c>
      <c r="H96" s="52">
        <f>RES_hhdet_in!H96-RES_hhdet_in_new!H96</f>
        <v>134253</v>
      </c>
      <c r="I96" s="52">
        <f>RES_hhdet_in!I96-RES_hhdet_in_new!I96</f>
        <v>111180</v>
      </c>
      <c r="J96" s="52">
        <f>RES_hhdet_in!J96-RES_hhdet_in_new!J96</f>
        <v>102374</v>
      </c>
      <c r="K96" s="52">
        <f>RES_hhdet_in!K96-RES_hhdet_in_new!K96</f>
        <v>165015</v>
      </c>
      <c r="L96" s="52">
        <f>RES_hhdet_in!L96-RES_hhdet_in_new!L96</f>
        <v>173575</v>
      </c>
      <c r="M96" s="52">
        <f>RES_hhdet_in!M96-RES_hhdet_in_new!M96</f>
        <v>213407</v>
      </c>
      <c r="N96" s="52">
        <f>RES_hhdet_in!N96-RES_hhdet_in_new!N96</f>
        <v>195479</v>
      </c>
      <c r="O96" s="52">
        <f>RES_hhdet_in!O96-RES_hhdet_in_new!O96</f>
        <v>175412</v>
      </c>
      <c r="P96" s="52">
        <f>RES_hhdet_in!P96-RES_hhdet_in_new!P96</f>
        <v>146170</v>
      </c>
      <c r="Q96" s="52">
        <f>RES_hhdet_in!Q96-RES_hhdet_in_new!Q96</f>
        <v>140405</v>
      </c>
      <c r="R96" s="52">
        <f>RES_hhdet_in!R96-RES_hhdet_in_new!R96</f>
        <v>113450</v>
      </c>
      <c r="S96" s="52">
        <f>RES_hhdet_in!S96-RES_hhdet_in_new!S96</f>
        <v>128425</v>
      </c>
      <c r="T96" s="52">
        <f>RES_hhdet_in!T96-RES_hhdet_in_new!T96</f>
        <v>125752</v>
      </c>
      <c r="U96" s="52">
        <f>RES_hhdet_in!U96-RES_hhdet_in_new!U96</f>
        <v>140303</v>
      </c>
      <c r="V96" s="52">
        <f>RES_hhdet_in!V96-RES_hhdet_in_new!V96</f>
        <v>141529</v>
      </c>
      <c r="W96" s="52">
        <f>RES_hhdet_in!W96-RES_hhdet_in_new!W96</f>
        <v>131148</v>
      </c>
      <c r="X96" s="52">
        <f>RES_hhdet_in!X96-RES_hhdet_in_new!X96</f>
        <v>129968</v>
      </c>
      <c r="Y96" s="52">
        <f>RES_hhdet_in!Y96-RES_hhdet_in_new!Y96</f>
        <v>126151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3340</v>
      </c>
      <c r="D97" s="52">
        <f>RES_hhdet_in!D97-RES_hhdet_in_new!D97</f>
        <v>322</v>
      </c>
      <c r="E97" s="52">
        <f>RES_hhdet_in!E97-RES_hhdet_in_new!E97</f>
        <v>261</v>
      </c>
      <c r="F97" s="52">
        <f>RES_hhdet_in!F97-RES_hhdet_in_new!F97</f>
        <v>61</v>
      </c>
      <c r="G97" s="52">
        <f>RES_hhdet_in!G97-RES_hhdet_in_new!G97</f>
        <v>1211</v>
      </c>
      <c r="H97" s="52">
        <f>RES_hhdet_in!H97-RES_hhdet_in_new!H97</f>
        <v>1001</v>
      </c>
      <c r="I97" s="52">
        <f>RES_hhdet_in!I97-RES_hhdet_in_new!I97</f>
        <v>5148</v>
      </c>
      <c r="J97" s="52">
        <f>RES_hhdet_in!J97-RES_hhdet_in_new!J97</f>
        <v>10345</v>
      </c>
      <c r="K97" s="52">
        <f>RES_hhdet_in!K97-RES_hhdet_in_new!K97</f>
        <v>11092</v>
      </c>
      <c r="L97" s="52">
        <f>RES_hhdet_in!L97-RES_hhdet_in_new!L97</f>
        <v>6761</v>
      </c>
      <c r="M97" s="52">
        <f>RES_hhdet_in!M97-RES_hhdet_in_new!M97</f>
        <v>14691</v>
      </c>
      <c r="N97" s="52">
        <f>RES_hhdet_in!N97-RES_hhdet_in_new!N97</f>
        <v>26315</v>
      </c>
      <c r="O97" s="52">
        <f>RES_hhdet_in!O97-RES_hhdet_in_new!O97</f>
        <v>9638</v>
      </c>
      <c r="P97" s="52">
        <f>RES_hhdet_in!P97-RES_hhdet_in_new!P97</f>
        <v>12711</v>
      </c>
      <c r="Q97" s="52">
        <f>RES_hhdet_in!Q97-RES_hhdet_in_new!Q97</f>
        <v>11200</v>
      </c>
      <c r="R97" s="52">
        <f>RES_hhdet_in!R97-RES_hhdet_in_new!R97</f>
        <v>9846</v>
      </c>
      <c r="S97" s="52">
        <f>RES_hhdet_in!S97-RES_hhdet_in_new!S97</f>
        <v>10603</v>
      </c>
      <c r="T97" s="52">
        <f>RES_hhdet_in!T97-RES_hhdet_in_new!T97</f>
        <v>13017</v>
      </c>
      <c r="U97" s="52">
        <f>RES_hhdet_in!U97-RES_hhdet_in_new!U97</f>
        <v>15309</v>
      </c>
      <c r="V97" s="52">
        <f>RES_hhdet_in!V97-RES_hhdet_in_new!V97</f>
        <v>19311</v>
      </c>
      <c r="W97" s="52">
        <f>RES_hhdet_in!W97-RES_hhdet_in_new!W97</f>
        <v>17225</v>
      </c>
      <c r="X97" s="52">
        <f>RES_hhdet_in!X97-RES_hhdet_in_new!X97</f>
        <v>24249</v>
      </c>
      <c r="Y97" s="52">
        <f>RES_hhdet_in!Y97-RES_hhdet_in_new!Y97</f>
        <v>27363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245</v>
      </c>
      <c r="D101" s="52">
        <v>157</v>
      </c>
      <c r="E101" s="52">
        <v>287</v>
      </c>
      <c r="F101" s="52">
        <v>461</v>
      </c>
      <c r="G101" s="52">
        <v>930</v>
      </c>
      <c r="H101" s="52">
        <v>832</v>
      </c>
      <c r="I101" s="52">
        <v>947</v>
      </c>
      <c r="J101" s="52">
        <v>720</v>
      </c>
      <c r="K101" s="52">
        <v>1538</v>
      </c>
      <c r="L101" s="52">
        <v>1730</v>
      </c>
      <c r="M101" s="52">
        <v>2568</v>
      </c>
      <c r="N101" s="52">
        <v>2133</v>
      </c>
      <c r="O101" s="52">
        <v>1592</v>
      </c>
      <c r="P101" s="52">
        <v>1016</v>
      </c>
      <c r="Q101" s="52">
        <v>988</v>
      </c>
      <c r="R101" s="52">
        <v>978</v>
      </c>
      <c r="S101" s="52">
        <v>1163</v>
      </c>
      <c r="T101" s="52">
        <v>1209</v>
      </c>
      <c r="U101" s="52">
        <v>664</v>
      </c>
      <c r="V101" s="52">
        <v>122</v>
      </c>
      <c r="W101" s="52">
        <v>640</v>
      </c>
      <c r="X101" s="52">
        <v>879</v>
      </c>
      <c r="Y101" s="52">
        <v>1137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50101</v>
      </c>
      <c r="D102" s="52">
        <v>48571</v>
      </c>
      <c r="E102" s="52">
        <v>65874</v>
      </c>
      <c r="F102" s="52">
        <v>82478</v>
      </c>
      <c r="G102" s="52">
        <v>121549</v>
      </c>
      <c r="H102" s="52">
        <v>122326</v>
      </c>
      <c r="I102" s="52">
        <v>96873</v>
      </c>
      <c r="J102" s="52">
        <v>91704</v>
      </c>
      <c r="K102" s="52">
        <v>123336</v>
      </c>
      <c r="L102" s="52">
        <v>127819</v>
      </c>
      <c r="M102" s="52">
        <v>145259</v>
      </c>
      <c r="N102" s="52">
        <v>144423</v>
      </c>
      <c r="O102" s="52">
        <v>148436</v>
      </c>
      <c r="P102" s="52">
        <v>73983</v>
      </c>
      <c r="Q102" s="52">
        <v>73065</v>
      </c>
      <c r="R102" s="52">
        <v>68863</v>
      </c>
      <c r="S102" s="52">
        <v>106471</v>
      </c>
      <c r="T102" s="52">
        <v>95649</v>
      </c>
      <c r="U102" s="52">
        <v>95070</v>
      </c>
      <c r="V102" s="52">
        <v>75756</v>
      </c>
      <c r="W102" s="52">
        <v>72603</v>
      </c>
      <c r="X102" s="52">
        <v>59880</v>
      </c>
      <c r="Y102" s="52">
        <v>67093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8204</v>
      </c>
      <c r="D103" s="36">
        <v>0</v>
      </c>
      <c r="E103" s="36">
        <v>0</v>
      </c>
      <c r="F103" s="36">
        <v>13520</v>
      </c>
      <c r="G103" s="36">
        <v>40413</v>
      </c>
      <c r="H103" s="36">
        <v>38576</v>
      </c>
      <c r="I103" s="36">
        <v>33275</v>
      </c>
      <c r="J103" s="36">
        <v>32148</v>
      </c>
      <c r="K103" s="36">
        <v>80319</v>
      </c>
      <c r="L103" s="36">
        <v>83236</v>
      </c>
      <c r="M103" s="36">
        <v>121685</v>
      </c>
      <c r="N103" s="36">
        <v>114549</v>
      </c>
      <c r="O103" s="36">
        <v>68789</v>
      </c>
      <c r="P103" s="36">
        <v>98692</v>
      </c>
      <c r="Q103" s="36">
        <v>91675</v>
      </c>
      <c r="R103" s="36">
        <v>74136</v>
      </c>
      <c r="S103" s="36">
        <v>61112</v>
      </c>
      <c r="T103" s="36">
        <v>72660</v>
      </c>
      <c r="U103" s="36">
        <v>88609</v>
      </c>
      <c r="V103" s="36">
        <v>100834</v>
      </c>
      <c r="W103" s="36">
        <v>88824</v>
      </c>
      <c r="X103" s="36">
        <v>104731</v>
      </c>
      <c r="Y103" s="36">
        <v>97249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24037</v>
      </c>
      <c r="D126" s="52">
        <v>0</v>
      </c>
      <c r="E126" s="52">
        <v>20437</v>
      </c>
      <c r="F126" s="52">
        <v>41001</v>
      </c>
      <c r="G126" s="52">
        <v>30526</v>
      </c>
      <c r="H126" s="52">
        <v>33782</v>
      </c>
      <c r="I126" s="52">
        <v>30342</v>
      </c>
      <c r="J126" s="52">
        <v>21605</v>
      </c>
      <c r="K126" s="52">
        <v>20219</v>
      </c>
      <c r="L126" s="52">
        <v>30012</v>
      </c>
      <c r="M126" s="52">
        <v>36600</v>
      </c>
      <c r="N126" s="52">
        <v>50118</v>
      </c>
      <c r="O126" s="52">
        <v>40041</v>
      </c>
      <c r="P126" s="52">
        <v>3241</v>
      </c>
      <c r="Q126" s="52">
        <v>6584</v>
      </c>
      <c r="R126" s="52">
        <v>14908</v>
      </c>
      <c r="S126" s="52">
        <v>22763</v>
      </c>
      <c r="T126" s="52">
        <v>24174</v>
      </c>
      <c r="U126" s="52">
        <v>26571</v>
      </c>
      <c r="V126" s="52">
        <v>26696</v>
      </c>
      <c r="W126" s="52">
        <v>24087</v>
      </c>
      <c r="X126" s="52">
        <v>24921</v>
      </c>
      <c r="Y126" s="52">
        <v>28562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1519</v>
      </c>
      <c r="D129" s="52">
        <v>1149</v>
      </c>
      <c r="E129" s="52">
        <v>332</v>
      </c>
      <c r="F129" s="52">
        <v>273</v>
      </c>
      <c r="G129" s="52">
        <v>950</v>
      </c>
      <c r="H129" s="52">
        <v>1744</v>
      </c>
      <c r="I129" s="52">
        <v>1793</v>
      </c>
      <c r="J129" s="52">
        <v>1966</v>
      </c>
      <c r="K129" s="52">
        <v>1956</v>
      </c>
      <c r="L129" s="52">
        <v>1720</v>
      </c>
      <c r="M129" s="52">
        <v>2212</v>
      </c>
      <c r="N129" s="52">
        <v>3145</v>
      </c>
      <c r="O129" s="52">
        <v>4394</v>
      </c>
      <c r="P129" s="52">
        <v>5133</v>
      </c>
      <c r="Q129" s="52">
        <v>3285</v>
      </c>
      <c r="R129" s="52">
        <v>2034</v>
      </c>
      <c r="S129" s="52">
        <v>3089</v>
      </c>
      <c r="T129" s="52">
        <v>5298</v>
      </c>
      <c r="U129" s="52">
        <v>6945</v>
      </c>
      <c r="V129" s="52">
        <v>10467</v>
      </c>
      <c r="W129" s="52">
        <v>12800</v>
      </c>
      <c r="X129" s="52">
        <v>15008</v>
      </c>
      <c r="Y129" s="52">
        <v>16292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22503</v>
      </c>
      <c r="D131" s="52">
        <f>RES_hhdet_in!D131-RES_hhdet_in_new!D131</f>
        <v>5050</v>
      </c>
      <c r="E131" s="52">
        <f>RES_hhdet_in!E131-RES_hhdet_in_new!E131</f>
        <v>14647</v>
      </c>
      <c r="F131" s="52">
        <f>RES_hhdet_in!F131-RES_hhdet_in_new!F131</f>
        <v>34740</v>
      </c>
      <c r="G131" s="52">
        <f>RES_hhdet_in!G131-RES_hhdet_in_new!G131</f>
        <v>28276</v>
      </c>
      <c r="H131" s="52">
        <f>RES_hhdet_in!H131-RES_hhdet_in_new!H131</f>
        <v>32711</v>
      </c>
      <c r="I131" s="52">
        <f>RES_hhdet_in!I131-RES_hhdet_in_new!I131</f>
        <v>28722</v>
      </c>
      <c r="J131" s="52">
        <f>RES_hhdet_in!J131-RES_hhdet_in_new!J131</f>
        <v>22244</v>
      </c>
      <c r="K131" s="52">
        <f>RES_hhdet_in!K131-RES_hhdet_in_new!K131</f>
        <v>21610</v>
      </c>
      <c r="L131" s="52">
        <f>RES_hhdet_in!L131-RES_hhdet_in_new!L131</f>
        <v>31878</v>
      </c>
      <c r="M131" s="52">
        <f>RES_hhdet_in!M131-RES_hhdet_in_new!M131</f>
        <v>41753</v>
      </c>
      <c r="N131" s="52">
        <f>RES_hhdet_in!N131-RES_hhdet_in_new!N131</f>
        <v>56452</v>
      </c>
      <c r="O131" s="52">
        <f>RES_hhdet_in!O131-RES_hhdet_in_new!O131</f>
        <v>40421</v>
      </c>
      <c r="P131" s="52">
        <f>RES_hhdet_in!P131-RES_hhdet_in_new!P131</f>
        <v>8435</v>
      </c>
      <c r="Q131" s="52">
        <f>RES_hhdet_in!Q131-RES_hhdet_in_new!Q131</f>
        <v>11066</v>
      </c>
      <c r="R131" s="52">
        <f>RES_hhdet_in!R131-RES_hhdet_in_new!R131</f>
        <v>10646</v>
      </c>
      <c r="S131" s="52">
        <f>RES_hhdet_in!S131-RES_hhdet_in_new!S131</f>
        <v>20952</v>
      </c>
      <c r="T131" s="52">
        <f>RES_hhdet_in!T131-RES_hhdet_in_new!T131</f>
        <v>22320</v>
      </c>
      <c r="U131" s="52">
        <f>RES_hhdet_in!U131-RES_hhdet_in_new!U131</f>
        <v>24789</v>
      </c>
      <c r="V131" s="52">
        <f>RES_hhdet_in!V131-RES_hhdet_in_new!V131</f>
        <v>25369</v>
      </c>
      <c r="W131" s="52">
        <f>RES_hhdet_in!W131-RES_hhdet_in_new!W131</f>
        <v>25157</v>
      </c>
      <c r="X131" s="52">
        <f>RES_hhdet_in!X131-RES_hhdet_in_new!X131</f>
        <v>23284</v>
      </c>
      <c r="Y131" s="52">
        <f>RES_hhdet_in!Y131-RES_hhdet_in_new!Y131</f>
        <v>27810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76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23</v>
      </c>
      <c r="K132" s="52">
        <f>RES_hhdet_in!K132-RES_hhdet_in_new!K132</f>
        <v>16</v>
      </c>
      <c r="L132" s="52">
        <f>RES_hhdet_in!L132-RES_hhdet_in_new!L132</f>
        <v>24</v>
      </c>
      <c r="M132" s="52">
        <f>RES_hhdet_in!M132-RES_hhdet_in_new!M132</f>
        <v>31</v>
      </c>
      <c r="N132" s="52">
        <f>RES_hhdet_in!N132-RES_hhdet_in_new!N132</f>
        <v>108</v>
      </c>
      <c r="O132" s="52">
        <f>RES_hhdet_in!O132-RES_hhdet_in_new!O132</f>
        <v>15</v>
      </c>
      <c r="P132" s="52">
        <f>RES_hhdet_in!P132-RES_hhdet_in_new!P132</f>
        <v>9</v>
      </c>
      <c r="Q132" s="52">
        <f>RES_hhdet_in!Q132-RES_hhdet_in_new!Q132</f>
        <v>0</v>
      </c>
      <c r="R132" s="52">
        <f>RES_hhdet_in!R132-RES_hhdet_in_new!R132</f>
        <v>13</v>
      </c>
      <c r="S132" s="52">
        <f>RES_hhdet_in!S132-RES_hhdet_in_new!S132</f>
        <v>25</v>
      </c>
      <c r="T132" s="52">
        <f>RES_hhdet_in!T132-RES_hhdet_in_new!T132</f>
        <v>20</v>
      </c>
      <c r="U132" s="52">
        <f>RES_hhdet_in!U132-RES_hhdet_in_new!U132</f>
        <v>20</v>
      </c>
      <c r="V132" s="52">
        <f>RES_hhdet_in!V132-RES_hhdet_in_new!V132</f>
        <v>12</v>
      </c>
      <c r="W132" s="52">
        <f>RES_hhdet_in!W132-RES_hhdet_in_new!W132</f>
        <v>60</v>
      </c>
      <c r="X132" s="52">
        <f>RES_hhdet_in!X132-RES_hhdet_in_new!X132</f>
        <v>48</v>
      </c>
      <c r="Y132" s="52">
        <f>RES_hhdet_in!Y132-RES_hhdet_in_new!Y132</f>
        <v>66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4538</v>
      </c>
      <c r="D135" s="52">
        <f>RES_hhdet_in!D135-RES_hhdet_in_new!D135</f>
        <v>6776</v>
      </c>
      <c r="E135" s="52">
        <f>RES_hhdet_in!E135-RES_hhdet_in_new!E135</f>
        <v>5865</v>
      </c>
      <c r="F135" s="52">
        <f>RES_hhdet_in!F135-RES_hhdet_in_new!F135</f>
        <v>6405</v>
      </c>
      <c r="G135" s="52">
        <f>RES_hhdet_in!G135-RES_hhdet_in_new!G135</f>
        <v>5259</v>
      </c>
      <c r="H135" s="52">
        <f>RES_hhdet_in!H135-RES_hhdet_in_new!H135</f>
        <v>6210</v>
      </c>
      <c r="I135" s="52">
        <f>RES_hhdet_in!I135-RES_hhdet_in_new!I135</f>
        <v>3878</v>
      </c>
      <c r="J135" s="52">
        <f>RES_hhdet_in!J135-RES_hhdet_in_new!J135</f>
        <v>2644</v>
      </c>
      <c r="K135" s="52">
        <f>RES_hhdet_in!K135-RES_hhdet_in_new!K135</f>
        <v>3830</v>
      </c>
      <c r="L135" s="52">
        <f>RES_hhdet_in!L135-RES_hhdet_in_new!L135</f>
        <v>3107</v>
      </c>
      <c r="M135" s="52">
        <f>RES_hhdet_in!M135-RES_hhdet_in_new!M135</f>
        <v>2151</v>
      </c>
      <c r="N135" s="52">
        <f>RES_hhdet_in!N135-RES_hhdet_in_new!N135</f>
        <v>609</v>
      </c>
      <c r="O135" s="52">
        <f>RES_hhdet_in!O135-RES_hhdet_in_new!O135</f>
        <v>5528</v>
      </c>
      <c r="P135" s="52">
        <f>RES_hhdet_in!P135-RES_hhdet_in_new!P135</f>
        <v>10318</v>
      </c>
      <c r="Q135" s="52">
        <f>RES_hhdet_in!Q135-RES_hhdet_in_new!Q135</f>
        <v>8794</v>
      </c>
      <c r="R135" s="52">
        <f>RES_hhdet_in!R135-RES_hhdet_in_new!R135</f>
        <v>4634</v>
      </c>
      <c r="S135" s="52">
        <f>RES_hhdet_in!S135-RES_hhdet_in_new!S135</f>
        <v>3196</v>
      </c>
      <c r="T135" s="52">
        <f>RES_hhdet_in!T135-RES_hhdet_in_new!T135</f>
        <v>3423</v>
      </c>
      <c r="U135" s="52">
        <f>RES_hhdet_in!U135-RES_hhdet_in_new!U135</f>
        <v>3326</v>
      </c>
      <c r="V135" s="52">
        <f>RES_hhdet_in!V135-RES_hhdet_in_new!V135</f>
        <v>4388</v>
      </c>
      <c r="W135" s="52">
        <f>RES_hhdet_in!W135-RES_hhdet_in_new!W135</f>
        <v>5154</v>
      </c>
      <c r="X135" s="52">
        <f>RES_hhdet_in!X135-RES_hhdet_in_new!X135</f>
        <v>6706</v>
      </c>
      <c r="Y135" s="52">
        <f>RES_hhdet_in!Y135-RES_hhdet_in_new!Y135</f>
        <v>5929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357</v>
      </c>
      <c r="D136" s="52">
        <f>RES_hhdet_in!D136-RES_hhdet_in_new!D136</f>
        <v>58</v>
      </c>
      <c r="E136" s="52">
        <f>RES_hhdet_in!E136-RES_hhdet_in_new!E136</f>
        <v>28</v>
      </c>
      <c r="F136" s="52">
        <f>RES_hhdet_in!F136-RES_hhdet_in_new!F136</f>
        <v>5</v>
      </c>
      <c r="G136" s="52">
        <f>RES_hhdet_in!G136-RES_hhdet_in_new!G136</f>
        <v>47</v>
      </c>
      <c r="H136" s="52">
        <f>RES_hhdet_in!H136-RES_hhdet_in_new!H136</f>
        <v>46</v>
      </c>
      <c r="I136" s="52">
        <f>RES_hhdet_in!I136-RES_hhdet_in_new!I136</f>
        <v>180</v>
      </c>
      <c r="J136" s="52">
        <f>RES_hhdet_in!J136-RES_hhdet_in_new!J136</f>
        <v>267</v>
      </c>
      <c r="K136" s="52">
        <f>RES_hhdet_in!K136-RES_hhdet_in_new!K136</f>
        <v>258</v>
      </c>
      <c r="L136" s="52">
        <f>RES_hhdet_in!L136-RES_hhdet_in_new!L136</f>
        <v>121</v>
      </c>
      <c r="M136" s="52">
        <f>RES_hhdet_in!M136-RES_hhdet_in_new!M136</f>
        <v>146</v>
      </c>
      <c r="N136" s="52">
        <f>RES_hhdet_in!N136-RES_hhdet_in_new!N136</f>
        <v>81</v>
      </c>
      <c r="O136" s="52">
        <f>RES_hhdet_in!O136-RES_hhdet_in_new!O136</f>
        <v>304</v>
      </c>
      <c r="P136" s="52">
        <f>RES_hhdet_in!P136-RES_hhdet_in_new!P136</f>
        <v>894</v>
      </c>
      <c r="Q136" s="52">
        <f>RES_hhdet_in!Q136-RES_hhdet_in_new!Q136</f>
        <v>695</v>
      </c>
      <c r="R136" s="52">
        <f>RES_hhdet_in!R136-RES_hhdet_in_new!R136</f>
        <v>399</v>
      </c>
      <c r="S136" s="52">
        <f>RES_hhdet_in!S136-RES_hhdet_in_new!S136</f>
        <v>263</v>
      </c>
      <c r="T136" s="52">
        <f>RES_hhdet_in!T136-RES_hhdet_in_new!T136</f>
        <v>355</v>
      </c>
      <c r="U136" s="52">
        <f>RES_hhdet_in!U136-RES_hhdet_in_new!U136</f>
        <v>362</v>
      </c>
      <c r="V136" s="52">
        <f>RES_hhdet_in!V136-RES_hhdet_in_new!V136</f>
        <v>595</v>
      </c>
      <c r="W136" s="52">
        <f>RES_hhdet_in!W136-RES_hhdet_in_new!W136</f>
        <v>674</v>
      </c>
      <c r="X136" s="52">
        <f>RES_hhdet_in!X136-RES_hhdet_in_new!X136</f>
        <v>1252</v>
      </c>
      <c r="Y136" s="52">
        <f>RES_hhdet_in!Y136-RES_hhdet_in_new!Y136</f>
        <v>1285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75099</v>
      </c>
      <c r="D140" s="52">
        <v>61864</v>
      </c>
      <c r="E140" s="52">
        <v>87619</v>
      </c>
      <c r="F140" s="52">
        <v>92981</v>
      </c>
      <c r="G140" s="52">
        <v>78506</v>
      </c>
      <c r="H140" s="52">
        <v>89994</v>
      </c>
      <c r="I140" s="52">
        <v>41049</v>
      </c>
      <c r="J140" s="52">
        <v>29065</v>
      </c>
      <c r="K140" s="52">
        <v>29105</v>
      </c>
      <c r="L140" s="52">
        <v>34316</v>
      </c>
      <c r="M140" s="52">
        <v>41781</v>
      </c>
      <c r="N140" s="52">
        <v>53289</v>
      </c>
      <c r="O140" s="52">
        <v>54620</v>
      </c>
      <c r="P140" s="52">
        <v>18150</v>
      </c>
      <c r="Q140" s="52">
        <v>19176</v>
      </c>
      <c r="R140" s="52">
        <v>24568</v>
      </c>
      <c r="S140" s="52">
        <v>40673</v>
      </c>
      <c r="T140" s="52">
        <v>40087</v>
      </c>
      <c r="U140" s="52">
        <v>37602</v>
      </c>
      <c r="V140" s="52">
        <v>29499</v>
      </c>
      <c r="W140" s="52">
        <v>24125</v>
      </c>
      <c r="X140" s="52">
        <v>15780</v>
      </c>
      <c r="Y140" s="52">
        <v>21805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12297</v>
      </c>
      <c r="D141" s="36">
        <v>0</v>
      </c>
      <c r="E141" s="36">
        <v>0</v>
      </c>
      <c r="F141" s="36">
        <v>15242</v>
      </c>
      <c r="G141" s="36">
        <v>26100</v>
      </c>
      <c r="H141" s="36">
        <v>28376</v>
      </c>
      <c r="I141" s="36">
        <v>14105</v>
      </c>
      <c r="J141" s="36">
        <v>10189</v>
      </c>
      <c r="K141" s="36">
        <v>18948</v>
      </c>
      <c r="L141" s="36">
        <v>22353</v>
      </c>
      <c r="M141" s="36">
        <v>34987</v>
      </c>
      <c r="N141" s="36">
        <v>42264</v>
      </c>
      <c r="O141" s="36">
        <v>25319</v>
      </c>
      <c r="P141" s="36">
        <v>24220</v>
      </c>
      <c r="Q141" s="36">
        <v>24070</v>
      </c>
      <c r="R141" s="36">
        <v>26454</v>
      </c>
      <c r="S141" s="36">
        <v>23351</v>
      </c>
      <c r="T141" s="36">
        <v>30446</v>
      </c>
      <c r="U141" s="36">
        <v>35040</v>
      </c>
      <c r="V141" s="36">
        <v>39276</v>
      </c>
      <c r="W141" s="36">
        <v>29528</v>
      </c>
      <c r="X141" s="36">
        <v>27603</v>
      </c>
      <c r="Y141" s="36">
        <v>31624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163</v>
      </c>
      <c r="D145" s="52">
        <v>274</v>
      </c>
      <c r="E145" s="52">
        <v>244</v>
      </c>
      <c r="F145" s="52">
        <v>239</v>
      </c>
      <c r="G145" s="52">
        <v>165</v>
      </c>
      <c r="H145" s="52">
        <v>232</v>
      </c>
      <c r="I145" s="52">
        <v>182</v>
      </c>
      <c r="J145" s="52">
        <v>219</v>
      </c>
      <c r="K145" s="52">
        <v>160</v>
      </c>
      <c r="L145" s="52">
        <v>239</v>
      </c>
      <c r="M145" s="52">
        <v>196</v>
      </c>
      <c r="N145" s="52">
        <v>377</v>
      </c>
      <c r="O145" s="52">
        <v>822</v>
      </c>
      <c r="P145" s="52">
        <v>801</v>
      </c>
      <c r="Q145" s="52">
        <v>1236</v>
      </c>
      <c r="R145" s="52">
        <v>1305</v>
      </c>
      <c r="S145" s="52">
        <v>1944</v>
      </c>
      <c r="T145" s="52">
        <v>2934</v>
      </c>
      <c r="U145" s="52">
        <v>4109</v>
      </c>
      <c r="V145" s="52">
        <v>6022</v>
      </c>
      <c r="W145" s="52">
        <v>9448</v>
      </c>
      <c r="X145" s="52">
        <v>12512</v>
      </c>
      <c r="Y145" s="52">
        <v>9809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22</v>
      </c>
      <c r="D147" s="52">
        <v>22</v>
      </c>
      <c r="E147" s="52">
        <v>10</v>
      </c>
      <c r="F147" s="52">
        <v>15</v>
      </c>
      <c r="G147" s="52">
        <v>20</v>
      </c>
      <c r="H147" s="52">
        <v>21</v>
      </c>
      <c r="I147" s="52">
        <v>24</v>
      </c>
      <c r="J147" s="52">
        <v>27</v>
      </c>
      <c r="K147" s="52">
        <v>31</v>
      </c>
      <c r="L147" s="52">
        <v>34</v>
      </c>
      <c r="M147" s="52">
        <v>40</v>
      </c>
      <c r="N147" s="52">
        <v>48</v>
      </c>
      <c r="O147" s="52">
        <v>63</v>
      </c>
      <c r="P147" s="52">
        <v>157</v>
      </c>
      <c r="Q147" s="52">
        <v>496</v>
      </c>
      <c r="R147" s="52">
        <v>876</v>
      </c>
      <c r="S147" s="52">
        <v>835</v>
      </c>
      <c r="T147" s="52">
        <v>818</v>
      </c>
      <c r="U147" s="52">
        <v>1013</v>
      </c>
      <c r="V147" s="52">
        <v>1757</v>
      </c>
      <c r="W147" s="52">
        <v>5059</v>
      </c>
      <c r="X147" s="52">
        <v>10704</v>
      </c>
      <c r="Y147" s="52">
        <v>13489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41</v>
      </c>
      <c r="D149" s="52">
        <f>RES_hhdet_in!D149-RES_hhdet_in_new!D149</f>
        <v>63</v>
      </c>
      <c r="E149" s="52">
        <f>RES_hhdet_in!E149-RES_hhdet_in_new!E149</f>
        <v>35</v>
      </c>
      <c r="F149" s="52">
        <f>RES_hhdet_in!F149-RES_hhdet_in_new!F149</f>
        <v>31</v>
      </c>
      <c r="G149" s="52">
        <f>RES_hhdet_in!G149-RES_hhdet_in_new!G149</f>
        <v>28</v>
      </c>
      <c r="H149" s="52">
        <f>RES_hhdet_in!H149-RES_hhdet_in_new!H149</f>
        <v>39</v>
      </c>
      <c r="I149" s="52">
        <f>RES_hhdet_in!I149-RES_hhdet_in_new!I149</f>
        <v>6</v>
      </c>
      <c r="J149" s="52">
        <f>RES_hhdet_in!J149-RES_hhdet_in_new!J149</f>
        <v>5</v>
      </c>
      <c r="K149" s="52">
        <f>RES_hhdet_in!K149-RES_hhdet_in_new!K149</f>
        <v>22</v>
      </c>
      <c r="L149" s="52">
        <f>RES_hhdet_in!L149-RES_hhdet_in_new!L149</f>
        <v>26</v>
      </c>
      <c r="M149" s="52">
        <f>RES_hhdet_in!M149-RES_hhdet_in_new!M149</f>
        <v>18</v>
      </c>
      <c r="N149" s="52">
        <f>RES_hhdet_in!N149-RES_hhdet_in_new!N149</f>
        <v>28</v>
      </c>
      <c r="O149" s="52">
        <f>RES_hhdet_in!O149-RES_hhdet_in_new!O149</f>
        <v>56</v>
      </c>
      <c r="P149" s="52">
        <f>RES_hhdet_in!P149-RES_hhdet_in_new!P149</f>
        <v>37</v>
      </c>
      <c r="Q149" s="52">
        <f>RES_hhdet_in!Q149-RES_hhdet_in_new!Q149</f>
        <v>29</v>
      </c>
      <c r="R149" s="52">
        <f>RES_hhdet_in!R149-RES_hhdet_in_new!R149</f>
        <v>77</v>
      </c>
      <c r="S149" s="52">
        <f>RES_hhdet_in!S149-RES_hhdet_in_new!S149</f>
        <v>151</v>
      </c>
      <c r="T149" s="52">
        <f>RES_hhdet_in!T149-RES_hhdet_in_new!T149</f>
        <v>221</v>
      </c>
      <c r="U149" s="52">
        <f>RES_hhdet_in!U149-RES_hhdet_in_new!U149</f>
        <v>251</v>
      </c>
      <c r="V149" s="52">
        <f>RES_hhdet_in!V149-RES_hhdet_in_new!V149</f>
        <v>229</v>
      </c>
      <c r="W149" s="52">
        <f>RES_hhdet_in!W149-RES_hhdet_in_new!W149</f>
        <v>199</v>
      </c>
      <c r="X149" s="52">
        <f>RES_hhdet_in!X149-RES_hhdet_in_new!X149</f>
        <v>152</v>
      </c>
      <c r="Y149" s="52">
        <f>RES_hhdet_in!Y149-RES_hhdet_in_new!Y149</f>
        <v>233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191</v>
      </c>
      <c r="D153" s="52">
        <f>RES_hhdet_in!D153-RES_hhdet_in_new!D153</f>
        <v>292</v>
      </c>
      <c r="E153" s="52">
        <f>RES_hhdet_in!E153-RES_hhdet_in_new!E153</f>
        <v>296</v>
      </c>
      <c r="F153" s="52">
        <f>RES_hhdet_in!F153-RES_hhdet_in_new!F153</f>
        <v>308</v>
      </c>
      <c r="G153" s="52">
        <f>RES_hhdet_in!G153-RES_hhdet_in_new!G153</f>
        <v>266</v>
      </c>
      <c r="H153" s="52">
        <f>RES_hhdet_in!H153-RES_hhdet_in_new!H153</f>
        <v>359</v>
      </c>
      <c r="I153" s="52">
        <f>RES_hhdet_in!I153-RES_hhdet_in_new!I153</f>
        <v>301</v>
      </c>
      <c r="J153" s="52">
        <f>RES_hhdet_in!J153-RES_hhdet_in_new!J153</f>
        <v>368</v>
      </c>
      <c r="K153" s="52">
        <f>RES_hhdet_in!K153-RES_hhdet_in_new!K153</f>
        <v>406</v>
      </c>
      <c r="L153" s="52">
        <f>RES_hhdet_in!L153-RES_hhdet_in_new!L153</f>
        <v>522</v>
      </c>
      <c r="M153" s="52">
        <f>RES_hhdet_in!M153-RES_hhdet_in_new!M153</f>
        <v>441</v>
      </c>
      <c r="N153" s="52">
        <f>RES_hhdet_in!N153-RES_hhdet_in_new!N153</f>
        <v>560</v>
      </c>
      <c r="O153" s="52">
        <f>RES_hhdet_in!O153-RES_hhdet_in_new!O153</f>
        <v>974</v>
      </c>
      <c r="P153" s="52">
        <f>RES_hhdet_in!P153-RES_hhdet_in_new!P153</f>
        <v>967</v>
      </c>
      <c r="Q153" s="52">
        <f>RES_hhdet_in!Q153-RES_hhdet_in_new!Q153</f>
        <v>1384</v>
      </c>
      <c r="R153" s="52">
        <f>RES_hhdet_in!R153-RES_hhdet_in_new!R153</f>
        <v>1451</v>
      </c>
      <c r="S153" s="52">
        <f>RES_hhdet_in!S153-RES_hhdet_in_new!S153</f>
        <v>2050</v>
      </c>
      <c r="T153" s="52">
        <f>RES_hhdet_in!T153-RES_hhdet_in_new!T153</f>
        <v>3009</v>
      </c>
      <c r="U153" s="52">
        <f>RES_hhdet_in!U153-RES_hhdet_in_new!U153</f>
        <v>4234</v>
      </c>
      <c r="V153" s="52">
        <f>RES_hhdet_in!V153-RES_hhdet_in_new!V153</f>
        <v>6200</v>
      </c>
      <c r="W153" s="52">
        <f>RES_hhdet_in!W153-RES_hhdet_in_new!W153</f>
        <v>9712</v>
      </c>
      <c r="X153" s="52">
        <f>RES_hhdet_in!X153-RES_hhdet_in_new!X153</f>
        <v>12349</v>
      </c>
      <c r="Y153" s="52">
        <f>RES_hhdet_in!Y153-RES_hhdet_in_new!Y153</f>
        <v>10257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15</v>
      </c>
      <c r="D154" s="52">
        <f>RES_hhdet_in!D154-RES_hhdet_in_new!D154</f>
        <v>3</v>
      </c>
      <c r="E154" s="52">
        <f>RES_hhdet_in!E154-RES_hhdet_in_new!E154</f>
        <v>1</v>
      </c>
      <c r="F154" s="52">
        <f>RES_hhdet_in!F154-RES_hhdet_in_new!F154</f>
        <v>0</v>
      </c>
      <c r="G154" s="52">
        <f>RES_hhdet_in!G154-RES_hhdet_in_new!G154</f>
        <v>2</v>
      </c>
      <c r="H154" s="52">
        <f>RES_hhdet_in!H154-RES_hhdet_in_new!H154</f>
        <v>3</v>
      </c>
      <c r="I154" s="52">
        <f>RES_hhdet_in!I154-RES_hhdet_in_new!I154</f>
        <v>14</v>
      </c>
      <c r="J154" s="52">
        <f>RES_hhdet_in!J154-RES_hhdet_in_new!J154</f>
        <v>36</v>
      </c>
      <c r="K154" s="52">
        <f>RES_hhdet_in!K154-RES_hhdet_in_new!K154</f>
        <v>27</v>
      </c>
      <c r="L154" s="52">
        <f>RES_hhdet_in!L154-RES_hhdet_in_new!L154</f>
        <v>20</v>
      </c>
      <c r="M154" s="52">
        <f>RES_hhdet_in!M154-RES_hhdet_in_new!M154</f>
        <v>29</v>
      </c>
      <c r="N154" s="52">
        <f>RES_hhdet_in!N154-RES_hhdet_in_new!N154</f>
        <v>72</v>
      </c>
      <c r="O154" s="52">
        <f>RES_hhdet_in!O154-RES_hhdet_in_new!O154</f>
        <v>51</v>
      </c>
      <c r="P154" s="52">
        <f>RES_hhdet_in!P154-RES_hhdet_in_new!P154</f>
        <v>82</v>
      </c>
      <c r="Q154" s="52">
        <f>RES_hhdet_in!Q154-RES_hhdet_in_new!Q154</f>
        <v>113</v>
      </c>
      <c r="R154" s="52">
        <f>RES_hhdet_in!R154-RES_hhdet_in_new!R154</f>
        <v>125</v>
      </c>
      <c r="S154" s="52">
        <f>RES_hhdet_in!S154-RES_hhdet_in_new!S154</f>
        <v>168</v>
      </c>
      <c r="T154" s="52">
        <f>RES_hhdet_in!T154-RES_hhdet_in_new!T154</f>
        <v>307</v>
      </c>
      <c r="U154" s="52">
        <f>RES_hhdet_in!U154-RES_hhdet_in_new!U154</f>
        <v>456</v>
      </c>
      <c r="V154" s="52">
        <f>RES_hhdet_in!V154-RES_hhdet_in_new!V154</f>
        <v>836</v>
      </c>
      <c r="W154" s="52">
        <f>RES_hhdet_in!W154-RES_hhdet_in_new!W154</f>
        <v>1267</v>
      </c>
      <c r="X154" s="52">
        <f>RES_hhdet_in!X154-RES_hhdet_in_new!X154</f>
        <v>2290</v>
      </c>
      <c r="Y154" s="52">
        <f>RES_hhdet_in!Y154-RES_hhdet_in_new!Y154</f>
        <v>2216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212</v>
      </c>
      <c r="D158" s="52">
        <v>358</v>
      </c>
      <c r="E158" s="52">
        <v>334</v>
      </c>
      <c r="F158" s="52">
        <v>291</v>
      </c>
      <c r="G158" s="52">
        <v>220</v>
      </c>
      <c r="H158" s="52">
        <v>312</v>
      </c>
      <c r="I158" s="52">
        <v>239</v>
      </c>
      <c r="J158" s="52">
        <v>304</v>
      </c>
      <c r="K158" s="52">
        <v>275</v>
      </c>
      <c r="L158" s="52">
        <v>344</v>
      </c>
      <c r="M158" s="52">
        <v>270</v>
      </c>
      <c r="N158" s="52">
        <v>369</v>
      </c>
      <c r="O158" s="52">
        <v>736</v>
      </c>
      <c r="P158" s="52">
        <v>462</v>
      </c>
      <c r="Q158" s="52">
        <v>673</v>
      </c>
      <c r="R158" s="52">
        <v>792</v>
      </c>
      <c r="S158" s="52">
        <v>1512</v>
      </c>
      <c r="T158" s="52">
        <v>2019</v>
      </c>
      <c r="U158" s="52">
        <v>2570</v>
      </c>
      <c r="V158" s="52">
        <v>3109</v>
      </c>
      <c r="W158" s="52">
        <v>5028</v>
      </c>
      <c r="X158" s="52">
        <v>5373</v>
      </c>
      <c r="Y158" s="52">
        <v>5179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35</v>
      </c>
      <c r="D159" s="36">
        <v>0</v>
      </c>
      <c r="E159" s="36">
        <v>0</v>
      </c>
      <c r="F159" s="36">
        <v>47</v>
      </c>
      <c r="G159" s="36">
        <v>71</v>
      </c>
      <c r="H159" s="36">
        <v>97</v>
      </c>
      <c r="I159" s="36">
        <v>83</v>
      </c>
      <c r="J159" s="36">
        <v>107</v>
      </c>
      <c r="K159" s="36">
        <v>176</v>
      </c>
      <c r="L159" s="36">
        <v>222</v>
      </c>
      <c r="M159" s="36">
        <v>221</v>
      </c>
      <c r="N159" s="36">
        <v>290</v>
      </c>
      <c r="O159" s="36">
        <v>340</v>
      </c>
      <c r="P159" s="36">
        <v>619</v>
      </c>
      <c r="Q159" s="36">
        <v>850</v>
      </c>
      <c r="R159" s="36">
        <v>871</v>
      </c>
      <c r="S159" s="36">
        <v>868</v>
      </c>
      <c r="T159" s="36">
        <v>1518</v>
      </c>
      <c r="U159" s="36">
        <v>2380</v>
      </c>
      <c r="V159" s="36">
        <v>4143</v>
      </c>
      <c r="W159" s="36">
        <v>6165</v>
      </c>
      <c r="X159" s="36">
        <v>9412</v>
      </c>
      <c r="Y159" s="36">
        <v>7533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339</v>
      </c>
      <c r="D163" s="52">
        <v>459</v>
      </c>
      <c r="E163" s="52">
        <v>378</v>
      </c>
      <c r="F163" s="52">
        <v>402</v>
      </c>
      <c r="G163" s="52">
        <v>248</v>
      </c>
      <c r="H163" s="52">
        <v>424</v>
      </c>
      <c r="I163" s="52">
        <v>455</v>
      </c>
      <c r="J163" s="52">
        <v>425</v>
      </c>
      <c r="K163" s="52">
        <v>155</v>
      </c>
      <c r="L163" s="52">
        <v>1</v>
      </c>
      <c r="M163" s="52">
        <v>0</v>
      </c>
      <c r="N163" s="52">
        <v>112</v>
      </c>
      <c r="O163" s="52">
        <v>402</v>
      </c>
      <c r="P163" s="52">
        <v>226</v>
      </c>
      <c r="Q163" s="52">
        <v>244</v>
      </c>
      <c r="R163" s="52">
        <v>273</v>
      </c>
      <c r="S163" s="52">
        <v>343</v>
      </c>
      <c r="T163" s="52">
        <v>718</v>
      </c>
      <c r="U163" s="52">
        <v>2072</v>
      </c>
      <c r="V163" s="52">
        <v>5922</v>
      </c>
      <c r="W163" s="52">
        <v>12203</v>
      </c>
      <c r="X163" s="52">
        <v>17303</v>
      </c>
      <c r="Y163" s="52">
        <v>16527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52</v>
      </c>
      <c r="D165" s="52">
        <v>44</v>
      </c>
      <c r="E165" s="52">
        <v>19</v>
      </c>
      <c r="F165" s="52">
        <v>25</v>
      </c>
      <c r="G165" s="52">
        <v>31</v>
      </c>
      <c r="H165" s="52">
        <v>35</v>
      </c>
      <c r="I165" s="52">
        <v>41</v>
      </c>
      <c r="J165" s="52">
        <v>58</v>
      </c>
      <c r="K165" s="52">
        <v>67</v>
      </c>
      <c r="L165" s="52">
        <v>53</v>
      </c>
      <c r="M165" s="52">
        <v>16</v>
      </c>
      <c r="N165" s="52">
        <v>0</v>
      </c>
      <c r="O165" s="52">
        <v>12</v>
      </c>
      <c r="P165" s="52">
        <v>67</v>
      </c>
      <c r="Q165" s="52">
        <v>164</v>
      </c>
      <c r="R165" s="52">
        <v>190</v>
      </c>
      <c r="S165" s="52">
        <v>137</v>
      </c>
      <c r="T165" s="52">
        <v>124</v>
      </c>
      <c r="U165" s="52">
        <v>223</v>
      </c>
      <c r="V165" s="52">
        <v>787</v>
      </c>
      <c r="W165" s="52">
        <v>3180</v>
      </c>
      <c r="X165" s="52">
        <v>7864</v>
      </c>
      <c r="Y165" s="52">
        <v>11665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124</v>
      </c>
      <c r="D167" s="52">
        <f>RES_hhdet_in!D167-RES_hhdet_in_new!D167</f>
        <v>156</v>
      </c>
      <c r="E167" s="52">
        <f>RES_hhdet_in!E167-RES_hhdet_in_new!E167</f>
        <v>88</v>
      </c>
      <c r="F167" s="52">
        <f>RES_hhdet_in!F167-RES_hhdet_in_new!F167</f>
        <v>80</v>
      </c>
      <c r="G167" s="52">
        <f>RES_hhdet_in!G167-RES_hhdet_in_new!G167</f>
        <v>75</v>
      </c>
      <c r="H167" s="52">
        <f>RES_hhdet_in!H167-RES_hhdet_in_new!H167</f>
        <v>103</v>
      </c>
      <c r="I167" s="52">
        <f>RES_hhdet_in!I167-RES_hhdet_in_new!I167</f>
        <v>17</v>
      </c>
      <c r="J167" s="52">
        <f>RES_hhdet_in!J167-RES_hhdet_in_new!J167</f>
        <v>11</v>
      </c>
      <c r="K167" s="52">
        <f>RES_hhdet_in!K167-RES_hhdet_in_new!K167</f>
        <v>33</v>
      </c>
      <c r="L167" s="52">
        <f>RES_hhdet_in!L167-RES_hhdet_in_new!L167</f>
        <v>24</v>
      </c>
      <c r="M167" s="52">
        <f>RES_hhdet_in!M167-RES_hhdet_in_new!M167</f>
        <v>20</v>
      </c>
      <c r="N167" s="52">
        <f>RES_hhdet_in!N167-RES_hhdet_in_new!N167</f>
        <v>26</v>
      </c>
      <c r="O167" s="52">
        <f>RES_hhdet_in!O167-RES_hhdet_in_new!O167</f>
        <v>44</v>
      </c>
      <c r="P167" s="52">
        <f>RES_hhdet_in!P167-RES_hhdet_in_new!P167</f>
        <v>24</v>
      </c>
      <c r="Q167" s="52">
        <f>RES_hhdet_in!Q167-RES_hhdet_in_new!Q167</f>
        <v>11</v>
      </c>
      <c r="R167" s="52">
        <f>RES_hhdet_in!R167-RES_hhdet_in_new!R167</f>
        <v>27</v>
      </c>
      <c r="S167" s="52">
        <f>RES_hhdet_in!S167-RES_hhdet_in_new!S167</f>
        <v>32</v>
      </c>
      <c r="T167" s="52">
        <f>RES_hhdet_in!T167-RES_hhdet_in_new!T167</f>
        <v>54</v>
      </c>
      <c r="U167" s="52">
        <f>RES_hhdet_in!U167-RES_hhdet_in_new!U167</f>
        <v>114</v>
      </c>
      <c r="V167" s="52">
        <f>RES_hhdet_in!V167-RES_hhdet_in_new!V167</f>
        <v>202</v>
      </c>
      <c r="W167" s="52">
        <f>RES_hhdet_in!W167-RES_hhdet_in_new!W167</f>
        <v>232</v>
      </c>
      <c r="X167" s="52">
        <f>RES_hhdet_in!X167-RES_hhdet_in_new!X167</f>
        <v>189</v>
      </c>
      <c r="Y167" s="52">
        <f>RES_hhdet_in!Y167-RES_hhdet_in_new!Y167</f>
        <v>334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592</v>
      </c>
      <c r="D171" s="52">
        <f>RES_hhdet_in!D171-RES_hhdet_in_new!D171</f>
        <v>725</v>
      </c>
      <c r="E171" s="52">
        <f>RES_hhdet_in!E171-RES_hhdet_in_new!E171</f>
        <v>722</v>
      </c>
      <c r="F171" s="52">
        <f>RES_hhdet_in!F171-RES_hhdet_in_new!F171</f>
        <v>799</v>
      </c>
      <c r="G171" s="52">
        <f>RES_hhdet_in!G171-RES_hhdet_in_new!G171</f>
        <v>706</v>
      </c>
      <c r="H171" s="52">
        <f>RES_hhdet_in!H171-RES_hhdet_in_new!H171</f>
        <v>967</v>
      </c>
      <c r="I171" s="52">
        <f>RES_hhdet_in!I171-RES_hhdet_in_new!I171</f>
        <v>720</v>
      </c>
      <c r="J171" s="52">
        <f>RES_hhdet_in!J171-RES_hhdet_in_new!J171</f>
        <v>688</v>
      </c>
      <c r="K171" s="52">
        <f>RES_hhdet_in!K171-RES_hhdet_in_new!K171</f>
        <v>603</v>
      </c>
      <c r="L171" s="52">
        <f>RES_hhdet_in!L171-RES_hhdet_in_new!L171</f>
        <v>487</v>
      </c>
      <c r="M171" s="52">
        <f>RES_hhdet_in!M171-RES_hhdet_in_new!M171</f>
        <v>433</v>
      </c>
      <c r="N171" s="52">
        <f>RES_hhdet_in!N171-RES_hhdet_in_new!N171</f>
        <v>520</v>
      </c>
      <c r="O171" s="52">
        <f>RES_hhdet_in!O171-RES_hhdet_in_new!O171</f>
        <v>762</v>
      </c>
      <c r="P171" s="52">
        <f>RES_hhdet_in!P171-RES_hhdet_in_new!P171</f>
        <v>629</v>
      </c>
      <c r="Q171" s="52">
        <f>RES_hhdet_in!Q171-RES_hhdet_in_new!Q171</f>
        <v>619</v>
      </c>
      <c r="R171" s="52">
        <f>RES_hhdet_in!R171-RES_hhdet_in_new!R171</f>
        <v>515</v>
      </c>
      <c r="S171" s="52">
        <f>RES_hhdet_in!S171-RES_hhdet_in_new!S171</f>
        <v>459</v>
      </c>
      <c r="T171" s="52">
        <f>RES_hhdet_in!T171-RES_hhdet_in_new!T171</f>
        <v>755</v>
      </c>
      <c r="U171" s="52">
        <f>RES_hhdet_in!U171-RES_hhdet_in_new!U171</f>
        <v>2010</v>
      </c>
      <c r="V171" s="52">
        <f>RES_hhdet_in!V171-RES_hhdet_in_new!V171</f>
        <v>5399</v>
      </c>
      <c r="W171" s="52">
        <f>RES_hhdet_in!W171-RES_hhdet_in_new!W171</f>
        <v>11085</v>
      </c>
      <c r="X171" s="52">
        <f>RES_hhdet_in!X171-RES_hhdet_in_new!X171</f>
        <v>15015</v>
      </c>
      <c r="Y171" s="52">
        <f>RES_hhdet_in!Y171-RES_hhdet_in_new!Y171</f>
        <v>14248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47</v>
      </c>
      <c r="D172" s="52">
        <f>RES_hhdet_in!D172-RES_hhdet_in_new!D172</f>
        <v>6</v>
      </c>
      <c r="E172" s="52">
        <f>RES_hhdet_in!E172-RES_hhdet_in_new!E172</f>
        <v>4</v>
      </c>
      <c r="F172" s="52">
        <f>RES_hhdet_in!F172-RES_hhdet_in_new!F172</f>
        <v>0</v>
      </c>
      <c r="G172" s="52">
        <f>RES_hhdet_in!G172-RES_hhdet_in_new!G172</f>
        <v>6</v>
      </c>
      <c r="H172" s="52">
        <f>RES_hhdet_in!H172-RES_hhdet_in_new!H172</f>
        <v>7</v>
      </c>
      <c r="I172" s="52">
        <f>RES_hhdet_in!I172-RES_hhdet_in_new!I172</f>
        <v>31</v>
      </c>
      <c r="J172" s="52">
        <f>RES_hhdet_in!J172-RES_hhdet_in_new!J172</f>
        <v>67</v>
      </c>
      <c r="K172" s="52">
        <f>RES_hhdet_in!K172-RES_hhdet_in_new!K172</f>
        <v>40</v>
      </c>
      <c r="L172" s="52">
        <f>RES_hhdet_in!L172-RES_hhdet_in_new!L172</f>
        <v>18</v>
      </c>
      <c r="M172" s="52">
        <f>RES_hhdet_in!M172-RES_hhdet_in_new!M172</f>
        <v>29</v>
      </c>
      <c r="N172" s="52">
        <f>RES_hhdet_in!N172-RES_hhdet_in_new!N172</f>
        <v>70</v>
      </c>
      <c r="O172" s="52">
        <f>RES_hhdet_in!O172-RES_hhdet_in_new!O172</f>
        <v>40</v>
      </c>
      <c r="P172" s="52">
        <f>RES_hhdet_in!P172-RES_hhdet_in_new!P172</f>
        <v>54</v>
      </c>
      <c r="Q172" s="52">
        <f>RES_hhdet_in!Q172-RES_hhdet_in_new!Q172</f>
        <v>48</v>
      </c>
      <c r="R172" s="52">
        <f>RES_hhdet_in!R172-RES_hhdet_in_new!R172</f>
        <v>42</v>
      </c>
      <c r="S172" s="52">
        <f>RES_hhdet_in!S172-RES_hhdet_in_new!S172</f>
        <v>36</v>
      </c>
      <c r="T172" s="52">
        <f>RES_hhdet_in!T172-RES_hhdet_in_new!T172</f>
        <v>75</v>
      </c>
      <c r="U172" s="52">
        <f>RES_hhdet_in!U172-RES_hhdet_in_new!U172</f>
        <v>212</v>
      </c>
      <c r="V172" s="52">
        <f>RES_hhdet_in!V172-RES_hhdet_in_new!V172</f>
        <v>726</v>
      </c>
      <c r="W172" s="52">
        <f>RES_hhdet_in!W172-RES_hhdet_in_new!W172</f>
        <v>1448</v>
      </c>
      <c r="X172" s="52">
        <f>RES_hhdet_in!X172-RES_hhdet_in_new!X172</f>
        <v>2783</v>
      </c>
      <c r="Y172" s="52">
        <f>RES_hhdet_in!Y172-RES_hhdet_in_new!Y172</f>
        <v>3080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656</v>
      </c>
      <c r="D176" s="52">
        <v>885</v>
      </c>
      <c r="E176" s="52">
        <v>823</v>
      </c>
      <c r="F176" s="52">
        <v>749</v>
      </c>
      <c r="G176" s="52">
        <v>590</v>
      </c>
      <c r="H176" s="52">
        <v>820</v>
      </c>
      <c r="I176" s="52">
        <v>571</v>
      </c>
      <c r="J176" s="52">
        <v>568</v>
      </c>
      <c r="K176" s="52">
        <v>411</v>
      </c>
      <c r="L176" s="52">
        <v>320</v>
      </c>
      <c r="M176" s="52">
        <v>263</v>
      </c>
      <c r="N176" s="52">
        <v>346</v>
      </c>
      <c r="O176" s="52">
        <v>574</v>
      </c>
      <c r="P176" s="52">
        <v>300</v>
      </c>
      <c r="Q176" s="52">
        <v>296</v>
      </c>
      <c r="R176" s="52">
        <v>278</v>
      </c>
      <c r="S176" s="52">
        <v>339</v>
      </c>
      <c r="T176" s="52">
        <v>505</v>
      </c>
      <c r="U176" s="52">
        <v>1215</v>
      </c>
      <c r="V176" s="52">
        <v>2708</v>
      </c>
      <c r="W176" s="52">
        <v>5730</v>
      </c>
      <c r="X176" s="52">
        <v>6541</v>
      </c>
      <c r="Y176" s="52">
        <v>7197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108</v>
      </c>
      <c r="D177" s="36">
        <v>0</v>
      </c>
      <c r="E177" s="36">
        <v>0</v>
      </c>
      <c r="F177" s="36">
        <v>122</v>
      </c>
      <c r="G177" s="36">
        <v>196</v>
      </c>
      <c r="H177" s="36">
        <v>260</v>
      </c>
      <c r="I177" s="36">
        <v>197</v>
      </c>
      <c r="J177" s="36">
        <v>199</v>
      </c>
      <c r="K177" s="36">
        <v>264</v>
      </c>
      <c r="L177" s="36">
        <v>208</v>
      </c>
      <c r="M177" s="36">
        <v>216</v>
      </c>
      <c r="N177" s="36">
        <v>273</v>
      </c>
      <c r="O177" s="36">
        <v>263</v>
      </c>
      <c r="P177" s="36">
        <v>409</v>
      </c>
      <c r="Q177" s="36">
        <v>380</v>
      </c>
      <c r="R177" s="36">
        <v>315</v>
      </c>
      <c r="S177" s="36">
        <v>190</v>
      </c>
      <c r="T177" s="36">
        <v>382</v>
      </c>
      <c r="U177" s="36">
        <v>1115</v>
      </c>
      <c r="V177" s="36">
        <v>3617</v>
      </c>
      <c r="W177" s="36">
        <v>7035</v>
      </c>
      <c r="X177" s="36">
        <v>11459</v>
      </c>
      <c r="Y177" s="36">
        <v>10462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403</v>
      </c>
      <c r="K5" s="52">
        <v>1856</v>
      </c>
      <c r="L5" s="52">
        <v>7111</v>
      </c>
      <c r="M5" s="52">
        <v>8937</v>
      </c>
      <c r="N5" s="52">
        <v>7006</v>
      </c>
      <c r="O5" s="52">
        <v>4119</v>
      </c>
      <c r="P5" s="52">
        <v>0</v>
      </c>
      <c r="Q5" s="52">
        <v>158</v>
      </c>
      <c r="R5" s="52">
        <v>3161</v>
      </c>
      <c r="S5" s="52">
        <v>4988</v>
      </c>
      <c r="T5" s="52">
        <v>172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151</v>
      </c>
      <c r="S8" s="52">
        <v>743</v>
      </c>
      <c r="T8" s="52">
        <v>1142</v>
      </c>
      <c r="U8" s="52">
        <v>463</v>
      </c>
      <c r="V8" s="52">
        <v>90</v>
      </c>
      <c r="W8" s="52">
        <v>425</v>
      </c>
      <c r="X8" s="52">
        <v>721</v>
      </c>
      <c r="Y8" s="52">
        <v>735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249</v>
      </c>
      <c r="S11" s="52">
        <v>795</v>
      </c>
      <c r="T11" s="52">
        <v>595</v>
      </c>
      <c r="U11" s="52">
        <v>239</v>
      </c>
      <c r="V11" s="52">
        <v>97</v>
      </c>
      <c r="W11" s="52">
        <v>34</v>
      </c>
      <c r="X11" s="52">
        <v>1</v>
      </c>
      <c r="Y11" s="52">
        <v>39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4671</v>
      </c>
      <c r="S15" s="52">
        <v>10229</v>
      </c>
      <c r="T15" s="52">
        <v>7602</v>
      </c>
      <c r="U15" s="52">
        <v>3862</v>
      </c>
      <c r="V15" s="52">
        <v>2497</v>
      </c>
      <c r="W15" s="52">
        <v>1535</v>
      </c>
      <c r="X15" s="52">
        <v>160</v>
      </c>
      <c r="Y15" s="52">
        <v>1859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401</v>
      </c>
      <c r="S16" s="52">
        <v>855</v>
      </c>
      <c r="T16" s="52">
        <v>801</v>
      </c>
      <c r="U16" s="52">
        <v>423</v>
      </c>
      <c r="V16" s="52">
        <v>344</v>
      </c>
      <c r="W16" s="52">
        <v>205</v>
      </c>
      <c r="X16" s="52">
        <v>23</v>
      </c>
      <c r="Y16" s="52">
        <v>394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2561</v>
      </c>
      <c r="S21" s="52">
        <v>7536</v>
      </c>
      <c r="T21" s="52">
        <v>5096</v>
      </c>
      <c r="U21" s="52">
        <v>2342</v>
      </c>
      <c r="V21" s="52">
        <v>1264</v>
      </c>
      <c r="W21" s="52">
        <v>803</v>
      </c>
      <c r="X21" s="52">
        <v>67</v>
      </c>
      <c r="Y21" s="52">
        <v>930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2761</v>
      </c>
      <c r="S22" s="36">
        <v>4344</v>
      </c>
      <c r="T22" s="36">
        <v>3897</v>
      </c>
      <c r="U22" s="36">
        <v>2178</v>
      </c>
      <c r="V22" s="36">
        <v>1677</v>
      </c>
      <c r="W22" s="36">
        <v>975</v>
      </c>
      <c r="X22" s="36">
        <v>121</v>
      </c>
      <c r="Y22" s="36">
        <v>1359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590</v>
      </c>
      <c r="O26" s="52">
        <v>1028</v>
      </c>
      <c r="P26" s="52">
        <v>0</v>
      </c>
      <c r="Q26" s="52">
        <v>0</v>
      </c>
      <c r="R26" s="52">
        <v>0</v>
      </c>
      <c r="S26" s="52">
        <v>64</v>
      </c>
      <c r="T26" s="52">
        <v>0</v>
      </c>
      <c r="U26" s="52">
        <v>0</v>
      </c>
      <c r="V26" s="52">
        <v>1</v>
      </c>
      <c r="W26" s="52">
        <v>0</v>
      </c>
      <c r="X26" s="52">
        <v>0</v>
      </c>
      <c r="Y26" s="52">
        <v>27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7</v>
      </c>
      <c r="T29" s="52">
        <v>9</v>
      </c>
      <c r="U29" s="52">
        <v>8</v>
      </c>
      <c r="V29" s="52">
        <v>6</v>
      </c>
      <c r="W29" s="52">
        <v>19</v>
      </c>
      <c r="X29" s="52">
        <v>26</v>
      </c>
      <c r="Y29" s="52">
        <v>37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10</v>
      </c>
      <c r="T31" s="52">
        <v>19</v>
      </c>
      <c r="U31" s="52">
        <v>27</v>
      </c>
      <c r="V31" s="52">
        <v>3</v>
      </c>
      <c r="W31" s="52">
        <v>13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82</v>
      </c>
      <c r="T35" s="52">
        <v>191</v>
      </c>
      <c r="U35" s="52">
        <v>428</v>
      </c>
      <c r="V35" s="52">
        <v>95</v>
      </c>
      <c r="W35" s="52">
        <v>632</v>
      </c>
      <c r="X35" s="52">
        <v>1</v>
      </c>
      <c r="Y35" s="52">
        <v>25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11</v>
      </c>
      <c r="T36" s="52">
        <v>24</v>
      </c>
      <c r="U36" s="52">
        <v>52</v>
      </c>
      <c r="V36" s="52">
        <v>11</v>
      </c>
      <c r="W36" s="52">
        <v>83</v>
      </c>
      <c r="X36" s="52">
        <v>0</v>
      </c>
      <c r="Y36" s="52">
        <v>3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61</v>
      </c>
      <c r="T40" s="52">
        <v>133</v>
      </c>
      <c r="U40" s="52">
        <v>261</v>
      </c>
      <c r="V40" s="52">
        <v>48</v>
      </c>
      <c r="W40" s="52">
        <v>327</v>
      </c>
      <c r="X40" s="52">
        <v>0</v>
      </c>
      <c r="Y40" s="52">
        <v>9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43</v>
      </c>
      <c r="T41" s="36">
        <v>102</v>
      </c>
      <c r="U41" s="36">
        <v>238</v>
      </c>
      <c r="V41" s="36">
        <v>66</v>
      </c>
      <c r="W41" s="36">
        <v>401</v>
      </c>
      <c r="X41" s="36">
        <v>3</v>
      </c>
      <c r="Y41" s="36">
        <v>18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27723</v>
      </c>
      <c r="K64" s="52">
        <v>31488</v>
      </c>
      <c r="L64" s="52">
        <v>48659</v>
      </c>
      <c r="M64" s="52">
        <v>49335</v>
      </c>
      <c r="N64" s="52">
        <v>111634</v>
      </c>
      <c r="O64" s="52">
        <v>188818</v>
      </c>
      <c r="P64" s="52">
        <v>117041</v>
      </c>
      <c r="Q64" s="52">
        <v>190431</v>
      </c>
      <c r="R64" s="52">
        <v>274116</v>
      </c>
      <c r="S64" s="52">
        <v>296141</v>
      </c>
      <c r="T64" s="52">
        <v>285528</v>
      </c>
      <c r="U64" s="52">
        <v>245652</v>
      </c>
      <c r="V64" s="52">
        <v>177783</v>
      </c>
      <c r="W64" s="52">
        <v>125427</v>
      </c>
      <c r="X64" s="52">
        <v>72159</v>
      </c>
      <c r="Y64" s="52">
        <v>50538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17154</v>
      </c>
      <c r="S67" s="52">
        <v>37599</v>
      </c>
      <c r="T67" s="52">
        <v>74990</v>
      </c>
      <c r="U67" s="52">
        <v>80570</v>
      </c>
      <c r="V67" s="52">
        <v>87126</v>
      </c>
      <c r="W67" s="52">
        <v>66162</v>
      </c>
      <c r="X67" s="52">
        <v>68814</v>
      </c>
      <c r="Y67" s="52">
        <v>65106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11883</v>
      </c>
      <c r="K69" s="52">
        <v>24643</v>
      </c>
      <c r="L69" s="52">
        <v>39794</v>
      </c>
      <c r="M69" s="52">
        <v>49950</v>
      </c>
      <c r="N69" s="52">
        <v>112903</v>
      </c>
      <c r="O69" s="52">
        <v>182000</v>
      </c>
      <c r="P69" s="52">
        <v>88898</v>
      </c>
      <c r="Q69" s="52">
        <v>89698</v>
      </c>
      <c r="R69" s="52">
        <v>143199</v>
      </c>
      <c r="S69" s="52">
        <v>177040</v>
      </c>
      <c r="T69" s="52">
        <v>172395</v>
      </c>
      <c r="U69" s="52">
        <v>167192</v>
      </c>
      <c r="V69" s="52">
        <v>174511</v>
      </c>
      <c r="W69" s="52">
        <v>134954</v>
      </c>
      <c r="X69" s="52">
        <v>189406</v>
      </c>
      <c r="Y69" s="52">
        <v>181307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7</v>
      </c>
      <c r="K70" s="52">
        <v>14</v>
      </c>
      <c r="L70" s="52">
        <v>20</v>
      </c>
      <c r="M70" s="52">
        <v>41</v>
      </c>
      <c r="N70" s="52">
        <v>201</v>
      </c>
      <c r="O70" s="52">
        <v>52</v>
      </c>
      <c r="P70" s="52">
        <v>187</v>
      </c>
      <c r="Q70" s="52">
        <v>0</v>
      </c>
      <c r="R70" s="52">
        <v>118</v>
      </c>
      <c r="S70" s="52">
        <v>171</v>
      </c>
      <c r="T70" s="52">
        <v>161</v>
      </c>
      <c r="U70" s="52">
        <v>167</v>
      </c>
      <c r="V70" s="52">
        <v>176</v>
      </c>
      <c r="W70" s="52">
        <v>491</v>
      </c>
      <c r="X70" s="52">
        <v>457</v>
      </c>
      <c r="Y70" s="52">
        <v>296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771</v>
      </c>
      <c r="S73" s="52">
        <v>71586</v>
      </c>
      <c r="T73" s="52">
        <v>88498</v>
      </c>
      <c r="U73" s="52">
        <v>78586</v>
      </c>
      <c r="V73" s="52">
        <v>33130</v>
      </c>
      <c r="W73" s="52">
        <v>43604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66</v>
      </c>
      <c r="S74" s="52">
        <v>5913</v>
      </c>
      <c r="T74" s="52">
        <v>9158</v>
      </c>
      <c r="U74" s="52">
        <v>8578</v>
      </c>
      <c r="V74" s="52">
        <v>4522</v>
      </c>
      <c r="W74" s="52">
        <v>5729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129618</v>
      </c>
      <c r="S78" s="52">
        <v>236869</v>
      </c>
      <c r="T78" s="52">
        <v>304933</v>
      </c>
      <c r="U78" s="52">
        <v>322072</v>
      </c>
      <c r="V78" s="52">
        <v>312945</v>
      </c>
      <c r="W78" s="52">
        <v>324602</v>
      </c>
      <c r="X78" s="52">
        <v>301152</v>
      </c>
      <c r="Y78" s="52">
        <v>306057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31864</v>
      </c>
      <c r="W79" s="36">
        <v>8210</v>
      </c>
      <c r="X79" s="36">
        <v>3808</v>
      </c>
      <c r="Y79" s="36">
        <v>10343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23816</v>
      </c>
      <c r="K83" s="52">
        <v>72327</v>
      </c>
      <c r="L83" s="52">
        <v>95315</v>
      </c>
      <c r="M83" s="52">
        <v>138346</v>
      </c>
      <c r="N83" s="52">
        <v>120255</v>
      </c>
      <c r="O83" s="52">
        <v>67340</v>
      </c>
      <c r="P83" s="52">
        <v>38974</v>
      </c>
      <c r="Q83" s="52">
        <v>13502</v>
      </c>
      <c r="R83" s="52">
        <v>0</v>
      </c>
      <c r="S83" s="52">
        <v>0</v>
      </c>
      <c r="T83" s="52">
        <v>0</v>
      </c>
      <c r="U83" s="52">
        <v>26593</v>
      </c>
      <c r="V83" s="52">
        <v>103629</v>
      </c>
      <c r="W83" s="52">
        <v>149427</v>
      </c>
      <c r="X83" s="52">
        <v>184640</v>
      </c>
      <c r="Y83" s="52">
        <v>202574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1903</v>
      </c>
      <c r="S86" s="52">
        <v>874</v>
      </c>
      <c r="T86" s="52">
        <v>284</v>
      </c>
      <c r="U86" s="52">
        <v>3702</v>
      </c>
      <c r="V86" s="52">
        <v>18843</v>
      </c>
      <c r="W86" s="52">
        <v>45917</v>
      </c>
      <c r="X86" s="52">
        <v>72074</v>
      </c>
      <c r="Y86" s="52">
        <v>97813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706</v>
      </c>
      <c r="K88" s="52">
        <v>2414</v>
      </c>
      <c r="L88" s="52">
        <v>3065</v>
      </c>
      <c r="M88" s="52">
        <v>4656</v>
      </c>
      <c r="N88" s="52">
        <v>4061</v>
      </c>
      <c r="O88" s="52">
        <v>2941</v>
      </c>
      <c r="P88" s="52">
        <v>745</v>
      </c>
      <c r="Q88" s="52">
        <v>1754</v>
      </c>
      <c r="R88" s="52">
        <v>2337</v>
      </c>
      <c r="S88" s="52">
        <v>3746</v>
      </c>
      <c r="T88" s="52">
        <v>3494</v>
      </c>
      <c r="U88" s="52">
        <v>5132</v>
      </c>
      <c r="V88" s="52">
        <v>12642</v>
      </c>
      <c r="W88" s="52">
        <v>12679</v>
      </c>
      <c r="X88" s="52">
        <v>8551</v>
      </c>
      <c r="Y88" s="52">
        <v>6034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2</v>
      </c>
      <c r="L89" s="52">
        <v>1</v>
      </c>
      <c r="M89" s="52">
        <v>9</v>
      </c>
      <c r="N89" s="52">
        <v>19</v>
      </c>
      <c r="O89" s="52">
        <v>13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27</v>
      </c>
      <c r="Y89" s="52">
        <v>20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1953</v>
      </c>
      <c r="S92" s="52">
        <v>5656</v>
      </c>
      <c r="T92" s="52">
        <v>7099</v>
      </c>
      <c r="U92" s="52">
        <v>7330</v>
      </c>
      <c r="V92" s="52">
        <v>5715</v>
      </c>
      <c r="W92" s="52">
        <v>3472</v>
      </c>
      <c r="X92" s="52">
        <v>2267</v>
      </c>
      <c r="Y92" s="52">
        <v>4159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13</v>
      </c>
      <c r="T93" s="52">
        <v>15</v>
      </c>
      <c r="U93" s="52">
        <v>10</v>
      </c>
      <c r="V93" s="52">
        <v>0</v>
      </c>
      <c r="W93" s="52">
        <v>2</v>
      </c>
      <c r="X93" s="52">
        <v>3</v>
      </c>
      <c r="Y93" s="52">
        <v>7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36508</v>
      </c>
      <c r="S96" s="52">
        <v>73634</v>
      </c>
      <c r="T96" s="52">
        <v>92858</v>
      </c>
      <c r="U96" s="52">
        <v>120838</v>
      </c>
      <c r="V96" s="52">
        <v>147791</v>
      </c>
      <c r="W96" s="52">
        <v>160465</v>
      </c>
      <c r="X96" s="52">
        <v>173838</v>
      </c>
      <c r="Y96" s="52">
        <v>174452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3170</v>
      </c>
      <c r="S97" s="52">
        <v>6082</v>
      </c>
      <c r="T97" s="52">
        <v>9620</v>
      </c>
      <c r="U97" s="52">
        <v>13193</v>
      </c>
      <c r="V97" s="52">
        <v>20175</v>
      </c>
      <c r="W97" s="52">
        <v>21086</v>
      </c>
      <c r="X97" s="52">
        <v>32438</v>
      </c>
      <c r="Y97" s="52">
        <v>37841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300</v>
      </c>
      <c r="S101" s="52">
        <v>636</v>
      </c>
      <c r="T101" s="52">
        <v>802</v>
      </c>
      <c r="U101" s="52">
        <v>471</v>
      </c>
      <c r="V101" s="52">
        <v>109</v>
      </c>
      <c r="W101" s="52">
        <v>673</v>
      </c>
      <c r="X101" s="52">
        <v>1011</v>
      </c>
      <c r="Y101" s="52">
        <v>1267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22193</v>
      </c>
      <c r="S102" s="52">
        <v>59771</v>
      </c>
      <c r="T102" s="52">
        <v>67307</v>
      </c>
      <c r="U102" s="52">
        <v>77856</v>
      </c>
      <c r="V102" s="52">
        <v>78652</v>
      </c>
      <c r="W102" s="52">
        <v>88041</v>
      </c>
      <c r="X102" s="52">
        <v>79465</v>
      </c>
      <c r="Y102" s="52">
        <v>91836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23886</v>
      </c>
      <c r="S103" s="36">
        <v>34310</v>
      </c>
      <c r="T103" s="36">
        <v>51130</v>
      </c>
      <c r="U103" s="36">
        <v>72572</v>
      </c>
      <c r="V103" s="36">
        <v>104672</v>
      </c>
      <c r="W103" s="36">
        <v>107693</v>
      </c>
      <c r="X103" s="36">
        <v>138972</v>
      </c>
      <c r="Y103" s="36">
        <v>133113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5435</v>
      </c>
      <c r="K126" s="52">
        <v>9489</v>
      </c>
      <c r="L126" s="52">
        <v>19618</v>
      </c>
      <c r="M126" s="52">
        <v>29316</v>
      </c>
      <c r="N126" s="52">
        <v>45520</v>
      </c>
      <c r="O126" s="52">
        <v>42278</v>
      </c>
      <c r="P126" s="52">
        <v>5876</v>
      </c>
      <c r="Q126" s="52">
        <v>11058</v>
      </c>
      <c r="R126" s="52">
        <v>20976</v>
      </c>
      <c r="S126" s="52">
        <v>29981</v>
      </c>
      <c r="T126" s="52">
        <v>33498</v>
      </c>
      <c r="U126" s="52">
        <v>37902</v>
      </c>
      <c r="V126" s="52">
        <v>37711</v>
      </c>
      <c r="W126" s="52">
        <v>34042</v>
      </c>
      <c r="X126" s="52">
        <v>35475</v>
      </c>
      <c r="Y126" s="52">
        <v>40791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1095</v>
      </c>
      <c r="S129" s="52">
        <v>3004</v>
      </c>
      <c r="T129" s="52">
        <v>7612</v>
      </c>
      <c r="U129" s="52">
        <v>10188</v>
      </c>
      <c r="V129" s="52">
        <v>14166</v>
      </c>
      <c r="W129" s="52">
        <v>14373</v>
      </c>
      <c r="X129" s="52">
        <v>17926</v>
      </c>
      <c r="Y129" s="52">
        <v>22545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3890</v>
      </c>
      <c r="K131" s="52">
        <v>6748</v>
      </c>
      <c r="L131" s="52">
        <v>16972</v>
      </c>
      <c r="M131" s="52">
        <v>27348</v>
      </c>
      <c r="N131" s="52">
        <v>43247</v>
      </c>
      <c r="O131" s="52">
        <v>36520</v>
      </c>
      <c r="P131" s="52">
        <v>4486</v>
      </c>
      <c r="Q131" s="52">
        <v>8823</v>
      </c>
      <c r="R131" s="52">
        <v>14478</v>
      </c>
      <c r="S131" s="52">
        <v>26730</v>
      </c>
      <c r="T131" s="52">
        <v>30066</v>
      </c>
      <c r="U131" s="52">
        <v>34483</v>
      </c>
      <c r="V131" s="52">
        <v>34296</v>
      </c>
      <c r="W131" s="52">
        <v>32752</v>
      </c>
      <c r="X131" s="52">
        <v>30726</v>
      </c>
      <c r="Y131" s="52">
        <v>37140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5</v>
      </c>
      <c r="K132" s="52">
        <v>6</v>
      </c>
      <c r="L132" s="52">
        <v>13</v>
      </c>
      <c r="M132" s="52">
        <v>22</v>
      </c>
      <c r="N132" s="52">
        <v>83</v>
      </c>
      <c r="O132" s="52">
        <v>15</v>
      </c>
      <c r="P132" s="52">
        <v>7</v>
      </c>
      <c r="Q132" s="52">
        <v>0</v>
      </c>
      <c r="R132" s="52">
        <v>19</v>
      </c>
      <c r="S132" s="52">
        <v>33</v>
      </c>
      <c r="T132" s="52">
        <v>28</v>
      </c>
      <c r="U132" s="52">
        <v>29</v>
      </c>
      <c r="V132" s="52">
        <v>18</v>
      </c>
      <c r="W132" s="52">
        <v>80</v>
      </c>
      <c r="X132" s="52">
        <v>66</v>
      </c>
      <c r="Y132" s="52">
        <v>90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2348</v>
      </c>
      <c r="S135" s="52">
        <v>2569</v>
      </c>
      <c r="T135" s="52">
        <v>3700</v>
      </c>
      <c r="U135" s="52">
        <v>4212</v>
      </c>
      <c r="V135" s="52">
        <v>5871</v>
      </c>
      <c r="W135" s="52">
        <v>7039</v>
      </c>
      <c r="X135" s="52">
        <v>9210</v>
      </c>
      <c r="Y135" s="52">
        <v>8291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205</v>
      </c>
      <c r="S136" s="52">
        <v>213</v>
      </c>
      <c r="T136" s="52">
        <v>385</v>
      </c>
      <c r="U136" s="52">
        <v>462</v>
      </c>
      <c r="V136" s="52">
        <v>799</v>
      </c>
      <c r="W136" s="52">
        <v>924</v>
      </c>
      <c r="X136" s="52">
        <v>1721</v>
      </c>
      <c r="Y136" s="52">
        <v>1798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9031</v>
      </c>
      <c r="S140" s="52">
        <v>25306</v>
      </c>
      <c r="T140" s="52">
        <v>32799</v>
      </c>
      <c r="U140" s="52">
        <v>36368</v>
      </c>
      <c r="V140" s="52">
        <v>30992</v>
      </c>
      <c r="W140" s="52">
        <v>27330</v>
      </c>
      <c r="X140" s="52">
        <v>19570</v>
      </c>
      <c r="Y140" s="52">
        <v>26798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9717</v>
      </c>
      <c r="S141" s="36">
        <v>14535</v>
      </c>
      <c r="T141" s="36">
        <v>24913</v>
      </c>
      <c r="U141" s="36">
        <v>33893</v>
      </c>
      <c r="V141" s="36">
        <v>41216</v>
      </c>
      <c r="W141" s="36">
        <v>33425</v>
      </c>
      <c r="X141" s="36">
        <v>34213</v>
      </c>
      <c r="Y141" s="36">
        <v>38860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54</v>
      </c>
      <c r="K145" s="52">
        <v>75</v>
      </c>
      <c r="L145" s="52">
        <v>155</v>
      </c>
      <c r="M145" s="52">
        <v>157</v>
      </c>
      <c r="N145" s="52">
        <v>342</v>
      </c>
      <c r="O145" s="52">
        <v>869</v>
      </c>
      <c r="P145" s="52">
        <v>1451</v>
      </c>
      <c r="Q145" s="52">
        <v>2074</v>
      </c>
      <c r="R145" s="52">
        <v>1836</v>
      </c>
      <c r="S145" s="52">
        <v>2559</v>
      </c>
      <c r="T145" s="52">
        <v>4066</v>
      </c>
      <c r="U145" s="52">
        <v>5860</v>
      </c>
      <c r="V145" s="52">
        <v>8506</v>
      </c>
      <c r="W145" s="52">
        <v>13354</v>
      </c>
      <c r="X145" s="52">
        <v>17812</v>
      </c>
      <c r="Y145" s="52">
        <v>14008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380</v>
      </c>
      <c r="S147" s="52">
        <v>682</v>
      </c>
      <c r="T147" s="52">
        <v>1116</v>
      </c>
      <c r="U147" s="52">
        <v>1699</v>
      </c>
      <c r="V147" s="52">
        <v>2558</v>
      </c>
      <c r="W147" s="52">
        <v>6196</v>
      </c>
      <c r="X147" s="52">
        <v>13842</v>
      </c>
      <c r="Y147" s="52">
        <v>17047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33</v>
      </c>
      <c r="S149" s="52">
        <v>119</v>
      </c>
      <c r="T149" s="52">
        <v>235</v>
      </c>
      <c r="U149" s="52">
        <v>308</v>
      </c>
      <c r="V149" s="52">
        <v>299</v>
      </c>
      <c r="W149" s="52">
        <v>271</v>
      </c>
      <c r="X149" s="52">
        <v>210</v>
      </c>
      <c r="Y149" s="52">
        <v>314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664</v>
      </c>
      <c r="S153" s="52">
        <v>1548</v>
      </c>
      <c r="T153" s="52">
        <v>3073</v>
      </c>
      <c r="U153" s="52">
        <v>5070</v>
      </c>
      <c r="V153" s="52">
        <v>7887</v>
      </c>
      <c r="W153" s="52">
        <v>12895</v>
      </c>
      <c r="X153" s="52">
        <v>16725</v>
      </c>
      <c r="Y153" s="52">
        <v>13641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59</v>
      </c>
      <c r="S154" s="52">
        <v>131</v>
      </c>
      <c r="T154" s="52">
        <v>319</v>
      </c>
      <c r="U154" s="52">
        <v>554</v>
      </c>
      <c r="V154" s="52">
        <v>1073</v>
      </c>
      <c r="W154" s="52">
        <v>1691</v>
      </c>
      <c r="X154" s="52">
        <v>3109</v>
      </c>
      <c r="Y154" s="52">
        <v>2950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368</v>
      </c>
      <c r="S158" s="52">
        <v>1144</v>
      </c>
      <c r="T158" s="52">
        <v>2063</v>
      </c>
      <c r="U158" s="52">
        <v>3077</v>
      </c>
      <c r="V158" s="52">
        <v>3970</v>
      </c>
      <c r="W158" s="52">
        <v>6680</v>
      </c>
      <c r="X158" s="52">
        <v>7287</v>
      </c>
      <c r="Y158" s="52">
        <v>6893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393</v>
      </c>
      <c r="S159" s="36">
        <v>663</v>
      </c>
      <c r="T159" s="36">
        <v>1557</v>
      </c>
      <c r="U159" s="36">
        <v>2862</v>
      </c>
      <c r="V159" s="36">
        <v>5282</v>
      </c>
      <c r="W159" s="36">
        <v>8177</v>
      </c>
      <c r="X159" s="36">
        <v>12744</v>
      </c>
      <c r="Y159" s="36">
        <v>10018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107</v>
      </c>
      <c r="K163" s="52">
        <v>72</v>
      </c>
      <c r="L163" s="52">
        <v>0</v>
      </c>
      <c r="M163" s="52">
        <v>0</v>
      </c>
      <c r="N163" s="52">
        <v>102</v>
      </c>
      <c r="O163" s="52">
        <v>425</v>
      </c>
      <c r="P163" s="52">
        <v>410</v>
      </c>
      <c r="Q163" s="52">
        <v>410</v>
      </c>
      <c r="R163" s="52">
        <v>383</v>
      </c>
      <c r="S163" s="52">
        <v>452</v>
      </c>
      <c r="T163" s="52">
        <v>996</v>
      </c>
      <c r="U163" s="52">
        <v>2956</v>
      </c>
      <c r="V163" s="52">
        <v>8366</v>
      </c>
      <c r="W163" s="52">
        <v>17247</v>
      </c>
      <c r="X163" s="52">
        <v>24632</v>
      </c>
      <c r="Y163" s="52">
        <v>23603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80</v>
      </c>
      <c r="S165" s="52">
        <v>115</v>
      </c>
      <c r="T165" s="52">
        <v>219</v>
      </c>
      <c r="U165" s="52">
        <v>605</v>
      </c>
      <c r="V165" s="52">
        <v>1772</v>
      </c>
      <c r="W165" s="52">
        <v>4943</v>
      </c>
      <c r="X165" s="52">
        <v>12261</v>
      </c>
      <c r="Y165" s="52">
        <v>17511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8</v>
      </c>
      <c r="S167" s="52">
        <v>26</v>
      </c>
      <c r="T167" s="52">
        <v>57</v>
      </c>
      <c r="U167" s="52">
        <v>144</v>
      </c>
      <c r="V167" s="52">
        <v>270</v>
      </c>
      <c r="W167" s="52">
        <v>324</v>
      </c>
      <c r="X167" s="52">
        <v>269</v>
      </c>
      <c r="Y167" s="52">
        <v>470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193</v>
      </c>
      <c r="S171" s="52">
        <v>314</v>
      </c>
      <c r="T171" s="52">
        <v>755</v>
      </c>
      <c r="U171" s="52">
        <v>2421</v>
      </c>
      <c r="V171" s="52">
        <v>7087</v>
      </c>
      <c r="W171" s="52">
        <v>15217</v>
      </c>
      <c r="X171" s="52">
        <v>21080</v>
      </c>
      <c r="Y171" s="52">
        <v>19951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15</v>
      </c>
      <c r="S172" s="52">
        <v>28</v>
      </c>
      <c r="T172" s="52">
        <v>79</v>
      </c>
      <c r="U172" s="52">
        <v>261</v>
      </c>
      <c r="V172" s="52">
        <v>960</v>
      </c>
      <c r="W172" s="52">
        <v>1996</v>
      </c>
      <c r="X172" s="52">
        <v>3919</v>
      </c>
      <c r="Y172" s="52">
        <v>4317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106</v>
      </c>
      <c r="S176" s="52">
        <v>232</v>
      </c>
      <c r="T176" s="52">
        <v>502</v>
      </c>
      <c r="U176" s="52">
        <v>1472</v>
      </c>
      <c r="V176" s="52">
        <v>3561</v>
      </c>
      <c r="W176" s="52">
        <v>7881</v>
      </c>
      <c r="X176" s="52">
        <v>9191</v>
      </c>
      <c r="Y176" s="52">
        <v>10086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115</v>
      </c>
      <c r="S177" s="36">
        <v>132</v>
      </c>
      <c r="T177" s="36">
        <v>381</v>
      </c>
      <c r="U177" s="36">
        <v>1360</v>
      </c>
      <c r="V177" s="36">
        <v>4752</v>
      </c>
      <c r="W177" s="36">
        <v>9659</v>
      </c>
      <c r="X177" s="36">
        <v>16082</v>
      </c>
      <c r="Y177" s="36">
        <v>14649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247.40915947593442</v>
      </c>
      <c r="C3" s="117">
        <f t="shared" si="0"/>
        <v>245.35796034086289</v>
      </c>
      <c r="D3" s="117">
        <f t="shared" si="0"/>
        <v>284.74438523320867</v>
      </c>
      <c r="E3" s="117">
        <f t="shared" si="0"/>
        <v>302.99686667182925</v>
      </c>
      <c r="F3" s="117">
        <f t="shared" si="0"/>
        <v>285.72538388847067</v>
      </c>
      <c r="G3" s="117">
        <f t="shared" si="0"/>
        <v>290.2104922464037</v>
      </c>
      <c r="H3" s="117">
        <f t="shared" si="0"/>
        <v>278.21436290962993</v>
      </c>
      <c r="I3" s="117">
        <f t="shared" si="0"/>
        <v>171.45506802869849</v>
      </c>
      <c r="J3" s="117">
        <f t="shared" si="0"/>
        <v>197.59950094552869</v>
      </c>
      <c r="K3" s="117">
        <f t="shared" si="0"/>
        <v>172.61456733649885</v>
      </c>
      <c r="L3" s="117">
        <f t="shared" si="0"/>
        <v>180.36418441844114</v>
      </c>
      <c r="M3" s="117">
        <f t="shared" si="0"/>
        <v>202.55187752061798</v>
      </c>
      <c r="N3" s="117">
        <f t="shared" si="0"/>
        <v>176.74391663068843</v>
      </c>
      <c r="O3" s="117">
        <f t="shared" si="0"/>
        <v>156.52971806215092</v>
      </c>
      <c r="P3" s="117">
        <f t="shared" si="0"/>
        <v>123.70144241500086</v>
      </c>
      <c r="Q3" s="117">
        <f t="shared" si="0"/>
        <v>118.39382580378499</v>
      </c>
      <c r="R3" s="117">
        <f t="shared" ref="R3:V3" si="1">R4+R7+R9+R19</f>
        <v>143.20274468979383</v>
      </c>
      <c r="S3" s="117">
        <f t="shared" si="1"/>
        <v>164.44311076216047</v>
      </c>
      <c r="T3" s="117">
        <f t="shared" si="1"/>
        <v>115.88292173764029</v>
      </c>
      <c r="U3" s="117">
        <f t="shared" si="1"/>
        <v>87.477155121054167</v>
      </c>
      <c r="V3" s="117">
        <f t="shared" si="1"/>
        <v>71.771982402663681</v>
      </c>
      <c r="W3" s="117">
        <f t="shared" ref="W3:Y3" si="2">W4+W7+W9+W19</f>
        <v>56.514424758996263</v>
      </c>
      <c r="X3" s="117">
        <f t="shared" si="2"/>
        <v>59.337371946849785</v>
      </c>
      <c r="Y3" s="117">
        <f t="shared" si="2"/>
        <v>41.101282770703634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197.50478060656758</v>
      </c>
      <c r="C4" s="122">
        <f t="shared" si="3"/>
        <v>195.48721861277195</v>
      </c>
      <c r="D4" s="122">
        <f t="shared" si="3"/>
        <v>233.53254454450934</v>
      </c>
      <c r="E4" s="122">
        <f t="shared" si="3"/>
        <v>248.76036653359091</v>
      </c>
      <c r="F4" s="122">
        <f t="shared" si="3"/>
        <v>235.8049780512616</v>
      </c>
      <c r="G4" s="122">
        <f t="shared" si="3"/>
        <v>243.63962982987314</v>
      </c>
      <c r="H4" s="122">
        <f t="shared" si="3"/>
        <v>233.00292171493359</v>
      </c>
      <c r="I4" s="122">
        <f t="shared" si="3"/>
        <v>135.74537355995852</v>
      </c>
      <c r="J4" s="122">
        <f t="shared" si="3"/>
        <v>163.35428848848701</v>
      </c>
      <c r="K4" s="122">
        <f t="shared" si="3"/>
        <v>142.1366222000573</v>
      </c>
      <c r="L4" s="122">
        <f t="shared" si="3"/>
        <v>149.50691360688879</v>
      </c>
      <c r="M4" s="122">
        <f t="shared" si="3"/>
        <v>172.80446018313035</v>
      </c>
      <c r="N4" s="122">
        <f t="shared" si="3"/>
        <v>152.81355550872257</v>
      </c>
      <c r="O4" s="122">
        <f t="shared" si="3"/>
        <v>134.13097247013829</v>
      </c>
      <c r="P4" s="122">
        <f t="shared" si="3"/>
        <v>102.91645445541953</v>
      </c>
      <c r="Q4" s="122">
        <f t="shared" si="3"/>
        <v>95.580258710778679</v>
      </c>
      <c r="R4" s="122">
        <f t="shared" ref="R4:V4" si="4">SUM(R5:R6)</f>
        <v>121.57718179519576</v>
      </c>
      <c r="S4" s="122">
        <f t="shared" si="4"/>
        <v>142.34144264224358</v>
      </c>
      <c r="T4" s="122">
        <f t="shared" si="4"/>
        <v>95.64939016196503</v>
      </c>
      <c r="U4" s="122">
        <f t="shared" si="4"/>
        <v>71.222272785854514</v>
      </c>
      <c r="V4" s="122">
        <f t="shared" si="4"/>
        <v>57.217294396898971</v>
      </c>
      <c r="W4" s="122">
        <f t="shared" ref="W4:Y4" si="5">SUM(W5:W6)</f>
        <v>45.894075487113355</v>
      </c>
      <c r="X4" s="122">
        <f t="shared" si="5"/>
        <v>50.148902520384617</v>
      </c>
      <c r="Y4" s="122">
        <f t="shared" si="5"/>
        <v>32.41144228819573</v>
      </c>
      <c r="DA4" s="130" t="s">
        <v>1573</v>
      </c>
    </row>
    <row r="5" spans="1:105" ht="12" customHeight="1" x14ac:dyDescent="0.25">
      <c r="A5" s="97" t="s">
        <v>51</v>
      </c>
      <c r="B5" s="98">
        <v>196.44995700773862</v>
      </c>
      <c r="C5" s="98">
        <v>194.45709372312982</v>
      </c>
      <c r="D5" s="98">
        <v>232.3149613069647</v>
      </c>
      <c r="E5" s="98">
        <v>247.48847807394674</v>
      </c>
      <c r="F5" s="98">
        <v>234.60352536543422</v>
      </c>
      <c r="G5" s="98">
        <v>242.42416165090282</v>
      </c>
      <c r="H5" s="98">
        <v>231.86448839208938</v>
      </c>
      <c r="I5" s="98">
        <v>135.0909716251075</v>
      </c>
      <c r="J5" s="98">
        <v>162.57317282889085</v>
      </c>
      <c r="K5" s="98">
        <v>141.46268271711099</v>
      </c>
      <c r="L5" s="98">
        <v>148.79552880481523</v>
      </c>
      <c r="M5" s="98">
        <v>171.97996560619097</v>
      </c>
      <c r="N5" s="98">
        <v>152.09905417024945</v>
      </c>
      <c r="O5" s="98">
        <v>133.49733447979369</v>
      </c>
      <c r="P5" s="98">
        <v>102.42794496990541</v>
      </c>
      <c r="Q5" s="98">
        <v>95.124591573516724</v>
      </c>
      <c r="R5" s="98">
        <v>120.99441100601895</v>
      </c>
      <c r="S5" s="98">
        <v>141.64600171969033</v>
      </c>
      <c r="T5" s="98">
        <v>95.179535683577043</v>
      </c>
      <c r="U5" s="98">
        <v>70.870765262252775</v>
      </c>
      <c r="V5" s="98">
        <v>56.929234737747194</v>
      </c>
      <c r="W5" s="98">
        <v>45.662940670679269</v>
      </c>
      <c r="X5" s="98">
        <v>49.898710232158173</v>
      </c>
      <c r="Y5" s="98">
        <v>32.250558899398122</v>
      </c>
      <c r="DA5" s="63" t="s">
        <v>1574</v>
      </c>
    </row>
    <row r="6" spans="1:105" ht="12" customHeight="1" x14ac:dyDescent="0.25">
      <c r="A6" s="97" t="s">
        <v>53</v>
      </c>
      <c r="B6" s="98">
        <v>1.0548235988289503</v>
      </c>
      <c r="C6" s="98">
        <v>1.0301248896421416</v>
      </c>
      <c r="D6" s="98">
        <v>1.2175832375446289</v>
      </c>
      <c r="E6" s="98">
        <v>1.2718884596441746</v>
      </c>
      <c r="F6" s="98">
        <v>1.2014526858273644</v>
      </c>
      <c r="G6" s="98">
        <v>1.2154681789703221</v>
      </c>
      <c r="H6" s="98">
        <v>1.1384333228442145</v>
      </c>
      <c r="I6" s="98">
        <v>0.65440193485103348</v>
      </c>
      <c r="J6" s="98">
        <v>0.78111565959618123</v>
      </c>
      <c r="K6" s="98">
        <v>0.67393948294630501</v>
      </c>
      <c r="L6" s="98">
        <v>0.71138480207355959</v>
      </c>
      <c r="M6" s="98">
        <v>0.82449457693936035</v>
      </c>
      <c r="N6" s="98">
        <v>0.71450133847311759</v>
      </c>
      <c r="O6" s="98">
        <v>0.63363799034458568</v>
      </c>
      <c r="P6" s="98">
        <v>0.48850948551411111</v>
      </c>
      <c r="Q6" s="98">
        <v>0.45566713726195945</v>
      </c>
      <c r="R6" s="98">
        <v>0.58277078917680414</v>
      </c>
      <c r="S6" s="98">
        <v>0.69544092255325163</v>
      </c>
      <c r="T6" s="98">
        <v>0.46985447838799282</v>
      </c>
      <c r="U6" s="98">
        <v>0.35150752360174559</v>
      </c>
      <c r="V6" s="98">
        <v>0.28805965915177945</v>
      </c>
      <c r="W6" s="98">
        <v>0.23113481643408509</v>
      </c>
      <c r="X6" s="98">
        <v>0.25019228822644146</v>
      </c>
      <c r="Y6" s="98">
        <v>0.16088338879761038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1.9018835299581323E-2</v>
      </c>
      <c r="C7" s="122">
        <f t="shared" si="6"/>
        <v>2.4064098429954897E-2</v>
      </c>
      <c r="D7" s="122">
        <f t="shared" si="6"/>
        <v>4.1236957215728537E-2</v>
      </c>
      <c r="E7" s="122">
        <f t="shared" si="6"/>
        <v>7.8163241736171674E-2</v>
      </c>
      <c r="F7" s="122">
        <f t="shared" si="6"/>
        <v>4.6343108074924817E-2</v>
      </c>
      <c r="G7" s="122">
        <f t="shared" si="6"/>
        <v>5.0755222166076683E-2</v>
      </c>
      <c r="H7" s="122">
        <f t="shared" si="6"/>
        <v>7.6328313796810099E-2</v>
      </c>
      <c r="I7" s="122">
        <f t="shared" si="6"/>
        <v>9.4281368151421768E-2</v>
      </c>
      <c r="J7" s="122">
        <f t="shared" si="6"/>
        <v>5.2719474618440641E-2</v>
      </c>
      <c r="K7" s="122">
        <f t="shared" si="6"/>
        <v>4.8567480946475707E-2</v>
      </c>
      <c r="L7" s="122">
        <f t="shared" si="6"/>
        <v>6.540191757654415E-2</v>
      </c>
      <c r="M7" s="122">
        <f t="shared" si="6"/>
        <v>8.2485610758505787E-2</v>
      </c>
      <c r="N7" s="122">
        <f t="shared" si="6"/>
        <v>0.20394386037390047</v>
      </c>
      <c r="O7" s="122">
        <f t="shared" si="6"/>
        <v>0.15532649300374163</v>
      </c>
      <c r="P7" s="122">
        <f t="shared" si="6"/>
        <v>0.11324410113661507</v>
      </c>
      <c r="Q7" s="122">
        <f t="shared" si="6"/>
        <v>0.17084949576290884</v>
      </c>
      <c r="R7" s="122">
        <f t="shared" si="6"/>
        <v>0.15533820108089866</v>
      </c>
      <c r="S7" s="122">
        <f t="shared" si="6"/>
        <v>0.16494106571728098</v>
      </c>
      <c r="T7" s="122">
        <f t="shared" si="6"/>
        <v>0.1916229797145774</v>
      </c>
      <c r="U7" s="122">
        <f t="shared" si="6"/>
        <v>0.204373386803445</v>
      </c>
      <c r="V7" s="122">
        <f t="shared" si="6"/>
        <v>7.7222247017757664E-2</v>
      </c>
      <c r="W7" s="122">
        <f t="shared" si="6"/>
        <v>0.19802373797484274</v>
      </c>
      <c r="X7" s="122">
        <f t="shared" si="6"/>
        <v>0.17496960292123478</v>
      </c>
      <c r="Y7" s="122">
        <f t="shared" si="6"/>
        <v>0.13705966422855237</v>
      </c>
      <c r="DA7" s="130" t="s">
        <v>1576</v>
      </c>
    </row>
    <row r="8" spans="1:105" ht="12" customHeight="1" x14ac:dyDescent="0.25">
      <c r="A8" s="97" t="s">
        <v>53</v>
      </c>
      <c r="B8" s="98">
        <v>1.9018835299581323E-2</v>
      </c>
      <c r="C8" s="98">
        <v>2.4064098429954897E-2</v>
      </c>
      <c r="D8" s="98">
        <v>4.1236957215728537E-2</v>
      </c>
      <c r="E8" s="98">
        <v>7.8163241736171674E-2</v>
      </c>
      <c r="F8" s="98">
        <v>4.6343108074924817E-2</v>
      </c>
      <c r="G8" s="98">
        <v>5.0755222166076683E-2</v>
      </c>
      <c r="H8" s="98">
        <v>7.6328313796810099E-2</v>
      </c>
      <c r="I8" s="98">
        <v>9.4281368151421768E-2</v>
      </c>
      <c r="J8" s="98">
        <v>5.2719474618440641E-2</v>
      </c>
      <c r="K8" s="98">
        <v>4.8567480946475707E-2</v>
      </c>
      <c r="L8" s="98">
        <v>6.540191757654415E-2</v>
      </c>
      <c r="M8" s="98">
        <v>8.2485610758505787E-2</v>
      </c>
      <c r="N8" s="98">
        <v>0.20394386037390047</v>
      </c>
      <c r="O8" s="98">
        <v>0.15532649300374163</v>
      </c>
      <c r="P8" s="98">
        <v>0.11324410113661507</v>
      </c>
      <c r="Q8" s="98">
        <v>0.17084949576290884</v>
      </c>
      <c r="R8" s="98">
        <v>0.15533820108089866</v>
      </c>
      <c r="S8" s="98">
        <v>0.16494106571728098</v>
      </c>
      <c r="T8" s="98">
        <v>0.1916229797145774</v>
      </c>
      <c r="U8" s="98">
        <v>0.204373386803445</v>
      </c>
      <c r="V8" s="98">
        <v>7.7222247017757664E-2</v>
      </c>
      <c r="W8" s="98">
        <v>0.19802373797484274</v>
      </c>
      <c r="X8" s="98">
        <v>0.17496960292123478</v>
      </c>
      <c r="Y8" s="98">
        <v>0.13705966422855237</v>
      </c>
      <c r="DA8" s="63" t="s">
        <v>1577</v>
      </c>
    </row>
    <row r="9" spans="1:105" ht="12" customHeight="1" x14ac:dyDescent="0.25">
      <c r="A9" s="121" t="s">
        <v>55</v>
      </c>
      <c r="B9" s="122">
        <v>35.677302189559661</v>
      </c>
      <c r="C9" s="122">
        <v>35.329372046547121</v>
      </c>
      <c r="D9" s="122">
        <v>36.289371803085807</v>
      </c>
      <c r="E9" s="122">
        <v>38.885752347505175</v>
      </c>
      <c r="F9" s="122">
        <v>35.389906352741761</v>
      </c>
      <c r="G9" s="122">
        <v>33.13859551774582</v>
      </c>
      <c r="H9" s="122">
        <v>33.096661805404601</v>
      </c>
      <c r="I9" s="122">
        <v>26.249765961554168</v>
      </c>
      <c r="J9" s="122">
        <v>26.235191626635242</v>
      </c>
      <c r="K9" s="122">
        <v>23.427512441090407</v>
      </c>
      <c r="L9" s="122">
        <v>23.645555851864223</v>
      </c>
      <c r="M9" s="122">
        <v>23.599595415564956</v>
      </c>
      <c r="N9" s="122">
        <v>18.760296898073438</v>
      </c>
      <c r="O9" s="122">
        <v>17.547728440204693</v>
      </c>
      <c r="P9" s="122">
        <v>16.569103526931983</v>
      </c>
      <c r="Q9" s="122">
        <v>18.493173445025182</v>
      </c>
      <c r="R9" s="122">
        <v>17.709224369584582</v>
      </c>
      <c r="S9" s="122">
        <v>17.274146310766273</v>
      </c>
      <c r="T9" s="122">
        <v>15.536347323498644</v>
      </c>
      <c r="U9" s="122">
        <v>12.355841127033495</v>
      </c>
      <c r="V9" s="122">
        <v>10.262392494308934</v>
      </c>
      <c r="W9" s="122">
        <v>7.3179539682350514</v>
      </c>
      <c r="X9" s="122">
        <v>6.4961563062507306</v>
      </c>
      <c r="Y9" s="122">
        <v>6.3648001931170306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11.409322255765511</v>
      </c>
      <c r="C11" s="98">
        <v>9.7401277266964446</v>
      </c>
      <c r="D11" s="98">
        <v>10.227865009701745</v>
      </c>
      <c r="E11" s="98">
        <v>9.0715341976386945</v>
      </c>
      <c r="F11" s="98">
        <v>6.7243433946585416</v>
      </c>
      <c r="G11" s="98">
        <v>6.5002065120083969</v>
      </c>
      <c r="H11" s="98">
        <v>4.9559059634434162</v>
      </c>
      <c r="I11" s="98">
        <v>3.1545013437044203</v>
      </c>
      <c r="J11" s="98">
        <v>2.650651670830984</v>
      </c>
      <c r="K11" s="98">
        <v>2.1546867808144103</v>
      </c>
      <c r="L11" s="98">
        <v>2.2448936582889107</v>
      </c>
      <c r="M11" s="98">
        <v>1.4872530984737589</v>
      </c>
      <c r="N11" s="98">
        <v>0.96566896698123417</v>
      </c>
      <c r="O11" s="98">
        <v>0.89430741608659226</v>
      </c>
      <c r="P11" s="98">
        <v>0.77413468976758337</v>
      </c>
      <c r="Q11" s="98">
        <v>0.74650464289955953</v>
      </c>
      <c r="R11" s="98">
        <v>0.63285421187275415</v>
      </c>
      <c r="S11" s="98">
        <v>0.86893909784224876</v>
      </c>
      <c r="T11" s="98">
        <v>0.86636946866637388</v>
      </c>
      <c r="U11" s="98">
        <v>0.72497298490482209</v>
      </c>
      <c r="V11" s="98">
        <v>0.42722201353362704</v>
      </c>
      <c r="W11" s="98">
        <v>0.35065084209694053</v>
      </c>
      <c r="X11" s="98">
        <v>0.31709682384491639</v>
      </c>
      <c r="Y11" s="98">
        <v>0.29359289138518241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7.9882064776254141E-4</v>
      </c>
      <c r="D12" s="98">
        <v>1.0173481503793435E-3</v>
      </c>
      <c r="E12" s="98">
        <v>1.0567313557932065E-3</v>
      </c>
      <c r="F12" s="98">
        <v>8.9806523254095045E-4</v>
      </c>
      <c r="G12" s="98">
        <v>1.0588545775694113E-3</v>
      </c>
      <c r="H12" s="98">
        <v>9.0180553486022728E-4</v>
      </c>
      <c r="I12" s="98">
        <v>6.4160360841105225E-4</v>
      </c>
      <c r="J12" s="98">
        <v>3.2870612713013753E-4</v>
      </c>
      <c r="K12" s="98">
        <v>0</v>
      </c>
      <c r="L12" s="98">
        <v>1.460502870878813E-4</v>
      </c>
      <c r="M12" s="98">
        <v>1.2135359737265356E-4</v>
      </c>
      <c r="N12" s="98">
        <v>9.2305534509639896E-5</v>
      </c>
      <c r="O12" s="98">
        <v>1.090593604020147E-4</v>
      </c>
      <c r="P12" s="98">
        <v>1.0505397038923699E-4</v>
      </c>
      <c r="Q12" s="98">
        <v>1.1615836719631534E-4</v>
      </c>
      <c r="R12" s="98">
        <v>1.0224043653116463E-4</v>
      </c>
      <c r="S12" s="98">
        <v>1.2447865767866085E-4</v>
      </c>
      <c r="T12" s="98">
        <v>1.3679550236040712E-4</v>
      </c>
      <c r="U12" s="98">
        <v>1.4463142763741413E-4</v>
      </c>
      <c r="V12" s="98">
        <v>1.1453314787209626E-4</v>
      </c>
      <c r="W12" s="98">
        <v>1.2073016926727225E-4</v>
      </c>
      <c r="X12" s="98">
        <v>1.2207934129043245E-4</v>
      </c>
      <c r="Y12" s="98">
        <v>1.2806387966860574E-4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2.9260660706754104E-4</v>
      </c>
      <c r="D13" s="101">
        <v>3.6595860101050292E-4</v>
      </c>
      <c r="E13" s="101">
        <v>4.4756543883145493E-4</v>
      </c>
      <c r="F13" s="101">
        <v>3.3340624489976281E-4</v>
      </c>
      <c r="G13" s="101">
        <v>3.4466567821150504E-4</v>
      </c>
      <c r="H13" s="101">
        <v>3.7505180462770826E-4</v>
      </c>
      <c r="I13" s="101">
        <v>2.2542641628672583E-4</v>
      </c>
      <c r="J13" s="101">
        <v>1.2925210639841639E-4</v>
      </c>
      <c r="K13" s="101">
        <v>0</v>
      </c>
      <c r="L13" s="101">
        <v>4.9640584528085608E-5</v>
      </c>
      <c r="M13" s="101">
        <v>4.6302367178607572E-5</v>
      </c>
      <c r="N13" s="101">
        <v>2.274756806911625E-5</v>
      </c>
      <c r="O13" s="101">
        <v>2.8859286142175363E-5</v>
      </c>
      <c r="P13" s="101">
        <v>2.851057533130602E-5</v>
      </c>
      <c r="Q13" s="101">
        <v>4.5135456912167173E-5</v>
      </c>
      <c r="R13" s="101">
        <v>3.8418534307917664E-5</v>
      </c>
      <c r="S13" s="101">
        <v>3.5596409888665526E-5</v>
      </c>
      <c r="T13" s="101">
        <v>4.0080847929639381E-5</v>
      </c>
      <c r="U13" s="101">
        <v>4.1733377161792712E-5</v>
      </c>
      <c r="V13" s="101">
        <v>3.5704095666742326E-5</v>
      </c>
      <c r="W13" s="101">
        <v>3.0436167818056233E-5</v>
      </c>
      <c r="X13" s="101">
        <v>3.6198803041042207E-5</v>
      </c>
      <c r="Y13" s="101">
        <v>4.6571040410169187E-5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5.0621404069500038E-4</v>
      </c>
      <c r="D14" s="104">
        <v>6.5138954936884051E-4</v>
      </c>
      <c r="E14" s="104">
        <v>6.0916591696175159E-4</v>
      </c>
      <c r="F14" s="104">
        <v>5.6465898764118758E-4</v>
      </c>
      <c r="G14" s="104">
        <v>7.1418889935790633E-4</v>
      </c>
      <c r="H14" s="104">
        <v>5.2675373023251901E-4</v>
      </c>
      <c r="I14" s="104">
        <v>4.1617719212432643E-4</v>
      </c>
      <c r="J14" s="104">
        <v>1.9945402073172114E-4</v>
      </c>
      <c r="K14" s="104">
        <v>0</v>
      </c>
      <c r="L14" s="104">
        <v>9.6409702559795677E-5</v>
      </c>
      <c r="M14" s="104">
        <v>7.5051230194045991E-5</v>
      </c>
      <c r="N14" s="104">
        <v>6.9557966440523649E-5</v>
      </c>
      <c r="O14" s="104">
        <v>8.0200074259839337E-5</v>
      </c>
      <c r="P14" s="104">
        <v>7.6543395057930978E-5</v>
      </c>
      <c r="Q14" s="104">
        <v>7.1022910284148174E-5</v>
      </c>
      <c r="R14" s="104">
        <v>6.382190222324697E-5</v>
      </c>
      <c r="S14" s="104">
        <v>8.8882247789995317E-5</v>
      </c>
      <c r="T14" s="104">
        <v>9.6714654430767724E-5</v>
      </c>
      <c r="U14" s="104">
        <v>1.0289805047562142E-4</v>
      </c>
      <c r="V14" s="104">
        <v>7.8829052205353932E-5</v>
      </c>
      <c r="W14" s="104">
        <v>9.0294001449216018E-5</v>
      </c>
      <c r="X14" s="104">
        <v>8.5880538249390233E-5</v>
      </c>
      <c r="Y14" s="104">
        <v>8.1492839258436562E-5</v>
      </c>
      <c r="DA14" s="132" t="s">
        <v>1583</v>
      </c>
    </row>
    <row r="15" spans="1:105" ht="12" customHeight="1" x14ac:dyDescent="0.25">
      <c r="A15" s="106" t="s">
        <v>122</v>
      </c>
      <c r="B15" s="101">
        <v>24.267979933794152</v>
      </c>
      <c r="C15" s="101">
        <v>25.371178480951592</v>
      </c>
      <c r="D15" s="101">
        <v>25.816815237104979</v>
      </c>
      <c r="E15" s="101">
        <v>29.520125527430018</v>
      </c>
      <c r="F15" s="101">
        <v>28.398072081604916</v>
      </c>
      <c r="G15" s="101">
        <v>26.380196696475885</v>
      </c>
      <c r="H15" s="101">
        <v>27.851519654351197</v>
      </c>
      <c r="I15" s="101">
        <v>22.866209390170702</v>
      </c>
      <c r="J15" s="101">
        <v>23.271675496563159</v>
      </c>
      <c r="K15" s="101">
        <v>20.925380419884721</v>
      </c>
      <c r="L15" s="101">
        <v>20.951755260734803</v>
      </c>
      <c r="M15" s="101">
        <v>21.437216182663221</v>
      </c>
      <c r="N15" s="101">
        <v>17.049690932170115</v>
      </c>
      <c r="O15" s="101">
        <v>15.874880380251346</v>
      </c>
      <c r="P15" s="101">
        <v>15.042241214325861</v>
      </c>
      <c r="Q15" s="101">
        <v>16.844460710951513</v>
      </c>
      <c r="R15" s="101">
        <v>16.172895120289617</v>
      </c>
      <c r="S15" s="101">
        <v>15.484957897009531</v>
      </c>
      <c r="T15" s="101">
        <v>13.757286196120432</v>
      </c>
      <c r="U15" s="101">
        <v>10.877695997445729</v>
      </c>
      <c r="V15" s="101">
        <v>9.1859037258427083</v>
      </c>
      <c r="W15" s="101">
        <v>6.4891231628354875</v>
      </c>
      <c r="X15" s="101">
        <v>5.743621883593609</v>
      </c>
      <c r="Y15" s="101">
        <v>5.5972502785297671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0.21726701825132125</v>
      </c>
      <c r="D16" s="104">
        <v>0.24367420812870161</v>
      </c>
      <c r="E16" s="104">
        <v>0.29303589108067307</v>
      </c>
      <c r="F16" s="104">
        <v>0.26659281124576839</v>
      </c>
      <c r="G16" s="104">
        <v>0.25713345468396753</v>
      </c>
      <c r="H16" s="104">
        <v>0.28833438207512568</v>
      </c>
      <c r="I16" s="104">
        <v>0.22841362407063232</v>
      </c>
      <c r="J16" s="104">
        <v>0.31253575311397108</v>
      </c>
      <c r="K16" s="104">
        <v>0.34744524039127367</v>
      </c>
      <c r="L16" s="104">
        <v>0.44876088255342306</v>
      </c>
      <c r="M16" s="104">
        <v>0.67500478083060678</v>
      </c>
      <c r="N16" s="104">
        <v>0.74484469338758075</v>
      </c>
      <c r="O16" s="104">
        <v>0.77843158450635241</v>
      </c>
      <c r="P16" s="104">
        <v>0.75262256886815004</v>
      </c>
      <c r="Q16" s="104">
        <v>0.90209193280691358</v>
      </c>
      <c r="R16" s="104">
        <v>0.90337279698567818</v>
      </c>
      <c r="S16" s="104">
        <v>0.92012483725681404</v>
      </c>
      <c r="T16" s="104">
        <v>0.91255486320947654</v>
      </c>
      <c r="U16" s="104">
        <v>0.75302751325530637</v>
      </c>
      <c r="V16" s="104">
        <v>0.64915222178472742</v>
      </c>
      <c r="W16" s="104">
        <v>0.47805923313335602</v>
      </c>
      <c r="X16" s="104">
        <v>0.43531551947091396</v>
      </c>
      <c r="Y16" s="104">
        <v>0.47382895932241281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7.4116333591695005E-2</v>
      </c>
      <c r="D17" s="98">
        <v>8.1547562535215917E-2</v>
      </c>
      <c r="E17" s="98">
        <v>0.11622600189386342</v>
      </c>
      <c r="F17" s="98">
        <v>9.2150162297422455E-2</v>
      </c>
      <c r="G17" s="98">
        <v>7.7692445889330899E-2</v>
      </c>
      <c r="H17" s="98">
        <v>0.11250279730512731</v>
      </c>
      <c r="I17" s="98">
        <v>7.4627667716727894E-2</v>
      </c>
      <c r="J17" s="98">
        <v>0.11420895552115</v>
      </c>
      <c r="K17" s="98">
        <v>0.11813640755450601</v>
      </c>
      <c r="L17" s="98">
        <v>0.14694683270567332</v>
      </c>
      <c r="M17" s="98">
        <v>0.24916055313220897</v>
      </c>
      <c r="N17" s="98">
        <v>0.17565545047354603</v>
      </c>
      <c r="O17" s="98">
        <v>0.19572735846984821</v>
      </c>
      <c r="P17" s="98">
        <v>0.19386999399394395</v>
      </c>
      <c r="Q17" s="98">
        <v>0.33394432986676181</v>
      </c>
      <c r="R17" s="98">
        <v>0.32155198876610508</v>
      </c>
      <c r="S17" s="98">
        <v>0.30592030780217577</v>
      </c>
      <c r="T17" s="98">
        <v>0.30564610041659723</v>
      </c>
      <c r="U17" s="98">
        <v>0.24461151595727074</v>
      </c>
      <c r="V17" s="98">
        <v>0.22410901197148034</v>
      </c>
      <c r="W17" s="98">
        <v>0.13375852260556836</v>
      </c>
      <c r="X17" s="98">
        <v>0.14196517339272971</v>
      </c>
      <c r="Y17" s="98">
        <v>0.18681948656535763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0.14315068465962624</v>
      </c>
      <c r="D18" s="98">
        <v>0.16212664559348569</v>
      </c>
      <c r="E18" s="98">
        <v>0.17680988918680968</v>
      </c>
      <c r="F18" s="98">
        <v>0.17444264894834594</v>
      </c>
      <c r="G18" s="98">
        <v>0.17944100879463665</v>
      </c>
      <c r="H18" s="98">
        <v>0.17583158476999838</v>
      </c>
      <c r="I18" s="98">
        <v>0.15378595635390441</v>
      </c>
      <c r="J18" s="98">
        <v>0.1983267975928211</v>
      </c>
      <c r="K18" s="98">
        <v>0.22930883283676765</v>
      </c>
      <c r="L18" s="98">
        <v>0.30181404984774973</v>
      </c>
      <c r="M18" s="98">
        <v>0.42584422769839775</v>
      </c>
      <c r="N18" s="98">
        <v>0.56918924291403472</v>
      </c>
      <c r="O18" s="98">
        <v>0.58270422603650418</v>
      </c>
      <c r="P18" s="98">
        <v>0.55875257487420604</v>
      </c>
      <c r="Q18" s="98">
        <v>0.56814760294015176</v>
      </c>
      <c r="R18" s="98">
        <v>0.58182080821957305</v>
      </c>
      <c r="S18" s="98">
        <v>0.61420452945463822</v>
      </c>
      <c r="T18" s="98">
        <v>0.60690876279287931</v>
      </c>
      <c r="U18" s="98">
        <v>0.50841599729803566</v>
      </c>
      <c r="V18" s="98">
        <v>0.42504320981324711</v>
      </c>
      <c r="W18" s="98">
        <v>0.34430071052778766</v>
      </c>
      <c r="X18" s="98">
        <v>0.29335034607818422</v>
      </c>
      <c r="Y18" s="98">
        <v>0.28700947275705518</v>
      </c>
      <c r="DA18" s="63" t="s">
        <v>1587</v>
      </c>
    </row>
    <row r="19" spans="1:105" ht="12" customHeight="1" x14ac:dyDescent="0.25">
      <c r="A19" s="121" t="s">
        <v>54</v>
      </c>
      <c r="B19" s="122">
        <v>14.208057844507573</v>
      </c>
      <c r="C19" s="122">
        <v>14.517305583113853</v>
      </c>
      <c r="D19" s="122">
        <v>14.88123192839782</v>
      </c>
      <c r="E19" s="122">
        <v>15.272584548996971</v>
      </c>
      <c r="F19" s="122">
        <v>14.484156376392395</v>
      </c>
      <c r="G19" s="122">
        <v>13.381511676618603</v>
      </c>
      <c r="H19" s="122">
        <v>12.038451075494923</v>
      </c>
      <c r="I19" s="122">
        <v>9.365647139034369</v>
      </c>
      <c r="J19" s="122">
        <v>7.9573013557879815</v>
      </c>
      <c r="K19" s="122">
        <v>7.00186521440465</v>
      </c>
      <c r="L19" s="122">
        <v>7.1463130421115961</v>
      </c>
      <c r="M19" s="122">
        <v>6.0653363111641685</v>
      </c>
      <c r="N19" s="122">
        <v>4.9661203635185247</v>
      </c>
      <c r="O19" s="122">
        <v>4.6956906588041791</v>
      </c>
      <c r="P19" s="122">
        <v>4.1026403315127302</v>
      </c>
      <c r="Q19" s="122">
        <v>4.1495441522182244</v>
      </c>
      <c r="R19" s="122">
        <v>3.7610003239325973</v>
      </c>
      <c r="S19" s="122">
        <v>4.6625807434333453</v>
      </c>
      <c r="T19" s="122">
        <v>4.5055612724620318</v>
      </c>
      <c r="U19" s="122">
        <v>3.6946678213627107</v>
      </c>
      <c r="V19" s="122">
        <v>4.215073264438022</v>
      </c>
      <c r="W19" s="122">
        <v>3.1043715656730102</v>
      </c>
      <c r="X19" s="122">
        <v>2.5173435172932019</v>
      </c>
      <c r="Y19" s="122">
        <v>2.1879806251623251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13.116528689289796</v>
      </c>
      <c r="C21" s="98">
        <v>13.091336440040092</v>
      </c>
      <c r="D21" s="98">
        <v>13.954527272386931</v>
      </c>
      <c r="E21" s="98">
        <v>14.495829217395741</v>
      </c>
      <c r="F21" s="98">
        <v>13.451404753839885</v>
      </c>
      <c r="G21" s="98">
        <v>12.351995306118198</v>
      </c>
      <c r="H21" s="98">
        <v>10.981396572845954</v>
      </c>
      <c r="I21" s="98">
        <v>8.3980880385029941</v>
      </c>
      <c r="J21" s="98">
        <v>6.9232567694543965</v>
      </c>
      <c r="K21" s="98">
        <v>5.998051642431526</v>
      </c>
      <c r="L21" s="98">
        <v>5.7345415643307591</v>
      </c>
      <c r="M21" s="98">
        <v>4.2822984541079565</v>
      </c>
      <c r="N21" s="98">
        <v>3.2531147522459469</v>
      </c>
      <c r="O21" s="98">
        <v>3.186084586466817</v>
      </c>
      <c r="P21" s="98">
        <v>2.702794613851387</v>
      </c>
      <c r="Q21" s="98">
        <v>2.6812825756501963</v>
      </c>
      <c r="R21" s="98">
        <v>2.2433796920998113</v>
      </c>
      <c r="S21" s="98">
        <v>3.0128974961830117</v>
      </c>
      <c r="T21" s="98">
        <v>2.9437735629309407</v>
      </c>
      <c r="U21" s="98">
        <v>2.4234466224848608</v>
      </c>
      <c r="V21" s="98">
        <v>2.5603677057258243</v>
      </c>
      <c r="W21" s="98">
        <v>1.9352735564932135</v>
      </c>
      <c r="X21" s="98">
        <v>1.5690154544368977</v>
      </c>
      <c r="Y21" s="98">
        <v>1.3543679057123614</v>
      </c>
      <c r="DA21" s="63" t="s">
        <v>1590</v>
      </c>
    </row>
    <row r="22" spans="1:105" ht="12" customHeight="1" x14ac:dyDescent="0.25">
      <c r="A22" s="109" t="s">
        <v>120</v>
      </c>
      <c r="B22" s="33">
        <v>1.0915291552177773</v>
      </c>
      <c r="C22" s="33">
        <v>1.4259691430737618</v>
      </c>
      <c r="D22" s="33">
        <v>0.92670465601088836</v>
      </c>
      <c r="E22" s="33">
        <v>0.77675533160123</v>
      </c>
      <c r="F22" s="33">
        <v>1.0327516225525095</v>
      </c>
      <c r="G22" s="33">
        <v>1.0295163705004045</v>
      </c>
      <c r="H22" s="33">
        <v>1.0570545026489679</v>
      </c>
      <c r="I22" s="33">
        <v>0.96755910053137417</v>
      </c>
      <c r="J22" s="33">
        <v>1.0340445863335845</v>
      </c>
      <c r="K22" s="33">
        <v>1.0038135719731238</v>
      </c>
      <c r="L22" s="33">
        <v>1.4117714777808372</v>
      </c>
      <c r="M22" s="33">
        <v>1.7830378570562118</v>
      </c>
      <c r="N22" s="33">
        <v>1.7130056112725778</v>
      </c>
      <c r="O22" s="33">
        <v>1.5096060723373623</v>
      </c>
      <c r="P22" s="33">
        <v>1.3998457176613435</v>
      </c>
      <c r="Q22" s="33">
        <v>1.4682615765680276</v>
      </c>
      <c r="R22" s="33">
        <v>1.5176206318327858</v>
      </c>
      <c r="S22" s="33">
        <v>1.6496832472503331</v>
      </c>
      <c r="T22" s="33">
        <v>1.5617877095310913</v>
      </c>
      <c r="U22" s="33">
        <v>1.2712211988778499</v>
      </c>
      <c r="V22" s="33">
        <v>1.6547055587121973</v>
      </c>
      <c r="W22" s="33">
        <v>1.1690980091797967</v>
      </c>
      <c r="X22" s="33">
        <v>0.94832806285630411</v>
      </c>
      <c r="Y22" s="33">
        <v>0.83361271944996373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186.81952810955855</v>
      </c>
      <c r="C24" s="117">
        <f t="shared" si="7"/>
        <v>150.88131711986847</v>
      </c>
      <c r="D24" s="117">
        <f t="shared" si="7"/>
        <v>152.5315676129357</v>
      </c>
      <c r="E24" s="117">
        <f t="shared" si="7"/>
        <v>123.31613247173871</v>
      </c>
      <c r="F24" s="117">
        <f t="shared" si="7"/>
        <v>73.092284719276066</v>
      </c>
      <c r="G24" s="117">
        <f t="shared" si="7"/>
        <v>81.861131924942001</v>
      </c>
      <c r="H24" s="117">
        <f t="shared" si="7"/>
        <v>60.106581351761228</v>
      </c>
      <c r="I24" s="117">
        <f t="shared" si="7"/>
        <v>23.313311373354402</v>
      </c>
      <c r="J24" s="117">
        <f t="shared" si="7"/>
        <v>20.224478941607533</v>
      </c>
      <c r="K24" s="117">
        <f t="shared" si="7"/>
        <v>19.931644486384375</v>
      </c>
      <c r="L24" s="117">
        <f t="shared" si="7"/>
        <v>39.101348710529209</v>
      </c>
      <c r="M24" s="117">
        <f t="shared" si="7"/>
        <v>26.251544811014128</v>
      </c>
      <c r="N24" s="117">
        <f t="shared" si="7"/>
        <v>13.641280150754756</v>
      </c>
      <c r="O24" s="117">
        <f t="shared" si="7"/>
        <v>13.725134704542684</v>
      </c>
      <c r="P24" s="117">
        <f t="shared" si="7"/>
        <v>10.442181009664571</v>
      </c>
      <c r="Q24" s="117">
        <f t="shared" si="7"/>
        <v>11.150570656012807</v>
      </c>
      <c r="R24" s="117">
        <f t="shared" ref="R24:V24" si="8">R25+R28+R30+R39</f>
        <v>9.2607842393048667</v>
      </c>
      <c r="S24" s="117">
        <f t="shared" si="8"/>
        <v>11.392348614186416</v>
      </c>
      <c r="T24" s="117">
        <f t="shared" si="8"/>
        <v>11.520394139654419</v>
      </c>
      <c r="U24" s="117">
        <f t="shared" si="8"/>
        <v>11.004724334702271</v>
      </c>
      <c r="V24" s="117">
        <f t="shared" si="8"/>
        <v>3.3548868707183468</v>
      </c>
      <c r="W24" s="117">
        <f t="shared" ref="W24:Y24" si="9">W25+W28+W30+W39</f>
        <v>2.724501900449825</v>
      </c>
      <c r="X24" s="117">
        <f t="shared" si="9"/>
        <v>2.3094599034590386</v>
      </c>
      <c r="Y24" s="117">
        <f t="shared" si="9"/>
        <v>2.2629777459477598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159.75486963303726</v>
      </c>
      <c r="C25" s="122">
        <f t="shared" si="10"/>
        <v>126.81162582229084</v>
      </c>
      <c r="D25" s="122">
        <f t="shared" si="10"/>
        <v>130.8521884101603</v>
      </c>
      <c r="E25" s="122">
        <f t="shared" si="10"/>
        <v>105.30138032160801</v>
      </c>
      <c r="F25" s="122">
        <f t="shared" si="10"/>
        <v>60.132455573731967</v>
      </c>
      <c r="G25" s="122">
        <f t="shared" si="10"/>
        <v>71.811301233998933</v>
      </c>
      <c r="H25" s="122">
        <f t="shared" si="10"/>
        <v>52.444211374478428</v>
      </c>
      <c r="I25" s="122">
        <f t="shared" si="10"/>
        <v>18.68321887856467</v>
      </c>
      <c r="J25" s="122">
        <f t="shared" si="10"/>
        <v>16.622978182945943</v>
      </c>
      <c r="K25" s="122">
        <f t="shared" si="10"/>
        <v>16.731049313523098</v>
      </c>
      <c r="L25" s="122">
        <f t="shared" si="10"/>
        <v>35.82401925453275</v>
      </c>
      <c r="M25" s="122">
        <f t="shared" si="10"/>
        <v>23.15144518306602</v>
      </c>
      <c r="N25" s="122">
        <f t="shared" si="10"/>
        <v>11.597425511058391</v>
      </c>
      <c r="O25" s="122">
        <f t="shared" si="10"/>
        <v>11.987815870067715</v>
      </c>
      <c r="P25" s="122">
        <f t="shared" si="10"/>
        <v>8.8555389799595687</v>
      </c>
      <c r="Q25" s="122">
        <f t="shared" si="10"/>
        <v>9.3983256108794198</v>
      </c>
      <c r="R25" s="122">
        <f t="shared" ref="R25:V25" si="11">SUM(R26:R27)</f>
        <v>7.668215165070742</v>
      </c>
      <c r="S25" s="122">
        <f t="shared" si="11"/>
        <v>9.6523548444807865</v>
      </c>
      <c r="T25" s="122">
        <f t="shared" si="11"/>
        <v>9.7937243781010874</v>
      </c>
      <c r="U25" s="122">
        <f t="shared" si="11"/>
        <v>9.5105628926690517</v>
      </c>
      <c r="V25" s="122">
        <f t="shared" si="11"/>
        <v>2.3426993668033447</v>
      </c>
      <c r="W25" s="122">
        <f t="shared" ref="W25:Y25" si="12">SUM(W26:W27)</f>
        <v>2.1799966835762454</v>
      </c>
      <c r="X25" s="122">
        <f t="shared" si="12"/>
        <v>1.9523969046637228</v>
      </c>
      <c r="Y25" s="122">
        <f t="shared" si="12"/>
        <v>1.8838362466007712</v>
      </c>
      <c r="DA25" s="130" t="s">
        <v>1593</v>
      </c>
    </row>
    <row r="26" spans="1:105" ht="12" customHeight="1" x14ac:dyDescent="0.25">
      <c r="A26" s="97" t="s">
        <v>74</v>
      </c>
      <c r="B26" s="98">
        <v>158.10790990120947</v>
      </c>
      <c r="C26" s="98">
        <v>125.52729250020771</v>
      </c>
      <c r="D26" s="98">
        <v>129.54661118082385</v>
      </c>
      <c r="E26" s="98">
        <v>104.277200728598</v>
      </c>
      <c r="F26" s="98">
        <v>59.552538697176317</v>
      </c>
      <c r="G26" s="98">
        <v>71.135205474288654</v>
      </c>
      <c r="H26" s="98">
        <v>51.961815192669576</v>
      </c>
      <c r="I26" s="98">
        <v>18.514062265611429</v>
      </c>
      <c r="J26" s="98">
        <v>16.47420124411525</v>
      </c>
      <c r="K26" s="98">
        <v>16.583707600680327</v>
      </c>
      <c r="L26" s="98">
        <v>35.512656519142809</v>
      </c>
      <c r="M26" s="98">
        <v>22.953706493506928</v>
      </c>
      <c r="N26" s="98">
        <v>11.49481647958544</v>
      </c>
      <c r="O26" s="98">
        <v>11.856393162606693</v>
      </c>
      <c r="P26" s="98">
        <v>8.758232328045338</v>
      </c>
      <c r="Q26" s="98">
        <v>9.294917359319756</v>
      </c>
      <c r="R26" s="98">
        <v>7.5841845801089054</v>
      </c>
      <c r="S26" s="98">
        <v>9.5457982229865213</v>
      </c>
      <c r="T26" s="98">
        <v>9.6857853253081156</v>
      </c>
      <c r="U26" s="98">
        <v>9.4058971051877158</v>
      </c>
      <c r="V26" s="98">
        <v>2.3164775007165312</v>
      </c>
      <c r="W26" s="98">
        <v>2.1556090570364006</v>
      </c>
      <c r="X26" s="98">
        <v>1.9307652622527913</v>
      </c>
      <c r="Y26" s="98">
        <v>1.863047721410148</v>
      </c>
      <c r="DA26" s="63" t="s">
        <v>1594</v>
      </c>
    </row>
    <row r="27" spans="1:105" ht="12" customHeight="1" x14ac:dyDescent="0.25">
      <c r="A27" s="97" t="s">
        <v>53</v>
      </c>
      <c r="B27" s="98">
        <v>1.646959731827792</v>
      </c>
      <c r="C27" s="98">
        <v>1.2843333220831323</v>
      </c>
      <c r="D27" s="98">
        <v>1.3055772293364405</v>
      </c>
      <c r="E27" s="98">
        <v>1.0241795930100075</v>
      </c>
      <c r="F27" s="98">
        <v>0.57991687655565061</v>
      </c>
      <c r="G27" s="98">
        <v>0.67609575971027602</v>
      </c>
      <c r="H27" s="98">
        <v>0.48239618180885108</v>
      </c>
      <c r="I27" s="98">
        <v>0.16915661295324275</v>
      </c>
      <c r="J27" s="98">
        <v>0.14877693883069215</v>
      </c>
      <c r="K27" s="98">
        <v>0.14734171284276928</v>
      </c>
      <c r="L27" s="98">
        <v>0.31136273538993881</v>
      </c>
      <c r="M27" s="98">
        <v>0.19773868955909146</v>
      </c>
      <c r="N27" s="98">
        <v>0.10260903147295138</v>
      </c>
      <c r="O27" s="98">
        <v>0.1314227074610225</v>
      </c>
      <c r="P27" s="98">
        <v>9.7306651914231254E-2</v>
      </c>
      <c r="Q27" s="98">
        <v>0.10340825155966411</v>
      </c>
      <c r="R27" s="98">
        <v>8.4030584961836755E-2</v>
      </c>
      <c r="S27" s="98">
        <v>0.10655662149426509</v>
      </c>
      <c r="T27" s="98">
        <v>0.10793905279297246</v>
      </c>
      <c r="U27" s="98">
        <v>0.1046657874813358</v>
      </c>
      <c r="V27" s="98">
        <v>2.6221866086813459E-2</v>
      </c>
      <c r="W27" s="98">
        <v>2.4387626539844998E-2</v>
      </c>
      <c r="X27" s="98">
        <v>2.1631642410931521E-2</v>
      </c>
      <c r="Y27" s="98">
        <v>2.0788525190623342E-2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1.0298408633834428E-2</v>
      </c>
      <c r="C28" s="122">
        <f t="shared" si="13"/>
        <v>1.0697256280240536E-2</v>
      </c>
      <c r="D28" s="122">
        <f t="shared" si="13"/>
        <v>1.5651040845252845E-2</v>
      </c>
      <c r="E28" s="122">
        <f t="shared" si="13"/>
        <v>2.0195323436569757E-2</v>
      </c>
      <c r="F28" s="122">
        <f t="shared" si="13"/>
        <v>8.713946332452361E-3</v>
      </c>
      <c r="G28" s="122">
        <f t="shared" si="13"/>
        <v>7.3358327361370494E-3</v>
      </c>
      <c r="H28" s="122">
        <f t="shared" si="13"/>
        <v>8.5307179180384874E-3</v>
      </c>
      <c r="I28" s="122">
        <f t="shared" si="13"/>
        <v>8.5884494883263184E-3</v>
      </c>
      <c r="J28" s="122">
        <f t="shared" si="13"/>
        <v>3.617370392168816E-3</v>
      </c>
      <c r="K28" s="122">
        <f t="shared" si="13"/>
        <v>1.2688158469072739E-3</v>
      </c>
      <c r="L28" s="122">
        <f t="shared" si="13"/>
        <v>1.607356675196551E-4</v>
      </c>
      <c r="M28" s="122">
        <f t="shared" si="13"/>
        <v>1.3310316701786113E-4</v>
      </c>
      <c r="N28" s="122">
        <f t="shared" si="13"/>
        <v>5.4622640053320739E-3</v>
      </c>
      <c r="O28" s="122">
        <f t="shared" si="13"/>
        <v>1.2150804723792531E-2</v>
      </c>
      <c r="P28" s="122">
        <f t="shared" si="13"/>
        <v>1.3300634915364307E-2</v>
      </c>
      <c r="Q28" s="122">
        <f t="shared" si="13"/>
        <v>2.4558711587957839E-2</v>
      </c>
      <c r="R28" s="122">
        <f t="shared" si="13"/>
        <v>2.3053741012896672E-2</v>
      </c>
      <c r="S28" s="122">
        <f t="shared" si="13"/>
        <v>2.3906535540466494E-2</v>
      </c>
      <c r="T28" s="122">
        <f t="shared" si="13"/>
        <v>2.624207604193694E-2</v>
      </c>
      <c r="U28" s="122">
        <f t="shared" si="13"/>
        <v>2.7670928463094366E-2</v>
      </c>
      <c r="V28" s="122">
        <f t="shared" si="13"/>
        <v>9.539428154948135E-3</v>
      </c>
      <c r="W28" s="122">
        <f t="shared" si="13"/>
        <v>1.6277600556464222E-2</v>
      </c>
      <c r="X28" s="122">
        <f t="shared" si="13"/>
        <v>6.7511054669868332E-3</v>
      </c>
      <c r="Y28" s="122">
        <f t="shared" si="13"/>
        <v>3.643093394229338E-3</v>
      </c>
      <c r="DA28" s="130" t="s">
        <v>1596</v>
      </c>
    </row>
    <row r="29" spans="1:105" ht="12" customHeight="1" x14ac:dyDescent="0.25">
      <c r="A29" s="97" t="s">
        <v>53</v>
      </c>
      <c r="B29" s="98">
        <v>1.0298408633834428E-2</v>
      </c>
      <c r="C29" s="98">
        <v>1.0697256280240536E-2</v>
      </c>
      <c r="D29" s="98">
        <v>1.5651040845252845E-2</v>
      </c>
      <c r="E29" s="98">
        <v>2.0195323436569757E-2</v>
      </c>
      <c r="F29" s="98">
        <v>8.713946332452361E-3</v>
      </c>
      <c r="G29" s="98">
        <v>7.3358327361370494E-3</v>
      </c>
      <c r="H29" s="98">
        <v>8.5307179180384874E-3</v>
      </c>
      <c r="I29" s="98">
        <v>8.5884494883263184E-3</v>
      </c>
      <c r="J29" s="98">
        <v>3.617370392168816E-3</v>
      </c>
      <c r="K29" s="98">
        <v>1.2688158469072739E-3</v>
      </c>
      <c r="L29" s="98">
        <v>1.607356675196551E-4</v>
      </c>
      <c r="M29" s="98">
        <v>1.3310316701786113E-4</v>
      </c>
      <c r="N29" s="98">
        <v>5.4622640053320739E-3</v>
      </c>
      <c r="O29" s="98">
        <v>1.2150804723792531E-2</v>
      </c>
      <c r="P29" s="98">
        <v>1.3300634915364307E-2</v>
      </c>
      <c r="Q29" s="98">
        <v>2.4558711587957839E-2</v>
      </c>
      <c r="R29" s="98">
        <v>2.3053741012896672E-2</v>
      </c>
      <c r="S29" s="98">
        <v>2.3906535540466494E-2</v>
      </c>
      <c r="T29" s="98">
        <v>2.624207604193694E-2</v>
      </c>
      <c r="U29" s="98">
        <v>2.7670928463094366E-2</v>
      </c>
      <c r="V29" s="98">
        <v>9.539428154948135E-3</v>
      </c>
      <c r="W29" s="98">
        <v>1.6277600556464222E-2</v>
      </c>
      <c r="X29" s="98">
        <v>6.7511054669868332E-3</v>
      </c>
      <c r="Y29" s="98">
        <v>3.643093394229338E-3</v>
      </c>
      <c r="DA29" s="63" t="s">
        <v>1597</v>
      </c>
    </row>
    <row r="30" spans="1:105" ht="12" customHeight="1" x14ac:dyDescent="0.25">
      <c r="A30" s="121" t="s">
        <v>55</v>
      </c>
      <c r="B30" s="122">
        <v>19.348901795404153</v>
      </c>
      <c r="C30" s="122">
        <v>17.075804043417683</v>
      </c>
      <c r="D30" s="122">
        <v>15.424965770370425</v>
      </c>
      <c r="E30" s="122">
        <v>13.003958284893368</v>
      </c>
      <c r="F30" s="122">
        <v>9.2313830626858735</v>
      </c>
      <c r="G30" s="122">
        <v>7.2185597802531607</v>
      </c>
      <c r="H30" s="122">
        <v>5.6459482801267793</v>
      </c>
      <c r="I30" s="122">
        <v>3.41720543618462</v>
      </c>
      <c r="J30" s="122">
        <v>2.7652479269875521</v>
      </c>
      <c r="K30" s="122">
        <v>2.4713951611900717</v>
      </c>
      <c r="L30" s="122">
        <v>2.5249459486296977</v>
      </c>
      <c r="M30" s="122">
        <v>2.4697526131360572</v>
      </c>
      <c r="N30" s="122">
        <v>1.6122952557448968</v>
      </c>
      <c r="O30" s="122">
        <v>1.3473645765250342</v>
      </c>
      <c r="P30" s="122">
        <v>1.2497515772259666</v>
      </c>
      <c r="Q30" s="122">
        <v>1.3998639316098909</v>
      </c>
      <c r="R30" s="122">
        <v>1.2893410705676662</v>
      </c>
      <c r="S30" s="122">
        <v>1.3493382891234149</v>
      </c>
      <c r="T30" s="122">
        <v>1.3204567143280439</v>
      </c>
      <c r="U30" s="122">
        <v>1.1328739145296691</v>
      </c>
      <c r="V30" s="122">
        <v>0.71420411116456639</v>
      </c>
      <c r="W30" s="122">
        <v>0.37104259230414083</v>
      </c>
      <c r="X30" s="122">
        <v>0.25266833266807504</v>
      </c>
      <c r="Y30" s="122">
        <v>0.27993980627127479</v>
      </c>
      <c r="DA30" s="130" t="s">
        <v>1598</v>
      </c>
    </row>
    <row r="31" spans="1:105" ht="12" customHeight="1" x14ac:dyDescent="0.25">
      <c r="A31" s="97" t="s">
        <v>141</v>
      </c>
      <c r="B31" s="98">
        <v>6.1876429094941852</v>
      </c>
      <c r="C31" s="98">
        <v>4.9182784771498982</v>
      </c>
      <c r="D31" s="98">
        <v>4.7108554451496811</v>
      </c>
      <c r="E31" s="98">
        <v>3.6655167635584949</v>
      </c>
      <c r="F31" s="98">
        <v>2.3715907364004742</v>
      </c>
      <c r="G31" s="98">
        <v>1.9096598844085544</v>
      </c>
      <c r="H31" s="98">
        <v>1.003285965988179</v>
      </c>
      <c r="I31" s="98">
        <v>0.40370526961137199</v>
      </c>
      <c r="J31" s="98">
        <v>0.2963015806096011</v>
      </c>
      <c r="K31" s="98">
        <v>0.26075101529988914</v>
      </c>
      <c r="L31" s="98">
        <v>0.29915234160330956</v>
      </c>
      <c r="M31" s="98">
        <v>0.22591023351602055</v>
      </c>
      <c r="N31" s="98">
        <v>0.11644036315295783</v>
      </c>
      <c r="O31" s="98">
        <v>7.3626943785086468E-2</v>
      </c>
      <c r="P31" s="98">
        <v>6.3497322896548927E-2</v>
      </c>
      <c r="Q31" s="98">
        <v>6.3272211083274771E-2</v>
      </c>
      <c r="R31" s="98">
        <v>5.2115581267970973E-2</v>
      </c>
      <c r="S31" s="98">
        <v>7.38176926649554E-2</v>
      </c>
      <c r="T31" s="98">
        <v>7.8439135961673984E-2</v>
      </c>
      <c r="U31" s="98">
        <v>6.8617339792152524E-2</v>
      </c>
      <c r="V31" s="98">
        <v>3.1074163992443438E-2</v>
      </c>
      <c r="W31" s="98">
        <v>1.3200775764156559E-2</v>
      </c>
      <c r="X31" s="98">
        <v>9.7266712831022041E-3</v>
      </c>
      <c r="Y31" s="98">
        <v>1.0039517011397443E-2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9.9877550357907162E-5</v>
      </c>
      <c r="D32" s="98">
        <v>1.1309168992474971E-4</v>
      </c>
      <c r="E32" s="98">
        <v>1.1747479165194717E-4</v>
      </c>
      <c r="F32" s="98">
        <v>9.9832606411540343E-5</v>
      </c>
      <c r="G32" s="98">
        <v>1.177029180037459E-4</v>
      </c>
      <c r="H32" s="98">
        <v>1.2891343092922387E-4</v>
      </c>
      <c r="I32" s="98">
        <v>1.0700825583797667E-4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3.658497212647425E-5</v>
      </c>
      <c r="D33" s="101">
        <v>4.0698986060686522E-5</v>
      </c>
      <c r="E33" s="101">
        <v>4.9774645290338865E-5</v>
      </c>
      <c r="F33" s="101">
        <v>3.7078773599672406E-5</v>
      </c>
      <c r="G33" s="101">
        <v>3.8330957639453116E-5</v>
      </c>
      <c r="H33" s="101">
        <v>5.3641391741953353E-5</v>
      </c>
      <c r="I33" s="101">
        <v>3.7622261819249373E-5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6.3292578231432912E-5</v>
      </c>
      <c r="D34" s="104">
        <v>7.2392703864063192E-5</v>
      </c>
      <c r="E34" s="104">
        <v>6.7700146361608304E-5</v>
      </c>
      <c r="F34" s="104">
        <v>6.275383281186793E-5</v>
      </c>
      <c r="G34" s="104">
        <v>7.9371960364292779E-5</v>
      </c>
      <c r="H34" s="104">
        <v>7.5272039187270501E-5</v>
      </c>
      <c r="I34" s="104">
        <v>6.9385994018727302E-5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13.161258885909966</v>
      </c>
      <c r="C35" s="101">
        <v>12.127471985454582</v>
      </c>
      <c r="D35" s="101">
        <v>10.680723892892654</v>
      </c>
      <c r="E35" s="101">
        <v>9.3011930284343585</v>
      </c>
      <c r="F35" s="101">
        <v>6.8258328129099128</v>
      </c>
      <c r="G35" s="101">
        <v>5.2731405392507664</v>
      </c>
      <c r="H35" s="101">
        <v>4.5986022540544074</v>
      </c>
      <c r="I35" s="101">
        <v>2.9817425893292704</v>
      </c>
      <c r="J35" s="101">
        <v>2.4469268046454107</v>
      </c>
      <c r="K35" s="101">
        <v>2.19542979758711</v>
      </c>
      <c r="L35" s="101">
        <v>2.205875888711903</v>
      </c>
      <c r="M35" s="101">
        <v>2.2153226435065712</v>
      </c>
      <c r="N35" s="101">
        <v>1.4425215297599254</v>
      </c>
      <c r="O35" s="101">
        <v>1.2046452071812039</v>
      </c>
      <c r="P35" s="101">
        <v>1.1214910965441949</v>
      </c>
      <c r="Q35" s="101">
        <v>1.2597338952424926</v>
      </c>
      <c r="R35" s="101">
        <v>1.1662708390713097</v>
      </c>
      <c r="S35" s="101">
        <v>1.2035055531913286</v>
      </c>
      <c r="T35" s="101">
        <v>1.1734086137621613</v>
      </c>
      <c r="U35" s="101">
        <v>1.0043392676335499</v>
      </c>
      <c r="V35" s="101">
        <v>0.64380495938637028</v>
      </c>
      <c r="W35" s="101">
        <v>0.32689479494816698</v>
      </c>
      <c r="X35" s="101">
        <v>0.22078761752480255</v>
      </c>
      <c r="Y35" s="101">
        <v>0.24476883809848277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2.9953703262844925E-2</v>
      </c>
      <c r="D36" s="104">
        <v>3.3273340638165942E-2</v>
      </c>
      <c r="E36" s="104">
        <v>3.7131018108863323E-2</v>
      </c>
      <c r="F36" s="104">
        <v>3.3859680769074141E-2</v>
      </c>
      <c r="G36" s="104">
        <v>3.5641653675836438E-2</v>
      </c>
      <c r="H36" s="104">
        <v>4.393114665326342E-2</v>
      </c>
      <c r="I36" s="104">
        <v>3.1650568988139532E-2</v>
      </c>
      <c r="J36" s="104">
        <v>2.2019541732540227E-2</v>
      </c>
      <c r="K36" s="104">
        <v>1.52143483030724E-2</v>
      </c>
      <c r="L36" s="104">
        <v>1.991771831448522E-2</v>
      </c>
      <c r="M36" s="104">
        <v>2.8519736113465522E-2</v>
      </c>
      <c r="N36" s="104">
        <v>5.3333362832013551E-2</v>
      </c>
      <c r="O36" s="104">
        <v>6.90924255587438E-2</v>
      </c>
      <c r="P36" s="104">
        <v>6.4763157785222736E-2</v>
      </c>
      <c r="Q36" s="104">
        <v>7.685782528412341E-2</v>
      </c>
      <c r="R36" s="104">
        <v>7.0954650228385457E-2</v>
      </c>
      <c r="S36" s="104">
        <v>7.2015043267130971E-2</v>
      </c>
      <c r="T36" s="104">
        <v>6.8608964604208428E-2</v>
      </c>
      <c r="U36" s="104">
        <v>5.9917307103966602E-2</v>
      </c>
      <c r="V36" s="104">
        <v>3.9324987785752628E-2</v>
      </c>
      <c r="W36" s="104">
        <v>3.0947021591817281E-2</v>
      </c>
      <c r="X36" s="104">
        <v>2.215404386017028E-2</v>
      </c>
      <c r="Y36" s="104">
        <v>2.5131451161394581E-2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1.0218111709747076E-2</v>
      </c>
      <c r="D37" s="98">
        <v>1.1135321650358876E-2</v>
      </c>
      <c r="E37" s="98">
        <v>1.4729932726540116E-2</v>
      </c>
      <c r="F37" s="98">
        <v>1.1706639354914767E-2</v>
      </c>
      <c r="G37" s="98">
        <v>1.0765599128673293E-2</v>
      </c>
      <c r="H37" s="98">
        <v>1.7126514604132392E-2</v>
      </c>
      <c r="I37" s="98">
        <v>1.0334600358875515E-2</v>
      </c>
      <c r="J37" s="98">
        <v>8.0750915973956568E-3</v>
      </c>
      <c r="K37" s="98">
        <v>5.1914502109921849E-3</v>
      </c>
      <c r="L37" s="98">
        <v>6.5374851656442778E-3</v>
      </c>
      <c r="M37" s="98">
        <v>1.0545847313055443E-2</v>
      </c>
      <c r="N37" s="98">
        <v>1.2491938818104918E-2</v>
      </c>
      <c r="O37" s="98">
        <v>1.7091870630654593E-2</v>
      </c>
      <c r="P37" s="98">
        <v>1.6440769089994235E-2</v>
      </c>
      <c r="Q37" s="98">
        <v>2.8232873932636293E-2</v>
      </c>
      <c r="R37" s="98">
        <v>2.5385213558988109E-2</v>
      </c>
      <c r="S37" s="98">
        <v>2.4409946704354583E-2</v>
      </c>
      <c r="T37" s="98">
        <v>2.3622800232580246E-2</v>
      </c>
      <c r="U37" s="98">
        <v>1.9962090039259164E-2</v>
      </c>
      <c r="V37" s="98">
        <v>1.3727843157946331E-2</v>
      </c>
      <c r="W37" s="98">
        <v>8.4583417747006746E-3</v>
      </c>
      <c r="X37" s="98">
        <v>7.0810598565621569E-3</v>
      </c>
      <c r="Y37" s="98">
        <v>9.8008798663914969E-3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1.9735591553097849E-2</v>
      </c>
      <c r="D38" s="98">
        <v>2.2138018987807068E-2</v>
      </c>
      <c r="E38" s="98">
        <v>2.2401085382323209E-2</v>
      </c>
      <c r="F38" s="98">
        <v>2.2153041414159372E-2</v>
      </c>
      <c r="G38" s="98">
        <v>2.4876054547163146E-2</v>
      </c>
      <c r="H38" s="98">
        <v>2.6804632049131031E-2</v>
      </c>
      <c r="I38" s="98">
        <v>2.131596862926402E-2</v>
      </c>
      <c r="J38" s="98">
        <v>1.3944450135144571E-2</v>
      </c>
      <c r="K38" s="98">
        <v>1.0022898092080214E-2</v>
      </c>
      <c r="L38" s="98">
        <v>1.3380233148840941E-2</v>
      </c>
      <c r="M38" s="98">
        <v>1.7973888800410079E-2</v>
      </c>
      <c r="N38" s="98">
        <v>4.0841424013908632E-2</v>
      </c>
      <c r="O38" s="98">
        <v>5.2000554928089207E-2</v>
      </c>
      <c r="P38" s="98">
        <v>4.8322388695228508E-2</v>
      </c>
      <c r="Q38" s="98">
        <v>4.8624951351487117E-2</v>
      </c>
      <c r="R38" s="98">
        <v>4.5569436669397348E-2</v>
      </c>
      <c r="S38" s="98">
        <v>4.7605096562776388E-2</v>
      </c>
      <c r="T38" s="98">
        <v>4.4986164371628189E-2</v>
      </c>
      <c r="U38" s="98">
        <v>3.9955217064707442E-2</v>
      </c>
      <c r="V38" s="98">
        <v>2.5597144627806295E-2</v>
      </c>
      <c r="W38" s="98">
        <v>2.2488679817116608E-2</v>
      </c>
      <c r="X38" s="98">
        <v>1.5072984003608124E-2</v>
      </c>
      <c r="Y38" s="98">
        <v>1.5330571295003084E-2</v>
      </c>
      <c r="DA38" s="63" t="s">
        <v>1606</v>
      </c>
    </row>
    <row r="39" spans="1:105" ht="12" customHeight="1" x14ac:dyDescent="0.25">
      <c r="A39" s="121" t="s">
        <v>54</v>
      </c>
      <c r="B39" s="122">
        <v>7.7054582724833036</v>
      </c>
      <c r="C39" s="122">
        <v>6.9831899978797267</v>
      </c>
      <c r="D39" s="122">
        <v>6.2387623915597361</v>
      </c>
      <c r="E39" s="122">
        <v>4.9905985418007699</v>
      </c>
      <c r="F39" s="122">
        <v>3.7197321365257738</v>
      </c>
      <c r="G39" s="122">
        <v>2.8239350779537724</v>
      </c>
      <c r="H39" s="122">
        <v>2.0078909792379807</v>
      </c>
      <c r="I39" s="122">
        <v>1.2042986091167853</v>
      </c>
      <c r="J39" s="122">
        <v>0.83263546128186761</v>
      </c>
      <c r="K39" s="122">
        <v>0.72793119582430021</v>
      </c>
      <c r="L39" s="122">
        <v>0.75222277169923468</v>
      </c>
      <c r="M39" s="122">
        <v>0.63021391164503759</v>
      </c>
      <c r="N39" s="122">
        <v>0.42609711994613436</v>
      </c>
      <c r="O39" s="122">
        <v>0.37780345322614378</v>
      </c>
      <c r="P39" s="122">
        <v>0.32358981756367122</v>
      </c>
      <c r="Q39" s="122">
        <v>0.32782240193553791</v>
      </c>
      <c r="R39" s="122">
        <v>0.28017426265356243</v>
      </c>
      <c r="S39" s="122">
        <v>0.36674894504174782</v>
      </c>
      <c r="T39" s="122">
        <v>0.3799709711833516</v>
      </c>
      <c r="U39" s="122">
        <v>0.33361659904045637</v>
      </c>
      <c r="V39" s="122">
        <v>0.28844396459548738</v>
      </c>
      <c r="W39" s="122">
        <v>0.15718502401297446</v>
      </c>
      <c r="X39" s="122">
        <v>9.7643560660254147E-2</v>
      </c>
      <c r="Y39" s="122">
        <v>9.5558599681484571E-2</v>
      </c>
      <c r="DA39" s="130" t="s">
        <v>1607</v>
      </c>
    </row>
    <row r="40" spans="1:105" ht="12" customHeight="1" x14ac:dyDescent="0.25">
      <c r="A40" s="97" t="s">
        <v>50</v>
      </c>
      <c r="B40" s="98">
        <v>7.1134675495387834</v>
      </c>
      <c r="C40" s="98">
        <v>6.3207086636243828</v>
      </c>
      <c r="D40" s="98">
        <v>5.8207584487132067</v>
      </c>
      <c r="E40" s="98">
        <v>4.6575814916388678</v>
      </c>
      <c r="F40" s="98">
        <v>3.3931293601051467</v>
      </c>
      <c r="G40" s="98">
        <v>2.5530802816774099</v>
      </c>
      <c r="H40" s="98">
        <v>1.7587582207690877</v>
      </c>
      <c r="I40" s="98">
        <v>1.0121135618240389</v>
      </c>
      <c r="J40" s="98">
        <v>0.68107561918525139</v>
      </c>
      <c r="K40" s="98">
        <v>0.60801384504304523</v>
      </c>
      <c r="L40" s="98">
        <v>0.6070232765105148</v>
      </c>
      <c r="M40" s="98">
        <v>0.47934758759159468</v>
      </c>
      <c r="N40" s="98">
        <v>0.29572078448796185</v>
      </c>
      <c r="O40" s="98">
        <v>0.26875056982698692</v>
      </c>
      <c r="P40" s="98">
        <v>0.22629282477571749</v>
      </c>
      <c r="Q40" s="98">
        <v>0.22938286991907136</v>
      </c>
      <c r="R40" s="98">
        <v>0.18863743044214812</v>
      </c>
      <c r="S40" s="98">
        <v>0.25935215179203663</v>
      </c>
      <c r="T40" s="98">
        <v>0.27159453497149549</v>
      </c>
      <c r="U40" s="98">
        <v>0.23614487274141863</v>
      </c>
      <c r="V40" s="98">
        <v>0.19064055358458767</v>
      </c>
      <c r="W40" s="98">
        <v>9.2324234892662782E-2</v>
      </c>
      <c r="X40" s="98">
        <v>5.6766255543379322E-2</v>
      </c>
      <c r="Y40" s="98">
        <v>5.4694006433634965E-2</v>
      </c>
      <c r="DA40" s="63" t="s">
        <v>1608</v>
      </c>
    </row>
    <row r="41" spans="1:105" ht="12" customHeight="1" x14ac:dyDescent="0.25">
      <c r="A41" s="109" t="s">
        <v>120</v>
      </c>
      <c r="B41" s="33">
        <v>0.59199072294452004</v>
      </c>
      <c r="C41" s="33">
        <v>0.66248133425534372</v>
      </c>
      <c r="D41" s="33">
        <v>0.41800394284652964</v>
      </c>
      <c r="E41" s="33">
        <v>0.33301705016190236</v>
      </c>
      <c r="F41" s="33">
        <v>0.32660277642062707</v>
      </c>
      <c r="G41" s="33">
        <v>0.27085479627636244</v>
      </c>
      <c r="H41" s="33">
        <v>0.24913275846889282</v>
      </c>
      <c r="I41" s="33">
        <v>0.19218504729274644</v>
      </c>
      <c r="J41" s="33">
        <v>0.15155984209661616</v>
      </c>
      <c r="K41" s="33">
        <v>0.11991735078125496</v>
      </c>
      <c r="L41" s="33">
        <v>0.14519949518871986</v>
      </c>
      <c r="M41" s="33">
        <v>0.15086632405344297</v>
      </c>
      <c r="N41" s="33">
        <v>0.13037633545817251</v>
      </c>
      <c r="O41" s="33">
        <v>0.10905288339915686</v>
      </c>
      <c r="P41" s="33">
        <v>9.7296992787953701E-2</v>
      </c>
      <c r="Q41" s="33">
        <v>9.8439532016466547E-2</v>
      </c>
      <c r="R41" s="33">
        <v>9.1536832211414315E-2</v>
      </c>
      <c r="S41" s="33">
        <v>0.10739679324971119</v>
      </c>
      <c r="T41" s="33">
        <v>0.10837643621185609</v>
      </c>
      <c r="U41" s="33">
        <v>9.7471726299037748E-2</v>
      </c>
      <c r="V41" s="33">
        <v>9.7803411010899718E-2</v>
      </c>
      <c r="W41" s="33">
        <v>6.4860789120311679E-2</v>
      </c>
      <c r="X41" s="33">
        <v>4.0877305116874825E-2</v>
      </c>
      <c r="Y41" s="33">
        <v>4.0864593247849607E-2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32.391728941184624</v>
      </c>
      <c r="C43" s="117">
        <f t="shared" si="14"/>
        <v>46.937529479712907</v>
      </c>
      <c r="D43" s="117">
        <f t="shared" si="14"/>
        <v>32.180825478456399</v>
      </c>
      <c r="E43" s="117">
        <f t="shared" si="14"/>
        <v>13.141319046622966</v>
      </c>
      <c r="F43" s="117">
        <f t="shared" si="14"/>
        <v>10.827204481762402</v>
      </c>
      <c r="G43" s="117">
        <f t="shared" si="14"/>
        <v>2.6515875019648609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26.967400365327027</v>
      </c>
      <c r="C44" s="122">
        <f t="shared" si="17"/>
        <v>41.48338438344377</v>
      </c>
      <c r="D44" s="122">
        <f t="shared" si="17"/>
        <v>27.997339708355366</v>
      </c>
      <c r="E44" s="122">
        <f t="shared" si="17"/>
        <v>10.366828316161561</v>
      </c>
      <c r="F44" s="122">
        <f t="shared" si="17"/>
        <v>9.3294397101219868</v>
      </c>
      <c r="G44" s="122">
        <f t="shared" si="17"/>
        <v>2.0727595444307001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1611</v>
      </c>
    </row>
    <row r="45" spans="1:105" ht="12" customHeight="1" x14ac:dyDescent="0.25">
      <c r="A45" s="97" t="s">
        <v>211</v>
      </c>
      <c r="B45" s="98">
        <v>26.703009458297515</v>
      </c>
      <c r="C45" s="98">
        <v>41.081513327601016</v>
      </c>
      <c r="D45" s="98">
        <v>27.730008598452258</v>
      </c>
      <c r="E45" s="98">
        <v>10.270335339638848</v>
      </c>
      <c r="F45" s="98">
        <v>9.243336199484105</v>
      </c>
      <c r="G45" s="98">
        <v>2.0540842648323405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1612</v>
      </c>
    </row>
    <row r="46" spans="1:105" ht="12" customHeight="1" x14ac:dyDescent="0.25">
      <c r="A46" s="97" t="s">
        <v>53</v>
      </c>
      <c r="B46" s="98">
        <v>0.26439090702951307</v>
      </c>
      <c r="C46" s="98">
        <v>0.4018710558427569</v>
      </c>
      <c r="D46" s="98">
        <v>0.26733110990310599</v>
      </c>
      <c r="E46" s="98">
        <v>9.6492976522712631E-2</v>
      </c>
      <c r="F46" s="98">
        <v>8.6103510637881464E-2</v>
      </c>
      <c r="G46" s="98">
        <v>1.8675279598359573E-2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2.159343745803993E-3</v>
      </c>
      <c r="C47" s="122">
        <f t="shared" si="20"/>
        <v>2.6077534683462303E-3</v>
      </c>
      <c r="D47" s="122">
        <f t="shared" si="20"/>
        <v>3.7077031525020732E-3</v>
      </c>
      <c r="E47" s="122">
        <f t="shared" si="20"/>
        <v>5.0727797229035299E-3</v>
      </c>
      <c r="F47" s="122">
        <f t="shared" si="20"/>
        <v>2.233477211867489E-3</v>
      </c>
      <c r="G47" s="122">
        <f t="shared" si="20"/>
        <v>1.8935202209410537E-3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1614</v>
      </c>
    </row>
    <row r="48" spans="1:105" ht="12" customHeight="1" x14ac:dyDescent="0.25">
      <c r="A48" s="97" t="s">
        <v>53</v>
      </c>
      <c r="B48" s="98">
        <v>2.159343745803993E-3</v>
      </c>
      <c r="C48" s="98">
        <v>2.6077534683462303E-3</v>
      </c>
      <c r="D48" s="98">
        <v>3.7077031525020732E-3</v>
      </c>
      <c r="E48" s="98">
        <v>5.0727797229035299E-3</v>
      </c>
      <c r="F48" s="98">
        <v>2.233477211867489E-3</v>
      </c>
      <c r="G48" s="98">
        <v>1.8935202209410537E-3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1615</v>
      </c>
    </row>
    <row r="49" spans="1:105" ht="12" customHeight="1" x14ac:dyDescent="0.25">
      <c r="A49" s="121" t="s">
        <v>55</v>
      </c>
      <c r="B49" s="122">
        <v>3.8115299634700874</v>
      </c>
      <c r="C49" s="122">
        <v>3.8424240033183654</v>
      </c>
      <c r="D49" s="122">
        <v>2.9307548636638665</v>
      </c>
      <c r="E49" s="122">
        <v>1.9892536139402044</v>
      </c>
      <c r="F49" s="122">
        <v>1.0664414946303535</v>
      </c>
      <c r="G49" s="122">
        <v>0.40857128812584265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3.8115299634700874</v>
      </c>
      <c r="C54" s="101">
        <v>3.8172175081786928</v>
      </c>
      <c r="D54" s="101">
        <v>2.9085429035799928</v>
      </c>
      <c r="E54" s="101">
        <v>1.9723255813162262</v>
      </c>
      <c r="F54" s="101">
        <v>1.0576241781425511</v>
      </c>
      <c r="G54" s="101">
        <v>0.4052738730758802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2.5206495139672831E-2</v>
      </c>
      <c r="D55" s="104">
        <v>2.221196008387372E-2</v>
      </c>
      <c r="E55" s="104">
        <v>1.6928032623978226E-2</v>
      </c>
      <c r="F55" s="104">
        <v>8.8173164878025331E-3</v>
      </c>
      <c r="G55" s="104">
        <v>3.2974150499624323E-3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8.5986958236265541E-3</v>
      </c>
      <c r="D56" s="98">
        <v>7.4345258830957484E-3</v>
      </c>
      <c r="E56" s="98">
        <v>6.7162372108867125E-3</v>
      </c>
      <c r="F56" s="98">
        <v>3.0489779227908737E-3</v>
      </c>
      <c r="G56" s="98">
        <v>9.9731465379814541E-4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1.6607799316046279E-2</v>
      </c>
      <c r="D57" s="98">
        <v>1.4777434200777971E-2</v>
      </c>
      <c r="E57" s="98">
        <v>1.0211795413091515E-2</v>
      </c>
      <c r="F57" s="98">
        <v>5.7683385650116586E-3</v>
      </c>
      <c r="G57" s="98">
        <v>2.3001003961642869E-3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1.6106392686417059</v>
      </c>
      <c r="C58" s="122">
        <v>1.6091133394824302</v>
      </c>
      <c r="D58" s="122">
        <v>1.2490232032846593</v>
      </c>
      <c r="E58" s="122">
        <v>0.78016433679829689</v>
      </c>
      <c r="F58" s="122">
        <v>0.42908979979819528</v>
      </c>
      <c r="G58" s="122">
        <v>0.16836314918737758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1625</v>
      </c>
    </row>
    <row r="59" spans="1:105" ht="12" customHeight="1" x14ac:dyDescent="0.25">
      <c r="A59" s="97" t="s">
        <v>50</v>
      </c>
      <c r="B59" s="98">
        <v>1.4869209679763284</v>
      </c>
      <c r="C59" s="98">
        <v>1.4520877106342378</v>
      </c>
      <c r="D59" s="98">
        <v>1.1584774607153729</v>
      </c>
      <c r="E59" s="98">
        <v>0.72312101972600085</v>
      </c>
      <c r="F59" s="98">
        <v>0.3882419372590008</v>
      </c>
      <c r="G59" s="98">
        <v>0.15398250148129428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0.12371830066537746</v>
      </c>
      <c r="C60" s="33">
        <v>0.15702562884819235</v>
      </c>
      <c r="D60" s="33">
        <v>9.0545742569286478E-2</v>
      </c>
      <c r="E60" s="33">
        <v>5.7043317072296026E-2</v>
      </c>
      <c r="F60" s="33">
        <v>4.0847862539194459E-2</v>
      </c>
      <c r="G60" s="33">
        <v>1.4380647706083292E-2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3178.1186375812676</v>
      </c>
      <c r="C62" s="117">
        <f t="shared" si="21"/>
        <v>3472.3729057644391</v>
      </c>
      <c r="D62" s="117">
        <f t="shared" si="21"/>
        <v>3607.4030789232916</v>
      </c>
      <c r="E62" s="117">
        <f t="shared" si="21"/>
        <v>4180.0868536865373</v>
      </c>
      <c r="F62" s="117">
        <f t="shared" si="21"/>
        <v>3790.2973839901401</v>
      </c>
      <c r="G62" s="117">
        <f t="shared" si="21"/>
        <v>4131.9419182261681</v>
      </c>
      <c r="H62" s="117">
        <f t="shared" si="21"/>
        <v>3855.9032094101358</v>
      </c>
      <c r="I62" s="117">
        <f t="shared" si="21"/>
        <v>3361.9245620393522</v>
      </c>
      <c r="J62" s="117">
        <f t="shared" si="21"/>
        <v>3479.4809560868025</v>
      </c>
      <c r="K62" s="117">
        <f t="shared" si="21"/>
        <v>3329.1815358521471</v>
      </c>
      <c r="L62" s="117">
        <f t="shared" si="21"/>
        <v>3378.7041171219071</v>
      </c>
      <c r="M62" s="117">
        <f t="shared" si="21"/>
        <v>3049.0074322593359</v>
      </c>
      <c r="N62" s="117">
        <f t="shared" si="21"/>
        <v>2755.0719358242691</v>
      </c>
      <c r="O62" s="117">
        <f t="shared" si="21"/>
        <v>2561.6156006270335</v>
      </c>
      <c r="P62" s="117">
        <f t="shared" si="21"/>
        <v>2365.8092005431881</v>
      </c>
      <c r="Q62" s="117">
        <f t="shared" si="21"/>
        <v>2691.1960195114007</v>
      </c>
      <c r="R62" s="117">
        <f t="shared" ref="R62:V62" si="22">R63+R66+R68+R77</f>
        <v>2900.6841699489778</v>
      </c>
      <c r="S62" s="117">
        <f t="shared" si="22"/>
        <v>3080.7673652233238</v>
      </c>
      <c r="T62" s="117">
        <f t="shared" si="22"/>
        <v>2959.2671759029517</v>
      </c>
      <c r="U62" s="117">
        <f t="shared" si="22"/>
        <v>2938.4213640127191</v>
      </c>
      <c r="V62" s="117">
        <f t="shared" si="22"/>
        <v>3184.2765736766355</v>
      </c>
      <c r="W62" s="117">
        <f t="shared" ref="W62:Y62" si="23">W63+W66+W68+W77</f>
        <v>3488.1894604326658</v>
      </c>
      <c r="X62" s="117">
        <f t="shared" si="23"/>
        <v>2989.8596012568437</v>
      </c>
      <c r="Y62" s="117">
        <f t="shared" si="23"/>
        <v>2592.1819925701811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2631.5643134928705</v>
      </c>
      <c r="C63" s="122">
        <f t="shared" si="24"/>
        <v>2907.4581297194441</v>
      </c>
      <c r="D63" s="122">
        <f t="shared" si="24"/>
        <v>2986.3092487602139</v>
      </c>
      <c r="E63" s="122">
        <f t="shared" si="24"/>
        <v>3536.1502980828573</v>
      </c>
      <c r="F63" s="122">
        <f t="shared" si="24"/>
        <v>3146.9167800128776</v>
      </c>
      <c r="G63" s="122">
        <f t="shared" si="24"/>
        <v>3506.1202981034803</v>
      </c>
      <c r="H63" s="122">
        <f t="shared" si="24"/>
        <v>3264.3492262539698</v>
      </c>
      <c r="I63" s="122">
        <f t="shared" si="24"/>
        <v>2784.9549420328258</v>
      </c>
      <c r="J63" s="122">
        <f t="shared" si="24"/>
        <v>2898.1822861036858</v>
      </c>
      <c r="K63" s="122">
        <f t="shared" si="24"/>
        <v>2804.4908914904659</v>
      </c>
      <c r="L63" s="122">
        <f t="shared" si="24"/>
        <v>2875.1902448914252</v>
      </c>
      <c r="M63" s="122">
        <f t="shared" si="24"/>
        <v>2609.934958006249</v>
      </c>
      <c r="N63" s="122">
        <f t="shared" si="24"/>
        <v>2381.8387721624772</v>
      </c>
      <c r="O63" s="122">
        <f t="shared" si="24"/>
        <v>2209.5785899399525</v>
      </c>
      <c r="P63" s="122">
        <f t="shared" si="24"/>
        <v>1978.047427732582</v>
      </c>
      <c r="Q63" s="122">
        <f t="shared" si="24"/>
        <v>2264.6156204560939</v>
      </c>
      <c r="R63" s="122">
        <f t="shared" ref="R63:V63" si="25">SUM(R64:R65)</f>
        <v>2448.1449446242164</v>
      </c>
      <c r="S63" s="122">
        <f t="shared" si="25"/>
        <v>2588.9474893074466</v>
      </c>
      <c r="T63" s="122">
        <f t="shared" si="25"/>
        <v>2441.1327550031156</v>
      </c>
      <c r="U63" s="122">
        <f t="shared" si="25"/>
        <v>2397.6204472706249</v>
      </c>
      <c r="V63" s="122">
        <f t="shared" si="25"/>
        <v>2553.1520034202326</v>
      </c>
      <c r="W63" s="122">
        <f t="shared" ref="W63:Y63" si="26">SUM(W64:W65)</f>
        <v>2862.3720037013286</v>
      </c>
      <c r="X63" s="122">
        <f t="shared" si="26"/>
        <v>2420.1410713586574</v>
      </c>
      <c r="Y63" s="122">
        <f t="shared" si="26"/>
        <v>2063.5996636179716</v>
      </c>
      <c r="DA63" s="130" t="s">
        <v>1629</v>
      </c>
    </row>
    <row r="64" spans="1:105" ht="12" customHeight="1" x14ac:dyDescent="0.25">
      <c r="A64" s="97" t="s">
        <v>212</v>
      </c>
      <c r="B64" s="98">
        <v>2603.1422354071501</v>
      </c>
      <c r="C64" s="98">
        <v>2876.2982341221336</v>
      </c>
      <c r="D64" s="98">
        <v>2954.3824177813954</v>
      </c>
      <c r="E64" s="98">
        <v>3498.9053463150103</v>
      </c>
      <c r="F64" s="98">
        <v>3113.7654189800628</v>
      </c>
      <c r="G64" s="98">
        <v>3469.8113804068212</v>
      </c>
      <c r="H64" s="98">
        <v>3231.0585617547199</v>
      </c>
      <c r="I64" s="98">
        <v>2756.7234359191939</v>
      </c>
      <c r="J64" s="98">
        <v>2868.8140103872242</v>
      </c>
      <c r="K64" s="98">
        <v>2776.2426168433108</v>
      </c>
      <c r="L64" s="98">
        <v>2846.2540601134765</v>
      </c>
      <c r="M64" s="98">
        <v>2583.75206212288</v>
      </c>
      <c r="N64" s="98">
        <v>2358.3273458255508</v>
      </c>
      <c r="O64" s="98">
        <v>2187.1696241987806</v>
      </c>
      <c r="P64" s="98">
        <v>1957.5955071276155</v>
      </c>
      <c r="Q64" s="98">
        <v>2240.5144117153409</v>
      </c>
      <c r="R64" s="98">
        <v>2421.2189241347032</v>
      </c>
      <c r="S64" s="98">
        <v>2559.2255536171401</v>
      </c>
      <c r="T64" s="98">
        <v>2412.1396619442662</v>
      </c>
      <c r="U64" s="98">
        <v>2368.3719087899549</v>
      </c>
      <c r="V64" s="98">
        <v>2520.8034775962515</v>
      </c>
      <c r="W64" s="98">
        <v>2825.5186299799352</v>
      </c>
      <c r="X64" s="98">
        <v>2388.8385815778756</v>
      </c>
      <c r="Y64" s="98">
        <v>2036.7006086336535</v>
      </c>
      <c r="DA64" s="63" t="s">
        <v>1630</v>
      </c>
    </row>
    <row r="65" spans="1:105" ht="12" customHeight="1" x14ac:dyDescent="0.25">
      <c r="A65" s="97" t="s">
        <v>53</v>
      </c>
      <c r="B65" s="98">
        <v>28.422078085720191</v>
      </c>
      <c r="C65" s="98">
        <v>31.159895597310559</v>
      </c>
      <c r="D65" s="98">
        <v>31.926830978818334</v>
      </c>
      <c r="E65" s="98">
        <v>37.244951767846821</v>
      </c>
      <c r="F65" s="98">
        <v>33.151361032814613</v>
      </c>
      <c r="G65" s="98">
        <v>36.3089176966593</v>
      </c>
      <c r="H65" s="98">
        <v>33.290664499250084</v>
      </c>
      <c r="I65" s="98">
        <v>28.231506113632111</v>
      </c>
      <c r="J65" s="98">
        <v>29.368275716461419</v>
      </c>
      <c r="K65" s="98">
        <v>28.248274647154897</v>
      </c>
      <c r="L65" s="98">
        <v>28.936184777948625</v>
      </c>
      <c r="M65" s="98">
        <v>26.182895883369152</v>
      </c>
      <c r="N65" s="98">
        <v>23.511426336926544</v>
      </c>
      <c r="O65" s="98">
        <v>22.408965741171968</v>
      </c>
      <c r="P65" s="98">
        <v>20.451920604966542</v>
      </c>
      <c r="Q65" s="98">
        <v>24.10120874075319</v>
      </c>
      <c r="R65" s="98">
        <v>26.926020489513245</v>
      </c>
      <c r="S65" s="98">
        <v>29.72193569030647</v>
      </c>
      <c r="T65" s="98">
        <v>28.993093058849155</v>
      </c>
      <c r="U65" s="98">
        <v>29.248538480669829</v>
      </c>
      <c r="V65" s="98">
        <v>32.348525823981184</v>
      </c>
      <c r="W65" s="98">
        <v>36.853373721393197</v>
      </c>
      <c r="X65" s="98">
        <v>31.30248978078183</v>
      </c>
      <c r="Y65" s="98">
        <v>26.899054984317907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0.19471466969374851</v>
      </c>
      <c r="C66" s="122">
        <f t="shared" si="27"/>
        <v>0.2629822955657935</v>
      </c>
      <c r="D66" s="122">
        <f t="shared" si="27"/>
        <v>0.50634639435229012</v>
      </c>
      <c r="E66" s="122">
        <f t="shared" si="27"/>
        <v>1.0408950086541895</v>
      </c>
      <c r="F66" s="122">
        <f t="shared" si="27"/>
        <v>0.64708556578795251</v>
      </c>
      <c r="G66" s="122">
        <f t="shared" si="27"/>
        <v>0.73995140794722347</v>
      </c>
      <c r="H66" s="122">
        <f t="shared" si="27"/>
        <v>1.2176361773996029</v>
      </c>
      <c r="I66" s="122">
        <f t="shared" si="27"/>
        <v>1.7639539893273879</v>
      </c>
      <c r="J66" s="122">
        <f t="shared" si="27"/>
        <v>1.1998123357868085</v>
      </c>
      <c r="K66" s="122">
        <f t="shared" si="27"/>
        <v>1.2877245038471687</v>
      </c>
      <c r="L66" s="122">
        <f t="shared" si="27"/>
        <v>1.5534615380984749</v>
      </c>
      <c r="M66" s="122">
        <f t="shared" si="27"/>
        <v>1.4662238165908492</v>
      </c>
      <c r="N66" s="122">
        <f t="shared" si="27"/>
        <v>2.8003008332898971</v>
      </c>
      <c r="O66" s="122">
        <f t="shared" si="27"/>
        <v>1.9340762043238233</v>
      </c>
      <c r="P66" s="122">
        <f t="shared" si="27"/>
        <v>1.5572223657375364</v>
      </c>
      <c r="Q66" s="122">
        <f t="shared" si="27"/>
        <v>2.9154552282284927</v>
      </c>
      <c r="R66" s="122">
        <f t="shared" si="27"/>
        <v>3.4291968760989464</v>
      </c>
      <c r="S66" s="122">
        <f t="shared" si="27"/>
        <v>4.5553248770367158</v>
      </c>
      <c r="T66" s="122">
        <f t="shared" si="27"/>
        <v>6.982023514071785</v>
      </c>
      <c r="U66" s="122">
        <f t="shared" si="27"/>
        <v>10.271349627286583</v>
      </c>
      <c r="V66" s="122">
        <f t="shared" si="27"/>
        <v>5.8082198375385419</v>
      </c>
      <c r="W66" s="122">
        <f t="shared" si="27"/>
        <v>19.76065822764507</v>
      </c>
      <c r="X66" s="122">
        <f t="shared" si="27"/>
        <v>17.622570692186233</v>
      </c>
      <c r="Y66" s="122">
        <f t="shared" si="27"/>
        <v>12.787209075648558</v>
      </c>
      <c r="DA66" s="130" t="s">
        <v>1632</v>
      </c>
    </row>
    <row r="67" spans="1:105" ht="12" customHeight="1" x14ac:dyDescent="0.25">
      <c r="A67" s="97" t="s">
        <v>53</v>
      </c>
      <c r="B67" s="98">
        <v>0.19471466969374851</v>
      </c>
      <c r="C67" s="98">
        <v>0.2629822955657935</v>
      </c>
      <c r="D67" s="98">
        <v>0.50634639435229012</v>
      </c>
      <c r="E67" s="98">
        <v>1.0408950086541895</v>
      </c>
      <c r="F67" s="98">
        <v>0.64708556578795251</v>
      </c>
      <c r="G67" s="98">
        <v>0.73995140794722347</v>
      </c>
      <c r="H67" s="98">
        <v>1.2176361773996029</v>
      </c>
      <c r="I67" s="98">
        <v>1.7639539893273879</v>
      </c>
      <c r="J67" s="98">
        <v>1.1998123357868085</v>
      </c>
      <c r="K67" s="98">
        <v>1.2877245038471687</v>
      </c>
      <c r="L67" s="98">
        <v>1.5534615380984749</v>
      </c>
      <c r="M67" s="98">
        <v>1.4662238165908492</v>
      </c>
      <c r="N67" s="98">
        <v>2.8003008332898971</v>
      </c>
      <c r="O67" s="98">
        <v>1.9340762043238233</v>
      </c>
      <c r="P67" s="98">
        <v>1.5572223657375364</v>
      </c>
      <c r="Q67" s="98">
        <v>2.9154552282284927</v>
      </c>
      <c r="R67" s="98">
        <v>3.4291968760989464</v>
      </c>
      <c r="S67" s="98">
        <v>4.5553248770367158</v>
      </c>
      <c r="T67" s="98">
        <v>6.982023514071785</v>
      </c>
      <c r="U67" s="98">
        <v>10.271349627286583</v>
      </c>
      <c r="V67" s="98">
        <v>5.8082198375385419</v>
      </c>
      <c r="W67" s="98">
        <v>19.76065822764507</v>
      </c>
      <c r="X67" s="98">
        <v>17.622570692186233</v>
      </c>
      <c r="Y67" s="98">
        <v>12.787209075648558</v>
      </c>
      <c r="DA67" s="63" t="s">
        <v>1633</v>
      </c>
    </row>
    <row r="68" spans="1:105" ht="12" customHeight="1" x14ac:dyDescent="0.25">
      <c r="A68" s="121" t="s">
        <v>55</v>
      </c>
      <c r="B68" s="122">
        <v>399.42765424594745</v>
      </c>
      <c r="C68" s="122">
        <v>410.57974759927095</v>
      </c>
      <c r="D68" s="122">
        <v>448.76725158589977</v>
      </c>
      <c r="E68" s="122">
        <v>464.47929369648358</v>
      </c>
      <c r="F68" s="122">
        <v>461.96754639491434</v>
      </c>
      <c r="G68" s="122">
        <v>460.04034369571929</v>
      </c>
      <c r="H68" s="122">
        <v>435.83458710843223</v>
      </c>
      <c r="I68" s="122">
        <v>439.4715347044239</v>
      </c>
      <c r="J68" s="122">
        <v>433.80949118639217</v>
      </c>
      <c r="K68" s="122">
        <v>409.31953381055888</v>
      </c>
      <c r="L68" s="122">
        <v>385.54693911929121</v>
      </c>
      <c r="M68" s="122">
        <v>346.20053504258175</v>
      </c>
      <c r="N68" s="122">
        <v>297.7622638542752</v>
      </c>
      <c r="O68" s="122">
        <v>277.9336744774717</v>
      </c>
      <c r="P68" s="122">
        <v>310.87349144572511</v>
      </c>
      <c r="Q68" s="122">
        <v>338.97098610739164</v>
      </c>
      <c r="R68" s="122">
        <v>364.52687487004397</v>
      </c>
      <c r="S68" s="122">
        <v>377.64461164714055</v>
      </c>
      <c r="T68" s="122">
        <v>384.53944943570832</v>
      </c>
      <c r="U68" s="122">
        <v>396.44966182725608</v>
      </c>
      <c r="V68" s="122">
        <v>427.89385197329761</v>
      </c>
      <c r="W68" s="122">
        <v>410.88756501612005</v>
      </c>
      <c r="X68" s="122">
        <v>391.96485980050045</v>
      </c>
      <c r="Y68" s="122">
        <v>373.56398802636437</v>
      </c>
      <c r="DA68" s="130" t="s">
        <v>1634</v>
      </c>
    </row>
    <row r="69" spans="1:105" ht="12" customHeight="1" x14ac:dyDescent="0.25">
      <c r="A69" s="97" t="s">
        <v>134</v>
      </c>
      <c r="B69" s="98">
        <v>277.13417961078591</v>
      </c>
      <c r="C69" s="98">
        <v>275.81493635774927</v>
      </c>
      <c r="D69" s="98">
        <v>291.13229875268502</v>
      </c>
      <c r="E69" s="98">
        <v>275.01872415146283</v>
      </c>
      <c r="F69" s="98">
        <v>280.57952553387219</v>
      </c>
      <c r="G69" s="98">
        <v>297.78516104121366</v>
      </c>
      <c r="H69" s="98">
        <v>261.67402893130219</v>
      </c>
      <c r="I69" s="98">
        <v>285.77545280595427</v>
      </c>
      <c r="J69" s="98">
        <v>282.1292040339282</v>
      </c>
      <c r="K69" s="98">
        <v>293.45116237664621</v>
      </c>
      <c r="L69" s="98">
        <v>299.31888907309849</v>
      </c>
      <c r="M69" s="98">
        <v>293.28340236033233</v>
      </c>
      <c r="N69" s="98">
        <v>275.26919504975638</v>
      </c>
      <c r="O69" s="98">
        <v>257.03494509339981</v>
      </c>
      <c r="P69" s="98">
        <v>290.26935156225824</v>
      </c>
      <c r="Q69" s="98">
        <v>302.37967152708455</v>
      </c>
      <c r="R69" s="98">
        <v>309.54913993154275</v>
      </c>
      <c r="S69" s="98">
        <v>305.08687085358844</v>
      </c>
      <c r="T69" s="98">
        <v>294.33395737564558</v>
      </c>
      <c r="U69" s="98">
        <v>293.49475930206785</v>
      </c>
      <c r="V69" s="98">
        <v>314.62841494954034</v>
      </c>
      <c r="W69" s="98">
        <v>313.3827656689021</v>
      </c>
      <c r="X69" s="98">
        <v>315.82178563414487</v>
      </c>
      <c r="Y69" s="98">
        <v>315.56219110439537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2.2075892581453177E-2</v>
      </c>
      <c r="D70" s="98">
        <v>2.597102311696942E-2</v>
      </c>
      <c r="E70" s="98">
        <v>2.6162431179923746E-2</v>
      </c>
      <c r="F70" s="98">
        <v>2.6203658754770764E-2</v>
      </c>
      <c r="G70" s="98">
        <v>2.7129148040755349E-2</v>
      </c>
      <c r="H70" s="98">
        <v>2.5814187493691812E-2</v>
      </c>
      <c r="I70" s="98">
        <v>2.998750287109923E-2</v>
      </c>
      <c r="J70" s="98">
        <v>4.2037166678068769E-2</v>
      </c>
      <c r="K70" s="98">
        <v>5.7139593089312941E-2</v>
      </c>
      <c r="L70" s="98">
        <v>6.9921696786663934E-2</v>
      </c>
      <c r="M70" s="98">
        <v>8.8989108309509873E-2</v>
      </c>
      <c r="N70" s="98">
        <v>0.12597701422134489</v>
      </c>
      <c r="O70" s="98">
        <v>0.11827224783441137</v>
      </c>
      <c r="P70" s="98">
        <v>0.15550642264230222</v>
      </c>
      <c r="Q70" s="98">
        <v>0.16354897669453322</v>
      </c>
      <c r="R70" s="98">
        <v>0.17272276204476072</v>
      </c>
      <c r="S70" s="98">
        <v>0.18068471255704266</v>
      </c>
      <c r="T70" s="98">
        <v>0.18470692531431354</v>
      </c>
      <c r="U70" s="98">
        <v>0.1929640239684271</v>
      </c>
      <c r="V70" s="98">
        <v>0.2167743251676626</v>
      </c>
      <c r="W70" s="98">
        <v>0.26129005983944698</v>
      </c>
      <c r="X70" s="98">
        <v>0.30700349170397473</v>
      </c>
      <c r="Y70" s="98">
        <v>0.33419419635294856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8.1418659104095879E-3</v>
      </c>
      <c r="D71" s="101">
        <v>9.4024020747037057E-3</v>
      </c>
      <c r="E71" s="101">
        <v>1.1143056168791078E-2</v>
      </c>
      <c r="F71" s="101">
        <v>9.7912179148718064E-3</v>
      </c>
      <c r="G71" s="101">
        <v>8.911326121004242E-3</v>
      </c>
      <c r="H71" s="101">
        <v>1.0835419091051016E-2</v>
      </c>
      <c r="I71" s="101">
        <v>1.0567590275552704E-2</v>
      </c>
      <c r="J71" s="101">
        <v>1.6305442297355956E-2</v>
      </c>
      <c r="K71" s="101">
        <v>2.0510175732353031E-2</v>
      </c>
      <c r="L71" s="101">
        <v>2.39761152168224E-2</v>
      </c>
      <c r="M71" s="101">
        <v>3.3928648016662392E-2</v>
      </c>
      <c r="N71" s="101">
        <v>3.0351257114834506E-2</v>
      </c>
      <c r="O71" s="101">
        <v>3.0119600883111948E-2</v>
      </c>
      <c r="P71" s="101">
        <v>4.009690019925366E-2</v>
      </c>
      <c r="Q71" s="101">
        <v>6.0479031138711017E-2</v>
      </c>
      <c r="R71" s="101">
        <v>6.1443704651810378E-2</v>
      </c>
      <c r="S71" s="101">
        <v>6.012583100589422E-2</v>
      </c>
      <c r="T71" s="101">
        <v>6.1952899838139092E-2</v>
      </c>
      <c r="U71" s="101">
        <v>6.2784101920402277E-2</v>
      </c>
      <c r="V71" s="101">
        <v>7.4938446848230117E-2</v>
      </c>
      <c r="W71" s="101">
        <v>7.2211879583076247E-2</v>
      </c>
      <c r="X71" s="101">
        <v>9.7468539951502828E-2</v>
      </c>
      <c r="Y71" s="101">
        <v>0.12785598633904183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1.3934026671043589E-2</v>
      </c>
      <c r="D72" s="104">
        <v>1.6568621042265714E-2</v>
      </c>
      <c r="E72" s="104">
        <v>1.5019375011132667E-2</v>
      </c>
      <c r="F72" s="104">
        <v>1.6412440839898956E-2</v>
      </c>
      <c r="G72" s="104">
        <v>1.8217821919751107E-2</v>
      </c>
      <c r="H72" s="104">
        <v>1.4978768402640796E-2</v>
      </c>
      <c r="I72" s="104">
        <v>1.9419912595546526E-2</v>
      </c>
      <c r="J72" s="104">
        <v>2.5731724380712816E-2</v>
      </c>
      <c r="K72" s="104">
        <v>3.662941735695991E-2</v>
      </c>
      <c r="L72" s="104">
        <v>4.5945581569841527E-2</v>
      </c>
      <c r="M72" s="104">
        <v>5.5060460292847481E-2</v>
      </c>
      <c r="N72" s="104">
        <v>9.562575710651039E-2</v>
      </c>
      <c r="O72" s="104">
        <v>8.8152646951299429E-2</v>
      </c>
      <c r="P72" s="104">
        <v>0.11540952244304856</v>
      </c>
      <c r="Q72" s="104">
        <v>0.10306994555582222</v>
      </c>
      <c r="R72" s="104">
        <v>0.11127905739295034</v>
      </c>
      <c r="S72" s="104">
        <v>0.12055888155114845</v>
      </c>
      <c r="T72" s="104">
        <v>0.12275402547617446</v>
      </c>
      <c r="U72" s="104">
        <v>0.13017992204802484</v>
      </c>
      <c r="V72" s="104">
        <v>0.14183587831943248</v>
      </c>
      <c r="W72" s="104">
        <v>0.18907818025637074</v>
      </c>
      <c r="X72" s="104">
        <v>0.20953495175247192</v>
      </c>
      <c r="Y72" s="104">
        <v>0.20633821001390673</v>
      </c>
      <c r="DA72" s="132" t="s">
        <v>1638</v>
      </c>
    </row>
    <row r="73" spans="1:105" ht="12" customHeight="1" x14ac:dyDescent="0.25">
      <c r="A73" s="106" t="s">
        <v>122</v>
      </c>
      <c r="B73" s="101">
        <v>122.29347463516154</v>
      </c>
      <c r="C73" s="101">
        <v>133.35211339472232</v>
      </c>
      <c r="D73" s="101">
        <v>155.96216686049038</v>
      </c>
      <c r="E73" s="101">
        <v>187.45059115787978</v>
      </c>
      <c r="F73" s="101">
        <v>179.55884971805057</v>
      </c>
      <c r="G73" s="101">
        <v>160.56255212603796</v>
      </c>
      <c r="H73" s="101">
        <v>172.28536640327508</v>
      </c>
      <c r="I73" s="101">
        <v>151.93790416801212</v>
      </c>
      <c r="J73" s="101">
        <v>149.48062999072161</v>
      </c>
      <c r="K73" s="101">
        <v>114.24633991056169</v>
      </c>
      <c r="L73" s="101">
        <v>84.67075857039309</v>
      </c>
      <c r="M73" s="101">
        <v>51.424527632338176</v>
      </c>
      <c r="N73" s="101">
        <v>21.444152021019637</v>
      </c>
      <c r="O73" s="101">
        <v>19.92205341643557</v>
      </c>
      <c r="P73" s="101">
        <v>19.471281166935178</v>
      </c>
      <c r="Q73" s="101">
        <v>34.429098730055216</v>
      </c>
      <c r="R73" s="101">
        <v>51.650794360656157</v>
      </c>
      <c r="S73" s="101">
        <v>68.146847904587489</v>
      </c>
      <c r="T73" s="101">
        <v>84.399890176635978</v>
      </c>
      <c r="U73" s="101">
        <v>96.089665449177062</v>
      </c>
      <c r="V73" s="101">
        <v>105.38027479252533</v>
      </c>
      <c r="W73" s="101">
        <v>90.488126262444254</v>
      </c>
      <c r="X73" s="101">
        <v>70.272818281454974</v>
      </c>
      <c r="Y73" s="101">
        <v>53.099209977036097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1.3906219542179405</v>
      </c>
      <c r="D74" s="104">
        <v>1.6468149496073727</v>
      </c>
      <c r="E74" s="104">
        <v>1.9838159559610471</v>
      </c>
      <c r="F74" s="104">
        <v>1.8029674842368271</v>
      </c>
      <c r="G74" s="104">
        <v>1.6655013804270022</v>
      </c>
      <c r="H74" s="104">
        <v>1.8493775863612947</v>
      </c>
      <c r="I74" s="104">
        <v>1.7281902275864516</v>
      </c>
      <c r="J74" s="104">
        <v>2.1576199950642629</v>
      </c>
      <c r="K74" s="104">
        <v>1.5648919302617204</v>
      </c>
      <c r="L74" s="104">
        <v>1.4873697790129556</v>
      </c>
      <c r="M74" s="104">
        <v>1.4036159416016742</v>
      </c>
      <c r="N74" s="104">
        <v>0.92293976927783727</v>
      </c>
      <c r="O74" s="104">
        <v>0.85840371980189001</v>
      </c>
      <c r="P74" s="104">
        <v>0.97735229388938549</v>
      </c>
      <c r="Q74" s="104">
        <v>1.9986668735573498</v>
      </c>
      <c r="R74" s="104">
        <v>3.1542178158002891</v>
      </c>
      <c r="S74" s="104">
        <v>4.2302081764075714</v>
      </c>
      <c r="T74" s="104">
        <v>5.6208949581124683</v>
      </c>
      <c r="U74" s="104">
        <v>6.6722730520427032</v>
      </c>
      <c r="V74" s="104">
        <v>7.6683879060643108</v>
      </c>
      <c r="W74" s="104">
        <v>6.7553830249342681</v>
      </c>
      <c r="X74" s="104">
        <v>5.5632523931965849</v>
      </c>
      <c r="Y74" s="104">
        <v>4.5683927485799547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0.474383095456896</v>
      </c>
      <c r="D75" s="98">
        <v>0.55107912506055134</v>
      </c>
      <c r="E75" s="98">
        <v>0.78678313175105796</v>
      </c>
      <c r="F75" s="98">
        <v>0.6231722655180032</v>
      </c>
      <c r="G75" s="98">
        <v>0.50333741592272896</v>
      </c>
      <c r="H75" s="98">
        <v>0.72176627218138145</v>
      </c>
      <c r="I75" s="98">
        <v>0.56407896949003089</v>
      </c>
      <c r="J75" s="98">
        <v>0.78847445590068077</v>
      </c>
      <c r="K75" s="98">
        <v>0.53304720538262751</v>
      </c>
      <c r="L75" s="98">
        <v>0.48832434238321976</v>
      </c>
      <c r="M75" s="98">
        <v>0.52096608604255579</v>
      </c>
      <c r="N75" s="98">
        <v>0.22029392977479614</v>
      </c>
      <c r="O75" s="98">
        <v>0.2184021814096124</v>
      </c>
      <c r="P75" s="98">
        <v>0.25049502799047701</v>
      </c>
      <c r="Q75" s="98">
        <v>0.71705391272326735</v>
      </c>
      <c r="R75" s="98">
        <v>1.0810604428035986</v>
      </c>
      <c r="S75" s="98">
        <v>1.36581256996733</v>
      </c>
      <c r="T75" s="98">
        <v>1.845049691191406</v>
      </c>
      <c r="U75" s="98">
        <v>2.1432219036297688</v>
      </c>
      <c r="V75" s="98">
        <v>2.6457926912955156</v>
      </c>
      <c r="W75" s="98">
        <v>1.8879838317325701</v>
      </c>
      <c r="X75" s="98">
        <v>1.8055587517877538</v>
      </c>
      <c r="Y75" s="98">
        <v>1.7967226721842766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0.91623885876104461</v>
      </c>
      <c r="D76" s="98">
        <v>1.0957358245468214</v>
      </c>
      <c r="E76" s="98">
        <v>1.1970328242099892</v>
      </c>
      <c r="F76" s="98">
        <v>1.1797952187188239</v>
      </c>
      <c r="G76" s="98">
        <v>1.1621639645042734</v>
      </c>
      <c r="H76" s="98">
        <v>1.1276113141799131</v>
      </c>
      <c r="I76" s="98">
        <v>1.1641112580964208</v>
      </c>
      <c r="J76" s="98">
        <v>1.3691455391635821</v>
      </c>
      <c r="K76" s="98">
        <v>1.031844724879093</v>
      </c>
      <c r="L76" s="98">
        <v>0.99904543662973599</v>
      </c>
      <c r="M76" s="98">
        <v>0.88264985555911835</v>
      </c>
      <c r="N76" s="98">
        <v>0.70264583950304116</v>
      </c>
      <c r="O76" s="98">
        <v>0.64000153839227758</v>
      </c>
      <c r="P76" s="98">
        <v>0.72685726589890853</v>
      </c>
      <c r="Q76" s="98">
        <v>1.2816129608340825</v>
      </c>
      <c r="R76" s="98">
        <v>2.0731573729966906</v>
      </c>
      <c r="S76" s="98">
        <v>2.8643956064402412</v>
      </c>
      <c r="T76" s="98">
        <v>3.7758452669210625</v>
      </c>
      <c r="U76" s="98">
        <v>4.5290511484129343</v>
      </c>
      <c r="V76" s="98">
        <v>5.0225952147687956</v>
      </c>
      <c r="W76" s="98">
        <v>4.867399193201698</v>
      </c>
      <c r="X76" s="98">
        <v>3.7576936414088307</v>
      </c>
      <c r="Y76" s="98">
        <v>2.7716700763956785</v>
      </c>
      <c r="DA76" s="63" t="s">
        <v>1642</v>
      </c>
    </row>
    <row r="77" spans="1:105" ht="12" customHeight="1" x14ac:dyDescent="0.25">
      <c r="A77" s="121" t="s">
        <v>54</v>
      </c>
      <c r="B77" s="122">
        <v>146.93195517275566</v>
      </c>
      <c r="C77" s="122">
        <v>154.07204615015817</v>
      </c>
      <c r="D77" s="122">
        <v>171.82023218282524</v>
      </c>
      <c r="E77" s="122">
        <v>178.41636689854204</v>
      </c>
      <c r="F77" s="122">
        <v>180.7659720165604</v>
      </c>
      <c r="G77" s="122">
        <v>165.04132501902151</v>
      </c>
      <c r="H77" s="122">
        <v>154.50175987033427</v>
      </c>
      <c r="I77" s="122">
        <v>135.73413131277474</v>
      </c>
      <c r="J77" s="122">
        <v>146.2893664609376</v>
      </c>
      <c r="K77" s="122">
        <v>114.08338604727518</v>
      </c>
      <c r="L77" s="122">
        <v>116.41347157309262</v>
      </c>
      <c r="M77" s="122">
        <v>91.405715393914932</v>
      </c>
      <c r="N77" s="122">
        <v>72.670598974226849</v>
      </c>
      <c r="O77" s="122">
        <v>72.169260005285025</v>
      </c>
      <c r="P77" s="122">
        <v>75.331058999143465</v>
      </c>
      <c r="Q77" s="122">
        <v>84.69395771968658</v>
      </c>
      <c r="R77" s="122">
        <v>84.583153578618493</v>
      </c>
      <c r="S77" s="122">
        <v>109.61993939169979</v>
      </c>
      <c r="T77" s="122">
        <v>126.61294795005594</v>
      </c>
      <c r="U77" s="122">
        <v>134.07990528755138</v>
      </c>
      <c r="V77" s="122">
        <v>197.42249844556653</v>
      </c>
      <c r="W77" s="122">
        <v>195.16923348757231</v>
      </c>
      <c r="X77" s="122">
        <v>160.13109940549944</v>
      </c>
      <c r="Y77" s="122">
        <v>142.23113185019679</v>
      </c>
      <c r="DA77" s="130" t="s">
        <v>1643</v>
      </c>
    </row>
    <row r="78" spans="1:105" ht="12" customHeight="1" x14ac:dyDescent="0.25">
      <c r="A78" s="97" t="s">
        <v>189</v>
      </c>
      <c r="B78" s="98">
        <v>145.06752307320704</v>
      </c>
      <c r="C78" s="98">
        <v>151.42554921912421</v>
      </c>
      <c r="D78" s="98">
        <v>167.80348209565898</v>
      </c>
      <c r="E78" s="98">
        <v>172.92635139567113</v>
      </c>
      <c r="F78" s="98">
        <v>174.02445601363613</v>
      </c>
      <c r="G78" s="98">
        <v>160.64046296101057</v>
      </c>
      <c r="H78" s="98">
        <v>151.23765729987514</v>
      </c>
      <c r="I78" s="98">
        <v>131.84565976368131</v>
      </c>
      <c r="J78" s="98">
        <v>143.40849389407418</v>
      </c>
      <c r="K78" s="98">
        <v>111.92801498951931</v>
      </c>
      <c r="L78" s="98">
        <v>114.16231803440434</v>
      </c>
      <c r="M78" s="98">
        <v>89.310658459483349</v>
      </c>
      <c r="N78" s="98">
        <v>70.392884307820239</v>
      </c>
      <c r="O78" s="98">
        <v>68.834958570392118</v>
      </c>
      <c r="P78" s="98">
        <v>72.77432213993481</v>
      </c>
      <c r="Q78" s="98">
        <v>82.883786823599351</v>
      </c>
      <c r="R78" s="98">
        <v>82.605573914399287</v>
      </c>
      <c r="S78" s="98">
        <v>107.33862768622384</v>
      </c>
      <c r="T78" s="98">
        <v>124.0319256306372</v>
      </c>
      <c r="U78" s="98">
        <v>130.97682467621817</v>
      </c>
      <c r="V78" s="98">
        <v>191.1483710709845</v>
      </c>
      <c r="W78" s="98">
        <v>190.39010700296143</v>
      </c>
      <c r="X78" s="98">
        <v>156.95755547760572</v>
      </c>
      <c r="Y78" s="98">
        <v>139.72026431000415</v>
      </c>
      <c r="DA78" s="63" t="s">
        <v>1644</v>
      </c>
    </row>
    <row r="79" spans="1:105" ht="12" customHeight="1" x14ac:dyDescent="0.25">
      <c r="A79" s="109" t="s">
        <v>120</v>
      </c>
      <c r="B79" s="33">
        <v>1.8644320995486161</v>
      </c>
      <c r="C79" s="33">
        <v>2.6464969310339788</v>
      </c>
      <c r="D79" s="33">
        <v>4.0167500871662565</v>
      </c>
      <c r="E79" s="33">
        <v>5.4900155028709143</v>
      </c>
      <c r="F79" s="33">
        <v>6.7415160029242829</v>
      </c>
      <c r="G79" s="33">
        <v>4.400862058010941</v>
      </c>
      <c r="H79" s="33">
        <v>3.2641025704591367</v>
      </c>
      <c r="I79" s="33">
        <v>3.8884715490934334</v>
      </c>
      <c r="J79" s="33">
        <v>2.8808725668634185</v>
      </c>
      <c r="K79" s="33">
        <v>2.1553710577558776</v>
      </c>
      <c r="L79" s="33">
        <v>2.2511535386882833</v>
      </c>
      <c r="M79" s="33">
        <v>2.0950569344315797</v>
      </c>
      <c r="N79" s="33">
        <v>2.2777146664066064</v>
      </c>
      <c r="O79" s="33">
        <v>3.3343014348929114</v>
      </c>
      <c r="P79" s="33">
        <v>2.5567368592086579</v>
      </c>
      <c r="Q79" s="33">
        <v>1.8101708960872251</v>
      </c>
      <c r="R79" s="33">
        <v>1.9775796642192089</v>
      </c>
      <c r="S79" s="33">
        <v>2.2813117054759484</v>
      </c>
      <c r="T79" s="33">
        <v>2.5810223194187345</v>
      </c>
      <c r="U79" s="33">
        <v>3.1030806113331995</v>
      </c>
      <c r="V79" s="33">
        <v>6.2741273745820241</v>
      </c>
      <c r="W79" s="33">
        <v>4.779126484610897</v>
      </c>
      <c r="X79" s="33">
        <v>3.1735439278937063</v>
      </c>
      <c r="Y79" s="33">
        <v>2.5108675401926277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647.7859916001197</v>
      </c>
      <c r="C81" s="117">
        <f t="shared" si="28"/>
        <v>696.18838609110776</v>
      </c>
      <c r="D81" s="117">
        <f t="shared" si="28"/>
        <v>677.63874876797252</v>
      </c>
      <c r="E81" s="117">
        <f t="shared" si="28"/>
        <v>685.99228375903499</v>
      </c>
      <c r="F81" s="117">
        <f t="shared" si="28"/>
        <v>593.72970392218951</v>
      </c>
      <c r="G81" s="117">
        <f t="shared" si="28"/>
        <v>1089.9471320056775</v>
      </c>
      <c r="H81" s="117">
        <f t="shared" si="28"/>
        <v>1199.0531272894118</v>
      </c>
      <c r="I81" s="117">
        <f t="shared" si="28"/>
        <v>1289.1352588136044</v>
      </c>
      <c r="J81" s="117">
        <f t="shared" si="28"/>
        <v>1123.7460486657587</v>
      </c>
      <c r="K81" s="117">
        <f t="shared" si="28"/>
        <v>1612.9907981234956</v>
      </c>
      <c r="L81" s="117">
        <f t="shared" si="28"/>
        <v>1846.9870003644994</v>
      </c>
      <c r="M81" s="117">
        <f t="shared" si="28"/>
        <v>2125.5446476372435</v>
      </c>
      <c r="N81" s="117">
        <f t="shared" si="28"/>
        <v>2261.8550478575053</v>
      </c>
      <c r="O81" s="117">
        <f t="shared" si="28"/>
        <v>2323.5925293530095</v>
      </c>
      <c r="P81" s="117">
        <f t="shared" si="28"/>
        <v>1938.1090558193905</v>
      </c>
      <c r="Q81" s="117">
        <f t="shared" si="28"/>
        <v>2084.197470734327</v>
      </c>
      <c r="R81" s="117">
        <f t="shared" ref="R81:V81" si="29">R82+R85+R87+R100</f>
        <v>2008.2341915920965</v>
      </c>
      <c r="S81" s="117">
        <f t="shared" si="29"/>
        <v>1899.9611683212845</v>
      </c>
      <c r="T81" s="117">
        <f t="shared" si="29"/>
        <v>1609.8664267657514</v>
      </c>
      <c r="U81" s="117">
        <f t="shared" si="29"/>
        <v>1507.0079362629563</v>
      </c>
      <c r="V81" s="117">
        <f t="shared" si="29"/>
        <v>1541.8774353431875</v>
      </c>
      <c r="W81" s="117">
        <f t="shared" ref="W81:Y81" si="30">W82+W85+W87+W100</f>
        <v>1566.1986089278607</v>
      </c>
      <c r="X81" s="117">
        <f t="shared" si="30"/>
        <v>1523.3574243914525</v>
      </c>
      <c r="Y81" s="117">
        <f t="shared" si="30"/>
        <v>1481.6332409196116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549.39321616705172</v>
      </c>
      <c r="C82" s="122">
        <f t="shared" si="31"/>
        <v>597.36010183948974</v>
      </c>
      <c r="D82" s="122">
        <f t="shared" si="31"/>
        <v>577.89571091119331</v>
      </c>
      <c r="E82" s="122">
        <f t="shared" si="31"/>
        <v>579.50718060809641</v>
      </c>
      <c r="F82" s="122">
        <f t="shared" si="31"/>
        <v>482.52050889219572</v>
      </c>
      <c r="G82" s="122">
        <f t="shared" si="31"/>
        <v>944.61083547020883</v>
      </c>
      <c r="H82" s="122">
        <f t="shared" si="31"/>
        <v>1017.3175952310993</v>
      </c>
      <c r="I82" s="122">
        <f t="shared" si="31"/>
        <v>1092.8590150595423</v>
      </c>
      <c r="J82" s="122">
        <f t="shared" si="31"/>
        <v>906.34350129476604</v>
      </c>
      <c r="K82" s="122">
        <f t="shared" si="31"/>
        <v>1363.3865372136197</v>
      </c>
      <c r="L82" s="122">
        <f t="shared" si="31"/>
        <v>1557.8949310410312</v>
      </c>
      <c r="M82" s="122">
        <f t="shared" si="31"/>
        <v>1806.468711661684</v>
      </c>
      <c r="N82" s="122">
        <f t="shared" si="31"/>
        <v>1967.9273299094593</v>
      </c>
      <c r="O82" s="122">
        <f t="shared" si="31"/>
        <v>2020.490093554946</v>
      </c>
      <c r="P82" s="122">
        <f t="shared" si="31"/>
        <v>1634.2122742666388</v>
      </c>
      <c r="Q82" s="122">
        <f t="shared" si="31"/>
        <v>1748.7512721852756</v>
      </c>
      <c r="R82" s="122">
        <f t="shared" ref="R82:V82" si="32">SUM(R83:R84)</f>
        <v>1703.5345529634985</v>
      </c>
      <c r="S82" s="122">
        <f t="shared" si="32"/>
        <v>1608.9097513463757</v>
      </c>
      <c r="T82" s="122">
        <f t="shared" si="32"/>
        <v>1336.3650459765793</v>
      </c>
      <c r="U82" s="122">
        <f t="shared" si="32"/>
        <v>1246.9588627277133</v>
      </c>
      <c r="V82" s="122">
        <f t="shared" si="32"/>
        <v>1259.3756639610331</v>
      </c>
      <c r="W82" s="122">
        <f t="shared" ref="W82:Y82" si="33">SUM(W83:W84)</f>
        <v>1311.2340190779814</v>
      </c>
      <c r="X82" s="122">
        <f t="shared" si="33"/>
        <v>1272.1814751039472</v>
      </c>
      <c r="Y82" s="122">
        <f t="shared" si="33"/>
        <v>1211.0848941382199</v>
      </c>
      <c r="DA82" s="130" t="s">
        <v>1647</v>
      </c>
    </row>
    <row r="83" spans="1:105" ht="12" customHeight="1" x14ac:dyDescent="0.25">
      <c r="A83" s="97" t="s">
        <v>199</v>
      </c>
      <c r="B83" s="98">
        <v>547.22744813740269</v>
      </c>
      <c r="C83" s="98">
        <v>595.00517951762163</v>
      </c>
      <c r="D83" s="98">
        <v>575.62434022550417</v>
      </c>
      <c r="E83" s="98">
        <v>577.23029729275493</v>
      </c>
      <c r="F83" s="98">
        <v>480.55750478452984</v>
      </c>
      <c r="G83" s="98">
        <v>940.61980137473211</v>
      </c>
      <c r="H83" s="98">
        <v>1012.9467704816225</v>
      </c>
      <c r="I83" s="98">
        <v>1088.0885165558175</v>
      </c>
      <c r="J83" s="98">
        <v>902.32926005061074</v>
      </c>
      <c r="K83" s="98">
        <v>1357.2593908254682</v>
      </c>
      <c r="L83" s="98">
        <v>1550.8084213849042</v>
      </c>
      <c r="M83" s="98">
        <v>1798.1958930652336</v>
      </c>
      <c r="N83" s="98">
        <v>1959.1048862076589</v>
      </c>
      <c r="O83" s="98">
        <v>2011.3839334539953</v>
      </c>
      <c r="P83" s="98">
        <v>1626.8023464983601</v>
      </c>
      <c r="Q83" s="98">
        <v>1740.788559281551</v>
      </c>
      <c r="R83" s="98">
        <v>1695.788019489826</v>
      </c>
      <c r="S83" s="98">
        <v>1601.546173688736</v>
      </c>
      <c r="T83" s="98">
        <v>1330.2365147606758</v>
      </c>
      <c r="U83" s="98">
        <v>1241.2064536161274</v>
      </c>
      <c r="V83" s="98">
        <v>1253.3677080347759</v>
      </c>
      <c r="W83" s="98">
        <v>1304.8417837011566</v>
      </c>
      <c r="X83" s="98">
        <v>1265.8900878952904</v>
      </c>
      <c r="Y83" s="98">
        <v>1204.9837919174554</v>
      </c>
      <c r="DA83" s="63" t="s">
        <v>1648</v>
      </c>
    </row>
    <row r="84" spans="1:105" ht="12" customHeight="1" x14ac:dyDescent="0.25">
      <c r="A84" s="97" t="s">
        <v>53</v>
      </c>
      <c r="B84" s="98">
        <v>2.165768029649056</v>
      </c>
      <c r="C84" s="98">
        <v>2.3549223218681523</v>
      </c>
      <c r="D84" s="98">
        <v>2.2713706856891451</v>
      </c>
      <c r="E84" s="98">
        <v>2.2768833153414705</v>
      </c>
      <c r="F84" s="98">
        <v>1.9630041076658757</v>
      </c>
      <c r="G84" s="98">
        <v>3.9910340954767478</v>
      </c>
      <c r="H84" s="98">
        <v>4.3708247494768306</v>
      </c>
      <c r="I84" s="98">
        <v>4.7704985037249061</v>
      </c>
      <c r="J84" s="98">
        <v>4.0142412441552953</v>
      </c>
      <c r="K84" s="98">
        <v>6.127146388151516</v>
      </c>
      <c r="L84" s="98">
        <v>7.0865096561269034</v>
      </c>
      <c r="M84" s="98">
        <v>8.2728185964503584</v>
      </c>
      <c r="N84" s="98">
        <v>8.8224437018004398</v>
      </c>
      <c r="O84" s="98">
        <v>9.106160100950774</v>
      </c>
      <c r="P84" s="98">
        <v>7.4099277682788083</v>
      </c>
      <c r="Q84" s="98">
        <v>7.9627129037247499</v>
      </c>
      <c r="R84" s="98">
        <v>7.746533473672538</v>
      </c>
      <c r="S84" s="98">
        <v>7.3635776576398841</v>
      </c>
      <c r="T84" s="98">
        <v>6.1285312159033793</v>
      </c>
      <c r="U84" s="98">
        <v>5.7524091115858322</v>
      </c>
      <c r="V84" s="98">
        <v>6.0079559262572593</v>
      </c>
      <c r="W84" s="98">
        <v>6.3922353768249369</v>
      </c>
      <c r="X84" s="98">
        <v>6.2913872086566087</v>
      </c>
      <c r="Y84" s="98">
        <v>6.1011022207645293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3.6916472884995187E-2</v>
      </c>
      <c r="C85" s="122">
        <f t="shared" si="34"/>
        <v>4.7303576930849633E-2</v>
      </c>
      <c r="D85" s="122">
        <f t="shared" si="34"/>
        <v>7.7821341804159255E-2</v>
      </c>
      <c r="E85" s="122">
        <f t="shared" si="34"/>
        <v>0.15204342516253946</v>
      </c>
      <c r="F85" s="122">
        <f t="shared" si="34"/>
        <v>0.11502318972525136</v>
      </c>
      <c r="G85" s="122">
        <f t="shared" si="34"/>
        <v>0.21897381875340069</v>
      </c>
      <c r="H85" s="122">
        <f t="shared" si="34"/>
        <v>0.53074001236388801</v>
      </c>
      <c r="I85" s="122">
        <f t="shared" si="34"/>
        <v>1.0249452174618574</v>
      </c>
      <c r="J85" s="122">
        <f t="shared" si="34"/>
        <v>0.82881774478404813</v>
      </c>
      <c r="K85" s="122">
        <f t="shared" si="34"/>
        <v>1.1240123631082479</v>
      </c>
      <c r="L85" s="122">
        <f t="shared" si="34"/>
        <v>1.6591010983725853</v>
      </c>
      <c r="M85" s="122">
        <f t="shared" si="34"/>
        <v>1.9382285897585694</v>
      </c>
      <c r="N85" s="122">
        <f t="shared" si="34"/>
        <v>4.0968759848892731</v>
      </c>
      <c r="O85" s="122">
        <f t="shared" si="34"/>
        <v>2.6968867493725091</v>
      </c>
      <c r="P85" s="122">
        <f t="shared" si="34"/>
        <v>1.8199847245945782</v>
      </c>
      <c r="Q85" s="122">
        <f t="shared" si="34"/>
        <v>2.6014041172610458</v>
      </c>
      <c r="R85" s="122">
        <f t="shared" si="34"/>
        <v>2.2063515638711091</v>
      </c>
      <c r="S85" s="122">
        <f t="shared" si="34"/>
        <v>1.9428254489584824</v>
      </c>
      <c r="T85" s="122">
        <f t="shared" si="34"/>
        <v>1.7715395451604774</v>
      </c>
      <c r="U85" s="122">
        <f t="shared" si="34"/>
        <v>1.653583800184165</v>
      </c>
      <c r="V85" s="122">
        <f t="shared" si="34"/>
        <v>0.79746185365987632</v>
      </c>
      <c r="W85" s="122">
        <f t="shared" si="34"/>
        <v>3.8703907253433001</v>
      </c>
      <c r="X85" s="122">
        <f t="shared" si="34"/>
        <v>5.0827073374642486</v>
      </c>
      <c r="Y85" s="122">
        <f t="shared" si="34"/>
        <v>5.1479171606917626</v>
      </c>
      <c r="DA85" s="130" t="s">
        <v>1650</v>
      </c>
    </row>
    <row r="86" spans="1:105" ht="12" customHeight="1" x14ac:dyDescent="0.25">
      <c r="A86" s="97" t="s">
        <v>53</v>
      </c>
      <c r="B86" s="98">
        <v>3.6916472884995187E-2</v>
      </c>
      <c r="C86" s="98">
        <v>4.7303576930849633E-2</v>
      </c>
      <c r="D86" s="98">
        <v>7.7821341804159255E-2</v>
      </c>
      <c r="E86" s="98">
        <v>0.15204342516253946</v>
      </c>
      <c r="F86" s="98">
        <v>0.11502318972525136</v>
      </c>
      <c r="G86" s="98">
        <v>0.21897381875340069</v>
      </c>
      <c r="H86" s="98">
        <v>0.53074001236388801</v>
      </c>
      <c r="I86" s="98">
        <v>1.0249452174618574</v>
      </c>
      <c r="J86" s="98">
        <v>0.82881774478404813</v>
      </c>
      <c r="K86" s="98">
        <v>1.1240123631082479</v>
      </c>
      <c r="L86" s="98">
        <v>1.6591010983725853</v>
      </c>
      <c r="M86" s="98">
        <v>1.9382285897585694</v>
      </c>
      <c r="N86" s="98">
        <v>4.0968759848892731</v>
      </c>
      <c r="O86" s="98">
        <v>2.6968867493725091</v>
      </c>
      <c r="P86" s="98">
        <v>1.8199847245945782</v>
      </c>
      <c r="Q86" s="98">
        <v>2.6014041172610458</v>
      </c>
      <c r="R86" s="98">
        <v>2.2063515638711091</v>
      </c>
      <c r="S86" s="98">
        <v>1.9428254489584824</v>
      </c>
      <c r="T86" s="98">
        <v>1.7715395451604774</v>
      </c>
      <c r="U86" s="98">
        <v>1.653583800184165</v>
      </c>
      <c r="V86" s="98">
        <v>0.79746185365987632</v>
      </c>
      <c r="W86" s="98">
        <v>3.8703907253433001</v>
      </c>
      <c r="X86" s="98">
        <v>5.0827073374642486</v>
      </c>
      <c r="Y86" s="98">
        <v>5.1479171606917626</v>
      </c>
      <c r="DA86" s="63" t="s">
        <v>1651</v>
      </c>
    </row>
    <row r="87" spans="1:105" ht="12" customHeight="1" x14ac:dyDescent="0.25">
      <c r="A87" s="121" t="s">
        <v>55</v>
      </c>
      <c r="B87" s="122">
        <v>70.765519127810819</v>
      </c>
      <c r="C87" s="122">
        <v>70.438510201741863</v>
      </c>
      <c r="D87" s="122">
        <v>71.1467109807909</v>
      </c>
      <c r="E87" s="122">
        <v>76.52332986856419</v>
      </c>
      <c r="F87" s="122">
        <v>78.735669841845635</v>
      </c>
      <c r="G87" s="122">
        <v>104.03759776276587</v>
      </c>
      <c r="H87" s="122">
        <v>133.47452927782984</v>
      </c>
      <c r="I87" s="122">
        <v>144.70329144375594</v>
      </c>
      <c r="J87" s="122">
        <v>165.81078941169383</v>
      </c>
      <c r="K87" s="122">
        <v>191.93055440181868</v>
      </c>
      <c r="L87" s="122">
        <v>220.52754315039155</v>
      </c>
      <c r="M87" s="122">
        <v>251.87015884917693</v>
      </c>
      <c r="N87" s="122">
        <v>229.46854428274119</v>
      </c>
      <c r="O87" s="122">
        <v>237.24038739105538</v>
      </c>
      <c r="P87" s="122">
        <v>242.1737054002617</v>
      </c>
      <c r="Q87" s="122">
        <v>271.22136624422239</v>
      </c>
      <c r="R87" s="122">
        <v>249.17179027764686</v>
      </c>
      <c r="S87" s="122">
        <v>228.06551632727019</v>
      </c>
      <c r="T87" s="122">
        <v>211.6431282334068</v>
      </c>
      <c r="U87" s="122">
        <v>200.37551169814657</v>
      </c>
      <c r="V87" s="122">
        <v>199.44008723287936</v>
      </c>
      <c r="W87" s="122">
        <v>176.67744636778474</v>
      </c>
      <c r="X87" s="122">
        <v>177.59605343845632</v>
      </c>
      <c r="Y87" s="122">
        <v>197.15171313086748</v>
      </c>
      <c r="DA87" s="130" t="s">
        <v>1652</v>
      </c>
    </row>
    <row r="88" spans="1:105" ht="12" customHeight="1" x14ac:dyDescent="0.25">
      <c r="A88" s="97" t="s">
        <v>132</v>
      </c>
      <c r="B88" s="98">
        <v>5.8561241109461379</v>
      </c>
      <c r="C88" s="98">
        <v>5.7309689252963327</v>
      </c>
      <c r="D88" s="98">
        <v>5.71826858381172</v>
      </c>
      <c r="E88" s="98">
        <v>5.1300185556762905</v>
      </c>
      <c r="F88" s="98">
        <v>4.347250414032815</v>
      </c>
      <c r="G88" s="98">
        <v>8.6249538574042468</v>
      </c>
      <c r="H88" s="98">
        <v>9.2333146625332567</v>
      </c>
      <c r="I88" s="98">
        <v>11.333959461433359</v>
      </c>
      <c r="J88" s="98">
        <v>9.4487138508936361</v>
      </c>
      <c r="K88" s="98">
        <v>14.406104225488042</v>
      </c>
      <c r="L88" s="98">
        <v>16.362977986503338</v>
      </c>
      <c r="M88" s="98">
        <v>20.441327372389967</v>
      </c>
      <c r="N88" s="98">
        <v>22.855194006617545</v>
      </c>
      <c r="O88" s="98">
        <v>24.56720110530749</v>
      </c>
      <c r="P88" s="98">
        <v>24.02480974393989</v>
      </c>
      <c r="Q88" s="98">
        <v>23.438370301450231</v>
      </c>
      <c r="R88" s="98">
        <v>22.832467127217509</v>
      </c>
      <c r="S88" s="98">
        <v>21.563574053253205</v>
      </c>
      <c r="T88" s="98">
        <v>21.52102311680266</v>
      </c>
      <c r="U88" s="98">
        <v>21.508242874319702</v>
      </c>
      <c r="V88" s="98">
        <v>12.368507498935733</v>
      </c>
      <c r="W88" s="98">
        <v>12.320445999438709</v>
      </c>
      <c r="X88" s="98">
        <v>12.31542151454148</v>
      </c>
      <c r="Y88" s="98">
        <v>12.152541223512648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4.2044124928053878E-4</v>
      </c>
      <c r="D89" s="98">
        <v>4.4664561233448104E-4</v>
      </c>
      <c r="E89" s="98">
        <v>4.2064383552018131E-4</v>
      </c>
      <c r="F89" s="98">
        <v>3.2193086703535432E-4</v>
      </c>
      <c r="G89" s="98">
        <v>7.3400261561123287E-4</v>
      </c>
      <c r="H89" s="98">
        <v>7.2551986444586015E-4</v>
      </c>
      <c r="I89" s="98">
        <v>9.8888588692961884E-4</v>
      </c>
      <c r="J89" s="98">
        <v>1.1562419629753814E-3</v>
      </c>
      <c r="K89" s="98">
        <v>2.8165184190273255E-3</v>
      </c>
      <c r="L89" s="98">
        <v>3.6159353300452149E-3</v>
      </c>
      <c r="M89" s="98">
        <v>6.5822730822957098E-3</v>
      </c>
      <c r="N89" s="98">
        <v>1.1728793758956566E-2</v>
      </c>
      <c r="O89" s="98">
        <v>1.4218423702134032E-2</v>
      </c>
      <c r="P89" s="98">
        <v>1.4288406504879289E-2</v>
      </c>
      <c r="Q89" s="98">
        <v>1.5205560767209116E-2</v>
      </c>
      <c r="R89" s="98">
        <v>1.5273596216751067E-2</v>
      </c>
      <c r="S89" s="98">
        <v>1.5148135981124872E-2</v>
      </c>
      <c r="T89" s="98">
        <v>1.5776368875470972E-2</v>
      </c>
      <c r="U89" s="98">
        <v>1.7258145790616599E-2</v>
      </c>
      <c r="V89" s="98">
        <v>1.0370748278127988E-2</v>
      </c>
      <c r="W89" s="98">
        <v>9.1499958290919923E-3</v>
      </c>
      <c r="X89" s="98">
        <v>1.1214681006263941E-2</v>
      </c>
      <c r="Y89" s="98">
        <v>1.1950588632875649E-2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1.5452670994130452E-4</v>
      </c>
      <c r="D90" s="101">
        <v>1.6121001098621968E-4</v>
      </c>
      <c r="E90" s="101">
        <v>1.7865974061134462E-4</v>
      </c>
      <c r="F90" s="101">
        <v>1.1990300329086548E-4</v>
      </c>
      <c r="G90" s="101">
        <v>2.3547545663648792E-4</v>
      </c>
      <c r="H90" s="101">
        <v>2.9873877642133044E-4</v>
      </c>
      <c r="I90" s="101">
        <v>3.3842770652631584E-4</v>
      </c>
      <c r="J90" s="101">
        <v>4.2924393053070067E-4</v>
      </c>
      <c r="K90" s="101">
        <v>9.5917076110450241E-4</v>
      </c>
      <c r="L90" s="101">
        <v>1.1693561815878288E-3</v>
      </c>
      <c r="M90" s="101">
        <v>2.3646256458052591E-3</v>
      </c>
      <c r="N90" s="101">
        <v>2.6605833771095465E-3</v>
      </c>
      <c r="O90" s="101">
        <v>3.4313347988586375E-3</v>
      </c>
      <c r="P90" s="101">
        <v>3.5357435246597519E-3</v>
      </c>
      <c r="Q90" s="101">
        <v>5.4531436629931358E-3</v>
      </c>
      <c r="R90" s="101">
        <v>5.3326243827468041E-3</v>
      </c>
      <c r="S90" s="101">
        <v>5.0224882581898613E-3</v>
      </c>
      <c r="T90" s="101">
        <v>5.3454701850234954E-3</v>
      </c>
      <c r="U90" s="101">
        <v>5.7534952226442069E-3</v>
      </c>
      <c r="V90" s="101">
        <v>3.709946368547829E-3</v>
      </c>
      <c r="W90" s="101">
        <v>2.6886141086535E-3</v>
      </c>
      <c r="X90" s="101">
        <v>3.700487942493167E-3</v>
      </c>
      <c r="Y90" s="101">
        <v>4.6671456475637302E-3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2.6591453933923426E-4</v>
      </c>
      <c r="D91" s="104">
        <v>2.8543560134826134E-4</v>
      </c>
      <c r="E91" s="104">
        <v>2.4198409490883672E-4</v>
      </c>
      <c r="F91" s="104">
        <v>2.0202786374448885E-4</v>
      </c>
      <c r="G91" s="104">
        <v>4.9852715897474495E-4</v>
      </c>
      <c r="H91" s="104">
        <v>4.2678108802452966E-4</v>
      </c>
      <c r="I91" s="104">
        <v>6.5045818040330289E-4</v>
      </c>
      <c r="J91" s="104">
        <v>7.2699803244468081E-4</v>
      </c>
      <c r="K91" s="104">
        <v>1.8573476579228231E-3</v>
      </c>
      <c r="L91" s="104">
        <v>2.4465791484573861E-3</v>
      </c>
      <c r="M91" s="104">
        <v>4.2176474364904503E-3</v>
      </c>
      <c r="N91" s="104">
        <v>9.0682103818470194E-3</v>
      </c>
      <c r="O91" s="104">
        <v>1.0787088903275396E-2</v>
      </c>
      <c r="P91" s="104">
        <v>1.0752662980219537E-2</v>
      </c>
      <c r="Q91" s="104">
        <v>9.7524171042159789E-3</v>
      </c>
      <c r="R91" s="104">
        <v>9.9409718340042631E-3</v>
      </c>
      <c r="S91" s="104">
        <v>1.0125647722935012E-2</v>
      </c>
      <c r="T91" s="104">
        <v>1.0430898690447476E-2</v>
      </c>
      <c r="U91" s="104">
        <v>1.1504650567972393E-2</v>
      </c>
      <c r="V91" s="104">
        <v>6.6608019095801595E-3</v>
      </c>
      <c r="W91" s="104">
        <v>6.4613817204384923E-3</v>
      </c>
      <c r="X91" s="104">
        <v>7.514193063770774E-3</v>
      </c>
      <c r="Y91" s="104">
        <v>7.2834429853119182E-3</v>
      </c>
      <c r="DA91" s="132" t="s">
        <v>1656</v>
      </c>
    </row>
    <row r="92" spans="1:105" ht="12" customHeight="1" x14ac:dyDescent="0.25">
      <c r="A92" s="106" t="s">
        <v>124</v>
      </c>
      <c r="B92" s="101">
        <v>20.757459974729521</v>
      </c>
      <c r="C92" s="101">
        <v>17.795612253374525</v>
      </c>
      <c r="D92" s="101">
        <v>18.482934244061386</v>
      </c>
      <c r="E92" s="101">
        <v>16.526545605672219</v>
      </c>
      <c r="F92" s="101">
        <v>13.086570423821428</v>
      </c>
      <c r="G92" s="101">
        <v>15.747053214239948</v>
      </c>
      <c r="H92" s="101">
        <v>15.803640738971984</v>
      </c>
      <c r="I92" s="101">
        <v>12.215441442604059</v>
      </c>
      <c r="J92" s="101">
        <v>11.169205565751268</v>
      </c>
      <c r="K92" s="101">
        <v>12.008723554710993</v>
      </c>
      <c r="L92" s="101">
        <v>15.879757186787202</v>
      </c>
      <c r="M92" s="101">
        <v>12.781317036816635</v>
      </c>
      <c r="N92" s="101">
        <v>9.9384954513667694</v>
      </c>
      <c r="O92" s="101">
        <v>10.927151549045689</v>
      </c>
      <c r="P92" s="101">
        <v>9.7786652498915796</v>
      </c>
      <c r="Q92" s="101">
        <v>9.4550394443278218</v>
      </c>
      <c r="R92" s="101">
        <v>7.6762967758232916</v>
      </c>
      <c r="S92" s="101">
        <v>9.551847477942605</v>
      </c>
      <c r="T92" s="101">
        <v>9.6499103811817832</v>
      </c>
      <c r="U92" s="101">
        <v>9.4149027744948697</v>
      </c>
      <c r="V92" s="101">
        <v>6.6679011357480649</v>
      </c>
      <c r="W92" s="101">
        <v>6.1780308485936342</v>
      </c>
      <c r="X92" s="101">
        <v>5.4589776275156918</v>
      </c>
      <c r="Y92" s="101">
        <v>5.1875251614015614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1.6973190907822741E-3</v>
      </c>
      <c r="D93" s="104">
        <v>2.0347209929423918E-3</v>
      </c>
      <c r="E93" s="104">
        <v>2.1135345814941231E-3</v>
      </c>
      <c r="F93" s="104">
        <v>1.7961593598191669E-3</v>
      </c>
      <c r="G93" s="104">
        <v>1.8823041919236172E-3</v>
      </c>
      <c r="H93" s="104">
        <v>1.8039417245029358E-3</v>
      </c>
      <c r="I93" s="104">
        <v>1.1764308710892598E-3</v>
      </c>
      <c r="J93" s="104">
        <v>1.5130806177506297E-3</v>
      </c>
      <c r="K93" s="104">
        <v>2.2162314682268817E-3</v>
      </c>
      <c r="L93" s="104">
        <v>4.6543619272507164E-3</v>
      </c>
      <c r="M93" s="104">
        <v>4.2247693218622302E-3</v>
      </c>
      <c r="N93" s="104">
        <v>4.1052523179091211E-3</v>
      </c>
      <c r="O93" s="104">
        <v>5.785062079706289E-3</v>
      </c>
      <c r="P93" s="104">
        <v>5.0491649284583251E-3</v>
      </c>
      <c r="Q93" s="104">
        <v>4.864124028395091E-3</v>
      </c>
      <c r="R93" s="104">
        <v>3.5613454452748826E-3</v>
      </c>
      <c r="S93" s="104">
        <v>6.1861300925469655E-3</v>
      </c>
      <c r="T93" s="104">
        <v>7.8959865018332701E-3</v>
      </c>
      <c r="U93" s="104">
        <v>8.6460739420455429E-3</v>
      </c>
      <c r="V93" s="104">
        <v>5.7547570466633851E-3</v>
      </c>
      <c r="W93" s="104">
        <v>5.9164188690103998E-3</v>
      </c>
      <c r="X93" s="104">
        <v>5.834108694138954E-3</v>
      </c>
      <c r="Y93" s="104">
        <v>6.1558768401577309E-3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6.2172501631730336E-4</v>
      </c>
      <c r="D94" s="98">
        <v>7.3208667961243887E-4</v>
      </c>
      <c r="E94" s="98">
        <v>8.9533814786334339E-4</v>
      </c>
      <c r="F94" s="98">
        <v>6.6696689220241575E-4</v>
      </c>
      <c r="G94" s="98">
        <v>6.1282905785711901E-4</v>
      </c>
      <c r="H94" s="98">
        <v>7.5043426403789779E-4</v>
      </c>
      <c r="I94" s="98">
        <v>4.1346248085933409E-4</v>
      </c>
      <c r="J94" s="98">
        <v>5.8560283298079833E-4</v>
      </c>
      <c r="K94" s="98">
        <v>7.7577688856520291E-4</v>
      </c>
      <c r="L94" s="98">
        <v>1.594302207691997E-3</v>
      </c>
      <c r="M94" s="98">
        <v>1.620339568893722E-3</v>
      </c>
      <c r="N94" s="98">
        <v>1.0028284497289926E-3</v>
      </c>
      <c r="O94" s="98">
        <v>1.4924684700015009E-3</v>
      </c>
      <c r="P94" s="98">
        <v>1.3310159344797482E-3</v>
      </c>
      <c r="Q94" s="98">
        <v>1.8359220307283843E-3</v>
      </c>
      <c r="R94" s="98">
        <v>1.2835983835677871E-3</v>
      </c>
      <c r="S94" s="98">
        <v>1.9626433691213967E-3</v>
      </c>
      <c r="T94" s="98">
        <v>2.4367704382919513E-3</v>
      </c>
      <c r="U94" s="98">
        <v>2.5460800060634163E-3</v>
      </c>
      <c r="V94" s="98">
        <v>1.7814565484570238E-3</v>
      </c>
      <c r="W94" s="98">
        <v>1.4662772698539254E-3</v>
      </c>
      <c r="X94" s="98">
        <v>1.6963844684880849E-3</v>
      </c>
      <c r="Y94" s="98">
        <v>2.1832203095670522E-3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1.0755940744649707E-3</v>
      </c>
      <c r="D95" s="98">
        <v>1.3026343133299529E-3</v>
      </c>
      <c r="E95" s="98">
        <v>1.2181964336307799E-3</v>
      </c>
      <c r="F95" s="98">
        <v>1.1291924676167513E-3</v>
      </c>
      <c r="G95" s="98">
        <v>1.2694751340664983E-3</v>
      </c>
      <c r="H95" s="98">
        <v>1.053507460465038E-3</v>
      </c>
      <c r="I95" s="98">
        <v>7.6296839022992557E-4</v>
      </c>
      <c r="J95" s="98">
        <v>9.2747778476983149E-4</v>
      </c>
      <c r="K95" s="98">
        <v>1.4404545796616788E-3</v>
      </c>
      <c r="L95" s="98">
        <v>3.0600597195587194E-3</v>
      </c>
      <c r="M95" s="98">
        <v>2.604429752968508E-3</v>
      </c>
      <c r="N95" s="98">
        <v>3.102423868180128E-3</v>
      </c>
      <c r="O95" s="98">
        <v>4.2925936097047883E-3</v>
      </c>
      <c r="P95" s="98">
        <v>3.7181489939785766E-3</v>
      </c>
      <c r="Q95" s="98">
        <v>3.0282019976667065E-3</v>
      </c>
      <c r="R95" s="98">
        <v>2.2777470617070957E-3</v>
      </c>
      <c r="S95" s="98">
        <v>4.2234867234255688E-3</v>
      </c>
      <c r="T95" s="98">
        <v>5.4592160635413183E-3</v>
      </c>
      <c r="U95" s="98">
        <v>6.0999939359821257E-3</v>
      </c>
      <c r="V95" s="98">
        <v>3.9733004982063615E-3</v>
      </c>
      <c r="W95" s="98">
        <v>4.4501415991564748E-3</v>
      </c>
      <c r="X95" s="98">
        <v>4.1377242256508693E-3</v>
      </c>
      <c r="Y95" s="98">
        <v>3.9726565305906788E-3</v>
      </c>
      <c r="DA95" s="63" t="s">
        <v>1660</v>
      </c>
    </row>
    <row r="96" spans="1:105" ht="12" customHeight="1" x14ac:dyDescent="0.25">
      <c r="A96" s="106" t="s">
        <v>122</v>
      </c>
      <c r="B96" s="101">
        <v>44.151935042135165</v>
      </c>
      <c r="C96" s="101">
        <v>46.496462260210059</v>
      </c>
      <c r="D96" s="101">
        <v>46.486281652042763</v>
      </c>
      <c r="E96" s="101">
        <v>54.312135519383396</v>
      </c>
      <c r="F96" s="101">
        <v>60.793352828343281</v>
      </c>
      <c r="G96" s="101">
        <v>79.039593524602267</v>
      </c>
      <c r="H96" s="101">
        <v>107.61440821961422</v>
      </c>
      <c r="I96" s="101">
        <v>119.70953179961747</v>
      </c>
      <c r="J96" s="101">
        <v>142.10435036810989</v>
      </c>
      <c r="K96" s="101">
        <v>161.06064788529875</v>
      </c>
      <c r="L96" s="101">
        <v>182.94639883455284</v>
      </c>
      <c r="M96" s="101">
        <v>211.07543551811645</v>
      </c>
      <c r="N96" s="101">
        <v>187.98323620569604</v>
      </c>
      <c r="O96" s="101">
        <v>192.3381828328956</v>
      </c>
      <c r="P96" s="101">
        <v>197.9526045890932</v>
      </c>
      <c r="Q96" s="101">
        <v>225.49640695558651</v>
      </c>
      <c r="R96" s="101">
        <v>206.65573034423247</v>
      </c>
      <c r="S96" s="101">
        <v>185.75695100305387</v>
      </c>
      <c r="T96" s="101">
        <v>169.43828384324206</v>
      </c>
      <c r="U96" s="101">
        <v>158.56883378766551</v>
      </c>
      <c r="V96" s="101">
        <v>167.76548692841106</v>
      </c>
      <c r="W96" s="101">
        <v>146.09962422624912</v>
      </c>
      <c r="X96" s="101">
        <v>145.48601995905716</v>
      </c>
      <c r="Y96" s="101">
        <v>160.7642951790325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0.41334900252089118</v>
      </c>
      <c r="D97" s="104">
        <v>0.45674513426975782</v>
      </c>
      <c r="E97" s="104">
        <v>0.55209600941526848</v>
      </c>
      <c r="F97" s="104">
        <v>0.50637808542126517</v>
      </c>
      <c r="G97" s="104">
        <v>0.6233808597118724</v>
      </c>
      <c r="H97" s="104">
        <v>0.82063619512144781</v>
      </c>
      <c r="I97" s="104">
        <v>1.4421934233430491</v>
      </c>
      <c r="J97" s="104">
        <v>3.0858503043582992</v>
      </c>
      <c r="K97" s="104">
        <v>4.4500459864336559</v>
      </c>
      <c r="L97" s="104">
        <v>5.3301388452908558</v>
      </c>
      <c r="M97" s="104">
        <v>7.5612718794497091</v>
      </c>
      <c r="N97" s="104">
        <v>8.6757845729839786</v>
      </c>
      <c r="O97" s="104">
        <v>9.387848418024749</v>
      </c>
      <c r="P97" s="104">
        <v>10.398288245903704</v>
      </c>
      <c r="Q97" s="104">
        <v>12.811479858062201</v>
      </c>
      <c r="R97" s="104">
        <v>11.988461088711563</v>
      </c>
      <c r="S97" s="104">
        <v>11.171809526946859</v>
      </c>
      <c r="T97" s="104">
        <v>11.010238536802996</v>
      </c>
      <c r="U97" s="104">
        <v>10.857628041933808</v>
      </c>
      <c r="V97" s="104">
        <v>12.622066164459701</v>
      </c>
      <c r="W97" s="104">
        <v>12.064278878805172</v>
      </c>
      <c r="X97" s="104">
        <v>14.318585547641582</v>
      </c>
      <c r="Y97" s="104">
        <v>19.029245101447742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0.14100581306452592</v>
      </c>
      <c r="D98" s="98">
        <v>0.15285667415823495</v>
      </c>
      <c r="E98" s="98">
        <v>0.2189772850242325</v>
      </c>
      <c r="F98" s="98">
        <v>0.1750280256268654</v>
      </c>
      <c r="G98" s="98">
        <v>0.18809981321348618</v>
      </c>
      <c r="H98" s="98">
        <v>0.31960663126827243</v>
      </c>
      <c r="I98" s="98">
        <v>0.46866027398764171</v>
      </c>
      <c r="J98" s="98">
        <v>1.1238961233405425</v>
      </c>
      <c r="K98" s="98">
        <v>1.5124879033284315</v>
      </c>
      <c r="L98" s="98">
        <v>1.7462481081192065</v>
      </c>
      <c r="M98" s="98">
        <v>2.7936339029718984</v>
      </c>
      <c r="N98" s="98">
        <v>2.0466731583101847</v>
      </c>
      <c r="O98" s="98">
        <v>2.358571370196143</v>
      </c>
      <c r="P98" s="98">
        <v>2.6612296488943743</v>
      </c>
      <c r="Q98" s="98">
        <v>4.7051151714524675</v>
      </c>
      <c r="R98" s="98">
        <v>4.2534768567972225</v>
      </c>
      <c r="S98" s="98">
        <v>3.7276379890868574</v>
      </c>
      <c r="T98" s="98">
        <v>3.7126288347677101</v>
      </c>
      <c r="U98" s="98">
        <v>3.5411336716362887</v>
      </c>
      <c r="V98" s="98">
        <v>4.3493451437149098</v>
      </c>
      <c r="W98" s="98">
        <v>3.3424757047036362</v>
      </c>
      <c r="X98" s="98">
        <v>4.5723919182989237</v>
      </c>
      <c r="Y98" s="98">
        <v>7.3462783251157884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0.27234318945636526</v>
      </c>
      <c r="D99" s="98">
        <v>0.30388846011152287</v>
      </c>
      <c r="E99" s="98">
        <v>0.33311872439103601</v>
      </c>
      <c r="F99" s="98">
        <v>0.33135005979439974</v>
      </c>
      <c r="G99" s="98">
        <v>0.43528104649838617</v>
      </c>
      <c r="H99" s="98">
        <v>0.50102956385317532</v>
      </c>
      <c r="I99" s="98">
        <v>0.97353314935540747</v>
      </c>
      <c r="J99" s="98">
        <v>1.961954181017757</v>
      </c>
      <c r="K99" s="98">
        <v>2.9375580831052246</v>
      </c>
      <c r="L99" s="98">
        <v>3.5838907371716493</v>
      </c>
      <c r="M99" s="98">
        <v>4.7676379764778103</v>
      </c>
      <c r="N99" s="98">
        <v>6.6291114146737939</v>
      </c>
      <c r="O99" s="98">
        <v>7.0292770478286064</v>
      </c>
      <c r="P99" s="98">
        <v>7.7370585970093284</v>
      </c>
      <c r="Q99" s="98">
        <v>8.1063646866097336</v>
      </c>
      <c r="R99" s="98">
        <v>7.73498423191434</v>
      </c>
      <c r="S99" s="98">
        <v>7.4441715378600009</v>
      </c>
      <c r="T99" s="98">
        <v>7.2976097020352855</v>
      </c>
      <c r="U99" s="98">
        <v>7.3164943702975185</v>
      </c>
      <c r="V99" s="98">
        <v>8.2727210207447914</v>
      </c>
      <c r="W99" s="98">
        <v>8.7218031741015363</v>
      </c>
      <c r="X99" s="98">
        <v>9.7461936293426579</v>
      </c>
      <c r="Y99" s="98">
        <v>11.682966776331956</v>
      </c>
      <c r="DA99" s="63" t="s">
        <v>1664</v>
      </c>
    </row>
    <row r="100" spans="1:105" ht="12" customHeight="1" x14ac:dyDescent="0.25">
      <c r="A100" s="121" t="s">
        <v>54</v>
      </c>
      <c r="B100" s="122">
        <v>27.590339832372297</v>
      </c>
      <c r="C100" s="122">
        <v>28.342470472945266</v>
      </c>
      <c r="D100" s="122">
        <v>28.518505534184222</v>
      </c>
      <c r="E100" s="122">
        <v>29.80972985721175</v>
      </c>
      <c r="F100" s="122">
        <v>32.358501998422909</v>
      </c>
      <c r="G100" s="122">
        <v>41.079724953949466</v>
      </c>
      <c r="H100" s="122">
        <v>47.730262768118841</v>
      </c>
      <c r="I100" s="122">
        <v>50.548007092844337</v>
      </c>
      <c r="J100" s="122">
        <v>50.762940214514948</v>
      </c>
      <c r="K100" s="122">
        <v>56.549694144949029</v>
      </c>
      <c r="L100" s="122">
        <v>66.905425074704283</v>
      </c>
      <c r="M100" s="122">
        <v>65.267548536623963</v>
      </c>
      <c r="N100" s="122">
        <v>60.362297680415494</v>
      </c>
      <c r="O100" s="122">
        <v>63.165161657635295</v>
      </c>
      <c r="P100" s="122">
        <v>59.90309142789544</v>
      </c>
      <c r="Q100" s="122">
        <v>61.623428187567846</v>
      </c>
      <c r="R100" s="122">
        <v>53.321496787080108</v>
      </c>
      <c r="S100" s="122">
        <v>61.043075198680171</v>
      </c>
      <c r="T100" s="122">
        <v>60.086713010604853</v>
      </c>
      <c r="U100" s="122">
        <v>58.01997803691242</v>
      </c>
      <c r="V100" s="122">
        <v>82.26422229561544</v>
      </c>
      <c r="W100" s="122">
        <v>74.41675275675118</v>
      </c>
      <c r="X100" s="122">
        <v>68.497188511584852</v>
      </c>
      <c r="Y100" s="122">
        <v>68.248716489832645</v>
      </c>
      <c r="DA100" s="130" t="s">
        <v>1665</v>
      </c>
    </row>
    <row r="101" spans="1:105" ht="12" customHeight="1" x14ac:dyDescent="0.25">
      <c r="A101" s="97" t="s">
        <v>202</v>
      </c>
      <c r="B101" s="98">
        <v>0.13130307409313391</v>
      </c>
      <c r="C101" s="98">
        <v>0.1283573915070513</v>
      </c>
      <c r="D101" s="98">
        <v>0.12756532031212894</v>
      </c>
      <c r="E101" s="98">
        <v>0.11302225881023154</v>
      </c>
      <c r="F101" s="98">
        <v>9.5640805570736745E-2</v>
      </c>
      <c r="G101" s="98">
        <v>0.19129476102247381</v>
      </c>
      <c r="H101" s="98">
        <v>0.19949573873610346</v>
      </c>
      <c r="I101" s="98">
        <v>0.24760687920453955</v>
      </c>
      <c r="J101" s="98">
        <v>0.20689350116865282</v>
      </c>
      <c r="K101" s="98">
        <v>0.31213563210806128</v>
      </c>
      <c r="L101" s="98">
        <v>0.34918535667527212</v>
      </c>
      <c r="M101" s="98">
        <v>0.43461957989464456</v>
      </c>
      <c r="N101" s="98">
        <v>0.48205713871825662</v>
      </c>
      <c r="O101" s="98">
        <v>0.51723118242531518</v>
      </c>
      <c r="P101" s="98">
        <v>0.50206811735688073</v>
      </c>
      <c r="Q101" s="98">
        <v>0.50441864908760947</v>
      </c>
      <c r="R101" s="98">
        <v>0.4913776631317478</v>
      </c>
      <c r="S101" s="98">
        <v>0.46407757714722525</v>
      </c>
      <c r="T101" s="98">
        <v>0.46316996274004141</v>
      </c>
      <c r="U101" s="98">
        <v>0.46381484666093481</v>
      </c>
      <c r="V101" s="98">
        <v>0.358268844941244</v>
      </c>
      <c r="W101" s="98">
        <v>0.35683576956147967</v>
      </c>
      <c r="X101" s="98">
        <v>0.3567402312028275</v>
      </c>
      <c r="Y101" s="98">
        <v>0.35203496703926629</v>
      </c>
      <c r="DA101" s="63" t="s">
        <v>1666</v>
      </c>
    </row>
    <row r="102" spans="1:105" ht="12" customHeight="1" x14ac:dyDescent="0.25">
      <c r="A102" s="97" t="s">
        <v>50</v>
      </c>
      <c r="B102" s="98">
        <v>25.349500672205668</v>
      </c>
      <c r="C102" s="98">
        <v>25.438550692049255</v>
      </c>
      <c r="D102" s="98">
        <v>26.584900338530865</v>
      </c>
      <c r="E102" s="98">
        <v>28.180460654355063</v>
      </c>
      <c r="F102" s="98">
        <v>29.750346215051277</v>
      </c>
      <c r="G102" s="98">
        <v>36.28872627228062</v>
      </c>
      <c r="H102" s="98">
        <v>41.309289645052715</v>
      </c>
      <c r="I102" s="98">
        <v>42.087219090313916</v>
      </c>
      <c r="J102" s="98">
        <v>40.753616566526247</v>
      </c>
      <c r="K102" s="98">
        <v>45.135744364210439</v>
      </c>
      <c r="L102" s="98">
        <v>51.597277487297667</v>
      </c>
      <c r="M102" s="98">
        <v>45.476438689471138</v>
      </c>
      <c r="N102" s="98">
        <v>39.59998543590148</v>
      </c>
      <c r="O102" s="98">
        <v>43.434980041240401</v>
      </c>
      <c r="P102" s="98">
        <v>38.735248578871648</v>
      </c>
      <c r="Q102" s="98">
        <v>38.506107834502508</v>
      </c>
      <c r="R102" s="98">
        <v>30.935633735240753</v>
      </c>
      <c r="S102" s="98">
        <v>37.949617846791995</v>
      </c>
      <c r="T102" s="98">
        <v>37.689775512550696</v>
      </c>
      <c r="U102" s="98">
        <v>36.280214228162642</v>
      </c>
      <c r="V102" s="98">
        <v>46.675888843274542</v>
      </c>
      <c r="W102" s="98">
        <v>43.153667514225653</v>
      </c>
      <c r="X102" s="98">
        <v>38.314823109047161</v>
      </c>
      <c r="Y102" s="98">
        <v>36.840413937524417</v>
      </c>
      <c r="DA102" s="63" t="s">
        <v>1667</v>
      </c>
    </row>
    <row r="103" spans="1:105" ht="12" customHeight="1" x14ac:dyDescent="0.25">
      <c r="A103" s="109" t="s">
        <v>120</v>
      </c>
      <c r="B103" s="33">
        <v>2.1095360860734975</v>
      </c>
      <c r="C103" s="33">
        <v>2.7755623893889574</v>
      </c>
      <c r="D103" s="33">
        <v>1.8060398753412283</v>
      </c>
      <c r="E103" s="33">
        <v>1.516246944046455</v>
      </c>
      <c r="F103" s="33">
        <v>2.5125149778008957</v>
      </c>
      <c r="G103" s="33">
        <v>4.5997039206463732</v>
      </c>
      <c r="H103" s="33">
        <v>6.2214773843300222</v>
      </c>
      <c r="I103" s="33">
        <v>8.2131811233258798</v>
      </c>
      <c r="J103" s="33">
        <v>9.8024301468200505</v>
      </c>
      <c r="K103" s="33">
        <v>11.101814148630528</v>
      </c>
      <c r="L103" s="33">
        <v>14.958962230731345</v>
      </c>
      <c r="M103" s="33">
        <v>19.356490267258181</v>
      </c>
      <c r="N103" s="33">
        <v>20.28025510579576</v>
      </c>
      <c r="O103" s="33">
        <v>19.212950433969581</v>
      </c>
      <c r="P103" s="33">
        <v>20.665774731666914</v>
      </c>
      <c r="Q103" s="33">
        <v>22.612901703977727</v>
      </c>
      <c r="R103" s="33">
        <v>21.894485388707608</v>
      </c>
      <c r="S103" s="33">
        <v>22.629379774740954</v>
      </c>
      <c r="T103" s="33">
        <v>21.933767535314118</v>
      </c>
      <c r="U103" s="33">
        <v>21.275948962088837</v>
      </c>
      <c r="V103" s="33">
        <v>35.230064607399662</v>
      </c>
      <c r="W103" s="33">
        <v>30.906249472964053</v>
      </c>
      <c r="X103" s="33">
        <v>29.82562517133487</v>
      </c>
      <c r="Y103" s="33">
        <v>31.056267585268959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726.23469840837879</v>
      </c>
      <c r="C124" s="117">
        <f t="shared" si="42"/>
        <v>806.04055051954106</v>
      </c>
      <c r="D124" s="117">
        <f t="shared" si="42"/>
        <v>662.94679754765821</v>
      </c>
      <c r="E124" s="117">
        <f t="shared" si="42"/>
        <v>693.68949167108008</v>
      </c>
      <c r="F124" s="117">
        <f t="shared" si="42"/>
        <v>727.77001611731737</v>
      </c>
      <c r="G124" s="117">
        <f t="shared" si="42"/>
        <v>755.67696307328447</v>
      </c>
      <c r="H124" s="117">
        <f t="shared" si="42"/>
        <v>715.11813381557602</v>
      </c>
      <c r="I124" s="117">
        <f t="shared" si="42"/>
        <v>667.31734332240421</v>
      </c>
      <c r="J124" s="117">
        <f t="shared" si="42"/>
        <v>595.4284320726814</v>
      </c>
      <c r="K124" s="117">
        <f t="shared" si="42"/>
        <v>576.48693297108002</v>
      </c>
      <c r="L124" s="117">
        <f t="shared" si="42"/>
        <v>606.15451500910501</v>
      </c>
      <c r="M124" s="117">
        <f t="shared" si="42"/>
        <v>559.25459168685074</v>
      </c>
      <c r="N124" s="117">
        <f t="shared" si="42"/>
        <v>562.70412183945496</v>
      </c>
      <c r="O124" s="117">
        <f t="shared" si="42"/>
        <v>548.60798309095912</v>
      </c>
      <c r="P124" s="117">
        <f t="shared" si="42"/>
        <v>458.1574724247323</v>
      </c>
      <c r="Q124" s="117">
        <f t="shared" si="42"/>
        <v>496.28757524728218</v>
      </c>
      <c r="R124" s="117">
        <f t="shared" ref="R124:V124" si="43">R125+R128+R130+R139</f>
        <v>517.9209127408011</v>
      </c>
      <c r="S124" s="117">
        <f t="shared" si="43"/>
        <v>529.34736118813248</v>
      </c>
      <c r="T124" s="117">
        <f t="shared" si="43"/>
        <v>499.46143841550526</v>
      </c>
      <c r="U124" s="117">
        <f t="shared" si="43"/>
        <v>487.61527600481037</v>
      </c>
      <c r="V124" s="117">
        <f t="shared" si="43"/>
        <v>512.7434436252795</v>
      </c>
      <c r="W124" s="117">
        <f t="shared" ref="W124:Y124" si="44">W125+W128+W130+W139</f>
        <v>540.62067648026766</v>
      </c>
      <c r="X124" s="117">
        <f t="shared" si="44"/>
        <v>494.54248082670813</v>
      </c>
      <c r="Y124" s="117">
        <f t="shared" si="44"/>
        <v>467.13109724861664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582.37761384530597</v>
      </c>
      <c r="C125" s="122">
        <f t="shared" si="45"/>
        <v>657.51167875097781</v>
      </c>
      <c r="D125" s="122">
        <f t="shared" si="45"/>
        <v>531.66484017562084</v>
      </c>
      <c r="E125" s="122">
        <f t="shared" si="45"/>
        <v>564.8359894160526</v>
      </c>
      <c r="F125" s="122">
        <f t="shared" si="45"/>
        <v>588.87973607885738</v>
      </c>
      <c r="G125" s="122">
        <f t="shared" si="45"/>
        <v>627.42988124287433</v>
      </c>
      <c r="H125" s="122">
        <f t="shared" si="45"/>
        <v>588.68977135556406</v>
      </c>
      <c r="I125" s="122">
        <f t="shared" si="45"/>
        <v>542.70820538818532</v>
      </c>
      <c r="J125" s="122">
        <f t="shared" si="45"/>
        <v>482.42606399269522</v>
      </c>
      <c r="K125" s="122">
        <f t="shared" si="45"/>
        <v>475.10648473480126</v>
      </c>
      <c r="L125" s="122">
        <f t="shared" si="45"/>
        <v>505.76651525772218</v>
      </c>
      <c r="M125" s="122">
        <f t="shared" si="45"/>
        <v>470.87003220020233</v>
      </c>
      <c r="N125" s="122">
        <f t="shared" si="45"/>
        <v>481.81320151229022</v>
      </c>
      <c r="O125" s="122">
        <f t="shared" si="45"/>
        <v>469.25170540834063</v>
      </c>
      <c r="P125" s="122">
        <f t="shared" si="45"/>
        <v>380.66667645035324</v>
      </c>
      <c r="Q125" s="122">
        <f t="shared" si="45"/>
        <v>413.57388072778508</v>
      </c>
      <c r="R125" s="122">
        <f t="shared" ref="R125:V125" si="46">SUM(R126:R127)</f>
        <v>434.95398992689093</v>
      </c>
      <c r="S125" s="122">
        <f t="shared" si="46"/>
        <v>442.85631228131598</v>
      </c>
      <c r="T125" s="122">
        <f t="shared" si="46"/>
        <v>410.93810972944527</v>
      </c>
      <c r="U125" s="122">
        <f t="shared" si="46"/>
        <v>398.28058454258615</v>
      </c>
      <c r="V125" s="122">
        <f t="shared" si="46"/>
        <v>411.53164512606264</v>
      </c>
      <c r="W125" s="122">
        <f t="shared" ref="W125:Y125" si="47">SUM(W126:W127)</f>
        <v>445.71103579910982</v>
      </c>
      <c r="X125" s="122">
        <f t="shared" si="47"/>
        <v>404.83403488738441</v>
      </c>
      <c r="Y125" s="122">
        <f t="shared" si="47"/>
        <v>375.36283583813014</v>
      </c>
      <c r="DA125" s="130" t="s">
        <v>1688</v>
      </c>
    </row>
    <row r="126" spans="1:105" ht="12" customHeight="1" x14ac:dyDescent="0.25">
      <c r="A126" s="97" t="s">
        <v>198</v>
      </c>
      <c r="B126" s="98">
        <v>580.42088074251922</v>
      </c>
      <c r="C126" s="98">
        <v>655.33829071710682</v>
      </c>
      <c r="D126" s="98">
        <v>529.93347435571161</v>
      </c>
      <c r="E126" s="98">
        <v>563.04022930137307</v>
      </c>
      <c r="F126" s="98">
        <v>587.01722571460698</v>
      </c>
      <c r="G126" s="98">
        <v>625.48743962609444</v>
      </c>
      <c r="H126" s="98">
        <v>586.90394538007911</v>
      </c>
      <c r="I126" s="98">
        <v>541.0828514143426</v>
      </c>
      <c r="J126" s="98">
        <v>480.99371391717204</v>
      </c>
      <c r="K126" s="98">
        <v>473.71404765000057</v>
      </c>
      <c r="L126" s="98">
        <v>504.29725507239988</v>
      </c>
      <c r="M126" s="98">
        <v>469.51867551286745</v>
      </c>
      <c r="N126" s="98">
        <v>480.47600461282161</v>
      </c>
      <c r="O126" s="98">
        <v>467.95089873630911</v>
      </c>
      <c r="P126" s="98">
        <v>379.60838207890652</v>
      </c>
      <c r="Q126" s="98">
        <v>412.42139648561101</v>
      </c>
      <c r="R126" s="98">
        <v>433.74470709627661</v>
      </c>
      <c r="S126" s="98">
        <v>441.61809903653773</v>
      </c>
      <c r="T126" s="98">
        <v>409.78771501575244</v>
      </c>
      <c r="U126" s="98">
        <v>397.16321556951937</v>
      </c>
      <c r="V126" s="98">
        <v>410.35273164825196</v>
      </c>
      <c r="W126" s="98">
        <v>444.43029030995757</v>
      </c>
      <c r="X126" s="98">
        <v>403.67759892490426</v>
      </c>
      <c r="Y126" s="98">
        <v>374.29209197155632</v>
      </c>
      <c r="DA126" s="63" t="s">
        <v>1689</v>
      </c>
    </row>
    <row r="127" spans="1:105" ht="12" customHeight="1" x14ac:dyDescent="0.25">
      <c r="A127" s="97" t="s">
        <v>53</v>
      </c>
      <c r="B127" s="98">
        <v>1.9567331027867183</v>
      </c>
      <c r="C127" s="98">
        <v>2.1733880338710101</v>
      </c>
      <c r="D127" s="98">
        <v>1.7313658199092257</v>
      </c>
      <c r="E127" s="98">
        <v>1.795760114679559</v>
      </c>
      <c r="F127" s="98">
        <v>1.8625103642504406</v>
      </c>
      <c r="G127" s="98">
        <v>1.9424416167798666</v>
      </c>
      <c r="H127" s="98">
        <v>1.7858259754849599</v>
      </c>
      <c r="I127" s="98">
        <v>1.6253539738427734</v>
      </c>
      <c r="J127" s="98">
        <v>1.4323500755231731</v>
      </c>
      <c r="K127" s="98">
        <v>1.3924370848006915</v>
      </c>
      <c r="L127" s="98">
        <v>1.4692601853223188</v>
      </c>
      <c r="M127" s="98">
        <v>1.3513566873348923</v>
      </c>
      <c r="N127" s="98">
        <v>1.337196899468629</v>
      </c>
      <c r="O127" s="98">
        <v>1.3008066720315077</v>
      </c>
      <c r="P127" s="98">
        <v>1.0582943714467332</v>
      </c>
      <c r="Q127" s="98">
        <v>1.1524842421740722</v>
      </c>
      <c r="R127" s="98">
        <v>1.2092828306143157</v>
      </c>
      <c r="S127" s="98">
        <v>1.2382132447782401</v>
      </c>
      <c r="T127" s="98">
        <v>1.1503947136928316</v>
      </c>
      <c r="U127" s="98">
        <v>1.1173689730668035</v>
      </c>
      <c r="V127" s="98">
        <v>1.1789134778106918</v>
      </c>
      <c r="W127" s="98">
        <v>1.2807454891522285</v>
      </c>
      <c r="X127" s="98">
        <v>1.156435962480167</v>
      </c>
      <c r="Y127" s="98">
        <v>1.0707438665738229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6.6815078596127397E-2</v>
      </c>
      <c r="C128" s="122">
        <f t="shared" si="48"/>
        <v>7.9229645117318032E-2</v>
      </c>
      <c r="D128" s="122">
        <f t="shared" si="48"/>
        <v>0.11751473656996644</v>
      </c>
      <c r="E128" s="122">
        <f t="shared" si="48"/>
        <v>0.18657997977932311</v>
      </c>
      <c r="F128" s="122">
        <f t="shared" si="48"/>
        <v>0.11251856835681077</v>
      </c>
      <c r="G128" s="122">
        <f t="shared" si="48"/>
        <v>0.14125122482581493</v>
      </c>
      <c r="H128" s="122">
        <f t="shared" si="48"/>
        <v>0.26788730769784319</v>
      </c>
      <c r="I128" s="122">
        <f t="shared" si="48"/>
        <v>0.42543854648257162</v>
      </c>
      <c r="J128" s="122">
        <f t="shared" si="48"/>
        <v>0.30011177273991824</v>
      </c>
      <c r="K128" s="122">
        <f t="shared" si="48"/>
        <v>0.33495092814347049</v>
      </c>
      <c r="L128" s="122">
        <f t="shared" si="48"/>
        <v>0.43484247856283698</v>
      </c>
      <c r="M128" s="122">
        <f t="shared" si="48"/>
        <v>0.45995767086321948</v>
      </c>
      <c r="N128" s="122">
        <f t="shared" si="48"/>
        <v>0.95791026877316843</v>
      </c>
      <c r="O128" s="122">
        <f t="shared" si="48"/>
        <v>0.66245454211112842</v>
      </c>
      <c r="P128" s="122">
        <f t="shared" si="48"/>
        <v>0.46974523178413852</v>
      </c>
      <c r="Q128" s="122">
        <f t="shared" si="48"/>
        <v>0.71062041340758531</v>
      </c>
      <c r="R128" s="122">
        <f t="shared" si="48"/>
        <v>0.65304763228141427</v>
      </c>
      <c r="S128" s="122">
        <f t="shared" si="48"/>
        <v>0.69795004975442365</v>
      </c>
      <c r="T128" s="122">
        <f t="shared" si="48"/>
        <v>0.89936150650877933</v>
      </c>
      <c r="U128" s="122">
        <f t="shared" si="48"/>
        <v>1.2162594725273312</v>
      </c>
      <c r="V128" s="122">
        <f t="shared" si="48"/>
        <v>0.69050630717494066</v>
      </c>
      <c r="W128" s="122">
        <f t="shared" si="48"/>
        <v>2.55159933617445</v>
      </c>
      <c r="X128" s="122">
        <f t="shared" si="48"/>
        <v>2.5580109954648842</v>
      </c>
      <c r="Y128" s="122">
        <f t="shared" si="48"/>
        <v>2.14821055670757</v>
      </c>
      <c r="DA128" s="130" t="s">
        <v>1691</v>
      </c>
    </row>
    <row r="129" spans="1:105" ht="12" customHeight="1" x14ac:dyDescent="0.25">
      <c r="A129" s="97" t="s">
        <v>53</v>
      </c>
      <c r="B129" s="98">
        <v>6.6815078596127397E-2</v>
      </c>
      <c r="C129" s="98">
        <v>7.9229645117318032E-2</v>
      </c>
      <c r="D129" s="98">
        <v>0.11751473656996644</v>
      </c>
      <c r="E129" s="98">
        <v>0.18657997977932311</v>
      </c>
      <c r="F129" s="98">
        <v>0.11251856835681077</v>
      </c>
      <c r="G129" s="98">
        <v>0.14125122482581493</v>
      </c>
      <c r="H129" s="98">
        <v>0.26788730769784319</v>
      </c>
      <c r="I129" s="98">
        <v>0.42543854648257162</v>
      </c>
      <c r="J129" s="98">
        <v>0.30011177273991824</v>
      </c>
      <c r="K129" s="98">
        <v>0.33495092814347049</v>
      </c>
      <c r="L129" s="98">
        <v>0.43484247856283698</v>
      </c>
      <c r="M129" s="98">
        <v>0.45995767086321948</v>
      </c>
      <c r="N129" s="98">
        <v>0.95791026877316843</v>
      </c>
      <c r="O129" s="98">
        <v>0.66245454211112842</v>
      </c>
      <c r="P129" s="98">
        <v>0.46974523178413852</v>
      </c>
      <c r="Q129" s="98">
        <v>0.71062041340758531</v>
      </c>
      <c r="R129" s="98">
        <v>0.65304763228141427</v>
      </c>
      <c r="S129" s="98">
        <v>0.69795004975442365</v>
      </c>
      <c r="T129" s="98">
        <v>0.89936150650877933</v>
      </c>
      <c r="U129" s="98">
        <v>1.2162594725273312</v>
      </c>
      <c r="V129" s="98">
        <v>0.69050630717494066</v>
      </c>
      <c r="W129" s="98">
        <v>2.55159933617445</v>
      </c>
      <c r="X129" s="98">
        <v>2.5580109954648842</v>
      </c>
      <c r="Y129" s="98">
        <v>2.14821055670757</v>
      </c>
      <c r="DA129" s="63" t="s">
        <v>1692</v>
      </c>
    </row>
    <row r="130" spans="1:105" ht="12" customHeight="1" x14ac:dyDescent="0.25">
      <c r="A130" s="121" t="s">
        <v>55</v>
      </c>
      <c r="B130" s="122">
        <v>93.829580369841864</v>
      </c>
      <c r="C130" s="122">
        <v>98.900980151081171</v>
      </c>
      <c r="D130" s="122">
        <v>83.989802740710061</v>
      </c>
      <c r="E130" s="122">
        <v>82.523546661830167</v>
      </c>
      <c r="F130" s="122">
        <v>94.022282820820891</v>
      </c>
      <c r="G130" s="122">
        <v>85.204238535016387</v>
      </c>
      <c r="H130" s="122">
        <v>85.190575992454242</v>
      </c>
      <c r="I130" s="122">
        <v>87.755488569367728</v>
      </c>
      <c r="J130" s="122">
        <v>81.59060201787112</v>
      </c>
      <c r="K130" s="122">
        <v>73.255834837454515</v>
      </c>
      <c r="L130" s="122">
        <v>72.422128611756605</v>
      </c>
      <c r="M130" s="122">
        <v>65.545768249940082</v>
      </c>
      <c r="N130" s="122">
        <v>61.122764654773952</v>
      </c>
      <c r="O130" s="122">
        <v>59.702929345754626</v>
      </c>
      <c r="P130" s="122">
        <v>59.418649048430296</v>
      </c>
      <c r="Q130" s="122">
        <v>63.790429924907869</v>
      </c>
      <c r="R130" s="122">
        <v>65.673113298102251</v>
      </c>
      <c r="S130" s="122">
        <v>65.264681948506663</v>
      </c>
      <c r="T130" s="122">
        <v>65.842269904533467</v>
      </c>
      <c r="U130" s="122">
        <v>66.074678688269444</v>
      </c>
      <c r="V130" s="122">
        <v>68.663869986778323</v>
      </c>
      <c r="W130" s="122">
        <v>63.728709992393327</v>
      </c>
      <c r="X130" s="122">
        <v>61.686628029584796</v>
      </c>
      <c r="Y130" s="122">
        <v>65.223733914377078</v>
      </c>
      <c r="DA130" s="130" t="s">
        <v>1693</v>
      </c>
    </row>
    <row r="131" spans="1:105" ht="12" customHeight="1" x14ac:dyDescent="0.25">
      <c r="A131" s="97" t="s">
        <v>128</v>
      </c>
      <c r="B131" s="98">
        <v>87.416092602278681</v>
      </c>
      <c r="C131" s="98">
        <v>92.174598464380324</v>
      </c>
      <c r="D131" s="98">
        <v>77.186091700332426</v>
      </c>
      <c r="E131" s="98">
        <v>74.770397773170743</v>
      </c>
      <c r="F131" s="98">
        <v>86.238147342546227</v>
      </c>
      <c r="G131" s="98">
        <v>77.67221407678781</v>
      </c>
      <c r="H131" s="98">
        <v>76.773493428398879</v>
      </c>
      <c r="I131" s="98">
        <v>79.793913093755364</v>
      </c>
      <c r="J131" s="98">
        <v>73.291519334297732</v>
      </c>
      <c r="K131" s="98">
        <v>65.619385848099782</v>
      </c>
      <c r="L131" s="98">
        <v>65.368831263664163</v>
      </c>
      <c r="M131" s="98">
        <v>59.255522953488985</v>
      </c>
      <c r="N131" s="98">
        <v>56.849239257633833</v>
      </c>
      <c r="O131" s="98">
        <v>55.281902785212196</v>
      </c>
      <c r="P131" s="98">
        <v>53.770302871663858</v>
      </c>
      <c r="Q131" s="98">
        <v>55.72936181274838</v>
      </c>
      <c r="R131" s="98">
        <v>57.263364581418379</v>
      </c>
      <c r="S131" s="98">
        <v>57.033161369766994</v>
      </c>
      <c r="T131" s="98">
        <v>57.549741831861539</v>
      </c>
      <c r="U131" s="98">
        <v>57.825574958579651</v>
      </c>
      <c r="V131" s="98">
        <v>59.729411801028611</v>
      </c>
      <c r="W131" s="98">
        <v>56.273572643334788</v>
      </c>
      <c r="X131" s="98">
        <v>54.436595175972037</v>
      </c>
      <c r="Y131" s="98">
        <v>57.302617390873685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1.084938259057986E-2</v>
      </c>
      <c r="D132" s="98">
        <v>9.9498550863137952E-3</v>
      </c>
      <c r="E132" s="98">
        <v>1.0294276571262652E-2</v>
      </c>
      <c r="F132" s="98">
        <v>1.1840795585744432E-2</v>
      </c>
      <c r="G132" s="98">
        <v>1.0684141928546984E-2</v>
      </c>
      <c r="H132" s="98">
        <v>1.0993670209446742E-2</v>
      </c>
      <c r="I132" s="98">
        <v>1.1389660915473845E-2</v>
      </c>
      <c r="J132" s="98">
        <v>1.4367958748496681E-2</v>
      </c>
      <c r="K132" s="98">
        <v>1.5603359205998802E-2</v>
      </c>
      <c r="L132" s="98">
        <v>1.9119695365480346E-2</v>
      </c>
      <c r="M132" s="98">
        <v>2.1355950861121568E-2</v>
      </c>
      <c r="N132" s="98">
        <v>3.2673050046678989E-2</v>
      </c>
      <c r="O132" s="98">
        <v>3.3087105497154712E-2</v>
      </c>
      <c r="P132" s="98">
        <v>3.3582717034628486E-2</v>
      </c>
      <c r="Q132" s="98">
        <v>3.4856994983399357E-2</v>
      </c>
      <c r="R132" s="98">
        <v>3.6909645533367653E-2</v>
      </c>
      <c r="S132" s="98">
        <v>3.843033209171029E-2</v>
      </c>
      <c r="T132" s="98">
        <v>4.1491332257423151E-2</v>
      </c>
      <c r="U132" s="98">
        <v>4.3481066159067112E-2</v>
      </c>
      <c r="V132" s="98">
        <v>4.5577912740680286E-2</v>
      </c>
      <c r="W132" s="98">
        <v>4.9959115518437881E-2</v>
      </c>
      <c r="X132" s="98">
        <v>5.4622122294020609E-2</v>
      </c>
      <c r="Y132" s="98">
        <v>6.557343368430954E-2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3.1039397511163956E-3</v>
      </c>
      <c r="D133" s="101">
        <v>2.7899198801680735E-3</v>
      </c>
      <c r="E133" s="101">
        <v>3.4743871930102881E-3</v>
      </c>
      <c r="F133" s="101">
        <v>3.4403564325103751E-3</v>
      </c>
      <c r="G133" s="101">
        <v>2.685076137822727E-3</v>
      </c>
      <c r="H133" s="101">
        <v>3.6445965088490141E-3</v>
      </c>
      <c r="I133" s="101">
        <v>3.1151135703415848E-3</v>
      </c>
      <c r="J133" s="101">
        <v>4.4486057957022077E-3</v>
      </c>
      <c r="K133" s="101">
        <v>4.4856764479476331E-3</v>
      </c>
      <c r="L133" s="101">
        <v>5.2808178482679673E-3</v>
      </c>
      <c r="M133" s="101">
        <v>6.7129695847980425E-3</v>
      </c>
      <c r="N133" s="101">
        <v>6.3984339293778648E-3</v>
      </c>
      <c r="O133" s="101">
        <v>6.9233280057239876E-3</v>
      </c>
      <c r="P133" s="101">
        <v>7.2135876925804856E-3</v>
      </c>
      <c r="Q133" s="101">
        <v>1.1064573523842615E-2</v>
      </c>
      <c r="R133" s="101">
        <v>1.1360824454650203E-2</v>
      </c>
      <c r="S133" s="101">
        <v>1.1164357238011992E-2</v>
      </c>
      <c r="T133" s="101">
        <v>1.2328191079244813E-2</v>
      </c>
      <c r="U133" s="101">
        <v>1.2671208787870808E-2</v>
      </c>
      <c r="V133" s="101">
        <v>1.4331185284533704E-2</v>
      </c>
      <c r="W133" s="101">
        <v>1.2646075082215645E-2</v>
      </c>
      <c r="X133" s="101">
        <v>1.6158435666469996E-2</v>
      </c>
      <c r="Y133" s="101">
        <v>2.369132544612974E-2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7.745442839463464E-3</v>
      </c>
      <c r="D134" s="104">
        <v>7.1599352061457212E-3</v>
      </c>
      <c r="E134" s="104">
        <v>6.8198893782523634E-3</v>
      </c>
      <c r="F134" s="104">
        <v>8.4004391532340565E-3</v>
      </c>
      <c r="G134" s="104">
        <v>7.9990657907242566E-3</v>
      </c>
      <c r="H134" s="104">
        <v>7.3490737005977268E-3</v>
      </c>
      <c r="I134" s="104">
        <v>8.2745473451322615E-3</v>
      </c>
      <c r="J134" s="104">
        <v>9.9193529527944729E-3</v>
      </c>
      <c r="K134" s="104">
        <v>1.1117682758051169E-2</v>
      </c>
      <c r="L134" s="104">
        <v>1.3838877517212378E-2</v>
      </c>
      <c r="M134" s="104">
        <v>1.4642981276323526E-2</v>
      </c>
      <c r="N134" s="104">
        <v>2.6274616117301121E-2</v>
      </c>
      <c r="O134" s="104">
        <v>2.6163777491430725E-2</v>
      </c>
      <c r="P134" s="104">
        <v>2.6369129342047999E-2</v>
      </c>
      <c r="Q134" s="104">
        <v>2.3792421459556744E-2</v>
      </c>
      <c r="R134" s="104">
        <v>2.5548821078717449E-2</v>
      </c>
      <c r="S134" s="104">
        <v>2.7265974853698298E-2</v>
      </c>
      <c r="T134" s="104">
        <v>2.9163141178178337E-2</v>
      </c>
      <c r="U134" s="104">
        <v>3.0809857371196302E-2</v>
      </c>
      <c r="V134" s="104">
        <v>3.1246727456146584E-2</v>
      </c>
      <c r="W134" s="104">
        <v>3.7313040436222238E-2</v>
      </c>
      <c r="X134" s="104">
        <v>3.8463686627550613E-2</v>
      </c>
      <c r="Y134" s="104">
        <v>4.1882108238179797E-2</v>
      </c>
      <c r="DA134" s="132" t="s">
        <v>1697</v>
      </c>
    </row>
    <row r="135" spans="1:105" ht="12" customHeight="1" x14ac:dyDescent="0.25">
      <c r="A135" s="106" t="s">
        <v>122</v>
      </c>
      <c r="B135" s="101">
        <v>6.4134877675631889</v>
      </c>
      <c r="C135" s="101">
        <v>6.6605040230271779</v>
      </c>
      <c r="D135" s="101">
        <v>6.7320653777270909</v>
      </c>
      <c r="E135" s="101">
        <v>7.6685397953683232</v>
      </c>
      <c r="F135" s="101">
        <v>7.7044192879162621</v>
      </c>
      <c r="G135" s="101">
        <v>7.4539455315329288</v>
      </c>
      <c r="H135" s="101">
        <v>8.3279327517385617</v>
      </c>
      <c r="I135" s="101">
        <v>7.861840255115748</v>
      </c>
      <c r="J135" s="101">
        <v>8.1611062544445563</v>
      </c>
      <c r="K135" s="101">
        <v>7.4858780093442157</v>
      </c>
      <c r="L135" s="101">
        <v>6.8866646156239346</v>
      </c>
      <c r="M135" s="101">
        <v>6.0993889249431454</v>
      </c>
      <c r="N135" s="101">
        <v>4.1053331492909519</v>
      </c>
      <c r="O135" s="101">
        <v>4.2246840084302413</v>
      </c>
      <c r="P135" s="101">
        <v>5.3500336365528884</v>
      </c>
      <c r="Q135" s="101">
        <v>7.6083744023113216</v>
      </c>
      <c r="R135" s="101">
        <v>7.924059349387532</v>
      </c>
      <c r="S135" s="101">
        <v>7.7437574743931332</v>
      </c>
      <c r="T135" s="101">
        <v>7.771880200347133</v>
      </c>
      <c r="U135" s="101">
        <v>7.7072493720262454</v>
      </c>
      <c r="V135" s="101">
        <v>8.2930439654329167</v>
      </c>
      <c r="W135" s="101">
        <v>6.8655323072673253</v>
      </c>
      <c r="X135" s="101">
        <v>6.5521987400961761</v>
      </c>
      <c r="Y135" s="101">
        <v>7.0012974261009688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5.5028281083097541E-2</v>
      </c>
      <c r="D136" s="104">
        <v>6.1695807564216359E-2</v>
      </c>
      <c r="E136" s="104">
        <v>7.4314816719841359E-2</v>
      </c>
      <c r="F136" s="104">
        <v>6.7875394772660011E-2</v>
      </c>
      <c r="G136" s="104">
        <v>6.7394784767100979E-2</v>
      </c>
      <c r="H136" s="104">
        <v>7.8156142107360341E-2</v>
      </c>
      <c r="I136" s="104">
        <v>8.8345559581144831E-2</v>
      </c>
      <c r="J136" s="104">
        <v>0.12360847038033559</v>
      </c>
      <c r="K136" s="104">
        <v>0.13496762080451441</v>
      </c>
      <c r="L136" s="104">
        <v>0.14751303710304539</v>
      </c>
      <c r="M136" s="104">
        <v>0.16950042064682297</v>
      </c>
      <c r="N136" s="104">
        <v>0.13551919780248911</v>
      </c>
      <c r="O136" s="104">
        <v>0.16325544661504243</v>
      </c>
      <c r="P136" s="104">
        <v>0.26472982317892818</v>
      </c>
      <c r="Q136" s="104">
        <v>0.41783671486477059</v>
      </c>
      <c r="R136" s="104">
        <v>0.44877972176296888</v>
      </c>
      <c r="S136" s="104">
        <v>0.44933277225483514</v>
      </c>
      <c r="T136" s="104">
        <v>0.47915654006737557</v>
      </c>
      <c r="U136" s="104">
        <v>0.49837329150448184</v>
      </c>
      <c r="V136" s="104">
        <v>0.59583630757610972</v>
      </c>
      <c r="W136" s="104">
        <v>0.53964592627277641</v>
      </c>
      <c r="X136" s="104">
        <v>0.64321199122256245</v>
      </c>
      <c r="Y136" s="104">
        <v>0.85424566371811528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1.8771806556550905E-2</v>
      </c>
      <c r="D137" s="98">
        <v>2.0647015938153983E-2</v>
      </c>
      <c r="E137" s="98">
        <v>2.9475108889834286E-2</v>
      </c>
      <c r="F137" s="98">
        <v>2.3461179213830802E-2</v>
      </c>
      <c r="G137" s="98">
        <v>2.035922803865203E-2</v>
      </c>
      <c r="H137" s="98">
        <v>3.0484323378848082E-2</v>
      </c>
      <c r="I137" s="98">
        <v>2.8786472381908013E-2</v>
      </c>
      <c r="J137" s="98">
        <v>4.5116053336919058E-2</v>
      </c>
      <c r="K137" s="98">
        <v>4.5910858046726566E-2</v>
      </c>
      <c r="L137" s="98">
        <v>4.8368986725781264E-2</v>
      </c>
      <c r="M137" s="98">
        <v>6.2753068851789787E-2</v>
      </c>
      <c r="N137" s="98">
        <v>3.2204112402001689E-2</v>
      </c>
      <c r="O137" s="98">
        <v>4.1078354046359324E-2</v>
      </c>
      <c r="P137" s="98">
        <v>6.6891003602139662E-2</v>
      </c>
      <c r="Q137" s="98">
        <v>0.15078276832046639</v>
      </c>
      <c r="R137" s="98">
        <v>0.15626562577891859</v>
      </c>
      <c r="S137" s="98">
        <v>0.14756006873901512</v>
      </c>
      <c r="T137" s="98">
        <v>0.15988880926643484</v>
      </c>
      <c r="U137" s="98">
        <v>0.16234474149452174</v>
      </c>
      <c r="V137" s="98">
        <v>0.20679853306167914</v>
      </c>
      <c r="W137" s="98">
        <v>0.15044849559358398</v>
      </c>
      <c r="X137" s="98">
        <v>0.20551561348092373</v>
      </c>
      <c r="Y137" s="98">
        <v>0.32933859336148935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3.6256474526546636E-2</v>
      </c>
      <c r="D138" s="98">
        <v>4.1048791626062377E-2</v>
      </c>
      <c r="E138" s="98">
        <v>4.4839707830007076E-2</v>
      </c>
      <c r="F138" s="98">
        <v>4.4414215558829212E-2</v>
      </c>
      <c r="G138" s="98">
        <v>4.7035556728448953E-2</v>
      </c>
      <c r="H138" s="98">
        <v>4.7671818728512262E-2</v>
      </c>
      <c r="I138" s="98">
        <v>5.9559087199236818E-2</v>
      </c>
      <c r="J138" s="98">
        <v>7.8492417043416529E-2</v>
      </c>
      <c r="K138" s="98">
        <v>8.9056762757787858E-2</v>
      </c>
      <c r="L138" s="98">
        <v>9.9144050377264134E-2</v>
      </c>
      <c r="M138" s="98">
        <v>0.10674735179503318</v>
      </c>
      <c r="N138" s="98">
        <v>0.10331508540048742</v>
      </c>
      <c r="O138" s="98">
        <v>0.12217709256868312</v>
      </c>
      <c r="P138" s="98">
        <v>0.19783881957678853</v>
      </c>
      <c r="Q138" s="98">
        <v>0.2670539465443042</v>
      </c>
      <c r="R138" s="98">
        <v>0.29251409598405026</v>
      </c>
      <c r="S138" s="98">
        <v>0.30177270351582003</v>
      </c>
      <c r="T138" s="98">
        <v>0.31926773080094073</v>
      </c>
      <c r="U138" s="98">
        <v>0.33602855000996007</v>
      </c>
      <c r="V138" s="98">
        <v>0.38903777451443056</v>
      </c>
      <c r="W138" s="98">
        <v>0.38919743067919238</v>
      </c>
      <c r="X138" s="98">
        <v>0.43769637774163866</v>
      </c>
      <c r="Y138" s="98">
        <v>0.52490707035662587</v>
      </c>
      <c r="DA138" s="63" t="s">
        <v>1701</v>
      </c>
    </row>
    <row r="139" spans="1:105" ht="12" customHeight="1" x14ac:dyDescent="0.25">
      <c r="A139" s="121" t="s">
        <v>54</v>
      </c>
      <c r="B139" s="122">
        <v>49.960689114634732</v>
      </c>
      <c r="C139" s="122">
        <v>49.548661972364755</v>
      </c>
      <c r="D139" s="122">
        <v>47.17463989475737</v>
      </c>
      <c r="E139" s="122">
        <v>46.143375613417895</v>
      </c>
      <c r="F139" s="122">
        <v>44.755478649282331</v>
      </c>
      <c r="G139" s="122">
        <v>42.901592070567858</v>
      </c>
      <c r="H139" s="122">
        <v>40.969899159859921</v>
      </c>
      <c r="I139" s="122">
        <v>36.428210818368562</v>
      </c>
      <c r="J139" s="122">
        <v>31.111654289375103</v>
      </c>
      <c r="K139" s="122">
        <v>27.789662470680771</v>
      </c>
      <c r="L139" s="122">
        <v>27.531028661063374</v>
      </c>
      <c r="M139" s="122">
        <v>22.378833565845074</v>
      </c>
      <c r="N139" s="122">
        <v>18.810245403617621</v>
      </c>
      <c r="O139" s="122">
        <v>18.990893794752822</v>
      </c>
      <c r="P139" s="122">
        <v>17.602401694164634</v>
      </c>
      <c r="Q139" s="122">
        <v>18.212644181181652</v>
      </c>
      <c r="R139" s="122">
        <v>16.640761883526551</v>
      </c>
      <c r="S139" s="122">
        <v>20.528416908555414</v>
      </c>
      <c r="T139" s="122">
        <v>21.781697275017713</v>
      </c>
      <c r="U139" s="122">
        <v>22.043753301427419</v>
      </c>
      <c r="V139" s="122">
        <v>31.85742220526366</v>
      </c>
      <c r="W139" s="122">
        <v>28.629331352590064</v>
      </c>
      <c r="X139" s="122">
        <v>25.463806914274095</v>
      </c>
      <c r="Y139" s="122">
        <v>24.396316939401842</v>
      </c>
      <c r="DA139" s="130" t="s">
        <v>1702</v>
      </c>
    </row>
    <row r="140" spans="1:105" ht="12" customHeight="1" x14ac:dyDescent="0.25">
      <c r="A140" s="97" t="s">
        <v>50</v>
      </c>
      <c r="B140" s="98">
        <v>46.122461167523653</v>
      </c>
      <c r="C140" s="98">
        <v>44.721133087288514</v>
      </c>
      <c r="D140" s="98">
        <v>44.058603781581184</v>
      </c>
      <c r="E140" s="98">
        <v>43.555498048929003</v>
      </c>
      <c r="F140" s="98">
        <v>41.180782209332833</v>
      </c>
      <c r="G140" s="98">
        <v>38.971582798156021</v>
      </c>
      <c r="H140" s="98">
        <v>36.530187239784787</v>
      </c>
      <c r="I140" s="98">
        <v>31.471067493052431</v>
      </c>
      <c r="J140" s="98">
        <v>26.02897707662369</v>
      </c>
      <c r="K140" s="98">
        <v>23.39612097233562</v>
      </c>
      <c r="L140" s="98">
        <v>22.343571928685822</v>
      </c>
      <c r="M140" s="98">
        <v>16.36068267751752</v>
      </c>
      <c r="N140" s="98">
        <v>12.646108068547065</v>
      </c>
      <c r="O140" s="98">
        <v>13.228701226230715</v>
      </c>
      <c r="P140" s="98">
        <v>11.603466338827166</v>
      </c>
      <c r="Q140" s="98">
        <v>11.613073097146867</v>
      </c>
      <c r="R140" s="98">
        <v>9.8557732507238676</v>
      </c>
      <c r="S140" s="98">
        <v>13.087743389115845</v>
      </c>
      <c r="T140" s="98">
        <v>14.039247155570566</v>
      </c>
      <c r="U140" s="98">
        <v>14.140185380245763</v>
      </c>
      <c r="V140" s="98">
        <v>18.469211364721634</v>
      </c>
      <c r="W140" s="98">
        <v>16.944916188059715</v>
      </c>
      <c r="X140" s="98">
        <v>14.679159046027451</v>
      </c>
      <c r="Y140" s="98">
        <v>13.588354293735646</v>
      </c>
      <c r="DA140" s="63" t="s">
        <v>1703</v>
      </c>
    </row>
    <row r="141" spans="1:105" ht="12" customHeight="1" x14ac:dyDescent="0.25">
      <c r="A141" s="109" t="s">
        <v>120</v>
      </c>
      <c r="B141" s="33">
        <v>3.8382279471110796</v>
      </c>
      <c r="C141" s="33">
        <v>4.827528885076239</v>
      </c>
      <c r="D141" s="33">
        <v>3.1160361131761873</v>
      </c>
      <c r="E141" s="33">
        <v>2.5878775644888927</v>
      </c>
      <c r="F141" s="33">
        <v>3.5746964399495003</v>
      </c>
      <c r="G141" s="33">
        <v>3.9300092724118398</v>
      </c>
      <c r="H141" s="33">
        <v>4.4397119200751325</v>
      </c>
      <c r="I141" s="33">
        <v>4.957143325316129</v>
      </c>
      <c r="J141" s="33">
        <v>5.0826772127514133</v>
      </c>
      <c r="K141" s="33">
        <v>4.3935414983451517</v>
      </c>
      <c r="L141" s="33">
        <v>5.1874567323775524</v>
      </c>
      <c r="M141" s="33">
        <v>6.0181508883275532</v>
      </c>
      <c r="N141" s="33">
        <v>6.1641373350705546</v>
      </c>
      <c r="O141" s="33">
        <v>5.7621925685221083</v>
      </c>
      <c r="P141" s="33">
        <v>5.9989353553374691</v>
      </c>
      <c r="Q141" s="33">
        <v>6.5995710840347845</v>
      </c>
      <c r="R141" s="33">
        <v>6.7849886328026816</v>
      </c>
      <c r="S141" s="33">
        <v>7.4406735194395708</v>
      </c>
      <c r="T141" s="33">
        <v>7.7424501194471489</v>
      </c>
      <c r="U141" s="33">
        <v>7.9035679211816552</v>
      </c>
      <c r="V141" s="33">
        <v>13.388210840542024</v>
      </c>
      <c r="W141" s="33">
        <v>11.684415164530352</v>
      </c>
      <c r="X141" s="33">
        <v>10.784647868246646</v>
      </c>
      <c r="Y141" s="33">
        <v>10.807962645666196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0.58745318476521979</v>
      </c>
      <c r="C143" s="117">
        <f t="shared" si="49"/>
        <v>0.71086349876681909</v>
      </c>
      <c r="D143" s="117">
        <f t="shared" si="49"/>
        <v>0.91824311717755935</v>
      </c>
      <c r="E143" s="117">
        <f t="shared" si="49"/>
        <v>1.1812464707403219</v>
      </c>
      <c r="F143" s="117">
        <f t="shared" si="49"/>
        <v>1.2595250810005814</v>
      </c>
      <c r="G143" s="117">
        <f t="shared" si="49"/>
        <v>1.3835511054790919</v>
      </c>
      <c r="H143" s="117">
        <f t="shared" si="49"/>
        <v>1.592202745431861</v>
      </c>
      <c r="I143" s="117">
        <f t="shared" si="49"/>
        <v>1.4916724060429498</v>
      </c>
      <c r="J143" s="117">
        <f t="shared" si="49"/>
        <v>1.5957641551819197</v>
      </c>
      <c r="K143" s="117">
        <f t="shared" si="49"/>
        <v>1.6062931720000637</v>
      </c>
      <c r="L143" s="117">
        <f t="shared" si="49"/>
        <v>1.8987079939329141</v>
      </c>
      <c r="M143" s="117">
        <f t="shared" si="49"/>
        <v>1.8206396151117623</v>
      </c>
      <c r="N143" s="117">
        <f t="shared" si="49"/>
        <v>1.7462830178063966</v>
      </c>
      <c r="O143" s="117">
        <f t="shared" si="49"/>
        <v>1.9648839461498713</v>
      </c>
      <c r="P143" s="117">
        <f t="shared" si="49"/>
        <v>2.3425831718825845</v>
      </c>
      <c r="Q143" s="117">
        <f t="shared" si="49"/>
        <v>3.954718287035214</v>
      </c>
      <c r="R143" s="117">
        <f t="shared" ref="R143:V143" si="50">R144+R146+R148+R157</f>
        <v>4.3149742176841803</v>
      </c>
      <c r="S143" s="117">
        <f t="shared" si="50"/>
        <v>5.0163064294058639</v>
      </c>
      <c r="T143" s="117">
        <f t="shared" si="50"/>
        <v>6.6364935761413104</v>
      </c>
      <c r="U143" s="117">
        <f t="shared" si="50"/>
        <v>8.8799695293706797</v>
      </c>
      <c r="V143" s="117">
        <f t="shared" si="50"/>
        <v>12.472715480579319</v>
      </c>
      <c r="W143" s="117">
        <f t="shared" ref="W143:Y143" si="51">W144+W146+W148+W157</f>
        <v>18.400636742126267</v>
      </c>
      <c r="X143" s="117">
        <f t="shared" si="51"/>
        <v>25.569359044762852</v>
      </c>
      <c r="Y143" s="117">
        <f t="shared" si="51"/>
        <v>31.085015964129468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0.35471985083203383</v>
      </c>
      <c r="C144" s="122">
        <f t="shared" si="52"/>
        <v>0.44328881435203665</v>
      </c>
      <c r="D144" s="122">
        <f t="shared" si="52"/>
        <v>0.5660024783597416</v>
      </c>
      <c r="E144" s="122">
        <f t="shared" si="52"/>
        <v>0.74138457015762771</v>
      </c>
      <c r="F144" s="122">
        <f t="shared" si="52"/>
        <v>0.78407328459390602</v>
      </c>
      <c r="G144" s="122">
        <f t="shared" si="52"/>
        <v>0.87461625721270464</v>
      </c>
      <c r="H144" s="122">
        <f t="shared" si="52"/>
        <v>0.99294223275341753</v>
      </c>
      <c r="I144" s="122">
        <f t="shared" si="52"/>
        <v>0.89643539271878747</v>
      </c>
      <c r="J144" s="122">
        <f t="shared" si="52"/>
        <v>0.94815660353217157</v>
      </c>
      <c r="K144" s="122">
        <f t="shared" si="52"/>
        <v>0.95989744747407479</v>
      </c>
      <c r="L144" s="122">
        <f t="shared" si="52"/>
        <v>1.1949564745613779</v>
      </c>
      <c r="M144" s="122">
        <f t="shared" si="52"/>
        <v>1.1175888712119275</v>
      </c>
      <c r="N144" s="122">
        <f t="shared" si="52"/>
        <v>1.0951375196976143</v>
      </c>
      <c r="O144" s="122">
        <f t="shared" si="52"/>
        <v>1.1388414075524098</v>
      </c>
      <c r="P144" s="122">
        <f t="shared" si="52"/>
        <v>1.238480093125494</v>
      </c>
      <c r="Q144" s="122">
        <f t="shared" si="52"/>
        <v>2.2529289873977003</v>
      </c>
      <c r="R144" s="122">
        <f t="shared" si="52"/>
        <v>2.3080254199357944</v>
      </c>
      <c r="S144" s="122">
        <f t="shared" si="52"/>
        <v>2.4424364237704115</v>
      </c>
      <c r="T144" s="122">
        <f t="shared" si="52"/>
        <v>3.2197436256633343</v>
      </c>
      <c r="U144" s="122">
        <f t="shared" si="52"/>
        <v>4.2488591513937592</v>
      </c>
      <c r="V144" s="122">
        <f t="shared" si="52"/>
        <v>5.2368904520570547</v>
      </c>
      <c r="W144" s="122">
        <f t="shared" si="52"/>
        <v>8.6657432176658258</v>
      </c>
      <c r="X144" s="122">
        <f t="shared" si="52"/>
        <v>12.439731990946898</v>
      </c>
      <c r="Y144" s="122">
        <f t="shared" si="52"/>
        <v>14.597806753311795</v>
      </c>
      <c r="DA144" s="130" t="s">
        <v>1706</v>
      </c>
    </row>
    <row r="145" spans="1:105" ht="12" customHeight="1" x14ac:dyDescent="0.25">
      <c r="A145" s="97" t="s">
        <v>53</v>
      </c>
      <c r="B145" s="98">
        <v>0.35471985083203383</v>
      </c>
      <c r="C145" s="98">
        <v>0.44328881435203665</v>
      </c>
      <c r="D145" s="98">
        <v>0.5660024783597416</v>
      </c>
      <c r="E145" s="98">
        <v>0.74138457015762771</v>
      </c>
      <c r="F145" s="98">
        <v>0.78407328459390602</v>
      </c>
      <c r="G145" s="98">
        <v>0.87461625721270464</v>
      </c>
      <c r="H145" s="98">
        <v>0.99294223275341753</v>
      </c>
      <c r="I145" s="98">
        <v>0.89643539271878747</v>
      </c>
      <c r="J145" s="98">
        <v>0.94815660353217157</v>
      </c>
      <c r="K145" s="98">
        <v>0.95989744747407479</v>
      </c>
      <c r="L145" s="98">
        <v>1.1949564745613779</v>
      </c>
      <c r="M145" s="98">
        <v>1.1175888712119275</v>
      </c>
      <c r="N145" s="98">
        <v>1.0951375196976143</v>
      </c>
      <c r="O145" s="98">
        <v>1.1388414075524098</v>
      </c>
      <c r="P145" s="98">
        <v>1.238480093125494</v>
      </c>
      <c r="Q145" s="98">
        <v>2.2529289873977003</v>
      </c>
      <c r="R145" s="98">
        <v>2.3080254199357944</v>
      </c>
      <c r="S145" s="98">
        <v>2.4424364237704115</v>
      </c>
      <c r="T145" s="98">
        <v>3.2197436256633343</v>
      </c>
      <c r="U145" s="98">
        <v>4.2488591513937592</v>
      </c>
      <c r="V145" s="98">
        <v>5.2368904520570547</v>
      </c>
      <c r="W145" s="98">
        <v>8.6657432176658258</v>
      </c>
      <c r="X145" s="98">
        <v>12.439731990946898</v>
      </c>
      <c r="Y145" s="98">
        <v>14.597806753311795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8.7204266657468928E-4</v>
      </c>
      <c r="C146" s="122">
        <f t="shared" si="53"/>
        <v>1.0454056127650237E-3</v>
      </c>
      <c r="D146" s="122">
        <f t="shared" si="53"/>
        <v>1.861952500022966E-3</v>
      </c>
      <c r="E146" s="122">
        <f t="shared" si="53"/>
        <v>3.1586532049213472E-3</v>
      </c>
      <c r="F146" s="122">
        <f t="shared" si="53"/>
        <v>1.8872894496514195E-3</v>
      </c>
      <c r="G146" s="122">
        <f t="shared" si="53"/>
        <v>2.2472858987721118E-3</v>
      </c>
      <c r="H146" s="122">
        <f t="shared" si="53"/>
        <v>3.7805759688759001E-3</v>
      </c>
      <c r="I146" s="122">
        <f t="shared" si="53"/>
        <v>5.6001406941796564E-3</v>
      </c>
      <c r="J146" s="122">
        <f t="shared" si="53"/>
        <v>3.8018825156224162E-3</v>
      </c>
      <c r="K146" s="122">
        <f t="shared" si="53"/>
        <v>4.0817028905408706E-3</v>
      </c>
      <c r="L146" s="122">
        <f t="shared" si="53"/>
        <v>5.3980118980350589E-3</v>
      </c>
      <c r="M146" s="122">
        <f t="shared" si="53"/>
        <v>5.6453327808061579E-3</v>
      </c>
      <c r="N146" s="122">
        <f t="shared" si="53"/>
        <v>1.1982905284694135E-2</v>
      </c>
      <c r="O146" s="122">
        <f t="shared" si="53"/>
        <v>1.0028181225887438E-2</v>
      </c>
      <c r="P146" s="122">
        <f t="shared" si="53"/>
        <v>1.2686271635739665E-2</v>
      </c>
      <c r="Q146" s="122">
        <f t="shared" si="53"/>
        <v>3.6190009117635577E-2</v>
      </c>
      <c r="R146" s="122">
        <f t="shared" si="53"/>
        <v>5.4386800450477682E-2</v>
      </c>
      <c r="S146" s="122">
        <f t="shared" si="53"/>
        <v>7.6257692418426462E-2</v>
      </c>
      <c r="T146" s="122">
        <f t="shared" si="53"/>
        <v>0.11240346312022668</v>
      </c>
      <c r="U146" s="122">
        <f t="shared" si="53"/>
        <v>0.1786755126979542</v>
      </c>
      <c r="V146" s="122">
        <f t="shared" si="53"/>
        <v>0.1228122994045964</v>
      </c>
      <c r="W146" s="122">
        <f t="shared" si="53"/>
        <v>0.67175869514264563</v>
      </c>
      <c r="X146" s="122">
        <f t="shared" si="53"/>
        <v>1.0517737275010168</v>
      </c>
      <c r="Y146" s="122">
        <f t="shared" si="53"/>
        <v>1.1280341543998498</v>
      </c>
      <c r="DA146" s="130" t="s">
        <v>1708</v>
      </c>
    </row>
    <row r="147" spans="1:105" ht="12" customHeight="1" x14ac:dyDescent="0.25">
      <c r="A147" s="97" t="s">
        <v>53</v>
      </c>
      <c r="B147" s="98">
        <v>8.7204266657468928E-4</v>
      </c>
      <c r="C147" s="98">
        <v>1.0454056127650237E-3</v>
      </c>
      <c r="D147" s="98">
        <v>1.861952500022966E-3</v>
      </c>
      <c r="E147" s="98">
        <v>3.1586532049213472E-3</v>
      </c>
      <c r="F147" s="98">
        <v>1.8872894496514195E-3</v>
      </c>
      <c r="G147" s="98">
        <v>2.2472858987721118E-3</v>
      </c>
      <c r="H147" s="98">
        <v>3.7805759688759001E-3</v>
      </c>
      <c r="I147" s="98">
        <v>5.6001406941796564E-3</v>
      </c>
      <c r="J147" s="98">
        <v>3.8018825156224162E-3</v>
      </c>
      <c r="K147" s="98">
        <v>4.0817028905408706E-3</v>
      </c>
      <c r="L147" s="98">
        <v>5.3980118980350589E-3</v>
      </c>
      <c r="M147" s="98">
        <v>5.6453327808061579E-3</v>
      </c>
      <c r="N147" s="98">
        <v>1.1982905284694135E-2</v>
      </c>
      <c r="O147" s="98">
        <v>1.0028181225887438E-2</v>
      </c>
      <c r="P147" s="98">
        <v>1.2686271635739665E-2</v>
      </c>
      <c r="Q147" s="98">
        <v>3.6190009117635577E-2</v>
      </c>
      <c r="R147" s="98">
        <v>5.4386800450477682E-2</v>
      </c>
      <c r="S147" s="98">
        <v>7.6257692418426462E-2</v>
      </c>
      <c r="T147" s="98">
        <v>0.11240346312022668</v>
      </c>
      <c r="U147" s="98">
        <v>0.1786755126979542</v>
      </c>
      <c r="V147" s="98">
        <v>0.1228122994045964</v>
      </c>
      <c r="W147" s="98">
        <v>0.67175869514264563</v>
      </c>
      <c r="X147" s="98">
        <v>1.0517737275010168</v>
      </c>
      <c r="Y147" s="98">
        <v>1.1280341543998498</v>
      </c>
      <c r="DA147" s="63" t="s">
        <v>1709</v>
      </c>
    </row>
    <row r="148" spans="1:105" ht="12" customHeight="1" x14ac:dyDescent="0.25">
      <c r="A148" s="121" t="s">
        <v>55</v>
      </c>
      <c r="B148" s="122">
        <v>0.16582012417379438</v>
      </c>
      <c r="C148" s="122">
        <v>0.18863005141080427</v>
      </c>
      <c r="D148" s="122">
        <v>0.24718383535105157</v>
      </c>
      <c r="E148" s="122">
        <v>0.31203956890321061</v>
      </c>
      <c r="F148" s="122">
        <v>0.33526850326762547</v>
      </c>
      <c r="G148" s="122">
        <v>0.35980475204743684</v>
      </c>
      <c r="H148" s="122">
        <v>0.43634799051906126</v>
      </c>
      <c r="I148" s="122">
        <v>0.43463060582067325</v>
      </c>
      <c r="J148" s="122">
        <v>0.49366214267416969</v>
      </c>
      <c r="K148" s="122">
        <v>0.49472461220999836</v>
      </c>
      <c r="L148" s="122">
        <v>0.53565753430060514</v>
      </c>
      <c r="M148" s="122">
        <v>0.55429935368695626</v>
      </c>
      <c r="N148" s="122">
        <v>0.50489162663268161</v>
      </c>
      <c r="O148" s="122">
        <v>0.64120721370191247</v>
      </c>
      <c r="P148" s="122">
        <v>0.87077489497808824</v>
      </c>
      <c r="Q148" s="122">
        <v>1.352744195913786</v>
      </c>
      <c r="R148" s="122">
        <v>1.600424113707442</v>
      </c>
      <c r="S148" s="122">
        <v>1.9564757052109167</v>
      </c>
      <c r="T148" s="122">
        <v>2.5495079544378796</v>
      </c>
      <c r="U148" s="122">
        <v>3.4156025462260997</v>
      </c>
      <c r="V148" s="122">
        <v>5.0217376443356532</v>
      </c>
      <c r="W148" s="122">
        <v>6.3401506061028421</v>
      </c>
      <c r="X148" s="122">
        <v>8.6780272046302134</v>
      </c>
      <c r="Y148" s="122">
        <v>11.387495784707721</v>
      </c>
      <c r="DA148" s="130" t="s">
        <v>1710</v>
      </c>
    </row>
    <row r="149" spans="1:105" ht="12" customHeight="1" x14ac:dyDescent="0.25">
      <c r="A149" s="97" t="s">
        <v>124</v>
      </c>
      <c r="B149" s="98">
        <v>5.2983092552993147E-2</v>
      </c>
      <c r="C149" s="98">
        <v>4.959371937035198E-2</v>
      </c>
      <c r="D149" s="98">
        <v>6.3211948943413879E-2</v>
      </c>
      <c r="E149" s="98">
        <v>6.2977473277074411E-2</v>
      </c>
      <c r="F149" s="98">
        <v>5.3490221329862288E-2</v>
      </c>
      <c r="G149" s="98">
        <v>6.0588812926186474E-2</v>
      </c>
      <c r="H149" s="98">
        <v>6.0133376358547763E-2</v>
      </c>
      <c r="I149" s="98">
        <v>4.5220996840872232E-2</v>
      </c>
      <c r="J149" s="98">
        <v>3.9560850285549586E-2</v>
      </c>
      <c r="K149" s="98">
        <v>3.5507589479535341E-2</v>
      </c>
      <c r="L149" s="98">
        <v>4.0567355574387835E-2</v>
      </c>
      <c r="M149" s="98">
        <v>2.9649994418236788E-2</v>
      </c>
      <c r="N149" s="98">
        <v>2.315956072246007E-2</v>
      </c>
      <c r="O149" s="98">
        <v>3.2436547423799346E-2</v>
      </c>
      <c r="P149" s="98">
        <v>3.7013771029258125E-2</v>
      </c>
      <c r="Q149" s="98">
        <v>4.2557090820524605E-2</v>
      </c>
      <c r="R149" s="98">
        <v>4.6046613067873492E-2</v>
      </c>
      <c r="S149" s="98">
        <v>8.6112700826316488E-2</v>
      </c>
      <c r="T149" s="98">
        <v>0.13215435869338277</v>
      </c>
      <c r="U149" s="98">
        <v>0.18471461844155265</v>
      </c>
      <c r="V149" s="98">
        <v>0.17243218792038453</v>
      </c>
      <c r="W149" s="98">
        <v>0.20464440123917749</v>
      </c>
      <c r="X149" s="98">
        <v>0.21449410202066679</v>
      </c>
      <c r="Y149" s="98">
        <v>0.23864081379576141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0.11283703162080123</v>
      </c>
      <c r="C153" s="101">
        <v>0.13702025618784533</v>
      </c>
      <c r="D153" s="101">
        <v>0.18151638639509982</v>
      </c>
      <c r="E153" s="101">
        <v>0.24602930968150785</v>
      </c>
      <c r="F153" s="101">
        <v>0.27905922398990168</v>
      </c>
      <c r="G153" s="101">
        <v>0.29654093219794475</v>
      </c>
      <c r="H153" s="101">
        <v>0.37273899181651526</v>
      </c>
      <c r="I153" s="101">
        <v>0.38474818265256944</v>
      </c>
      <c r="J153" s="101">
        <v>0.44444386488302035</v>
      </c>
      <c r="K153" s="101">
        <v>0.44744618685836002</v>
      </c>
      <c r="L153" s="101">
        <v>0.48104129074333474</v>
      </c>
      <c r="M153" s="101">
        <v>0.50613864123823482</v>
      </c>
      <c r="N153" s="101">
        <v>0.45949394662450482</v>
      </c>
      <c r="O153" s="101">
        <v>0.58059212680602457</v>
      </c>
      <c r="P153" s="101">
        <v>0.79155898042680017</v>
      </c>
      <c r="Q153" s="101">
        <v>1.2385488547305847</v>
      </c>
      <c r="R153" s="101">
        <v>1.4662366517210568</v>
      </c>
      <c r="S153" s="101">
        <v>1.7624024609797717</v>
      </c>
      <c r="T153" s="101">
        <v>2.264950077807748</v>
      </c>
      <c r="U153" s="101">
        <v>3.0111215129838231</v>
      </c>
      <c r="V153" s="101">
        <v>4.4693849387559563</v>
      </c>
      <c r="W153" s="101">
        <v>5.620175840903058</v>
      </c>
      <c r="X153" s="101">
        <v>7.6063082621234575</v>
      </c>
      <c r="Y153" s="101">
        <v>9.8543969908521056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2.0160758526069698E-3</v>
      </c>
      <c r="D154" s="104">
        <v>2.4555000125378906E-3</v>
      </c>
      <c r="E154" s="104">
        <v>3.0327859446283769E-3</v>
      </c>
      <c r="F154" s="104">
        <v>2.7190579478614568E-3</v>
      </c>
      <c r="G154" s="104">
        <v>2.6750069233056422E-3</v>
      </c>
      <c r="H154" s="104">
        <v>3.4756223439982269E-3</v>
      </c>
      <c r="I154" s="104">
        <v>4.6614263272316001E-3</v>
      </c>
      <c r="J154" s="104">
        <v>9.6574275055997839E-3</v>
      </c>
      <c r="K154" s="104">
        <v>1.1770835872103005E-2</v>
      </c>
      <c r="L154" s="104">
        <v>1.4048887982882601E-2</v>
      </c>
      <c r="M154" s="104">
        <v>1.8510718030484635E-2</v>
      </c>
      <c r="N154" s="104">
        <v>2.2238119285716781E-2</v>
      </c>
      <c r="O154" s="104">
        <v>2.8178539472088593E-2</v>
      </c>
      <c r="P154" s="104">
        <v>4.2202143522029903E-2</v>
      </c>
      <c r="Q154" s="104">
        <v>7.1638250362676653E-2</v>
      </c>
      <c r="R154" s="104">
        <v>8.8140848918511747E-2</v>
      </c>
      <c r="S154" s="104">
        <v>0.10796054340482861</v>
      </c>
      <c r="T154" s="104">
        <v>0.15240351793674883</v>
      </c>
      <c r="U154" s="104">
        <v>0.21976641480072398</v>
      </c>
      <c r="V154" s="104">
        <v>0.3799205176593119</v>
      </c>
      <c r="W154" s="104">
        <v>0.51533036396060616</v>
      </c>
      <c r="X154" s="104">
        <v>0.85722484048608871</v>
      </c>
      <c r="Y154" s="104">
        <v>1.2944579800598524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6.8774428645738733E-4</v>
      </c>
      <c r="D155" s="98">
        <v>8.2166396815217403E-4</v>
      </c>
      <c r="E155" s="98">
        <v>1.2027340400982693E-3</v>
      </c>
      <c r="F155" s="98">
        <v>9.3976680870340543E-4</v>
      </c>
      <c r="G155" s="98">
        <v>8.0799198760168141E-4</v>
      </c>
      <c r="H155" s="98">
        <v>1.3552646831036235E-3</v>
      </c>
      <c r="I155" s="98">
        <v>1.517443614359279E-3</v>
      </c>
      <c r="J155" s="98">
        <v>3.5195246165191027E-3</v>
      </c>
      <c r="K155" s="98">
        <v>4.0021933037451248E-3</v>
      </c>
      <c r="L155" s="98">
        <v>4.6034117168986038E-3</v>
      </c>
      <c r="M155" s="98">
        <v>6.8454176895563967E-3</v>
      </c>
      <c r="N155" s="98">
        <v>5.2466737770090347E-3</v>
      </c>
      <c r="O155" s="98">
        <v>7.0577428748624885E-3</v>
      </c>
      <c r="P155" s="98">
        <v>1.0672797555416719E-2</v>
      </c>
      <c r="Q155" s="98">
        <v>2.5865632813774627E-2</v>
      </c>
      <c r="R155" s="98">
        <v>3.066061624556608E-2</v>
      </c>
      <c r="S155" s="98">
        <v>3.5270376258045542E-2</v>
      </c>
      <c r="T155" s="98">
        <v>5.0282660319997438E-2</v>
      </c>
      <c r="U155" s="98">
        <v>7.0386762380743817E-2</v>
      </c>
      <c r="V155" s="98">
        <v>0.12941238571850563</v>
      </c>
      <c r="W155" s="98">
        <v>0.14114244123266562</v>
      </c>
      <c r="X155" s="98">
        <v>0.27122825070166506</v>
      </c>
      <c r="Y155" s="98">
        <v>0.49703182299640086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1.3283315661495824E-3</v>
      </c>
      <c r="D156" s="98">
        <v>1.6338360443857165E-3</v>
      </c>
      <c r="E156" s="98">
        <v>1.8300519045301078E-3</v>
      </c>
      <c r="F156" s="98">
        <v>1.7792911391580515E-3</v>
      </c>
      <c r="G156" s="98">
        <v>1.8670149357039607E-3</v>
      </c>
      <c r="H156" s="98">
        <v>2.1203576608946032E-3</v>
      </c>
      <c r="I156" s="98">
        <v>3.1439827128723211E-3</v>
      </c>
      <c r="J156" s="98">
        <v>6.1379028890806821E-3</v>
      </c>
      <c r="K156" s="98">
        <v>7.7686425683578799E-3</v>
      </c>
      <c r="L156" s="98">
        <v>9.4454762659839982E-3</v>
      </c>
      <c r="M156" s="98">
        <v>1.1665300340928239E-2</v>
      </c>
      <c r="N156" s="98">
        <v>1.6991445508707747E-2</v>
      </c>
      <c r="O156" s="98">
        <v>2.1120796597226103E-2</v>
      </c>
      <c r="P156" s="98">
        <v>3.1529345966613186E-2</v>
      </c>
      <c r="Q156" s="98">
        <v>4.5772617548902023E-2</v>
      </c>
      <c r="R156" s="98">
        <v>5.7480232672945664E-2</v>
      </c>
      <c r="S156" s="98">
        <v>7.2690167146783058E-2</v>
      </c>
      <c r="T156" s="98">
        <v>0.1021208576167514</v>
      </c>
      <c r="U156" s="98">
        <v>0.14937965241998016</v>
      </c>
      <c r="V156" s="98">
        <v>0.25050813194080629</v>
      </c>
      <c r="W156" s="98">
        <v>0.37418792272794055</v>
      </c>
      <c r="X156" s="98">
        <v>0.58599658978442359</v>
      </c>
      <c r="Y156" s="98">
        <v>0.79742615706345155</v>
      </c>
      <c r="DA156" s="63" t="s">
        <v>1718</v>
      </c>
    </row>
    <row r="157" spans="1:105" ht="12" customHeight="1" x14ac:dyDescent="0.25">
      <c r="A157" s="121" t="s">
        <v>54</v>
      </c>
      <c r="B157" s="122">
        <v>6.604116709281696E-2</v>
      </c>
      <c r="C157" s="122">
        <v>7.7899227391213091E-2</v>
      </c>
      <c r="D157" s="122">
        <v>0.10319485096674323</v>
      </c>
      <c r="E157" s="122">
        <v>0.12466367847456208</v>
      </c>
      <c r="F157" s="122">
        <v>0.13829600368939854</v>
      </c>
      <c r="G157" s="122">
        <v>0.14688281032017828</v>
      </c>
      <c r="H157" s="122">
        <v>0.15913194619050641</v>
      </c>
      <c r="I157" s="122">
        <v>0.15500626680930948</v>
      </c>
      <c r="J157" s="122">
        <v>0.15014352645995607</v>
      </c>
      <c r="K157" s="122">
        <v>0.14758940942544965</v>
      </c>
      <c r="L157" s="122">
        <v>0.16269597317289597</v>
      </c>
      <c r="M157" s="122">
        <v>0.1431060574320725</v>
      </c>
      <c r="N157" s="122">
        <v>0.13427096619140658</v>
      </c>
      <c r="O157" s="122">
        <v>0.17480714366966171</v>
      </c>
      <c r="P157" s="122">
        <v>0.22064191214326245</v>
      </c>
      <c r="Q157" s="122">
        <v>0.31285509460609207</v>
      </c>
      <c r="R157" s="122">
        <v>0.35213788359046683</v>
      </c>
      <c r="S157" s="122">
        <v>0.54113660800610885</v>
      </c>
      <c r="T157" s="122">
        <v>0.7548385329198698</v>
      </c>
      <c r="U157" s="122">
        <v>1.0368323190528672</v>
      </c>
      <c r="V157" s="122">
        <v>2.0912750847820138</v>
      </c>
      <c r="W157" s="122">
        <v>2.7229842232149544</v>
      </c>
      <c r="X157" s="122">
        <v>3.3998261216847205</v>
      </c>
      <c r="Y157" s="122">
        <v>3.971679271710101</v>
      </c>
      <c r="DA157" s="130" t="s">
        <v>1719</v>
      </c>
    </row>
    <row r="158" spans="1:105" ht="12" customHeight="1" x14ac:dyDescent="0.25">
      <c r="A158" s="97" t="s">
        <v>50</v>
      </c>
      <c r="B158" s="98">
        <v>6.0972215687745288E-2</v>
      </c>
      <c r="C158" s="98">
        <v>6.9977097947498457E-2</v>
      </c>
      <c r="D158" s="98">
        <v>9.7867278267564708E-2</v>
      </c>
      <c r="E158" s="98">
        <v>0.11999831882870844</v>
      </c>
      <c r="F158" s="98">
        <v>0.1299120934291092</v>
      </c>
      <c r="G158" s="98">
        <v>0.13583426720285313</v>
      </c>
      <c r="H158" s="98">
        <v>0.14436548616890196</v>
      </c>
      <c r="I158" s="98">
        <v>0.13587984238907047</v>
      </c>
      <c r="J158" s="98">
        <v>0.12595294454255473</v>
      </c>
      <c r="K158" s="98">
        <v>0.12259076483043792</v>
      </c>
      <c r="L158" s="98">
        <v>0.12811513473920216</v>
      </c>
      <c r="M158" s="98">
        <v>0.10206595463289296</v>
      </c>
      <c r="N158" s="98">
        <v>8.9666390080336306E-2</v>
      </c>
      <c r="O158" s="98">
        <v>0.12390303739137699</v>
      </c>
      <c r="P158" s="98">
        <v>0.13896512501782582</v>
      </c>
      <c r="Q158" s="98">
        <v>0.18422449172424799</v>
      </c>
      <c r="R158" s="98">
        <v>0.19189355761851573</v>
      </c>
      <c r="S158" s="98">
        <v>0.33102776370546122</v>
      </c>
      <c r="T158" s="98">
        <v>0.47560585921988102</v>
      </c>
      <c r="U158" s="98">
        <v>0.6516989778415182</v>
      </c>
      <c r="V158" s="98">
        <v>1.1669336902198373</v>
      </c>
      <c r="W158" s="98">
        <v>1.5544738644511</v>
      </c>
      <c r="X158" s="98">
        <v>1.8063544479562852</v>
      </c>
      <c r="Y158" s="98">
        <v>2.046028522824217</v>
      </c>
      <c r="DA158" s="63" t="s">
        <v>1720</v>
      </c>
    </row>
    <row r="159" spans="1:105" ht="12" customHeight="1" x14ac:dyDescent="0.25">
      <c r="A159" s="109" t="s">
        <v>120</v>
      </c>
      <c r="B159" s="33">
        <v>5.0689514050716658E-3</v>
      </c>
      <c r="C159" s="33">
        <v>7.9221294437146397E-3</v>
      </c>
      <c r="D159" s="33">
        <v>5.3275726991785285E-3</v>
      </c>
      <c r="E159" s="33">
        <v>4.6653596458536388E-3</v>
      </c>
      <c r="F159" s="33">
        <v>8.3839102602893453E-3</v>
      </c>
      <c r="G159" s="33">
        <v>1.1048543117325151E-2</v>
      </c>
      <c r="H159" s="33">
        <v>1.4766460021604451E-2</v>
      </c>
      <c r="I159" s="33">
        <v>1.912642442023902E-2</v>
      </c>
      <c r="J159" s="33">
        <v>2.4190581917401342E-2</v>
      </c>
      <c r="K159" s="33">
        <v>2.4998644595011742E-2</v>
      </c>
      <c r="L159" s="33">
        <v>3.4580838433693799E-2</v>
      </c>
      <c r="M159" s="33">
        <v>4.1040102799179537E-2</v>
      </c>
      <c r="N159" s="33">
        <v>4.4604576111070278E-2</v>
      </c>
      <c r="O159" s="33">
        <v>5.0904106278284719E-2</v>
      </c>
      <c r="P159" s="33">
        <v>8.1676787125436634E-2</v>
      </c>
      <c r="Q159" s="33">
        <v>0.12863060288184405</v>
      </c>
      <c r="R159" s="33">
        <v>0.1602443259719511</v>
      </c>
      <c r="S159" s="33">
        <v>0.21010884430064758</v>
      </c>
      <c r="T159" s="33">
        <v>0.27923267369998878</v>
      </c>
      <c r="U159" s="33">
        <v>0.38513334121134912</v>
      </c>
      <c r="V159" s="33">
        <v>0.92434139456217668</v>
      </c>
      <c r="W159" s="33">
        <v>1.1685103587638546</v>
      </c>
      <c r="X159" s="33">
        <v>1.5934716737284353</v>
      </c>
      <c r="Y159" s="33">
        <v>1.9256507488858841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5.6284361600724857</v>
      </c>
      <c r="C161" s="117">
        <f t="shared" si="54"/>
        <v>5.9862970459215337</v>
      </c>
      <c r="D161" s="117">
        <f t="shared" si="54"/>
        <v>6.4158377150731081</v>
      </c>
      <c r="E161" s="117">
        <f t="shared" si="54"/>
        <v>7.1319526246999985</v>
      </c>
      <c r="F161" s="117">
        <f t="shared" si="54"/>
        <v>7.0532907594413246</v>
      </c>
      <c r="G161" s="117">
        <f t="shared" si="54"/>
        <v>7.3829875457881533</v>
      </c>
      <c r="H161" s="117">
        <f t="shared" si="54"/>
        <v>7.5683576113556406</v>
      </c>
      <c r="I161" s="117">
        <f t="shared" si="54"/>
        <v>7.1534965108844313</v>
      </c>
      <c r="J161" s="117">
        <f t="shared" si="54"/>
        <v>7.5156874005884902</v>
      </c>
      <c r="K161" s="117">
        <f t="shared" si="54"/>
        <v>7.4337215970849169</v>
      </c>
      <c r="L161" s="117">
        <f t="shared" si="54"/>
        <v>7.0700100818897678</v>
      </c>
      <c r="M161" s="117">
        <f t="shared" si="54"/>
        <v>6.2921458018414516</v>
      </c>
      <c r="N161" s="117">
        <f t="shared" si="54"/>
        <v>5.2159375488500865</v>
      </c>
      <c r="O161" s="117">
        <f t="shared" si="54"/>
        <v>5.2976599125104</v>
      </c>
      <c r="P161" s="117">
        <f t="shared" si="54"/>
        <v>5.1786928130292313</v>
      </c>
      <c r="Q161" s="117">
        <f t="shared" si="54"/>
        <v>5.8300423645329698</v>
      </c>
      <c r="R161" s="117">
        <f t="shared" ref="R161:V161" si="55">R162+R164+R166+R175</f>
        <v>5.8082854355834854</v>
      </c>
      <c r="S161" s="117">
        <f t="shared" si="55"/>
        <v>5.8294331846329026</v>
      </c>
      <c r="T161" s="117">
        <f t="shared" si="55"/>
        <v>5.6242160525932672</v>
      </c>
      <c r="U161" s="117">
        <f t="shared" si="55"/>
        <v>5.8653670339942297</v>
      </c>
      <c r="V161" s="117">
        <f t="shared" si="55"/>
        <v>11.706583504726375</v>
      </c>
      <c r="W161" s="117">
        <f t="shared" ref="W161:Y161" si="56">W162+W164+W166+W175</f>
        <v>29.110590653369414</v>
      </c>
      <c r="X161" s="117">
        <f t="shared" si="56"/>
        <v>54.596388339232824</v>
      </c>
      <c r="Y161" s="117">
        <f t="shared" si="56"/>
        <v>82.1705308055122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4.4499892043664317</v>
      </c>
      <c r="C162" s="122">
        <f t="shared" si="57"/>
        <v>4.7856060672666549</v>
      </c>
      <c r="D162" s="122">
        <f t="shared" si="57"/>
        <v>5.1049413565654032</v>
      </c>
      <c r="E162" s="122">
        <f t="shared" si="57"/>
        <v>5.7128518840601146</v>
      </c>
      <c r="F162" s="122">
        <f t="shared" si="57"/>
        <v>5.6775367254541624</v>
      </c>
      <c r="G162" s="122">
        <f t="shared" si="57"/>
        <v>6.026767199911661</v>
      </c>
      <c r="H162" s="122">
        <f t="shared" si="57"/>
        <v>6.0903241489221509</v>
      </c>
      <c r="I162" s="122">
        <f t="shared" si="57"/>
        <v>5.7320866265440031</v>
      </c>
      <c r="J162" s="122">
        <f t="shared" si="57"/>
        <v>6.0440409945405786</v>
      </c>
      <c r="K162" s="122">
        <f t="shared" si="57"/>
        <v>6.0709384051855277</v>
      </c>
      <c r="L162" s="122">
        <f t="shared" si="57"/>
        <v>5.7937552917965158</v>
      </c>
      <c r="M162" s="122">
        <f t="shared" si="57"/>
        <v>5.1853272785739923</v>
      </c>
      <c r="N162" s="122">
        <f t="shared" si="57"/>
        <v>4.3580789634086141</v>
      </c>
      <c r="O162" s="122">
        <f t="shared" si="57"/>
        <v>4.4356341629218123</v>
      </c>
      <c r="P162" s="122">
        <f t="shared" si="57"/>
        <v>4.2833934320271378</v>
      </c>
      <c r="Q162" s="122">
        <f t="shared" si="57"/>
        <v>4.7848134259874069</v>
      </c>
      <c r="R162" s="122">
        <f t="shared" si="57"/>
        <v>4.7969853454354174</v>
      </c>
      <c r="S162" s="122">
        <f t="shared" si="57"/>
        <v>4.7885687468676652</v>
      </c>
      <c r="T162" s="122">
        <f t="shared" si="57"/>
        <v>4.4606139404380647</v>
      </c>
      <c r="U162" s="122">
        <f t="shared" si="57"/>
        <v>4.1742876744447708</v>
      </c>
      <c r="V162" s="122">
        <f t="shared" si="57"/>
        <v>7.9021141576228056</v>
      </c>
      <c r="W162" s="122">
        <f t="shared" si="57"/>
        <v>21.876345269115468</v>
      </c>
      <c r="X162" s="122">
        <f t="shared" si="57"/>
        <v>42.574034036793684</v>
      </c>
      <c r="Y162" s="122">
        <f t="shared" si="57"/>
        <v>64.730078944441161</v>
      </c>
      <c r="DA162" s="130" t="s">
        <v>1723</v>
      </c>
    </row>
    <row r="163" spans="1:105" ht="12" customHeight="1" x14ac:dyDescent="0.25">
      <c r="A163" s="97" t="s">
        <v>53</v>
      </c>
      <c r="B163" s="33">
        <v>4.4499892043664317</v>
      </c>
      <c r="C163" s="33">
        <v>4.7856060672666549</v>
      </c>
      <c r="D163" s="33">
        <v>5.1049413565654032</v>
      </c>
      <c r="E163" s="33">
        <v>5.7128518840601146</v>
      </c>
      <c r="F163" s="33">
        <v>5.6775367254541624</v>
      </c>
      <c r="G163" s="33">
        <v>6.026767199911661</v>
      </c>
      <c r="H163" s="33">
        <v>6.0903241489221509</v>
      </c>
      <c r="I163" s="33">
        <v>5.7320866265440031</v>
      </c>
      <c r="J163" s="33">
        <v>6.0440409945405786</v>
      </c>
      <c r="K163" s="33">
        <v>6.0709384051855277</v>
      </c>
      <c r="L163" s="33">
        <v>5.7937552917965158</v>
      </c>
      <c r="M163" s="33">
        <v>5.1853272785739923</v>
      </c>
      <c r="N163" s="33">
        <v>4.3580789634086141</v>
      </c>
      <c r="O163" s="33">
        <v>4.4356341629218123</v>
      </c>
      <c r="P163" s="33">
        <v>4.2833934320271378</v>
      </c>
      <c r="Q163" s="33">
        <v>4.7848134259874069</v>
      </c>
      <c r="R163" s="33">
        <v>4.7969853454354174</v>
      </c>
      <c r="S163" s="33">
        <v>4.7885687468676652</v>
      </c>
      <c r="T163" s="33">
        <v>4.4606139404380647</v>
      </c>
      <c r="U163" s="33">
        <v>4.1742876744447708</v>
      </c>
      <c r="V163" s="33">
        <v>7.9021141576228056</v>
      </c>
      <c r="W163" s="33">
        <v>21.876345269115468</v>
      </c>
      <c r="X163" s="33">
        <v>42.574034036793684</v>
      </c>
      <c r="Y163" s="33">
        <v>64.730078944441161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2.2423954283349156E-3</v>
      </c>
      <c r="C164" s="122">
        <f t="shared" si="58"/>
        <v>2.5503444771652461E-3</v>
      </c>
      <c r="D164" s="122">
        <f t="shared" si="58"/>
        <v>4.1840298255877185E-3</v>
      </c>
      <c r="E164" s="122">
        <f t="shared" si="58"/>
        <v>6.66670192792603E-3</v>
      </c>
      <c r="F164" s="122">
        <f t="shared" si="58"/>
        <v>3.7013019269729413E-3</v>
      </c>
      <c r="G164" s="122">
        <f t="shared" si="58"/>
        <v>4.1588449962548166E-3</v>
      </c>
      <c r="H164" s="122">
        <f t="shared" si="58"/>
        <v>6.7873406869803643E-3</v>
      </c>
      <c r="I164" s="122">
        <f t="shared" si="58"/>
        <v>9.9069476741714159E-3</v>
      </c>
      <c r="J164" s="122">
        <f t="shared" si="58"/>
        <v>6.9257904452873463E-3</v>
      </c>
      <c r="K164" s="122">
        <f t="shared" si="58"/>
        <v>7.4986684279181662E-3</v>
      </c>
      <c r="L164" s="122">
        <f t="shared" si="58"/>
        <v>8.8948512271305145E-3</v>
      </c>
      <c r="M164" s="122">
        <f t="shared" si="58"/>
        <v>7.8685681945110109E-3</v>
      </c>
      <c r="N164" s="122">
        <f t="shared" si="58"/>
        <v>1.2827319666430742E-2</v>
      </c>
      <c r="O164" s="122">
        <f t="shared" si="58"/>
        <v>7.8259651178713592E-3</v>
      </c>
      <c r="P164" s="122">
        <f t="shared" si="58"/>
        <v>6.3363430017336604E-3</v>
      </c>
      <c r="Q164" s="122">
        <f t="shared" si="58"/>
        <v>1.2809862601312507E-2</v>
      </c>
      <c r="R164" s="122">
        <f t="shared" si="58"/>
        <v>1.5264145746913576E-2</v>
      </c>
      <c r="S164" s="122">
        <f t="shared" si="58"/>
        <v>1.8492429360861318E-2</v>
      </c>
      <c r="T164" s="122">
        <f t="shared" si="58"/>
        <v>2.6098020761023653E-2</v>
      </c>
      <c r="U164" s="122">
        <f t="shared" si="58"/>
        <v>4.7996510596697683E-2</v>
      </c>
      <c r="V164" s="122">
        <f t="shared" si="58"/>
        <v>4.9363659990965182E-2</v>
      </c>
      <c r="W164" s="122">
        <f t="shared" si="58"/>
        <v>0.38426292011725049</v>
      </c>
      <c r="X164" s="122">
        <f t="shared" si="58"/>
        <v>0.70157805614451263</v>
      </c>
      <c r="Y164" s="122">
        <f t="shared" si="58"/>
        <v>0.82194941521225107</v>
      </c>
      <c r="DA164" s="130" t="s">
        <v>1725</v>
      </c>
    </row>
    <row r="165" spans="1:105" ht="12" customHeight="1" x14ac:dyDescent="0.25">
      <c r="A165" s="97" t="s">
        <v>53</v>
      </c>
      <c r="B165" s="98">
        <v>2.2423954283349156E-3</v>
      </c>
      <c r="C165" s="98">
        <v>2.5503444771652461E-3</v>
      </c>
      <c r="D165" s="98">
        <v>4.1840298255877185E-3</v>
      </c>
      <c r="E165" s="98">
        <v>6.66670192792603E-3</v>
      </c>
      <c r="F165" s="98">
        <v>3.7013019269729413E-3</v>
      </c>
      <c r="G165" s="98">
        <v>4.1588449962548166E-3</v>
      </c>
      <c r="H165" s="98">
        <v>6.7873406869803643E-3</v>
      </c>
      <c r="I165" s="98">
        <v>9.9069476741714159E-3</v>
      </c>
      <c r="J165" s="98">
        <v>6.9257904452873463E-3</v>
      </c>
      <c r="K165" s="98">
        <v>7.4986684279181662E-3</v>
      </c>
      <c r="L165" s="98">
        <v>8.8948512271305145E-3</v>
      </c>
      <c r="M165" s="98">
        <v>7.8685681945110109E-3</v>
      </c>
      <c r="N165" s="98">
        <v>1.2827319666430742E-2</v>
      </c>
      <c r="O165" s="98">
        <v>7.8259651178713592E-3</v>
      </c>
      <c r="P165" s="98">
        <v>6.3363430017336604E-3</v>
      </c>
      <c r="Q165" s="98">
        <v>1.2809862601312507E-2</v>
      </c>
      <c r="R165" s="98">
        <v>1.5264145746913576E-2</v>
      </c>
      <c r="S165" s="98">
        <v>1.8492429360861318E-2</v>
      </c>
      <c r="T165" s="98">
        <v>2.6098020761023653E-2</v>
      </c>
      <c r="U165" s="98">
        <v>4.7996510596697683E-2</v>
      </c>
      <c r="V165" s="98">
        <v>4.9363659990965182E-2</v>
      </c>
      <c r="W165" s="98">
        <v>0.38426292011725049</v>
      </c>
      <c r="X165" s="98">
        <v>0.70157805614451263</v>
      </c>
      <c r="Y165" s="98">
        <v>0.82194941521225107</v>
      </c>
      <c r="DA165" s="63" t="s">
        <v>1726</v>
      </c>
    </row>
    <row r="166" spans="1:105" ht="12" customHeight="1" x14ac:dyDescent="0.25">
      <c r="A166" s="121" t="s">
        <v>55</v>
      </c>
      <c r="B166" s="122">
        <v>0.84120805528052389</v>
      </c>
      <c r="C166" s="122">
        <v>0.84901098333127201</v>
      </c>
      <c r="D166" s="122">
        <v>0.92547300664885734</v>
      </c>
      <c r="E166" s="122">
        <v>1.0129874844705584</v>
      </c>
      <c r="F166" s="122">
        <v>0.97301676702637196</v>
      </c>
      <c r="G166" s="122">
        <v>0.96234871814437528</v>
      </c>
      <c r="H166" s="122">
        <v>1.0791375250128794</v>
      </c>
      <c r="I166" s="122">
        <v>1.0409050205379791</v>
      </c>
      <c r="J166" s="122">
        <v>1.1234728138650003</v>
      </c>
      <c r="K166" s="122">
        <v>1.0437509914252272</v>
      </c>
      <c r="L166" s="122">
        <v>0.97138129490178382</v>
      </c>
      <c r="M166" s="122">
        <v>0.87330761545116897</v>
      </c>
      <c r="N166" s="122">
        <v>0.66797857110562564</v>
      </c>
      <c r="O166" s="122">
        <v>0.67185182644503805</v>
      </c>
      <c r="P166" s="122">
        <v>0.71047694929262661</v>
      </c>
      <c r="Q166" s="122">
        <v>0.8405146358743788</v>
      </c>
      <c r="R166" s="122">
        <v>0.81900130786933112</v>
      </c>
      <c r="S166" s="122">
        <v>0.80458192538137441</v>
      </c>
      <c r="T166" s="122">
        <v>0.88175873022912832</v>
      </c>
      <c r="U166" s="122">
        <v>1.2629589452912997</v>
      </c>
      <c r="V166" s="122">
        <v>2.6531511148237472</v>
      </c>
      <c r="W166" s="122">
        <v>4.7918473018670111</v>
      </c>
      <c r="X166" s="122">
        <v>8.1345448287805553</v>
      </c>
      <c r="Y166" s="122">
        <v>12.311210966398955</v>
      </c>
      <c r="DA166" s="130" t="s">
        <v>1727</v>
      </c>
    </row>
    <row r="167" spans="1:105" ht="12" customHeight="1" x14ac:dyDescent="0.25">
      <c r="A167" s="97" t="s">
        <v>124</v>
      </c>
      <c r="B167" s="98">
        <v>0.26900476185462624</v>
      </c>
      <c r="C167" s="98">
        <v>0.23245343768285315</v>
      </c>
      <c r="D167" s="98">
        <v>0.25505663434416681</v>
      </c>
      <c r="E167" s="98">
        <v>0.23010610684023583</v>
      </c>
      <c r="F167" s="98">
        <v>0.17663636345313957</v>
      </c>
      <c r="G167" s="98">
        <v>0.179718769649925</v>
      </c>
      <c r="H167" s="98">
        <v>0.15445442791479447</v>
      </c>
      <c r="I167" s="98">
        <v>0.10912158785824021</v>
      </c>
      <c r="J167" s="98">
        <v>9.2391169447478008E-2</v>
      </c>
      <c r="K167" s="98">
        <v>7.8790589562054439E-2</v>
      </c>
      <c r="L167" s="98">
        <v>8.0412802644941314E-2</v>
      </c>
      <c r="M167" s="98">
        <v>5.1219898113637585E-2</v>
      </c>
      <c r="N167" s="98">
        <v>3.2337243314214996E-2</v>
      </c>
      <c r="O167" s="98">
        <v>3.3437525865244698E-2</v>
      </c>
      <c r="P167" s="98">
        <v>2.9796403790737221E-2</v>
      </c>
      <c r="Q167" s="98">
        <v>2.9667880695603929E-2</v>
      </c>
      <c r="R167" s="98">
        <v>2.6689153777864568E-2</v>
      </c>
      <c r="S167" s="98">
        <v>3.5391698368178515E-2</v>
      </c>
      <c r="T167" s="98">
        <v>4.5245676953467692E-2</v>
      </c>
      <c r="U167" s="98">
        <v>6.5822411087119684E-2</v>
      </c>
      <c r="V167" s="98">
        <v>7.9881512423328707E-2</v>
      </c>
      <c r="W167" s="98">
        <v>0.11985833345713669</v>
      </c>
      <c r="X167" s="98">
        <v>0.14842934311023509</v>
      </c>
      <c r="Y167" s="98">
        <v>0.20494588639174596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0.57220329342589771</v>
      </c>
      <c r="C171" s="101">
        <v>0.61071021969632044</v>
      </c>
      <c r="D171" s="101">
        <v>0.66366261772959878</v>
      </c>
      <c r="E171" s="101">
        <v>0.77459676583982862</v>
      </c>
      <c r="F171" s="101">
        <v>0.78898184460717036</v>
      </c>
      <c r="G171" s="101">
        <v>0.77532048021704514</v>
      </c>
      <c r="H171" s="101">
        <v>0.91604532881326239</v>
      </c>
      <c r="I171" s="101">
        <v>0.92090112612016528</v>
      </c>
      <c r="J171" s="101">
        <v>1.0110326249745798</v>
      </c>
      <c r="K171" s="101">
        <v>0.94337032160980927</v>
      </c>
      <c r="L171" s="101">
        <v>0.86814340724462002</v>
      </c>
      <c r="M171" s="101">
        <v>0.79606747759444241</v>
      </c>
      <c r="N171" s="101">
        <v>0.6093042615339741</v>
      </c>
      <c r="O171" s="101">
        <v>0.60942757583987339</v>
      </c>
      <c r="P171" s="101">
        <v>0.6464212078316468</v>
      </c>
      <c r="Q171" s="101">
        <v>0.76674444859280932</v>
      </c>
      <c r="R171" s="101">
        <v>0.74853499358628406</v>
      </c>
      <c r="S171" s="101">
        <v>0.72558204701511386</v>
      </c>
      <c r="T171" s="101">
        <v>0.78596978719364152</v>
      </c>
      <c r="U171" s="101">
        <v>1.1167127607823766</v>
      </c>
      <c r="V171" s="101">
        <v>2.3561808405408824</v>
      </c>
      <c r="W171" s="101">
        <v>4.2524364900404636</v>
      </c>
      <c r="X171" s="101">
        <v>7.1156763500144695</v>
      </c>
      <c r="Y171" s="101">
        <v>10.600696246723672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5.8473259520983936E-3</v>
      </c>
      <c r="D172" s="104">
        <v>6.7537545750917267E-3</v>
      </c>
      <c r="E172" s="104">
        <v>8.2846117904939454E-3</v>
      </c>
      <c r="F172" s="104">
        <v>7.3985589660620051E-3</v>
      </c>
      <c r="G172" s="104">
        <v>7.3094682774051331E-3</v>
      </c>
      <c r="H172" s="104">
        <v>8.6377682848225341E-3</v>
      </c>
      <c r="I172" s="104">
        <v>1.0882306559573649E-2</v>
      </c>
      <c r="J172" s="104">
        <v>2.0049019442942503E-2</v>
      </c>
      <c r="K172" s="104">
        <v>2.1590080253363481E-2</v>
      </c>
      <c r="L172" s="104">
        <v>2.2825085012222475E-2</v>
      </c>
      <c r="M172" s="104">
        <v>2.6020239743089021E-2</v>
      </c>
      <c r="N172" s="104">
        <v>2.6337066257436623E-2</v>
      </c>
      <c r="O172" s="104">
        <v>2.8986724739919881E-2</v>
      </c>
      <c r="P172" s="104">
        <v>3.4259337670242598E-2</v>
      </c>
      <c r="Q172" s="104">
        <v>4.4102306585965562E-2</v>
      </c>
      <c r="R172" s="104">
        <v>4.3777160505182496E-2</v>
      </c>
      <c r="S172" s="104">
        <v>4.3608179998082044E-2</v>
      </c>
      <c r="T172" s="104">
        <v>5.0543266082019103E-2</v>
      </c>
      <c r="U172" s="104">
        <v>8.0423773421803374E-2</v>
      </c>
      <c r="V172" s="104">
        <v>0.21708876185953616</v>
      </c>
      <c r="W172" s="104">
        <v>0.41955247836941145</v>
      </c>
      <c r="X172" s="104">
        <v>0.87043913565585096</v>
      </c>
      <c r="Y172" s="104">
        <v>1.5055688332835371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1.9946992616421415E-3</v>
      </c>
      <c r="D173" s="98">
        <v>2.2601130532662879E-3</v>
      </c>
      <c r="E173" s="98">
        <v>3.2857405564241425E-3</v>
      </c>
      <c r="F173" s="98">
        <v>2.5573230511129969E-3</v>
      </c>
      <c r="G173" s="98">
        <v>2.2082975316639664E-3</v>
      </c>
      <c r="H173" s="98">
        <v>3.3691305993580022E-3</v>
      </c>
      <c r="I173" s="98">
        <v>3.543387322966302E-3</v>
      </c>
      <c r="J173" s="98">
        <v>7.3093987210284669E-3</v>
      </c>
      <c r="K173" s="98">
        <v>7.3436800696903594E-3</v>
      </c>
      <c r="L173" s="98">
        <v>7.4863164378211541E-3</v>
      </c>
      <c r="M173" s="98">
        <v>9.6364009452978138E-3</v>
      </c>
      <c r="N173" s="98">
        <v>6.2350243823759144E-3</v>
      </c>
      <c r="O173" s="98">
        <v>7.2920095314654345E-3</v>
      </c>
      <c r="P173" s="98">
        <v>8.7431330623813121E-3</v>
      </c>
      <c r="Q173" s="98">
        <v>1.6096434838593254E-2</v>
      </c>
      <c r="R173" s="98">
        <v>1.538710302971213E-2</v>
      </c>
      <c r="S173" s="98">
        <v>1.4425225461697791E-2</v>
      </c>
      <c r="T173" s="98">
        <v>1.6862444877679354E-2</v>
      </c>
      <c r="U173" s="98">
        <v>2.5806306049079127E-2</v>
      </c>
      <c r="V173" s="98">
        <v>7.3489117087156247E-2</v>
      </c>
      <c r="W173" s="98">
        <v>0.11406983294129804</v>
      </c>
      <c r="X173" s="98">
        <v>0.27400373179639698</v>
      </c>
      <c r="Y173" s="98">
        <v>0.57590720343029567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3.8526266904562526E-3</v>
      </c>
      <c r="D174" s="33">
        <v>4.4936415218254384E-3</v>
      </c>
      <c r="E174" s="33">
        <v>4.9988712340698037E-3</v>
      </c>
      <c r="F174" s="33">
        <v>4.8412359149490082E-3</v>
      </c>
      <c r="G174" s="33">
        <v>5.1011707457411662E-3</v>
      </c>
      <c r="H174" s="33">
        <v>5.2686376854645329E-3</v>
      </c>
      <c r="I174" s="33">
        <v>7.3389192366073467E-3</v>
      </c>
      <c r="J174" s="33">
        <v>1.2739620721914037E-2</v>
      </c>
      <c r="K174" s="33">
        <v>1.4246400183673123E-2</v>
      </c>
      <c r="L174" s="33">
        <v>1.5338768574401323E-2</v>
      </c>
      <c r="M174" s="33">
        <v>1.6383838797791209E-2</v>
      </c>
      <c r="N174" s="33">
        <v>2.0102041875060709E-2</v>
      </c>
      <c r="O174" s="33">
        <v>2.1694715208454445E-2</v>
      </c>
      <c r="P174" s="33">
        <v>2.551620460786129E-2</v>
      </c>
      <c r="Q174" s="33">
        <v>2.8005871747372308E-2</v>
      </c>
      <c r="R174" s="33">
        <v>2.8390057475470364E-2</v>
      </c>
      <c r="S174" s="33">
        <v>2.918295453638425E-2</v>
      </c>
      <c r="T174" s="33">
        <v>3.3680821204339753E-2</v>
      </c>
      <c r="U174" s="33">
        <v>5.4617467372724243E-2</v>
      </c>
      <c r="V174" s="33">
        <v>0.14359964477237991</v>
      </c>
      <c r="W174" s="33">
        <v>0.30548264542811343</v>
      </c>
      <c r="X174" s="33">
        <v>0.59643540385945404</v>
      </c>
      <c r="Y174" s="33">
        <v>0.92966162985324141</v>
      </c>
      <c r="DA174" s="60" t="s">
        <v>1735</v>
      </c>
    </row>
    <row r="175" spans="1:105" ht="12" customHeight="1" x14ac:dyDescent="0.25">
      <c r="A175" s="121" t="s">
        <v>54</v>
      </c>
      <c r="B175" s="122">
        <v>0.33499650499719469</v>
      </c>
      <c r="C175" s="122">
        <v>0.34912965084644165</v>
      </c>
      <c r="D175" s="122">
        <v>0.38123932203325972</v>
      </c>
      <c r="E175" s="122">
        <v>0.39944655424139996</v>
      </c>
      <c r="F175" s="122">
        <v>0.39903596503381733</v>
      </c>
      <c r="G175" s="122">
        <v>0.3897127827358623</v>
      </c>
      <c r="H175" s="122">
        <v>0.39210859673362952</v>
      </c>
      <c r="I175" s="122">
        <v>0.37059791612827819</v>
      </c>
      <c r="J175" s="122">
        <v>0.34124780173762331</v>
      </c>
      <c r="K175" s="122">
        <v>0.31153353204624379</v>
      </c>
      <c r="L175" s="122">
        <v>0.29597864396433776</v>
      </c>
      <c r="M175" s="122">
        <v>0.2256423396217796</v>
      </c>
      <c r="N175" s="122">
        <v>0.1770526946694157</v>
      </c>
      <c r="O175" s="122">
        <v>0.18234795802567874</v>
      </c>
      <c r="P175" s="122">
        <v>0.17848608870773267</v>
      </c>
      <c r="Q175" s="122">
        <v>0.1919044400698714</v>
      </c>
      <c r="R175" s="122">
        <v>0.17703463653182316</v>
      </c>
      <c r="S175" s="122">
        <v>0.21779008302300104</v>
      </c>
      <c r="T175" s="122">
        <v>0.25574536116505125</v>
      </c>
      <c r="U175" s="122">
        <v>0.3801239036614617</v>
      </c>
      <c r="V175" s="122">
        <v>1.1019545722888571</v>
      </c>
      <c r="W175" s="122">
        <v>2.0581351622696809</v>
      </c>
      <c r="X175" s="122">
        <v>3.1862314175140738</v>
      </c>
      <c r="Y175" s="122">
        <v>4.3072914794598391</v>
      </c>
      <c r="DA175" s="130" t="s">
        <v>1736</v>
      </c>
    </row>
    <row r="176" spans="1:105" ht="12" customHeight="1" x14ac:dyDescent="0.25">
      <c r="A176" s="97" t="s">
        <v>50</v>
      </c>
      <c r="B176" s="98">
        <v>0.30924802617851205</v>
      </c>
      <c r="C176" s="98">
        <v>0.31464018361561363</v>
      </c>
      <c r="D176" s="98">
        <v>0.35868834321042353</v>
      </c>
      <c r="E176" s="98">
        <v>0.38047501259277761</v>
      </c>
      <c r="F176" s="98">
        <v>0.37144647757182553</v>
      </c>
      <c r="G176" s="98">
        <v>0.35891952096874979</v>
      </c>
      <c r="H176" s="98">
        <v>0.35424668401614923</v>
      </c>
      <c r="I176" s="98">
        <v>0.32332388068993761</v>
      </c>
      <c r="J176" s="98">
        <v>0.28619211004442224</v>
      </c>
      <c r="K176" s="98">
        <v>0.2612474555618754</v>
      </c>
      <c r="L176" s="98">
        <v>0.23950116101758542</v>
      </c>
      <c r="M176" s="98">
        <v>0.16801331728363722</v>
      </c>
      <c r="N176" s="98">
        <v>0.12377047187823245</v>
      </c>
      <c r="O176" s="98">
        <v>0.13191328897423238</v>
      </c>
      <c r="P176" s="98">
        <v>0.11794509258943135</v>
      </c>
      <c r="Q176" s="98">
        <v>0.11950131028687525</v>
      </c>
      <c r="R176" s="98">
        <v>0.10085697799458002</v>
      </c>
      <c r="S176" s="98">
        <v>0.13380531916455324</v>
      </c>
      <c r="T176" s="98">
        <v>0.16003490241494456</v>
      </c>
      <c r="U176" s="98">
        <v>0.23716632437108223</v>
      </c>
      <c r="V176" s="98">
        <v>0.58666979432258926</v>
      </c>
      <c r="W176" s="98">
        <v>1.1322251233912013</v>
      </c>
      <c r="X176" s="98">
        <v>1.6147572960459651</v>
      </c>
      <c r="Y176" s="98">
        <v>2.1426887685646343</v>
      </c>
      <c r="DA176" s="63" t="s">
        <v>1737</v>
      </c>
    </row>
    <row r="177" spans="1:105" ht="12" customHeight="1" x14ac:dyDescent="0.25">
      <c r="A177" s="109" t="s">
        <v>120</v>
      </c>
      <c r="B177" s="33">
        <v>2.574847881868262E-2</v>
      </c>
      <c r="C177" s="33">
        <v>3.4489467230828019E-2</v>
      </c>
      <c r="D177" s="33">
        <v>2.255097882283616E-2</v>
      </c>
      <c r="E177" s="33">
        <v>1.8971541648622331E-2</v>
      </c>
      <c r="F177" s="33">
        <v>2.7589487461991795E-2</v>
      </c>
      <c r="G177" s="33">
        <v>3.0793261767112518E-2</v>
      </c>
      <c r="H177" s="33">
        <v>3.7861912717480281E-2</v>
      </c>
      <c r="I177" s="33">
        <v>4.7274035438340571E-2</v>
      </c>
      <c r="J177" s="33">
        <v>5.5055691693201049E-2</v>
      </c>
      <c r="K177" s="33">
        <v>5.0286076484368371E-2</v>
      </c>
      <c r="L177" s="33">
        <v>5.647748294675236E-2</v>
      </c>
      <c r="M177" s="33">
        <v>5.7629022338142377E-2</v>
      </c>
      <c r="N177" s="33">
        <v>5.3282222791183234E-2</v>
      </c>
      <c r="O177" s="33">
        <v>5.0434669051446356E-2</v>
      </c>
      <c r="P177" s="33">
        <v>6.0540996118301313E-2</v>
      </c>
      <c r="Q177" s="33">
        <v>7.2403129782996151E-2</v>
      </c>
      <c r="R177" s="33">
        <v>7.6177658537243162E-2</v>
      </c>
      <c r="S177" s="33">
        <v>8.3984763858447803E-2</v>
      </c>
      <c r="T177" s="33">
        <v>9.5710458750106711E-2</v>
      </c>
      <c r="U177" s="33">
        <v>0.14295757929037947</v>
      </c>
      <c r="V177" s="33">
        <v>0.51528477796626782</v>
      </c>
      <c r="W177" s="33">
        <v>0.92591003887847967</v>
      </c>
      <c r="X177" s="33">
        <v>1.5714741214681087</v>
      </c>
      <c r="Y177" s="33">
        <v>2.1646027108952048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135.9223665320317</v>
      </c>
      <c r="C3" s="117">
        <f t="shared" si="0"/>
        <v>135.60944459330923</v>
      </c>
      <c r="D3" s="117">
        <f t="shared" si="0"/>
        <v>157.86339096751658</v>
      </c>
      <c r="E3" s="117">
        <f t="shared" si="0"/>
        <v>169.09720736518901</v>
      </c>
      <c r="F3" s="117">
        <f t="shared" si="0"/>
        <v>160.35557606500419</v>
      </c>
      <c r="G3" s="117">
        <f t="shared" si="0"/>
        <v>163.34446102490131</v>
      </c>
      <c r="H3" s="117">
        <f t="shared" si="0"/>
        <v>157.25473052963312</v>
      </c>
      <c r="I3" s="117">
        <f t="shared" si="0"/>
        <v>97.526255832207141</v>
      </c>
      <c r="J3" s="117">
        <f t="shared" si="0"/>
        <v>112.51326750190991</v>
      </c>
      <c r="K3" s="117">
        <f t="shared" si="0"/>
        <v>99.039498801917972</v>
      </c>
      <c r="L3" s="117">
        <f t="shared" si="0"/>
        <v>105.1038019588122</v>
      </c>
      <c r="M3" s="117">
        <f t="shared" si="0"/>
        <v>120.26410853951006</v>
      </c>
      <c r="N3" s="117">
        <f t="shared" si="0"/>
        <v>107.27640222786714</v>
      </c>
      <c r="O3" s="117">
        <f t="shared" si="0"/>
        <v>96.520260399493466</v>
      </c>
      <c r="P3" s="117">
        <f t="shared" si="0"/>
        <v>76.499863883647308</v>
      </c>
      <c r="Q3" s="117">
        <f t="shared" si="0"/>
        <v>73.673437470524263</v>
      </c>
      <c r="R3" s="117">
        <f t="shared" ref="R3:V3" si="1">R4+R7+R9+R19</f>
        <v>89.872549444406076</v>
      </c>
      <c r="S3" s="117">
        <f t="shared" si="1"/>
        <v>104.8919271774121</v>
      </c>
      <c r="T3" s="117">
        <f t="shared" si="1"/>
        <v>75.024671536449489</v>
      </c>
      <c r="U3" s="117">
        <f t="shared" si="1"/>
        <v>57.350380410746716</v>
      </c>
      <c r="V3" s="117">
        <f t="shared" si="1"/>
        <v>47.09830484286784</v>
      </c>
      <c r="W3" s="117">
        <f t="shared" ref="W3:Y3" si="2">W4+W7+W9+W19</f>
        <v>37.541945790659916</v>
      </c>
      <c r="X3" s="117">
        <f t="shared" si="2"/>
        <v>39.228503666685874</v>
      </c>
      <c r="Y3" s="117">
        <f t="shared" si="2"/>
        <v>27.436012906435174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107.95626499100662</v>
      </c>
      <c r="C4" s="122">
        <f t="shared" si="3"/>
        <v>107.31792016398846</v>
      </c>
      <c r="D4" s="122">
        <f t="shared" si="3"/>
        <v>128.76018065275215</v>
      </c>
      <c r="E4" s="122">
        <f t="shared" si="3"/>
        <v>137.98034487758477</v>
      </c>
      <c r="F4" s="122">
        <f t="shared" si="3"/>
        <v>131.45042693874635</v>
      </c>
      <c r="G4" s="122">
        <f t="shared" si="3"/>
        <v>136.22147079048003</v>
      </c>
      <c r="H4" s="122">
        <f t="shared" si="3"/>
        <v>130.5941276944493</v>
      </c>
      <c r="I4" s="122">
        <f t="shared" si="3"/>
        <v>76.266348880281853</v>
      </c>
      <c r="J4" s="122">
        <f t="shared" si="3"/>
        <v>92.090875312850017</v>
      </c>
      <c r="K4" s="122">
        <f t="shared" si="3"/>
        <v>80.751332297798399</v>
      </c>
      <c r="L4" s="122">
        <f t="shared" si="3"/>
        <v>86.366680057719762</v>
      </c>
      <c r="M4" s="122">
        <f t="shared" si="3"/>
        <v>101.86187612022647</v>
      </c>
      <c r="N4" s="122">
        <f t="shared" si="3"/>
        <v>91.885410267263424</v>
      </c>
      <c r="O4" s="122">
        <f t="shared" si="3"/>
        <v>82.094362303461438</v>
      </c>
      <c r="P4" s="122">
        <f t="shared" si="3"/>
        <v>63.146600123883253</v>
      </c>
      <c r="Q4" s="122">
        <f t="shared" si="3"/>
        <v>58.822749037218607</v>
      </c>
      <c r="R4" s="122">
        <f t="shared" ref="R4:V4" si="4">SUM(R5:R6)</f>
        <v>75.536869509121559</v>
      </c>
      <c r="S4" s="122">
        <f t="shared" si="4"/>
        <v>89.873418965251375</v>
      </c>
      <c r="T4" s="122">
        <f t="shared" si="4"/>
        <v>60.821320915920737</v>
      </c>
      <c r="U4" s="122">
        <f t="shared" si="4"/>
        <v>45.567468255990839</v>
      </c>
      <c r="V4" s="122">
        <f t="shared" si="4"/>
        <v>36.716764546708859</v>
      </c>
      <c r="W4" s="122">
        <f t="shared" ref="W4:Y4" si="5">SUM(W5:W6)</f>
        <v>29.478051802500222</v>
      </c>
      <c r="X4" s="122">
        <f t="shared" si="5"/>
        <v>32.222063691988858</v>
      </c>
      <c r="Y4" s="122">
        <f t="shared" si="5"/>
        <v>20.838187055885122</v>
      </c>
      <c r="DA4" s="130" t="s">
        <v>1741</v>
      </c>
    </row>
    <row r="5" spans="1:105" ht="12" customHeight="1" x14ac:dyDescent="0.25">
      <c r="A5" s="97" t="s">
        <v>51</v>
      </c>
      <c r="B5" s="98">
        <v>106.90144139217767</v>
      </c>
      <c r="C5" s="98">
        <v>106.28779527434632</v>
      </c>
      <c r="D5" s="98">
        <v>127.54259741520754</v>
      </c>
      <c r="E5" s="98">
        <v>136.7084564179406</v>
      </c>
      <c r="F5" s="98">
        <v>130.24897425291897</v>
      </c>
      <c r="G5" s="98">
        <v>135.0060026115097</v>
      </c>
      <c r="H5" s="98">
        <v>129.45569437160509</v>
      </c>
      <c r="I5" s="98">
        <v>75.611946945430816</v>
      </c>
      <c r="J5" s="98">
        <v>91.309759653253835</v>
      </c>
      <c r="K5" s="98">
        <v>80.077392814852089</v>
      </c>
      <c r="L5" s="98">
        <v>85.655295255646209</v>
      </c>
      <c r="M5" s="98">
        <v>101.03738154328711</v>
      </c>
      <c r="N5" s="98">
        <v>91.170908928790311</v>
      </c>
      <c r="O5" s="98">
        <v>81.460724313116856</v>
      </c>
      <c r="P5" s="98">
        <v>62.658090638369146</v>
      </c>
      <c r="Q5" s="98">
        <v>58.367081899956645</v>
      </c>
      <c r="R5" s="98">
        <v>74.954098719944753</v>
      </c>
      <c r="S5" s="98">
        <v>89.177978042698129</v>
      </c>
      <c r="T5" s="98">
        <v>60.351466437532743</v>
      </c>
      <c r="U5" s="98">
        <v>45.215960732389092</v>
      </c>
      <c r="V5" s="98">
        <v>36.428704887557082</v>
      </c>
      <c r="W5" s="98">
        <v>29.246916986066136</v>
      </c>
      <c r="X5" s="98">
        <v>31.971871403762414</v>
      </c>
      <c r="Y5" s="98">
        <v>20.677303667087511</v>
      </c>
      <c r="DA5" s="63" t="s">
        <v>1742</v>
      </c>
    </row>
    <row r="6" spans="1:105" ht="12" customHeight="1" x14ac:dyDescent="0.25">
      <c r="A6" s="97" t="s">
        <v>53</v>
      </c>
      <c r="B6" s="98">
        <v>1.0548235988289503</v>
      </c>
      <c r="C6" s="98">
        <v>1.0301248896421416</v>
      </c>
      <c r="D6" s="98">
        <v>1.2175832375446289</v>
      </c>
      <c r="E6" s="98">
        <v>1.2718884596441746</v>
      </c>
      <c r="F6" s="98">
        <v>1.2014526858273644</v>
      </c>
      <c r="G6" s="98">
        <v>1.2154681789703221</v>
      </c>
      <c r="H6" s="98">
        <v>1.1384333228442145</v>
      </c>
      <c r="I6" s="98">
        <v>0.65440193485103348</v>
      </c>
      <c r="J6" s="98">
        <v>0.78111565959618123</v>
      </c>
      <c r="K6" s="98">
        <v>0.67393948294630501</v>
      </c>
      <c r="L6" s="98">
        <v>0.71138480207355959</v>
      </c>
      <c r="M6" s="98">
        <v>0.82449457693936035</v>
      </c>
      <c r="N6" s="98">
        <v>0.71450133847311759</v>
      </c>
      <c r="O6" s="98">
        <v>0.63363799034458568</v>
      </c>
      <c r="P6" s="98">
        <v>0.48850948551411111</v>
      </c>
      <c r="Q6" s="98">
        <v>0.45566713726195945</v>
      </c>
      <c r="R6" s="98">
        <v>0.58277078917680414</v>
      </c>
      <c r="S6" s="98">
        <v>0.69544092255325163</v>
      </c>
      <c r="T6" s="98">
        <v>0.46985447838799282</v>
      </c>
      <c r="U6" s="98">
        <v>0.35150752360174559</v>
      </c>
      <c r="V6" s="98">
        <v>0.28805965915177945</v>
      </c>
      <c r="W6" s="98">
        <v>0.23113481643408509</v>
      </c>
      <c r="X6" s="98">
        <v>0.25019228822644146</v>
      </c>
      <c r="Y6" s="98">
        <v>0.16088338879761038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3.1922231272526989E-2</v>
      </c>
      <c r="C7" s="122">
        <f t="shared" si="6"/>
        <v>4.6850836758277663E-2</v>
      </c>
      <c r="D7" s="122">
        <f t="shared" si="6"/>
        <v>8.5418217922583584E-2</v>
      </c>
      <c r="E7" s="122">
        <f t="shared" si="6"/>
        <v>0.16977241133224566</v>
      </c>
      <c r="F7" s="122">
        <f t="shared" si="6"/>
        <v>0.10429378581930179</v>
      </c>
      <c r="G7" s="122">
        <f t="shared" si="6"/>
        <v>0.11741038613663037</v>
      </c>
      <c r="H7" s="122">
        <f t="shared" si="6"/>
        <v>0.18078314242171536</v>
      </c>
      <c r="I7" s="122">
        <f t="shared" si="6"/>
        <v>0.22621341784776708</v>
      </c>
      <c r="J7" s="122">
        <f t="shared" si="6"/>
        <v>0.12849832489199023</v>
      </c>
      <c r="K7" s="122">
        <f t="shared" si="6"/>
        <v>0.12309060818854119</v>
      </c>
      <c r="L7" s="122">
        <f t="shared" si="6"/>
        <v>0.17805501398648563</v>
      </c>
      <c r="M7" s="122">
        <f t="shared" si="6"/>
        <v>0.24078593676478238</v>
      </c>
      <c r="N7" s="122">
        <f t="shared" si="6"/>
        <v>0.625647305352792</v>
      </c>
      <c r="O7" s="122">
        <f t="shared" si="6"/>
        <v>0.49277051994655552</v>
      </c>
      <c r="P7" s="122">
        <f t="shared" si="6"/>
        <v>0.36623951224533019</v>
      </c>
      <c r="Q7" s="122">
        <f t="shared" si="6"/>
        <v>0.55868661586537127</v>
      </c>
      <c r="R7" s="122">
        <f t="shared" si="6"/>
        <v>0.51440154662523985</v>
      </c>
      <c r="S7" s="122">
        <f t="shared" si="6"/>
        <v>0.55961014727392244</v>
      </c>
      <c r="T7" s="122">
        <f t="shared" si="6"/>
        <v>0.66949360278824666</v>
      </c>
      <c r="U7" s="122">
        <f t="shared" si="6"/>
        <v>0.73052719364558838</v>
      </c>
      <c r="V7" s="122">
        <f t="shared" si="6"/>
        <v>0.28098787869146058</v>
      </c>
      <c r="W7" s="122">
        <f t="shared" si="6"/>
        <v>0.73059562189949778</v>
      </c>
      <c r="X7" s="122">
        <f t="shared" si="6"/>
        <v>0.65091234317535718</v>
      </c>
      <c r="Y7" s="122">
        <f t="shared" si="6"/>
        <v>0.51321836547203359</v>
      </c>
      <c r="DA7" s="130" t="s">
        <v>1744</v>
      </c>
    </row>
    <row r="8" spans="1:105" ht="12" customHeight="1" x14ac:dyDescent="0.25">
      <c r="A8" s="97" t="s">
        <v>53</v>
      </c>
      <c r="B8" s="98">
        <v>3.1922231272526989E-2</v>
      </c>
      <c r="C8" s="98">
        <v>4.6850836758277663E-2</v>
      </c>
      <c r="D8" s="98">
        <v>8.5418217922583584E-2</v>
      </c>
      <c r="E8" s="98">
        <v>0.16977241133224566</v>
      </c>
      <c r="F8" s="98">
        <v>0.10429378581930179</v>
      </c>
      <c r="G8" s="98">
        <v>0.11741038613663037</v>
      </c>
      <c r="H8" s="98">
        <v>0.18078314242171536</v>
      </c>
      <c r="I8" s="98">
        <v>0.22621341784776708</v>
      </c>
      <c r="J8" s="98">
        <v>0.12849832489199023</v>
      </c>
      <c r="K8" s="98">
        <v>0.12309060818854119</v>
      </c>
      <c r="L8" s="98">
        <v>0.17805501398648563</v>
      </c>
      <c r="M8" s="98">
        <v>0.24078593676478238</v>
      </c>
      <c r="N8" s="98">
        <v>0.625647305352792</v>
      </c>
      <c r="O8" s="98">
        <v>0.49277051994655552</v>
      </c>
      <c r="P8" s="98">
        <v>0.36623951224533019</v>
      </c>
      <c r="Q8" s="98">
        <v>0.55868661586537127</v>
      </c>
      <c r="R8" s="98">
        <v>0.51440154662523985</v>
      </c>
      <c r="S8" s="98">
        <v>0.55961014727392244</v>
      </c>
      <c r="T8" s="98">
        <v>0.66949360278824666</v>
      </c>
      <c r="U8" s="98">
        <v>0.73052719364558838</v>
      </c>
      <c r="V8" s="98">
        <v>0.28098787869146058</v>
      </c>
      <c r="W8" s="98">
        <v>0.73059562189949778</v>
      </c>
      <c r="X8" s="98">
        <v>0.65091234317535718</v>
      </c>
      <c r="Y8" s="98">
        <v>0.51321836547203359</v>
      </c>
      <c r="DA8" s="63" t="s">
        <v>1745</v>
      </c>
    </row>
    <row r="9" spans="1:105" ht="12" customHeight="1" x14ac:dyDescent="0.25">
      <c r="A9" s="121" t="s">
        <v>55</v>
      </c>
      <c r="B9" s="122">
        <v>19.610462680498451</v>
      </c>
      <c r="C9" s="122">
        <v>19.674609228128435</v>
      </c>
      <c r="D9" s="122">
        <v>20.304978877927372</v>
      </c>
      <c r="E9" s="122">
        <v>22.016120334341707</v>
      </c>
      <c r="F9" s="122">
        <v>20.265663740370627</v>
      </c>
      <c r="G9" s="122">
        <v>19.090542823183203</v>
      </c>
      <c r="H9" s="122">
        <v>19.319125095724537</v>
      </c>
      <c r="I9" s="122">
        <v>15.431774797888076</v>
      </c>
      <c r="J9" s="122">
        <v>15.495901946935655</v>
      </c>
      <c r="K9" s="122">
        <v>13.922962017263202</v>
      </c>
      <c r="L9" s="122">
        <v>14.156851662672235</v>
      </c>
      <c r="M9" s="122">
        <v>14.316873118439789</v>
      </c>
      <c r="N9" s="122">
        <v>11.567965065423421</v>
      </c>
      <c r="O9" s="122">
        <v>10.926120860252825</v>
      </c>
      <c r="P9" s="122">
        <v>10.344258862413474</v>
      </c>
      <c r="Q9" s="122">
        <v>11.605796127472393</v>
      </c>
      <c r="R9" s="122">
        <v>11.340378231272821</v>
      </c>
      <c r="S9" s="122">
        <v>11.404900414969786</v>
      </c>
      <c r="T9" s="122">
        <v>10.56466251173746</v>
      </c>
      <c r="U9" s="122">
        <v>8.6011360855984211</v>
      </c>
      <c r="V9" s="122">
        <v>7.2407357957955982</v>
      </c>
      <c r="W9" s="122">
        <v>5.2296693477950322</v>
      </c>
      <c r="X9" s="122">
        <v>4.647590017680689</v>
      </c>
      <c r="Y9" s="122">
        <v>4.5891010876505849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5.7685025689394935</v>
      </c>
      <c r="C11" s="98">
        <v>4.9435704215201017</v>
      </c>
      <c r="D11" s="98">
        <v>5.2175861746870558</v>
      </c>
      <c r="E11" s="98">
        <v>4.6526445133714871</v>
      </c>
      <c r="F11" s="98">
        <v>3.4711675806388351</v>
      </c>
      <c r="G11" s="98">
        <v>3.3867049577062973</v>
      </c>
      <c r="H11" s="98">
        <v>2.6244655514196782</v>
      </c>
      <c r="I11" s="98">
        <v>1.6873242991078243</v>
      </c>
      <c r="J11" s="98">
        <v>1.4210906399222551</v>
      </c>
      <c r="K11" s="98">
        <v>1.1648249699615036</v>
      </c>
      <c r="L11" s="98">
        <v>1.2300032057481041</v>
      </c>
      <c r="M11" s="98">
        <v>0.8295437996109597</v>
      </c>
      <c r="N11" s="98">
        <v>0.55186285304615501</v>
      </c>
      <c r="O11" s="98">
        <v>0.52751889974659738</v>
      </c>
      <c r="P11" s="98">
        <v>0.45957050746537559</v>
      </c>
      <c r="Q11" s="98">
        <v>0.44781949152433043</v>
      </c>
      <c r="R11" s="98">
        <v>0.39846159107234663</v>
      </c>
      <c r="S11" s="98">
        <v>0.59793819134101078</v>
      </c>
      <c r="T11" s="98">
        <v>0.63922497084568763</v>
      </c>
      <c r="U11" s="98">
        <v>0.56057402247849342</v>
      </c>
      <c r="V11" s="98">
        <v>0.34067355880957212</v>
      </c>
      <c r="W11" s="98">
        <v>0.28451559727716008</v>
      </c>
      <c r="X11" s="98">
        <v>0.25784268879835115</v>
      </c>
      <c r="Y11" s="98">
        <v>0.24024627897088149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6.603300289416995E-4</v>
      </c>
      <c r="D12" s="98">
        <v>8.442721911968488E-4</v>
      </c>
      <c r="E12" s="98">
        <v>8.4506037058123434E-4</v>
      </c>
      <c r="F12" s="98">
        <v>7.4038454004151635E-4</v>
      </c>
      <c r="G12" s="98">
        <v>8.958488641115953E-4</v>
      </c>
      <c r="H12" s="98">
        <v>7.244677848885848E-4</v>
      </c>
      <c r="I12" s="98">
        <v>5.3503150073516996E-4</v>
      </c>
      <c r="J12" s="98">
        <v>2.6767131189085064E-4</v>
      </c>
      <c r="K12" s="98">
        <v>0</v>
      </c>
      <c r="L12" s="98">
        <v>1.2482053803404536E-4</v>
      </c>
      <c r="M12" s="98">
        <v>1.0155150106082924E-4</v>
      </c>
      <c r="N12" s="98">
        <v>8.2577100280200883E-5</v>
      </c>
      <c r="O12" s="98">
        <v>9.6717132595962411E-5</v>
      </c>
      <c r="P12" s="98">
        <v>9.2860875456568325E-5</v>
      </c>
      <c r="Q12" s="98">
        <v>9.6855322464168913E-5</v>
      </c>
      <c r="R12" s="98">
        <v>8.5810012713092562E-5</v>
      </c>
      <c r="S12" s="98">
        <v>1.1752821118641147E-4</v>
      </c>
      <c r="T12" s="98">
        <v>1.2896943816544326E-4</v>
      </c>
      <c r="U12" s="98">
        <v>1.3648269562170984E-4</v>
      </c>
      <c r="V12" s="98">
        <v>1.0756167498306024E-4</v>
      </c>
      <c r="W12" s="98">
        <v>1.1478729591262304E-4</v>
      </c>
      <c r="X12" s="98">
        <v>1.1501127334742479E-4</v>
      </c>
      <c r="Y12" s="98">
        <v>1.1897056027286714E-4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1.5411598824669915E-4</v>
      </c>
      <c r="D13" s="101">
        <v>1.9288264182800824E-4</v>
      </c>
      <c r="E13" s="101">
        <v>2.3589445361948272E-4</v>
      </c>
      <c r="F13" s="101">
        <v>1.757255524003288E-4</v>
      </c>
      <c r="G13" s="101">
        <v>1.8165996475368894E-4</v>
      </c>
      <c r="H13" s="101">
        <v>1.9771405465606584E-4</v>
      </c>
      <c r="I13" s="101">
        <v>1.1885430861084352E-4</v>
      </c>
      <c r="J13" s="101">
        <v>6.8217291159129522E-5</v>
      </c>
      <c r="K13" s="101">
        <v>0</v>
      </c>
      <c r="L13" s="101">
        <v>2.841083547424969E-5</v>
      </c>
      <c r="M13" s="101">
        <v>2.6500270866783251E-5</v>
      </c>
      <c r="N13" s="101">
        <v>1.3019133839677233E-5</v>
      </c>
      <c r="O13" s="101">
        <v>1.651705833612307E-5</v>
      </c>
      <c r="P13" s="101">
        <v>1.6317480398637343E-5</v>
      </c>
      <c r="Q13" s="101">
        <v>2.5832412180020732E-5</v>
      </c>
      <c r="R13" s="101">
        <v>2.1988110489845589E-5</v>
      </c>
      <c r="S13" s="101">
        <v>2.8645963396416158E-5</v>
      </c>
      <c r="T13" s="101">
        <v>3.2254783734675533E-5</v>
      </c>
      <c r="U13" s="101">
        <v>3.3584645146088409E-5</v>
      </c>
      <c r="V13" s="101">
        <v>2.8732622777706316E-5</v>
      </c>
      <c r="W13" s="101">
        <v>2.4493294463407021E-5</v>
      </c>
      <c r="X13" s="101">
        <v>2.9130735098034551E-5</v>
      </c>
      <c r="Y13" s="101">
        <v>3.7477721014430574E-5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5.0621404069500038E-4</v>
      </c>
      <c r="D14" s="104">
        <v>6.5138954936884051E-4</v>
      </c>
      <c r="E14" s="104">
        <v>6.0916591696175159E-4</v>
      </c>
      <c r="F14" s="104">
        <v>5.6465898764118758E-4</v>
      </c>
      <c r="G14" s="104">
        <v>7.1418889935790633E-4</v>
      </c>
      <c r="H14" s="104">
        <v>5.2675373023251901E-4</v>
      </c>
      <c r="I14" s="104">
        <v>4.1617719212432643E-4</v>
      </c>
      <c r="J14" s="104">
        <v>1.9945402073172114E-4</v>
      </c>
      <c r="K14" s="104">
        <v>0</v>
      </c>
      <c r="L14" s="104">
        <v>9.6409702559795677E-5</v>
      </c>
      <c r="M14" s="104">
        <v>7.5051230194045991E-5</v>
      </c>
      <c r="N14" s="104">
        <v>6.9557966440523649E-5</v>
      </c>
      <c r="O14" s="104">
        <v>8.0200074259839337E-5</v>
      </c>
      <c r="P14" s="104">
        <v>7.6543395057930978E-5</v>
      </c>
      <c r="Q14" s="104">
        <v>7.1022910284148174E-5</v>
      </c>
      <c r="R14" s="104">
        <v>6.382190222324697E-5</v>
      </c>
      <c r="S14" s="104">
        <v>8.8882247789995317E-5</v>
      </c>
      <c r="T14" s="104">
        <v>9.6714654430767724E-5</v>
      </c>
      <c r="U14" s="104">
        <v>1.0289805047562142E-4</v>
      </c>
      <c r="V14" s="104">
        <v>7.8829052205353932E-5</v>
      </c>
      <c r="W14" s="104">
        <v>9.0294001449216018E-5</v>
      </c>
      <c r="X14" s="104">
        <v>8.5880538249390233E-5</v>
      </c>
      <c r="Y14" s="104">
        <v>8.1492839258436562E-5</v>
      </c>
      <c r="DA14" s="132" t="s">
        <v>1751</v>
      </c>
    </row>
    <row r="15" spans="1:105" ht="12" customHeight="1" x14ac:dyDescent="0.25">
      <c r="A15" s="106" t="s">
        <v>122</v>
      </c>
      <c r="B15" s="101">
        <v>13.841960111558956</v>
      </c>
      <c r="C15" s="101">
        <v>14.543623366329413</v>
      </c>
      <c r="D15" s="101">
        <v>14.876434599474264</v>
      </c>
      <c r="E15" s="101">
        <v>17.117406535514831</v>
      </c>
      <c r="F15" s="101">
        <v>16.565066485142548</v>
      </c>
      <c r="G15" s="101">
        <v>15.477726492753217</v>
      </c>
      <c r="H15" s="101">
        <v>16.451751728606293</v>
      </c>
      <c r="I15" s="101">
        <v>13.546066314226845</v>
      </c>
      <c r="J15" s="101">
        <v>13.808258312475733</v>
      </c>
      <c r="K15" s="101">
        <v>12.457958785091552</v>
      </c>
      <c r="L15" s="101">
        <v>12.536480473091563</v>
      </c>
      <c r="M15" s="101">
        <v>12.910622410956092</v>
      </c>
      <c r="N15" s="101">
        <v>10.339700372977724</v>
      </c>
      <c r="O15" s="101">
        <v>9.6959988074125985</v>
      </c>
      <c r="P15" s="101">
        <v>9.2069333793048411</v>
      </c>
      <c r="Q15" s="101">
        <v>10.383389640518599</v>
      </c>
      <c r="R15" s="101">
        <v>10.157268126601384</v>
      </c>
      <c r="S15" s="101">
        <v>9.9947448288891874</v>
      </c>
      <c r="T15" s="101">
        <v>9.1158913431610085</v>
      </c>
      <c r="U15" s="101">
        <v>7.3663640169698299</v>
      </c>
      <c r="V15" s="101">
        <v>6.3198832934176163</v>
      </c>
      <c r="W15" s="101">
        <v>4.5074932213738235</v>
      </c>
      <c r="X15" s="101">
        <v>3.9971127123699666</v>
      </c>
      <c r="Y15" s="101">
        <v>3.929592551502779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0.18675511024997915</v>
      </c>
      <c r="D16" s="104">
        <v>0.21011383157485394</v>
      </c>
      <c r="E16" s="104">
        <v>0.24522422508480934</v>
      </c>
      <c r="F16" s="104">
        <v>0.22868929004920346</v>
      </c>
      <c r="G16" s="104">
        <v>0.22521552385957716</v>
      </c>
      <c r="H16" s="104">
        <v>0.24218334791367893</v>
      </c>
      <c r="I16" s="104">
        <v>0.19784915305267203</v>
      </c>
      <c r="J16" s="104">
        <v>0.26628532322577647</v>
      </c>
      <c r="K16" s="104">
        <v>0.30017826221014526</v>
      </c>
      <c r="L16" s="104">
        <v>0.3902431632945339</v>
      </c>
      <c r="M16" s="104">
        <v>0.57660535637167565</v>
      </c>
      <c r="N16" s="104">
        <v>0.67631926229926087</v>
      </c>
      <c r="O16" s="104">
        <v>0.70250643596103257</v>
      </c>
      <c r="P16" s="104">
        <v>0.67766211476780014</v>
      </c>
      <c r="Q16" s="104">
        <v>0.77449014010700057</v>
      </c>
      <c r="R16" s="104">
        <v>0.78456270358637825</v>
      </c>
      <c r="S16" s="104">
        <v>0.81209986652840072</v>
      </c>
      <c r="T16" s="104">
        <v>0.8094172282925981</v>
      </c>
      <c r="U16" s="104">
        <v>0.6740615634544761</v>
      </c>
      <c r="V16" s="104">
        <v>0.58007138189342622</v>
      </c>
      <c r="W16" s="104">
        <v>0.43754574184813555</v>
      </c>
      <c r="X16" s="104">
        <v>0.39251960523902429</v>
      </c>
      <c r="Y16" s="104">
        <v>0.41914328661665168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4.3604425590352922E-2</v>
      </c>
      <c r="D17" s="98">
        <v>4.7987185981368259E-2</v>
      </c>
      <c r="E17" s="98">
        <v>6.8414335897999681E-2</v>
      </c>
      <c r="F17" s="98">
        <v>5.4246641100857515E-2</v>
      </c>
      <c r="G17" s="98">
        <v>4.5774515064940506E-2</v>
      </c>
      <c r="H17" s="98">
        <v>6.6351763143680548E-2</v>
      </c>
      <c r="I17" s="98">
        <v>4.4063196698767619E-2</v>
      </c>
      <c r="J17" s="98">
        <v>6.7958525632955402E-2</v>
      </c>
      <c r="K17" s="98">
        <v>7.0869429373377632E-2</v>
      </c>
      <c r="L17" s="98">
        <v>8.8429113446784141E-2</v>
      </c>
      <c r="M17" s="98">
        <v>0.15076112867327793</v>
      </c>
      <c r="N17" s="98">
        <v>0.10713001938522614</v>
      </c>
      <c r="O17" s="98">
        <v>0.11980220992452835</v>
      </c>
      <c r="P17" s="98">
        <v>0.11890953989359407</v>
      </c>
      <c r="Q17" s="98">
        <v>0.20634253716684878</v>
      </c>
      <c r="R17" s="98">
        <v>0.20274189536680523</v>
      </c>
      <c r="S17" s="98">
        <v>0.19789533707376245</v>
      </c>
      <c r="T17" s="98">
        <v>0.20250846549971879</v>
      </c>
      <c r="U17" s="98">
        <v>0.16564556615644047</v>
      </c>
      <c r="V17" s="98">
        <v>0.15502817208017913</v>
      </c>
      <c r="W17" s="98">
        <v>9.3245031320347865E-2</v>
      </c>
      <c r="X17" s="98">
        <v>9.9169259160840087E-2</v>
      </c>
      <c r="Y17" s="98">
        <v>0.13213381385959649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0.14315068465962624</v>
      </c>
      <c r="D18" s="98">
        <v>0.16212664559348569</v>
      </c>
      <c r="E18" s="98">
        <v>0.17680988918680968</v>
      </c>
      <c r="F18" s="98">
        <v>0.17444264894834594</v>
      </c>
      <c r="G18" s="98">
        <v>0.17944100879463665</v>
      </c>
      <c r="H18" s="98">
        <v>0.17583158476999838</v>
      </c>
      <c r="I18" s="98">
        <v>0.15378595635390441</v>
      </c>
      <c r="J18" s="98">
        <v>0.1983267975928211</v>
      </c>
      <c r="K18" s="98">
        <v>0.22930883283676765</v>
      </c>
      <c r="L18" s="98">
        <v>0.30181404984774973</v>
      </c>
      <c r="M18" s="98">
        <v>0.42584422769839775</v>
      </c>
      <c r="N18" s="98">
        <v>0.56918924291403472</v>
      </c>
      <c r="O18" s="98">
        <v>0.58270422603650418</v>
      </c>
      <c r="P18" s="98">
        <v>0.55875257487420604</v>
      </c>
      <c r="Q18" s="98">
        <v>0.56814760294015176</v>
      </c>
      <c r="R18" s="98">
        <v>0.58182080821957305</v>
      </c>
      <c r="S18" s="98">
        <v>0.61420452945463822</v>
      </c>
      <c r="T18" s="98">
        <v>0.60690876279287931</v>
      </c>
      <c r="U18" s="98">
        <v>0.50841599729803566</v>
      </c>
      <c r="V18" s="98">
        <v>0.42504320981324711</v>
      </c>
      <c r="W18" s="98">
        <v>0.34430071052778766</v>
      </c>
      <c r="X18" s="98">
        <v>0.29335034607818422</v>
      </c>
      <c r="Y18" s="98">
        <v>0.28700947275705518</v>
      </c>
      <c r="DA18" s="63" t="s">
        <v>1755</v>
      </c>
    </row>
    <row r="19" spans="1:105" ht="12" customHeight="1" x14ac:dyDescent="0.25">
      <c r="A19" s="121" t="s">
        <v>54</v>
      </c>
      <c r="B19" s="122">
        <v>8.3237166292541112</v>
      </c>
      <c r="C19" s="122">
        <v>8.5700643644340477</v>
      </c>
      <c r="D19" s="122">
        <v>8.7128132189144871</v>
      </c>
      <c r="E19" s="122">
        <v>8.93096974193028</v>
      </c>
      <c r="F19" s="122">
        <v>8.5351916000679111</v>
      </c>
      <c r="G19" s="122">
        <v>7.9150370251014355</v>
      </c>
      <c r="H19" s="122">
        <v>7.1606945970375628</v>
      </c>
      <c r="I19" s="122">
        <v>5.6019187361894263</v>
      </c>
      <c r="J19" s="122">
        <v>4.7979919172322392</v>
      </c>
      <c r="K19" s="122">
        <v>4.2421138786678192</v>
      </c>
      <c r="L19" s="122">
        <v>4.4022152244337249</v>
      </c>
      <c r="M19" s="122">
        <v>3.8445733640790269</v>
      </c>
      <c r="N19" s="122">
        <v>3.1973795898275119</v>
      </c>
      <c r="O19" s="122">
        <v>3.007006715832647</v>
      </c>
      <c r="P19" s="122">
        <v>2.6427653851052488</v>
      </c>
      <c r="Q19" s="122">
        <v>2.6862056899678914</v>
      </c>
      <c r="R19" s="122">
        <v>2.4809001573864564</v>
      </c>
      <c r="S19" s="122">
        <v>3.0539976499170147</v>
      </c>
      <c r="T19" s="122">
        <v>2.9691945060030509</v>
      </c>
      <c r="U19" s="122">
        <v>2.4512488755118746</v>
      </c>
      <c r="V19" s="122">
        <v>2.8598166216719187</v>
      </c>
      <c r="W19" s="122">
        <v>2.1036290184651625</v>
      </c>
      <c r="X19" s="122">
        <v>1.7079376138409694</v>
      </c>
      <c r="Y19" s="122">
        <v>1.4955063974274347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7.5223326898644878</v>
      </c>
      <c r="C21" s="98">
        <v>7.5196937897408267</v>
      </c>
      <c r="D21" s="98">
        <v>8.0298116625651463</v>
      </c>
      <c r="E21" s="98">
        <v>8.3580398339222448</v>
      </c>
      <c r="F21" s="98">
        <v>7.7695267513104049</v>
      </c>
      <c r="G21" s="98">
        <v>7.147106777982855</v>
      </c>
      <c r="H21" s="98">
        <v>6.3679481614309337</v>
      </c>
      <c r="I21" s="98">
        <v>4.8748979597186333</v>
      </c>
      <c r="J21" s="98">
        <v>4.0200134160590251</v>
      </c>
      <c r="K21" s="98">
        <v>3.484821933508226</v>
      </c>
      <c r="L21" s="98">
        <v>3.3344860131868224</v>
      </c>
      <c r="M21" s="98">
        <v>2.492216496164279</v>
      </c>
      <c r="N21" s="98">
        <v>1.8945834188423991</v>
      </c>
      <c r="O21" s="98">
        <v>1.8565159772250903</v>
      </c>
      <c r="P21" s="98">
        <v>1.5750646212320289</v>
      </c>
      <c r="Q21" s="98">
        <v>1.56287496533529</v>
      </c>
      <c r="R21" s="98">
        <v>1.3091142236512663</v>
      </c>
      <c r="S21" s="98">
        <v>1.7640895088566328</v>
      </c>
      <c r="T21" s="98">
        <v>1.7297602891311035</v>
      </c>
      <c r="U21" s="98">
        <v>1.4283670766722902</v>
      </c>
      <c r="V21" s="98">
        <v>1.5129609972767439</v>
      </c>
      <c r="W21" s="98">
        <v>1.1458383370146676</v>
      </c>
      <c r="X21" s="98">
        <v>0.92935759040685983</v>
      </c>
      <c r="Y21" s="98">
        <v>0.80382109260898127</v>
      </c>
      <c r="DA21" s="63" t="s">
        <v>1758</v>
      </c>
    </row>
    <row r="22" spans="1:105" ht="12" customHeight="1" x14ac:dyDescent="0.25">
      <c r="A22" s="109" t="s">
        <v>120</v>
      </c>
      <c r="B22" s="33">
        <v>0.80138393938962382</v>
      </c>
      <c r="C22" s="33">
        <v>1.0503705746932215</v>
      </c>
      <c r="D22" s="33">
        <v>0.6830015563493399</v>
      </c>
      <c r="E22" s="33">
        <v>0.57292990800803434</v>
      </c>
      <c r="F22" s="33">
        <v>0.76566484875750551</v>
      </c>
      <c r="G22" s="33">
        <v>0.76793024711858082</v>
      </c>
      <c r="H22" s="33">
        <v>0.79274643560662938</v>
      </c>
      <c r="I22" s="33">
        <v>0.72702077647079277</v>
      </c>
      <c r="J22" s="33">
        <v>0.77797850117321443</v>
      </c>
      <c r="K22" s="33">
        <v>0.75729194515959319</v>
      </c>
      <c r="L22" s="33">
        <v>1.0677292112469026</v>
      </c>
      <c r="M22" s="33">
        <v>1.352356867914748</v>
      </c>
      <c r="N22" s="33">
        <v>1.3027961709851128</v>
      </c>
      <c r="O22" s="33">
        <v>1.1504907386075569</v>
      </c>
      <c r="P22" s="33">
        <v>1.0677007638732201</v>
      </c>
      <c r="Q22" s="33">
        <v>1.1233307246326014</v>
      </c>
      <c r="R22" s="33">
        <v>1.1717859337351901</v>
      </c>
      <c r="S22" s="33">
        <v>1.2899081410603819</v>
      </c>
      <c r="T22" s="33">
        <v>1.2394342168719472</v>
      </c>
      <c r="U22" s="33">
        <v>1.0228817988395844</v>
      </c>
      <c r="V22" s="33">
        <v>1.3468556243951746</v>
      </c>
      <c r="W22" s="33">
        <v>0.95779068145049506</v>
      </c>
      <c r="X22" s="33">
        <v>0.77858002343410948</v>
      </c>
      <c r="Y22" s="33">
        <v>0.69168530481845336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83.578477456731875</v>
      </c>
      <c r="C24" s="117">
        <f t="shared" si="7"/>
        <v>67.867175377565871</v>
      </c>
      <c r="D24" s="117">
        <f t="shared" si="7"/>
        <v>68.218860100996721</v>
      </c>
      <c r="E24" s="117">
        <f t="shared" si="7"/>
        <v>55.235787085016888</v>
      </c>
      <c r="F24" s="117">
        <f t="shared" si="7"/>
        <v>33.087427197711889</v>
      </c>
      <c r="G24" s="117">
        <f t="shared" si="7"/>
        <v>36.463048790736309</v>
      </c>
      <c r="H24" s="117">
        <f t="shared" si="7"/>
        <v>26.915345654054459</v>
      </c>
      <c r="I24" s="117">
        <f t="shared" si="7"/>
        <v>10.753301777146385</v>
      </c>
      <c r="J24" s="117">
        <f t="shared" si="7"/>
        <v>9.2549414471108626</v>
      </c>
      <c r="K24" s="117">
        <f t="shared" si="7"/>
        <v>9.0572570440638636</v>
      </c>
      <c r="L24" s="117">
        <f t="shared" si="7"/>
        <v>17.266481328942401</v>
      </c>
      <c r="M24" s="117">
        <f t="shared" si="7"/>
        <v>11.756221013359728</v>
      </c>
      <c r="N24" s="117">
        <f t="shared" si="7"/>
        <v>6.6153433167098843</v>
      </c>
      <c r="O24" s="117">
        <f t="shared" si="7"/>
        <v>8.0382222785519613</v>
      </c>
      <c r="P24" s="117">
        <f t="shared" si="7"/>
        <v>6.1463615900781461</v>
      </c>
      <c r="Q24" s="117">
        <f t="shared" si="7"/>
        <v>6.5951807704884899</v>
      </c>
      <c r="R24" s="117">
        <f t="shared" ref="R24:V24" si="8">R25+R28+R30+R39</f>
        <v>5.4956431345746823</v>
      </c>
      <c r="S24" s="117">
        <f t="shared" si="8"/>
        <v>6.760406645124764</v>
      </c>
      <c r="T24" s="117">
        <f t="shared" si="8"/>
        <v>6.8476455768360704</v>
      </c>
      <c r="U24" s="117">
        <f t="shared" si="8"/>
        <v>6.5550357156693817</v>
      </c>
      <c r="V24" s="117">
        <f t="shared" si="8"/>
        <v>2.0655701684365808</v>
      </c>
      <c r="W24" s="117">
        <f t="shared" ref="W24:Y24" si="9">W25+W28+W30+W39</f>
        <v>1.7031384853005767</v>
      </c>
      <c r="X24" s="117">
        <f t="shared" si="9"/>
        <v>1.4083291309548371</v>
      </c>
      <c r="Y24" s="117">
        <f t="shared" si="9"/>
        <v>1.3778748402681624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68.411628039486914</v>
      </c>
      <c r="C25" s="122">
        <f t="shared" si="10"/>
        <v>54.291093404936923</v>
      </c>
      <c r="D25" s="122">
        <f t="shared" si="10"/>
        <v>56.009586227198895</v>
      </c>
      <c r="E25" s="122">
        <f t="shared" si="10"/>
        <v>45.057604125951599</v>
      </c>
      <c r="F25" s="122">
        <f t="shared" si="10"/>
        <v>25.727333571143149</v>
      </c>
      <c r="G25" s="122">
        <f t="shared" si="10"/>
        <v>30.714557475228332</v>
      </c>
      <c r="H25" s="122">
        <f t="shared" si="10"/>
        <v>22.424456880543875</v>
      </c>
      <c r="I25" s="122">
        <f t="shared" si="10"/>
        <v>7.987141348588783</v>
      </c>
      <c r="J25" s="122">
        <f t="shared" si="10"/>
        <v>7.1053838687700397</v>
      </c>
      <c r="K25" s="122">
        <f t="shared" si="10"/>
        <v>7.1501901975418756</v>
      </c>
      <c r="L25" s="122">
        <f t="shared" si="10"/>
        <v>15.307391300348286</v>
      </c>
      <c r="M25" s="122">
        <f t="shared" si="10"/>
        <v>9.8904643819542475</v>
      </c>
      <c r="N25" s="122">
        <f t="shared" si="10"/>
        <v>5.3398049105923864</v>
      </c>
      <c r="O25" s="122">
        <f t="shared" si="10"/>
        <v>6.8897226226183994</v>
      </c>
      <c r="P25" s="122">
        <f t="shared" si="10"/>
        <v>5.0896756405667709</v>
      </c>
      <c r="Q25" s="122">
        <f t="shared" si="10"/>
        <v>5.401695000243401</v>
      </c>
      <c r="R25" s="122">
        <f t="shared" ref="R25:V25" si="11">SUM(R26:R27)</f>
        <v>4.4071276774712977</v>
      </c>
      <c r="S25" s="122">
        <f t="shared" si="11"/>
        <v>5.5721562109070044</v>
      </c>
      <c r="T25" s="122">
        <f t="shared" si="11"/>
        <v>5.6537243302122846</v>
      </c>
      <c r="U25" s="122">
        <f t="shared" si="11"/>
        <v>5.4901142561662999</v>
      </c>
      <c r="V25" s="122">
        <f t="shared" si="11"/>
        <v>1.3526535144340119</v>
      </c>
      <c r="W25" s="122">
        <f t="shared" ref="W25:Y25" si="12">SUM(W26:W27)</f>
        <v>1.2587544777172621</v>
      </c>
      <c r="X25" s="122">
        <f t="shared" si="12"/>
        <v>1.1273477207394933</v>
      </c>
      <c r="Y25" s="122">
        <f t="shared" si="12"/>
        <v>1.0895145170285112</v>
      </c>
      <c r="DA25" s="130" t="s">
        <v>1761</v>
      </c>
    </row>
    <row r="26" spans="1:105" ht="12" customHeight="1" x14ac:dyDescent="0.25">
      <c r="A26" s="97" t="s">
        <v>74</v>
      </c>
      <c r="B26" s="98">
        <v>66.764668307659122</v>
      </c>
      <c r="C26" s="98">
        <v>53.006760082853788</v>
      </c>
      <c r="D26" s="98">
        <v>54.704008997862452</v>
      </c>
      <c r="E26" s="98">
        <v>44.033424532941588</v>
      </c>
      <c r="F26" s="98">
        <v>25.147416694587498</v>
      </c>
      <c r="G26" s="98">
        <v>30.038461715518057</v>
      </c>
      <c r="H26" s="98">
        <v>21.942060698735023</v>
      </c>
      <c r="I26" s="98">
        <v>7.8179847356355401</v>
      </c>
      <c r="J26" s="98">
        <v>6.9566069299393476</v>
      </c>
      <c r="K26" s="98">
        <v>7.0028484846991059</v>
      </c>
      <c r="L26" s="98">
        <v>14.996028564958348</v>
      </c>
      <c r="M26" s="98">
        <v>9.6927256923951557</v>
      </c>
      <c r="N26" s="98">
        <v>5.2371958791194348</v>
      </c>
      <c r="O26" s="98">
        <v>6.7582999151573766</v>
      </c>
      <c r="P26" s="98">
        <v>4.9923689886525393</v>
      </c>
      <c r="Q26" s="98">
        <v>5.2982867486837373</v>
      </c>
      <c r="R26" s="98">
        <v>4.3230970925094612</v>
      </c>
      <c r="S26" s="98">
        <v>5.4655995894127392</v>
      </c>
      <c r="T26" s="98">
        <v>5.5457852774193119</v>
      </c>
      <c r="U26" s="98">
        <v>5.385448468684964</v>
      </c>
      <c r="V26" s="98">
        <v>1.3264316483471985</v>
      </c>
      <c r="W26" s="98">
        <v>1.2343668511774171</v>
      </c>
      <c r="X26" s="98">
        <v>1.1057160783285618</v>
      </c>
      <c r="Y26" s="98">
        <v>1.068725991837888</v>
      </c>
      <c r="DA26" s="63" t="s">
        <v>1762</v>
      </c>
    </row>
    <row r="27" spans="1:105" ht="12" customHeight="1" x14ac:dyDescent="0.25">
      <c r="A27" s="97" t="s">
        <v>53</v>
      </c>
      <c r="B27" s="98">
        <v>1.646959731827792</v>
      </c>
      <c r="C27" s="98">
        <v>1.2843333220831323</v>
      </c>
      <c r="D27" s="98">
        <v>1.3055772293364405</v>
      </c>
      <c r="E27" s="98">
        <v>1.0241795930100075</v>
      </c>
      <c r="F27" s="98">
        <v>0.57991687655565061</v>
      </c>
      <c r="G27" s="98">
        <v>0.67609575971027602</v>
      </c>
      <c r="H27" s="98">
        <v>0.48239618180885108</v>
      </c>
      <c r="I27" s="98">
        <v>0.16915661295324275</v>
      </c>
      <c r="J27" s="98">
        <v>0.14877693883069215</v>
      </c>
      <c r="K27" s="98">
        <v>0.14734171284276928</v>
      </c>
      <c r="L27" s="98">
        <v>0.31136273538993881</v>
      </c>
      <c r="M27" s="98">
        <v>0.19773868955909146</v>
      </c>
      <c r="N27" s="98">
        <v>0.10260903147295138</v>
      </c>
      <c r="O27" s="98">
        <v>0.1314227074610225</v>
      </c>
      <c r="P27" s="98">
        <v>9.7306651914231254E-2</v>
      </c>
      <c r="Q27" s="98">
        <v>0.10340825155966411</v>
      </c>
      <c r="R27" s="98">
        <v>8.4030584961836755E-2</v>
      </c>
      <c r="S27" s="98">
        <v>0.10655662149426509</v>
      </c>
      <c r="T27" s="98">
        <v>0.10793905279297246</v>
      </c>
      <c r="U27" s="98">
        <v>0.1046657874813358</v>
      </c>
      <c r="V27" s="98">
        <v>2.6221866086813459E-2</v>
      </c>
      <c r="W27" s="98">
        <v>2.4387626539844998E-2</v>
      </c>
      <c r="X27" s="98">
        <v>2.1631642410931521E-2</v>
      </c>
      <c r="Y27" s="98">
        <v>2.0788525190623342E-2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1.7285400339708937E-2</v>
      </c>
      <c r="C28" s="122">
        <f t="shared" si="13"/>
        <v>2.0302963009512155E-2</v>
      </c>
      <c r="D28" s="122">
        <f t="shared" si="13"/>
        <v>3.1406492825867764E-2</v>
      </c>
      <c r="E28" s="122">
        <f t="shared" si="13"/>
        <v>4.1147440731552326E-2</v>
      </c>
      <c r="F28" s="122">
        <f t="shared" si="13"/>
        <v>1.8067567055961856E-2</v>
      </c>
      <c r="G28" s="122">
        <f t="shared" si="13"/>
        <v>1.5533622788886713E-2</v>
      </c>
      <c r="H28" s="122">
        <f t="shared" si="13"/>
        <v>1.8579380615079549E-2</v>
      </c>
      <c r="I28" s="122">
        <f t="shared" si="13"/>
        <v>1.9049544467938301E-2</v>
      </c>
      <c r="J28" s="122">
        <f t="shared" si="13"/>
        <v>8.0651995432663662E-3</v>
      </c>
      <c r="K28" s="122">
        <f t="shared" si="13"/>
        <v>2.9141045905209623E-3</v>
      </c>
      <c r="L28" s="122">
        <f t="shared" si="13"/>
        <v>4.3442439699240096E-4</v>
      </c>
      <c r="M28" s="122">
        <f t="shared" si="13"/>
        <v>3.6640133797965861E-4</v>
      </c>
      <c r="N28" s="122">
        <f t="shared" si="13"/>
        <v>1.765143506867934E-2</v>
      </c>
      <c r="O28" s="122">
        <f t="shared" si="13"/>
        <v>4.0790470776255736E-2</v>
      </c>
      <c r="P28" s="122">
        <f t="shared" si="13"/>
        <v>4.5624199975168631E-2</v>
      </c>
      <c r="Q28" s="122">
        <f t="shared" si="13"/>
        <v>8.5323556531262806E-2</v>
      </c>
      <c r="R28" s="122">
        <f t="shared" si="13"/>
        <v>8.0173619004266089E-2</v>
      </c>
      <c r="S28" s="122">
        <f t="shared" si="13"/>
        <v>8.3346212073880765E-2</v>
      </c>
      <c r="T28" s="122">
        <f t="shared" si="13"/>
        <v>9.1834642563149646E-2</v>
      </c>
      <c r="U28" s="122">
        <f t="shared" si="13"/>
        <v>9.7400705209497965E-2</v>
      </c>
      <c r="V28" s="122">
        <f t="shared" si="13"/>
        <v>3.3929247917729943E-2</v>
      </c>
      <c r="W28" s="122">
        <f t="shared" si="13"/>
        <v>5.9071418317283471E-2</v>
      </c>
      <c r="X28" s="122">
        <f t="shared" si="13"/>
        <v>2.5021207059216434E-2</v>
      </c>
      <c r="Y28" s="122">
        <f t="shared" si="13"/>
        <v>1.3745230478834062E-2</v>
      </c>
      <c r="DA28" s="130" t="s">
        <v>1764</v>
      </c>
    </row>
    <row r="29" spans="1:105" ht="12" customHeight="1" x14ac:dyDescent="0.25">
      <c r="A29" s="97" t="s">
        <v>53</v>
      </c>
      <c r="B29" s="98">
        <v>1.7285400339708937E-2</v>
      </c>
      <c r="C29" s="98">
        <v>2.0302963009512155E-2</v>
      </c>
      <c r="D29" s="98">
        <v>3.1406492825867764E-2</v>
      </c>
      <c r="E29" s="98">
        <v>4.1147440731552326E-2</v>
      </c>
      <c r="F29" s="98">
        <v>1.8067567055961856E-2</v>
      </c>
      <c r="G29" s="98">
        <v>1.5533622788886713E-2</v>
      </c>
      <c r="H29" s="98">
        <v>1.8579380615079549E-2</v>
      </c>
      <c r="I29" s="98">
        <v>1.9049544467938301E-2</v>
      </c>
      <c r="J29" s="98">
        <v>8.0651995432663662E-3</v>
      </c>
      <c r="K29" s="98">
        <v>2.9141045905209623E-3</v>
      </c>
      <c r="L29" s="98">
        <v>4.3442439699240096E-4</v>
      </c>
      <c r="M29" s="98">
        <v>3.6640133797965861E-4</v>
      </c>
      <c r="N29" s="98">
        <v>1.765143506867934E-2</v>
      </c>
      <c r="O29" s="98">
        <v>4.0790470776255736E-2</v>
      </c>
      <c r="P29" s="98">
        <v>4.5624199975168631E-2</v>
      </c>
      <c r="Q29" s="98">
        <v>8.5323556531262806E-2</v>
      </c>
      <c r="R29" s="98">
        <v>8.0173619004266089E-2</v>
      </c>
      <c r="S29" s="98">
        <v>8.3346212073880765E-2</v>
      </c>
      <c r="T29" s="98">
        <v>9.1834642563149646E-2</v>
      </c>
      <c r="U29" s="98">
        <v>9.7400705209497965E-2</v>
      </c>
      <c r="V29" s="98">
        <v>3.3929247917729943E-2</v>
      </c>
      <c r="W29" s="98">
        <v>5.9071418317283471E-2</v>
      </c>
      <c r="X29" s="98">
        <v>2.5021207059216434E-2</v>
      </c>
      <c r="Y29" s="98">
        <v>1.3745230478834062E-2</v>
      </c>
      <c r="DA29" s="63" t="s">
        <v>1765</v>
      </c>
    </row>
    <row r="30" spans="1:105" ht="12" customHeight="1" x14ac:dyDescent="0.25">
      <c r="A30" s="121" t="s">
        <v>55</v>
      </c>
      <c r="B30" s="122">
        <v>10.63535799083942</v>
      </c>
      <c r="C30" s="122">
        <v>9.4423638890642927</v>
      </c>
      <c r="D30" s="122">
        <v>8.5288446992991851</v>
      </c>
      <c r="E30" s="122">
        <v>7.2174919093252523</v>
      </c>
      <c r="F30" s="122">
        <v>5.1518050904903436</v>
      </c>
      <c r="G30" s="122">
        <v>4.0615483063689783</v>
      </c>
      <c r="H30" s="122">
        <v>3.2677377146102313</v>
      </c>
      <c r="I30" s="122">
        <v>2.0148203040421149</v>
      </c>
      <c r="J30" s="122">
        <v>1.6319111294662014</v>
      </c>
      <c r="K30" s="122">
        <v>1.460596927980319</v>
      </c>
      <c r="L30" s="122">
        <v>1.4963237680331141</v>
      </c>
      <c r="M30" s="122">
        <v>1.4727288217130492</v>
      </c>
      <c r="N30" s="122">
        <v>0.98668624165008156</v>
      </c>
      <c r="O30" s="122">
        <v>0.86715391033746525</v>
      </c>
      <c r="P30" s="122">
        <v>0.80430240977746015</v>
      </c>
      <c r="Q30" s="122">
        <v>0.89872272303553147</v>
      </c>
      <c r="R30" s="122">
        <v>0.8279687982023568</v>
      </c>
      <c r="S30" s="122">
        <v>0.87078537418688096</v>
      </c>
      <c r="T30" s="122">
        <v>0.85931569608398939</v>
      </c>
      <c r="U30" s="122">
        <v>0.75217407149402571</v>
      </c>
      <c r="V30" s="122">
        <v>0.4875791593581344</v>
      </c>
      <c r="W30" s="122">
        <v>0.27485149552411453</v>
      </c>
      <c r="X30" s="122">
        <v>0.18719474920757087</v>
      </c>
      <c r="Y30" s="122">
        <v>0.20707533577015541</v>
      </c>
      <c r="DA30" s="130" t="s">
        <v>1766</v>
      </c>
    </row>
    <row r="31" spans="1:105" ht="12" customHeight="1" x14ac:dyDescent="0.25">
      <c r="A31" s="97" t="s">
        <v>141</v>
      </c>
      <c r="B31" s="98">
        <v>3.1284447243183413</v>
      </c>
      <c r="C31" s="98">
        <v>2.4892825800002978</v>
      </c>
      <c r="D31" s="98">
        <v>2.3879405800992637</v>
      </c>
      <c r="E31" s="98">
        <v>1.8593216840039481</v>
      </c>
      <c r="F31" s="98">
        <v>1.2048421366759325</v>
      </c>
      <c r="G31" s="98">
        <v>0.97670223117688515</v>
      </c>
      <c r="H31" s="98">
        <v>0.52477031732192791</v>
      </c>
      <c r="I31" s="98">
        <v>0.21710939927585671</v>
      </c>
      <c r="J31" s="98">
        <v>0.15968494021033453</v>
      </c>
      <c r="K31" s="98">
        <v>0.14129147944042955</v>
      </c>
      <c r="L31" s="98">
        <v>0.16325834654289939</v>
      </c>
      <c r="M31" s="98">
        <v>0.12378899323918155</v>
      </c>
      <c r="N31" s="98">
        <v>6.5417050465522458E-2</v>
      </c>
      <c r="O31" s="98">
        <v>4.7382633686411477E-2</v>
      </c>
      <c r="P31" s="98">
        <v>4.0862922476276167E-2</v>
      </c>
      <c r="Q31" s="98">
        <v>4.0722177202733939E-2</v>
      </c>
      <c r="R31" s="98">
        <v>3.3539404338223611E-2</v>
      </c>
      <c r="S31" s="98">
        <v>4.8084551849623326E-2</v>
      </c>
      <c r="T31" s="98">
        <v>5.229167659838227E-2</v>
      </c>
      <c r="U31" s="98">
        <v>4.7629188780217491E-2</v>
      </c>
      <c r="V31" s="98">
        <v>2.2844490021944878E-2</v>
      </c>
      <c r="W31" s="98">
        <v>1.1126611438042392E-2</v>
      </c>
      <c r="X31" s="98">
        <v>8.1908926820169099E-3</v>
      </c>
      <c r="Y31" s="98">
        <v>8.4543420895182696E-3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8.256189409123525E-5</v>
      </c>
      <c r="D32" s="98">
        <v>9.3828872104561998E-5</v>
      </c>
      <c r="E32" s="98">
        <v>9.3916467057260963E-5</v>
      </c>
      <c r="F32" s="98">
        <v>8.228323405662552E-5</v>
      </c>
      <c r="G32" s="98">
        <v>9.9560887320692971E-5</v>
      </c>
      <c r="H32" s="98">
        <v>1.0352497640591381E-4</v>
      </c>
      <c r="I32" s="98">
        <v>8.9201650672752564E-5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1.9269315859802345E-5</v>
      </c>
      <c r="D33" s="101">
        <v>2.1436168240498806E-5</v>
      </c>
      <c r="E33" s="101">
        <v>2.6216320695652665E-5</v>
      </c>
      <c r="F33" s="101">
        <v>1.9529401244757589E-5</v>
      </c>
      <c r="G33" s="101">
        <v>2.0188926956400195E-5</v>
      </c>
      <c r="H33" s="101">
        <v>2.8252937218643307E-5</v>
      </c>
      <c r="I33" s="101">
        <v>1.9815656654025262E-5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6.3292578231432912E-5</v>
      </c>
      <c r="D34" s="104">
        <v>7.2392703864063192E-5</v>
      </c>
      <c r="E34" s="104">
        <v>6.7700146361608304E-5</v>
      </c>
      <c r="F34" s="104">
        <v>6.275383281186793E-5</v>
      </c>
      <c r="G34" s="104">
        <v>7.9371960364292779E-5</v>
      </c>
      <c r="H34" s="104">
        <v>7.5272039187270501E-5</v>
      </c>
      <c r="I34" s="104">
        <v>6.9385994018727302E-5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7.506913266521078</v>
      </c>
      <c r="C35" s="101">
        <v>6.9272515941953223</v>
      </c>
      <c r="D35" s="101">
        <v>6.1121197319314629</v>
      </c>
      <c r="E35" s="101">
        <v>5.3270074086405552</v>
      </c>
      <c r="F35" s="101">
        <v>3.9178386711382633</v>
      </c>
      <c r="G35" s="101">
        <v>3.0535247011081545</v>
      </c>
      <c r="H35" s="101">
        <v>2.7059442509722822</v>
      </c>
      <c r="I35" s="101">
        <v>1.7701982215455785</v>
      </c>
      <c r="J35" s="101">
        <v>1.4535035433173884</v>
      </c>
      <c r="K35" s="101">
        <v>1.3061849067170119</v>
      </c>
      <c r="L35" s="101">
        <v>1.3157648865672842</v>
      </c>
      <c r="M35" s="101">
        <v>1.3246026650628246</v>
      </c>
      <c r="N35" s="101">
        <v>0.87274079381196545</v>
      </c>
      <c r="O35" s="101">
        <v>0.75707956638321139</v>
      </c>
      <c r="P35" s="101">
        <v>0.70483348960853354</v>
      </c>
      <c r="Q35" s="101">
        <v>0.79171575436307728</v>
      </c>
      <c r="R35" s="101">
        <v>0.73298078300462233</v>
      </c>
      <c r="S35" s="101">
        <v>0.75975746925090171</v>
      </c>
      <c r="T35" s="101">
        <v>0.74702723131989546</v>
      </c>
      <c r="U35" s="101">
        <v>0.65157197032330405</v>
      </c>
      <c r="V35" s="101">
        <v>0.42980134793740421</v>
      </c>
      <c r="W35" s="101">
        <v>0.23514572118315002</v>
      </c>
      <c r="X35" s="101">
        <v>0.15883533854025889</v>
      </c>
      <c r="Y35" s="101">
        <v>0.17623251299192602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2.5747152974580606E-2</v>
      </c>
      <c r="D36" s="104">
        <v>2.8690558396354756E-2</v>
      </c>
      <c r="E36" s="104">
        <v>3.1068900213691603E-2</v>
      </c>
      <c r="F36" s="104">
        <v>2.9041999442090828E-2</v>
      </c>
      <c r="G36" s="104">
        <v>3.1221813196617616E-2</v>
      </c>
      <c r="H36" s="104">
        <v>3.6919621339615523E-2</v>
      </c>
      <c r="I36" s="104">
        <v>2.7423481570007093E-2</v>
      </c>
      <c r="J36" s="104">
        <v>1.8722645938478583E-2</v>
      </c>
      <c r="K36" s="104">
        <v>1.3120541822877431E-2</v>
      </c>
      <c r="L36" s="104">
        <v>1.7300534922930464E-2</v>
      </c>
      <c r="M36" s="104">
        <v>2.4337163411043035E-2</v>
      </c>
      <c r="N36" s="104">
        <v>4.8528397372593637E-2</v>
      </c>
      <c r="O36" s="104">
        <v>6.2691710267842371E-2</v>
      </c>
      <c r="P36" s="104">
        <v>5.8605997692650402E-2</v>
      </c>
      <c r="Q36" s="104">
        <v>6.6284791469720175E-2</v>
      </c>
      <c r="R36" s="104">
        <v>6.1448610859510824E-2</v>
      </c>
      <c r="S36" s="104">
        <v>6.2943353086355847E-2</v>
      </c>
      <c r="T36" s="104">
        <v>5.9996788165711648E-2</v>
      </c>
      <c r="U36" s="104">
        <v>5.2972912390504195E-2</v>
      </c>
      <c r="V36" s="104">
        <v>3.4933321398785286E-2</v>
      </c>
      <c r="W36" s="104">
        <v>2.8579162902922131E-2</v>
      </c>
      <c r="X36" s="104">
        <v>2.0168517985295061E-2</v>
      </c>
      <c r="Y36" s="104">
        <v>2.2388480688711122E-2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6.0115614214827579E-3</v>
      </c>
      <c r="D37" s="98">
        <v>6.5525394085476892E-3</v>
      </c>
      <c r="E37" s="98">
        <v>8.6678148313683919E-3</v>
      </c>
      <c r="F37" s="98">
        <v>6.8889580279314546E-3</v>
      </c>
      <c r="G37" s="98">
        <v>6.3457586494544685E-3</v>
      </c>
      <c r="H37" s="98">
        <v>1.0114989290484494E-2</v>
      </c>
      <c r="I37" s="98">
        <v>6.1075129407430736E-3</v>
      </c>
      <c r="J37" s="98">
        <v>4.7781958033340094E-3</v>
      </c>
      <c r="K37" s="98">
        <v>3.0976437307972163E-3</v>
      </c>
      <c r="L37" s="98">
        <v>3.9203017740895218E-3</v>
      </c>
      <c r="M37" s="98">
        <v>6.363274610632956E-3</v>
      </c>
      <c r="N37" s="98">
        <v>7.686973358685005E-3</v>
      </c>
      <c r="O37" s="98">
        <v>1.0691155339753169E-2</v>
      </c>
      <c r="P37" s="98">
        <v>1.0283608997421893E-2</v>
      </c>
      <c r="Q37" s="98">
        <v>1.7659840118233058E-2</v>
      </c>
      <c r="R37" s="98">
        <v>1.5879174190113476E-2</v>
      </c>
      <c r="S37" s="98">
        <v>1.5338256523579457E-2</v>
      </c>
      <c r="T37" s="98">
        <v>1.5010623794083461E-2</v>
      </c>
      <c r="U37" s="98">
        <v>1.3017695325796757E-2</v>
      </c>
      <c r="V37" s="98">
        <v>9.3361767709789888E-3</v>
      </c>
      <c r="W37" s="98">
        <v>6.0904830858055222E-3</v>
      </c>
      <c r="X37" s="98">
        <v>5.0955339816869368E-3</v>
      </c>
      <c r="Y37" s="98">
        <v>7.0579093937080378E-3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1.9735591553097849E-2</v>
      </c>
      <c r="D38" s="98">
        <v>2.2138018987807068E-2</v>
      </c>
      <c r="E38" s="98">
        <v>2.2401085382323209E-2</v>
      </c>
      <c r="F38" s="98">
        <v>2.2153041414159372E-2</v>
      </c>
      <c r="G38" s="98">
        <v>2.4876054547163146E-2</v>
      </c>
      <c r="H38" s="98">
        <v>2.6804632049131031E-2</v>
      </c>
      <c r="I38" s="98">
        <v>2.131596862926402E-2</v>
      </c>
      <c r="J38" s="98">
        <v>1.3944450135144571E-2</v>
      </c>
      <c r="K38" s="98">
        <v>1.0022898092080214E-2</v>
      </c>
      <c r="L38" s="98">
        <v>1.3380233148840941E-2</v>
      </c>
      <c r="M38" s="98">
        <v>1.7973888800410079E-2</v>
      </c>
      <c r="N38" s="98">
        <v>4.0841424013908632E-2</v>
      </c>
      <c r="O38" s="98">
        <v>5.2000554928089207E-2</v>
      </c>
      <c r="P38" s="98">
        <v>4.8322388695228508E-2</v>
      </c>
      <c r="Q38" s="98">
        <v>4.8624951351487117E-2</v>
      </c>
      <c r="R38" s="98">
        <v>4.5569436669397348E-2</v>
      </c>
      <c r="S38" s="98">
        <v>4.7605096562776388E-2</v>
      </c>
      <c r="T38" s="98">
        <v>4.4986164371628189E-2</v>
      </c>
      <c r="U38" s="98">
        <v>3.9955217064707442E-2</v>
      </c>
      <c r="V38" s="98">
        <v>2.5597144627806295E-2</v>
      </c>
      <c r="W38" s="98">
        <v>2.2488679817116608E-2</v>
      </c>
      <c r="X38" s="98">
        <v>1.5072984003608124E-2</v>
      </c>
      <c r="Y38" s="98">
        <v>1.5330571295003084E-2</v>
      </c>
      <c r="DA38" s="63" t="s">
        <v>1774</v>
      </c>
    </row>
    <row r="39" spans="1:105" ht="12" customHeight="1" x14ac:dyDescent="0.25">
      <c r="A39" s="121" t="s">
        <v>54</v>
      </c>
      <c r="B39" s="122">
        <v>4.514206026065831</v>
      </c>
      <c r="C39" s="122">
        <v>4.1134151205551399</v>
      </c>
      <c r="D39" s="122">
        <v>3.6490226816727684</v>
      </c>
      <c r="E39" s="122">
        <v>2.9195436090084876</v>
      </c>
      <c r="F39" s="122">
        <v>2.1902209690224308</v>
      </c>
      <c r="G39" s="122">
        <v>1.6714093863501098</v>
      </c>
      <c r="H39" s="122">
        <v>1.204571678285274</v>
      </c>
      <c r="I39" s="122">
        <v>0.7322905800475481</v>
      </c>
      <c r="J39" s="122">
        <v>0.5095812493313554</v>
      </c>
      <c r="K39" s="122">
        <v>0.44355581395114885</v>
      </c>
      <c r="L39" s="122">
        <v>0.46233183616400952</v>
      </c>
      <c r="M39" s="122">
        <v>0.3926614083544504</v>
      </c>
      <c r="N39" s="122">
        <v>0.2712007293987363</v>
      </c>
      <c r="O39" s="122">
        <v>0.24055527481984151</v>
      </c>
      <c r="P39" s="122">
        <v>0.20675933975874677</v>
      </c>
      <c r="Q39" s="122">
        <v>0.20943949067829531</v>
      </c>
      <c r="R39" s="122">
        <v>0.18037303989676179</v>
      </c>
      <c r="S39" s="122">
        <v>0.23411884795699767</v>
      </c>
      <c r="T39" s="122">
        <v>0.24277090797664669</v>
      </c>
      <c r="U39" s="122">
        <v>0.21534668279955724</v>
      </c>
      <c r="V39" s="122">
        <v>0.19140824672670442</v>
      </c>
      <c r="W39" s="122">
        <v>0.11046109374191648</v>
      </c>
      <c r="X39" s="122">
        <v>6.8765453948556446E-2</v>
      </c>
      <c r="Y39" s="122">
        <v>6.7539756990661781E-2</v>
      </c>
      <c r="DA39" s="130" t="s">
        <v>1775</v>
      </c>
    </row>
    <row r="40" spans="1:105" ht="12" customHeight="1" x14ac:dyDescent="0.25">
      <c r="A40" s="97" t="s">
        <v>50</v>
      </c>
      <c r="B40" s="98">
        <v>4.0795755305196648</v>
      </c>
      <c r="C40" s="98">
        <v>3.6265565584252677</v>
      </c>
      <c r="D40" s="98">
        <v>3.3417680279173854</v>
      </c>
      <c r="E40" s="98">
        <v>2.6746859071032469</v>
      </c>
      <c r="F40" s="98">
        <v>1.9498189409914082</v>
      </c>
      <c r="G40" s="98">
        <v>1.4704922515030272</v>
      </c>
      <c r="H40" s="98">
        <v>1.0179452327537439</v>
      </c>
      <c r="I40" s="98">
        <v>0.58776493497547333</v>
      </c>
      <c r="J40" s="98">
        <v>0.39557790116620817</v>
      </c>
      <c r="K40" s="98">
        <v>0.35326877383672073</v>
      </c>
      <c r="L40" s="98">
        <v>0.35285895000979622</v>
      </c>
      <c r="M40" s="98">
        <v>0.27871250412226345</v>
      </c>
      <c r="N40" s="98">
        <v>0.17210148948203</v>
      </c>
      <c r="O40" s="98">
        <v>0.15671451022381555</v>
      </c>
      <c r="P40" s="98">
        <v>0.13195645012360008</v>
      </c>
      <c r="Q40" s="98">
        <v>0.13375832889850905</v>
      </c>
      <c r="R40" s="98">
        <v>0.10999874143053966</v>
      </c>
      <c r="S40" s="98">
        <v>0.15132723522792524</v>
      </c>
      <c r="T40" s="98">
        <v>0.15867223577092207</v>
      </c>
      <c r="U40" s="98">
        <v>0.13840547862225797</v>
      </c>
      <c r="V40" s="98">
        <v>0.11224490409214202</v>
      </c>
      <c r="W40" s="98">
        <v>5.5258686363128723E-2</v>
      </c>
      <c r="X40" s="98">
        <v>3.3977922651647202E-2</v>
      </c>
      <c r="Y40" s="98">
        <v>3.2739739632940391E-2</v>
      </c>
      <c r="DA40" s="63" t="s">
        <v>1776</v>
      </c>
    </row>
    <row r="41" spans="1:105" ht="12" customHeight="1" x14ac:dyDescent="0.25">
      <c r="A41" s="109" t="s">
        <v>120</v>
      </c>
      <c r="B41" s="33">
        <v>0.43463049554616634</v>
      </c>
      <c r="C41" s="33">
        <v>0.4868585621298725</v>
      </c>
      <c r="D41" s="33">
        <v>0.3072546537553833</v>
      </c>
      <c r="E41" s="33">
        <v>0.2448577019052407</v>
      </c>
      <c r="F41" s="33">
        <v>0.24040202803102248</v>
      </c>
      <c r="G41" s="33">
        <v>0.20091713484708257</v>
      </c>
      <c r="H41" s="33">
        <v>0.18662644553153007</v>
      </c>
      <c r="I41" s="33">
        <v>0.14452564507207477</v>
      </c>
      <c r="J41" s="33">
        <v>0.11400334816514725</v>
      </c>
      <c r="K41" s="33">
        <v>9.0287040114428146E-2</v>
      </c>
      <c r="L41" s="33">
        <v>0.10947288615421331</v>
      </c>
      <c r="M41" s="33">
        <v>0.11394890423218694</v>
      </c>
      <c r="N41" s="33">
        <v>9.9099239916706328E-2</v>
      </c>
      <c r="O41" s="33">
        <v>8.3840764596025963E-2</v>
      </c>
      <c r="P41" s="33">
        <v>7.4802889635146697E-2</v>
      </c>
      <c r="Q41" s="33">
        <v>7.5681161779786246E-2</v>
      </c>
      <c r="R41" s="33">
        <v>7.0374298466222132E-2</v>
      </c>
      <c r="S41" s="33">
        <v>8.2791612729072414E-2</v>
      </c>
      <c r="T41" s="33">
        <v>8.4098672205724631E-2</v>
      </c>
      <c r="U41" s="33">
        <v>7.6941204177299272E-2</v>
      </c>
      <c r="V41" s="33">
        <v>7.9163342634562414E-2</v>
      </c>
      <c r="W41" s="33">
        <v>5.5202407378787767E-2</v>
      </c>
      <c r="X41" s="33">
        <v>3.4787531296909244E-2</v>
      </c>
      <c r="Y41" s="33">
        <v>3.4800017357721383E-2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14.10352881237422</v>
      </c>
      <c r="C43" s="117">
        <f t="shared" si="14"/>
        <v>20.149693748303527</v>
      </c>
      <c r="D43" s="117">
        <f t="shared" si="14"/>
        <v>13.893696992390888</v>
      </c>
      <c r="E43" s="117">
        <f t="shared" si="14"/>
        <v>5.8576166498432762</v>
      </c>
      <c r="F43" s="117">
        <f t="shared" si="14"/>
        <v>4.6914362392813587</v>
      </c>
      <c r="G43" s="117">
        <f t="shared" si="14"/>
        <v>1.18667880391887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10.98230396237572</v>
      </c>
      <c r="C44" s="122">
        <f t="shared" si="17"/>
        <v>16.987816678393006</v>
      </c>
      <c r="D44" s="122">
        <f t="shared" si="17"/>
        <v>11.468570770754694</v>
      </c>
      <c r="E44" s="122">
        <f t="shared" si="17"/>
        <v>4.2450976047251157</v>
      </c>
      <c r="F44" s="122">
        <f t="shared" si="17"/>
        <v>3.8198814854022785</v>
      </c>
      <c r="G44" s="122">
        <f t="shared" si="17"/>
        <v>0.84840488991615248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1779</v>
      </c>
    </row>
    <row r="45" spans="1:105" ht="12" customHeight="1" x14ac:dyDescent="0.25">
      <c r="A45" s="97" t="s">
        <v>211</v>
      </c>
      <c r="B45" s="98">
        <v>10.717913055346207</v>
      </c>
      <c r="C45" s="98">
        <v>16.585945622550248</v>
      </c>
      <c r="D45" s="98">
        <v>11.201239660851588</v>
      </c>
      <c r="E45" s="98">
        <v>4.1486046282024027</v>
      </c>
      <c r="F45" s="98">
        <v>3.7337779747643971</v>
      </c>
      <c r="G45" s="98">
        <v>0.82972961031779291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1780</v>
      </c>
    </row>
    <row r="46" spans="1:105" ht="12" customHeight="1" x14ac:dyDescent="0.25">
      <c r="A46" s="97" t="s">
        <v>53</v>
      </c>
      <c r="B46" s="98">
        <v>0.26439090702951307</v>
      </c>
      <c r="C46" s="98">
        <v>0.4018710558427569</v>
      </c>
      <c r="D46" s="98">
        <v>0.26733110990310599</v>
      </c>
      <c r="E46" s="98">
        <v>9.6492976522712631E-2</v>
      </c>
      <c r="F46" s="98">
        <v>8.6103510637881464E-2</v>
      </c>
      <c r="G46" s="98">
        <v>1.8675279598359573E-2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3.6243581357454221E-3</v>
      </c>
      <c r="C47" s="122">
        <f t="shared" si="20"/>
        <v>5.0467000239892475E-3</v>
      </c>
      <c r="D47" s="122">
        <f t="shared" si="20"/>
        <v>7.5062995851833238E-3</v>
      </c>
      <c r="E47" s="122">
        <f t="shared" si="20"/>
        <v>1.0480130444396555E-2</v>
      </c>
      <c r="F47" s="122">
        <f t="shared" si="20"/>
        <v>4.684024108228298E-3</v>
      </c>
      <c r="G47" s="122">
        <f t="shared" si="20"/>
        <v>4.0491480000820141E-3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1782</v>
      </c>
    </row>
    <row r="48" spans="1:105" ht="12" customHeight="1" x14ac:dyDescent="0.25">
      <c r="A48" s="97" t="s">
        <v>53</v>
      </c>
      <c r="B48" s="98">
        <v>3.6243581357454221E-3</v>
      </c>
      <c r="C48" s="98">
        <v>5.0467000239892475E-3</v>
      </c>
      <c r="D48" s="98">
        <v>7.5062995851833238E-3</v>
      </c>
      <c r="E48" s="98">
        <v>1.0480130444396555E-2</v>
      </c>
      <c r="F48" s="98">
        <v>4.684024108228298E-3</v>
      </c>
      <c r="G48" s="98">
        <v>4.0491480000820141E-3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1783</v>
      </c>
    </row>
    <row r="49" spans="1:105" ht="12" customHeight="1" x14ac:dyDescent="0.25">
      <c r="A49" s="121" t="s">
        <v>55</v>
      </c>
      <c r="B49" s="122">
        <v>2.1740188455033125</v>
      </c>
      <c r="C49" s="122">
        <v>2.207296503529192</v>
      </c>
      <c r="D49" s="122">
        <v>1.6854842237635721</v>
      </c>
      <c r="E49" s="122">
        <v>1.1445828124768964</v>
      </c>
      <c r="F49" s="122">
        <v>0.6137323293084791</v>
      </c>
      <c r="G49" s="122">
        <v>0.23516723995561137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2.1740188455033125</v>
      </c>
      <c r="C54" s="101">
        <v>2.185629884192704</v>
      </c>
      <c r="D54" s="101">
        <v>1.6663328787801197</v>
      </c>
      <c r="E54" s="101">
        <v>1.130419692820992</v>
      </c>
      <c r="F54" s="101">
        <v>0.60617020353735207</v>
      </c>
      <c r="G54" s="101">
        <v>0.23228039530883046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2.1666619336487981E-2</v>
      </c>
      <c r="D55" s="104">
        <v>1.9151344983452286E-2</v>
      </c>
      <c r="E55" s="104">
        <v>1.4163119655904369E-2</v>
      </c>
      <c r="F55" s="104">
        <v>7.5621257711270574E-3</v>
      </c>
      <c r="G55" s="104">
        <v>2.8868446467808979E-3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5.0588200204417025E-3</v>
      </c>
      <c r="D56" s="98">
        <v>4.3739107826743159E-3</v>
      </c>
      <c r="E56" s="98">
        <v>3.951324242812854E-3</v>
      </c>
      <c r="F56" s="98">
        <v>1.7937872061153993E-3</v>
      </c>
      <c r="G56" s="98">
        <v>5.8674425061661084E-4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1.6607799316046279E-2</v>
      </c>
      <c r="D57" s="98">
        <v>1.4777434200777971E-2</v>
      </c>
      <c r="E57" s="98">
        <v>1.0211795413091515E-2</v>
      </c>
      <c r="F57" s="98">
        <v>5.7683385650116586E-3</v>
      </c>
      <c r="G57" s="98">
        <v>2.3001003961642869E-3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0.94358164635944197</v>
      </c>
      <c r="C58" s="122">
        <v>0.94953386635733983</v>
      </c>
      <c r="D58" s="122">
        <v>0.73213569828743996</v>
      </c>
      <c r="E58" s="122">
        <v>0.45745610219686739</v>
      </c>
      <c r="F58" s="122">
        <v>0.25313840046237246</v>
      </c>
      <c r="G58" s="122">
        <v>9.9057526047024155E-2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1793</v>
      </c>
    </row>
    <row r="59" spans="1:105" ht="12" customHeight="1" x14ac:dyDescent="0.25">
      <c r="A59" s="97" t="s">
        <v>50</v>
      </c>
      <c r="B59" s="98">
        <v>0.8527495703788156</v>
      </c>
      <c r="C59" s="98">
        <v>0.83391525519840981</v>
      </c>
      <c r="D59" s="98">
        <v>0.66543841872877418</v>
      </c>
      <c r="E59" s="98">
        <v>0.41542561513933968</v>
      </c>
      <c r="F59" s="98">
        <v>0.22304131539459252</v>
      </c>
      <c r="G59" s="98">
        <v>8.8461565425724503E-2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9.0832075980626426E-2</v>
      </c>
      <c r="C60" s="33">
        <v>0.11561861115892996</v>
      </c>
      <c r="D60" s="33">
        <v>6.6697279558665765E-2</v>
      </c>
      <c r="E60" s="33">
        <v>4.2030487057527689E-2</v>
      </c>
      <c r="F60" s="33">
        <v>3.0097085067779951E-2</v>
      </c>
      <c r="G60" s="33">
        <v>1.0595960621299649E-2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1465.8762985492283</v>
      </c>
      <c r="C62" s="117">
        <f t="shared" si="21"/>
        <v>1615.4171037766182</v>
      </c>
      <c r="D62" s="117">
        <f t="shared" si="21"/>
        <v>1701.2972478444131</v>
      </c>
      <c r="E62" s="117">
        <f t="shared" si="21"/>
        <v>1988.0490888642262</v>
      </c>
      <c r="F62" s="117">
        <f t="shared" si="21"/>
        <v>1820.992645312851</v>
      </c>
      <c r="G62" s="117">
        <f t="shared" si="21"/>
        <v>1990.0846386288554</v>
      </c>
      <c r="H62" s="117">
        <f t="shared" si="21"/>
        <v>1874.3440235316598</v>
      </c>
      <c r="I62" s="117">
        <f t="shared" si="21"/>
        <v>1653.2264631027917</v>
      </c>
      <c r="J62" s="117">
        <f t="shared" si="21"/>
        <v>1727.9536247267836</v>
      </c>
      <c r="K62" s="117">
        <f t="shared" si="21"/>
        <v>1666.2220403343283</v>
      </c>
      <c r="L62" s="117">
        <f t="shared" si="21"/>
        <v>1709.8591385796465</v>
      </c>
      <c r="M62" s="117">
        <f t="shared" si="21"/>
        <v>1563.464572826301</v>
      </c>
      <c r="N62" s="117">
        <f t="shared" si="21"/>
        <v>1447.1870710269361</v>
      </c>
      <c r="O62" s="117">
        <f t="shared" si="21"/>
        <v>1388.8392976159239</v>
      </c>
      <c r="P62" s="117">
        <f t="shared" si="21"/>
        <v>1306.5653967284336</v>
      </c>
      <c r="Q62" s="117">
        <f t="shared" si="21"/>
        <v>1527.0703572441423</v>
      </c>
      <c r="R62" s="117">
        <f t="shared" ref="R62:V62" si="22">R63+R66+R68+R77</f>
        <v>1703.9941035390809</v>
      </c>
      <c r="S62" s="117">
        <f t="shared" si="22"/>
        <v>1880.1926326519708</v>
      </c>
      <c r="T62" s="117">
        <f t="shared" si="22"/>
        <v>1874.9078700258963</v>
      </c>
      <c r="U62" s="117">
        <f t="shared" si="22"/>
        <v>1921.1958816012536</v>
      </c>
      <c r="V62" s="117">
        <f t="shared" si="22"/>
        <v>2105.1046620322431</v>
      </c>
      <c r="W62" s="117">
        <f t="shared" ref="W62:Y62" si="23">W63+W66+W68+W77</f>
        <v>2381.9901131454017</v>
      </c>
      <c r="X62" s="117">
        <f t="shared" si="23"/>
        <v>2074.0502962282912</v>
      </c>
      <c r="Y62" s="117">
        <f t="shared" si="23"/>
        <v>1815.4844194595125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1180.5999846466498</v>
      </c>
      <c r="C63" s="122">
        <f t="shared" si="24"/>
        <v>1317.1851678019218</v>
      </c>
      <c r="D63" s="122">
        <f t="shared" si="24"/>
        <v>1369.6689498622666</v>
      </c>
      <c r="E63" s="122">
        <f t="shared" si="24"/>
        <v>1638.5488481700347</v>
      </c>
      <c r="F63" s="122">
        <f t="shared" si="24"/>
        <v>1470.7213362961531</v>
      </c>
      <c r="G63" s="122">
        <f t="shared" si="24"/>
        <v>1649.4887350503038</v>
      </c>
      <c r="H63" s="122">
        <f t="shared" si="24"/>
        <v>1547.5351977058062</v>
      </c>
      <c r="I63" s="122">
        <f t="shared" si="24"/>
        <v>1333.0193001408495</v>
      </c>
      <c r="J63" s="122">
        <f t="shared" si="24"/>
        <v>1402.5888297567747</v>
      </c>
      <c r="K63" s="122">
        <f t="shared" si="24"/>
        <v>1370.8306533336847</v>
      </c>
      <c r="L63" s="122">
        <f t="shared" si="24"/>
        <v>1422.5771191935455</v>
      </c>
      <c r="M63" s="122">
        <f t="shared" si="24"/>
        <v>1309.6121943980636</v>
      </c>
      <c r="N63" s="122">
        <f t="shared" si="24"/>
        <v>1223.5417097962427</v>
      </c>
      <c r="O63" s="122">
        <f t="shared" si="24"/>
        <v>1174.7707926518174</v>
      </c>
      <c r="P63" s="122">
        <f t="shared" si="24"/>
        <v>1069.748471025956</v>
      </c>
      <c r="Q63" s="122">
        <f t="shared" si="24"/>
        <v>1258.9650902242956</v>
      </c>
      <c r="R63" s="122">
        <f t="shared" ref="R63:V63" si="25">SUM(R64:R65)</f>
        <v>1412.1811742401464</v>
      </c>
      <c r="S63" s="122">
        <f t="shared" si="25"/>
        <v>1554.2466177555509</v>
      </c>
      <c r="T63" s="122">
        <f t="shared" si="25"/>
        <v>1518.6251073494384</v>
      </c>
      <c r="U63" s="122">
        <f t="shared" si="25"/>
        <v>1534.1958623622677</v>
      </c>
      <c r="V63" s="122">
        <f t="shared" si="25"/>
        <v>1668.6969187357693</v>
      </c>
      <c r="W63" s="122">
        <f t="shared" ref="W63:Y63" si="26">SUM(W64:W65)</f>
        <v>1902.1674419607632</v>
      </c>
      <c r="X63" s="122">
        <f t="shared" si="26"/>
        <v>1631.3504928318594</v>
      </c>
      <c r="Y63" s="122">
        <f t="shared" si="26"/>
        <v>1409.7638303356578</v>
      </c>
      <c r="DA63" s="130" t="s">
        <v>1797</v>
      </c>
    </row>
    <row r="64" spans="1:105" ht="12" customHeight="1" x14ac:dyDescent="0.25">
      <c r="A64" s="97" t="s">
        <v>212</v>
      </c>
      <c r="B64" s="98">
        <v>1152.1779065609296</v>
      </c>
      <c r="C64" s="98">
        <v>1286.0252722046112</v>
      </c>
      <c r="D64" s="98">
        <v>1337.7421188834483</v>
      </c>
      <c r="E64" s="98">
        <v>1601.303896402188</v>
      </c>
      <c r="F64" s="98">
        <v>1437.5699752633386</v>
      </c>
      <c r="G64" s="98">
        <v>1613.1798173536445</v>
      </c>
      <c r="H64" s="98">
        <v>1514.2445332065561</v>
      </c>
      <c r="I64" s="98">
        <v>1304.7877940272174</v>
      </c>
      <c r="J64" s="98">
        <v>1373.2205540403133</v>
      </c>
      <c r="K64" s="98">
        <v>1342.5823786865299</v>
      </c>
      <c r="L64" s="98">
        <v>1393.6409344155968</v>
      </c>
      <c r="M64" s="98">
        <v>1283.4292985146944</v>
      </c>
      <c r="N64" s="98">
        <v>1200.0302834593163</v>
      </c>
      <c r="O64" s="98">
        <v>1152.3618269106455</v>
      </c>
      <c r="P64" s="98">
        <v>1049.2965504209894</v>
      </c>
      <c r="Q64" s="98">
        <v>1234.8638814835424</v>
      </c>
      <c r="R64" s="98">
        <v>1385.2551537506331</v>
      </c>
      <c r="S64" s="98">
        <v>1524.5246820652444</v>
      </c>
      <c r="T64" s="98">
        <v>1489.6320142905893</v>
      </c>
      <c r="U64" s="98">
        <v>1504.9473238815979</v>
      </c>
      <c r="V64" s="98">
        <v>1636.3483929117881</v>
      </c>
      <c r="W64" s="98">
        <v>1865.31406823937</v>
      </c>
      <c r="X64" s="98">
        <v>1600.0480030510776</v>
      </c>
      <c r="Y64" s="98">
        <v>1382.8647753513399</v>
      </c>
      <c r="DA64" s="63" t="s">
        <v>1798</v>
      </c>
    </row>
    <row r="65" spans="1:105" ht="12" customHeight="1" x14ac:dyDescent="0.25">
      <c r="A65" s="97" t="s">
        <v>53</v>
      </c>
      <c r="B65" s="98">
        <v>28.422078085720191</v>
      </c>
      <c r="C65" s="98">
        <v>31.159895597310559</v>
      </c>
      <c r="D65" s="98">
        <v>31.926830978818334</v>
      </c>
      <c r="E65" s="98">
        <v>37.244951767846821</v>
      </c>
      <c r="F65" s="98">
        <v>33.151361032814613</v>
      </c>
      <c r="G65" s="98">
        <v>36.3089176966593</v>
      </c>
      <c r="H65" s="98">
        <v>33.290664499250084</v>
      </c>
      <c r="I65" s="98">
        <v>28.231506113632111</v>
      </c>
      <c r="J65" s="98">
        <v>29.368275716461419</v>
      </c>
      <c r="K65" s="98">
        <v>28.248274647154897</v>
      </c>
      <c r="L65" s="98">
        <v>28.936184777948625</v>
      </c>
      <c r="M65" s="98">
        <v>26.182895883369152</v>
      </c>
      <c r="N65" s="98">
        <v>23.511426336926544</v>
      </c>
      <c r="O65" s="98">
        <v>22.408965741171968</v>
      </c>
      <c r="P65" s="98">
        <v>20.451920604966542</v>
      </c>
      <c r="Q65" s="98">
        <v>24.10120874075319</v>
      </c>
      <c r="R65" s="98">
        <v>26.926020489513245</v>
      </c>
      <c r="S65" s="98">
        <v>29.72193569030647</v>
      </c>
      <c r="T65" s="98">
        <v>28.993093058849155</v>
      </c>
      <c r="U65" s="98">
        <v>29.248538480669829</v>
      </c>
      <c r="V65" s="98">
        <v>32.348525823981184</v>
      </c>
      <c r="W65" s="98">
        <v>36.853373721393197</v>
      </c>
      <c r="X65" s="98">
        <v>31.30248978078183</v>
      </c>
      <c r="Y65" s="98">
        <v>26.899054984317907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0.32681952497135164</v>
      </c>
      <c r="C66" s="122">
        <f t="shared" si="27"/>
        <v>0.51567800155778531</v>
      </c>
      <c r="D66" s="122">
        <f t="shared" si="27"/>
        <v>1.0628908823464931</v>
      </c>
      <c r="E66" s="122">
        <f t="shared" si="27"/>
        <v>2.2899893209509239</v>
      </c>
      <c r="F66" s="122">
        <f t="shared" si="27"/>
        <v>1.4720058656612203</v>
      </c>
      <c r="G66" s="122">
        <f t="shared" si="27"/>
        <v>1.7279306521946554</v>
      </c>
      <c r="H66" s="122">
        <f t="shared" si="27"/>
        <v>2.9219611015601465</v>
      </c>
      <c r="I66" s="122">
        <f t="shared" si="27"/>
        <v>4.3453837164730285</v>
      </c>
      <c r="J66" s="122">
        <f t="shared" si="27"/>
        <v>3.0498506489893034</v>
      </c>
      <c r="K66" s="122">
        <f t="shared" si="27"/>
        <v>3.392303384199423</v>
      </c>
      <c r="L66" s="122">
        <f t="shared" si="27"/>
        <v>4.2353263598061561</v>
      </c>
      <c r="M66" s="122">
        <f t="shared" si="27"/>
        <v>4.1283011887716619</v>
      </c>
      <c r="N66" s="122">
        <f t="shared" si="27"/>
        <v>8.1842638857686811</v>
      </c>
      <c r="O66" s="122">
        <f t="shared" si="27"/>
        <v>5.9216711865640868</v>
      </c>
      <c r="P66" s="122">
        <f t="shared" si="27"/>
        <v>5.0277487036829891</v>
      </c>
      <c r="Q66" s="122">
        <f t="shared" si="27"/>
        <v>9.8865925439965512</v>
      </c>
      <c r="R66" s="122">
        <f t="shared" si="27"/>
        <v>12.037152203859151</v>
      </c>
      <c r="S66" s="122">
        <f t="shared" si="27"/>
        <v>16.338860384834067</v>
      </c>
      <c r="T66" s="122">
        <f t="shared" si="27"/>
        <v>25.397877432428814</v>
      </c>
      <c r="U66" s="122">
        <f t="shared" si="27"/>
        <v>37.644237681620801</v>
      </c>
      <c r="V66" s="122">
        <f t="shared" si="27"/>
        <v>21.402264160418252</v>
      </c>
      <c r="W66" s="122">
        <f t="shared" si="27"/>
        <v>73.159123710429412</v>
      </c>
      <c r="X66" s="122">
        <f t="shared" si="27"/>
        <v>65.551873440894227</v>
      </c>
      <c r="Y66" s="122">
        <f t="shared" si="27"/>
        <v>47.801126117272204</v>
      </c>
      <c r="DA66" s="130" t="s">
        <v>1800</v>
      </c>
    </row>
    <row r="67" spans="1:105" ht="12" customHeight="1" x14ac:dyDescent="0.25">
      <c r="A67" s="97" t="s">
        <v>53</v>
      </c>
      <c r="B67" s="98">
        <v>0.32681952497135164</v>
      </c>
      <c r="C67" s="98">
        <v>0.51567800155778531</v>
      </c>
      <c r="D67" s="98">
        <v>1.0628908823464931</v>
      </c>
      <c r="E67" s="98">
        <v>2.2899893209509239</v>
      </c>
      <c r="F67" s="98">
        <v>1.4720058656612203</v>
      </c>
      <c r="G67" s="98">
        <v>1.7279306521946554</v>
      </c>
      <c r="H67" s="98">
        <v>2.9219611015601465</v>
      </c>
      <c r="I67" s="98">
        <v>4.3453837164730285</v>
      </c>
      <c r="J67" s="98">
        <v>3.0498506489893034</v>
      </c>
      <c r="K67" s="98">
        <v>3.392303384199423</v>
      </c>
      <c r="L67" s="98">
        <v>4.2353263598061561</v>
      </c>
      <c r="M67" s="98">
        <v>4.1283011887716619</v>
      </c>
      <c r="N67" s="98">
        <v>8.1842638857686811</v>
      </c>
      <c r="O67" s="98">
        <v>5.9216711865640868</v>
      </c>
      <c r="P67" s="98">
        <v>5.0277487036829891</v>
      </c>
      <c r="Q67" s="98">
        <v>9.8865925439965512</v>
      </c>
      <c r="R67" s="98">
        <v>12.037152203859151</v>
      </c>
      <c r="S67" s="98">
        <v>16.338860384834067</v>
      </c>
      <c r="T67" s="98">
        <v>25.397877432428814</v>
      </c>
      <c r="U67" s="98">
        <v>37.644237681620801</v>
      </c>
      <c r="V67" s="98">
        <v>21.402264160418252</v>
      </c>
      <c r="W67" s="98">
        <v>73.159123710429412</v>
      </c>
      <c r="X67" s="98">
        <v>65.551873440894227</v>
      </c>
      <c r="Y67" s="98">
        <v>47.801126117272204</v>
      </c>
      <c r="DA67" s="63" t="s">
        <v>1801</v>
      </c>
    </row>
    <row r="68" spans="1:105" ht="12" customHeight="1" x14ac:dyDescent="0.25">
      <c r="A68" s="121" t="s">
        <v>55</v>
      </c>
      <c r="B68" s="122">
        <v>200.5138846132003</v>
      </c>
      <c r="C68" s="122">
        <v>208.88874162408561</v>
      </c>
      <c r="D68" s="122">
        <v>231.10526207806765</v>
      </c>
      <c r="E68" s="122">
        <v>243.49610513809233</v>
      </c>
      <c r="F68" s="122">
        <v>243.30796594568716</v>
      </c>
      <c r="G68" s="122">
        <v>242.63081356259229</v>
      </c>
      <c r="H68" s="122">
        <v>233.72180490758424</v>
      </c>
      <c r="I68" s="122">
        <v>236.37135747758282</v>
      </c>
      <c r="J68" s="122">
        <v>236.8006598215415</v>
      </c>
      <c r="K68" s="122">
        <v>225.26108018228047</v>
      </c>
      <c r="L68" s="122">
        <v>214.86945096854782</v>
      </c>
      <c r="M68" s="122">
        <v>196.08411520607945</v>
      </c>
      <c r="N68" s="122">
        <v>172.66383400152009</v>
      </c>
      <c r="O68" s="122">
        <v>165.40212005717268</v>
      </c>
      <c r="P68" s="122">
        <v>187.30521686486674</v>
      </c>
      <c r="Q68" s="122">
        <v>208.33462843818742</v>
      </c>
      <c r="R68" s="122">
        <v>229.80078496456167</v>
      </c>
      <c r="S68" s="122">
        <v>244.63185786761599</v>
      </c>
      <c r="T68" s="122">
        <v>255.42992319020118</v>
      </c>
      <c r="U68" s="122">
        <v>268.85584925946586</v>
      </c>
      <c r="V68" s="122">
        <v>295.27400825109805</v>
      </c>
      <c r="W68" s="122">
        <v>287.80958360083019</v>
      </c>
      <c r="X68" s="122">
        <v>279.22015241729343</v>
      </c>
      <c r="Y68" s="122">
        <v>270.52753451846115</v>
      </c>
      <c r="DA68" s="130" t="s">
        <v>1802</v>
      </c>
    </row>
    <row r="69" spans="1:105" ht="12" customHeight="1" x14ac:dyDescent="0.25">
      <c r="A69" s="97" t="s">
        <v>134</v>
      </c>
      <c r="B69" s="98">
        <v>130.76018437024823</v>
      </c>
      <c r="C69" s="98">
        <v>131.15027421707273</v>
      </c>
      <c r="D69" s="98">
        <v>139.45295483572806</v>
      </c>
      <c r="E69" s="98">
        <v>132.73310295177566</v>
      </c>
      <c r="F69" s="98">
        <v>136.76065609339344</v>
      </c>
      <c r="G69" s="98">
        <v>146.88449440295108</v>
      </c>
      <c r="H69" s="98">
        <v>130.4114964743348</v>
      </c>
      <c r="I69" s="98">
        <v>144.86165372085182</v>
      </c>
      <c r="J69" s="98">
        <v>146.25929709448749</v>
      </c>
      <c r="K69" s="98">
        <v>155.9690000819387</v>
      </c>
      <c r="L69" s="98">
        <v>163.06196143823533</v>
      </c>
      <c r="M69" s="98">
        <v>164.06200800537621</v>
      </c>
      <c r="N69" s="98">
        <v>158.84516536974709</v>
      </c>
      <c r="O69" s="98">
        <v>152.51698576582658</v>
      </c>
      <c r="P69" s="98">
        <v>174.28893277304928</v>
      </c>
      <c r="Q69" s="98">
        <v>184.13274175744212</v>
      </c>
      <c r="R69" s="98">
        <v>192.44517405334688</v>
      </c>
      <c r="S69" s="98">
        <v>194.70070489016859</v>
      </c>
      <c r="T69" s="98">
        <v>192.70193914653794</v>
      </c>
      <c r="U69" s="98">
        <v>196.70017113195203</v>
      </c>
      <c r="V69" s="98">
        <v>215.52899985727842</v>
      </c>
      <c r="W69" s="98">
        <v>218.49089151184978</v>
      </c>
      <c r="X69" s="98">
        <v>224.66555820848598</v>
      </c>
      <c r="Y69" s="98">
        <v>228.5860573022911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1.8178284530691934E-2</v>
      </c>
      <c r="D70" s="98">
        <v>2.14753017479913E-2</v>
      </c>
      <c r="E70" s="98">
        <v>2.0834422939504375E-2</v>
      </c>
      <c r="F70" s="98">
        <v>2.1522050544815617E-2</v>
      </c>
      <c r="G70" s="98">
        <v>2.2869282705684883E-2</v>
      </c>
      <c r="H70" s="98">
        <v>2.0634616518035914E-2</v>
      </c>
      <c r="I70" s="98">
        <v>2.4985187604240865E-2</v>
      </c>
      <c r="J70" s="98">
        <v>3.4540997376585419E-2</v>
      </c>
      <c r="K70" s="98">
        <v>4.7949462840166712E-2</v>
      </c>
      <c r="L70" s="98">
        <v>5.9410935023362685E-2</v>
      </c>
      <c r="M70" s="98">
        <v>7.4535361019990559E-2</v>
      </c>
      <c r="N70" s="98">
        <v>0.11371116767172088</v>
      </c>
      <c r="O70" s="98">
        <v>0.10627965958662187</v>
      </c>
      <c r="P70" s="98">
        <v>0.14013169706479223</v>
      </c>
      <c r="Q70" s="98">
        <v>0.14049964184731728</v>
      </c>
      <c r="R70" s="98">
        <v>0.15005061804488259</v>
      </c>
      <c r="S70" s="98">
        <v>0.15943360959961991</v>
      </c>
      <c r="T70" s="98">
        <v>0.16371029574349583</v>
      </c>
      <c r="U70" s="98">
        <v>0.17258217158555406</v>
      </c>
      <c r="V70" s="98">
        <v>0.19347607961236338</v>
      </c>
      <c r="W70" s="98">
        <v>0.24063784766625179</v>
      </c>
      <c r="X70" s="98">
        <v>0.28084867282927567</v>
      </c>
      <c r="Y70" s="98">
        <v>0.30125514052529695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4.2442578596483451E-3</v>
      </c>
      <c r="D71" s="101">
        <v>4.9066807057255848E-3</v>
      </c>
      <c r="E71" s="101">
        <v>5.8150479283717096E-3</v>
      </c>
      <c r="F71" s="101">
        <v>5.1096097049166617E-3</v>
      </c>
      <c r="G71" s="101">
        <v>4.6514607859337751E-3</v>
      </c>
      <c r="H71" s="101">
        <v>5.6558481153951203E-3</v>
      </c>
      <c r="I71" s="101">
        <v>5.5652750086943401E-3</v>
      </c>
      <c r="J71" s="101">
        <v>8.8092729958725996E-3</v>
      </c>
      <c r="K71" s="101">
        <v>1.1320045483206802E-2</v>
      </c>
      <c r="L71" s="101">
        <v>1.3465353453521156E-2</v>
      </c>
      <c r="M71" s="101">
        <v>1.9474900727143071E-2</v>
      </c>
      <c r="N71" s="101">
        <v>1.8085410565210493E-2</v>
      </c>
      <c r="O71" s="101">
        <v>1.8127012635322445E-2</v>
      </c>
      <c r="P71" s="101">
        <v>2.472217462174367E-2</v>
      </c>
      <c r="Q71" s="101">
        <v>3.7429696291495056E-2</v>
      </c>
      <c r="R71" s="101">
        <v>3.8771560651932248E-2</v>
      </c>
      <c r="S71" s="101">
        <v>3.887472804847146E-2</v>
      </c>
      <c r="T71" s="101">
        <v>4.0956270267321349E-2</v>
      </c>
      <c r="U71" s="101">
        <v>4.2402249537529205E-2</v>
      </c>
      <c r="V71" s="101">
        <v>5.1640201292930905E-2</v>
      </c>
      <c r="W71" s="101">
        <v>5.1559667409881042E-2</v>
      </c>
      <c r="X71" s="101">
        <v>7.1313721076803741E-2</v>
      </c>
      <c r="Y71" s="101">
        <v>9.4916930511390205E-2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1.3934026671043589E-2</v>
      </c>
      <c r="D72" s="104">
        <v>1.6568621042265714E-2</v>
      </c>
      <c r="E72" s="104">
        <v>1.5019375011132667E-2</v>
      </c>
      <c r="F72" s="104">
        <v>1.6412440839898956E-2</v>
      </c>
      <c r="G72" s="104">
        <v>1.8217821919751107E-2</v>
      </c>
      <c r="H72" s="104">
        <v>1.4978768402640796E-2</v>
      </c>
      <c r="I72" s="104">
        <v>1.9419912595546526E-2</v>
      </c>
      <c r="J72" s="104">
        <v>2.5731724380712816E-2</v>
      </c>
      <c r="K72" s="104">
        <v>3.662941735695991E-2</v>
      </c>
      <c r="L72" s="104">
        <v>4.5945581569841527E-2</v>
      </c>
      <c r="M72" s="104">
        <v>5.5060460292847481E-2</v>
      </c>
      <c r="N72" s="104">
        <v>9.562575710651039E-2</v>
      </c>
      <c r="O72" s="104">
        <v>8.8152646951299429E-2</v>
      </c>
      <c r="P72" s="104">
        <v>0.11540952244304856</v>
      </c>
      <c r="Q72" s="104">
        <v>0.10306994555582222</v>
      </c>
      <c r="R72" s="104">
        <v>0.11127905739295034</v>
      </c>
      <c r="S72" s="104">
        <v>0.12055888155114845</v>
      </c>
      <c r="T72" s="104">
        <v>0.12275402547617446</v>
      </c>
      <c r="U72" s="104">
        <v>0.13017992204802484</v>
      </c>
      <c r="V72" s="104">
        <v>0.14183587831943248</v>
      </c>
      <c r="W72" s="104">
        <v>0.18907818025637074</v>
      </c>
      <c r="X72" s="104">
        <v>0.20953495175247192</v>
      </c>
      <c r="Y72" s="104">
        <v>0.20633821001390673</v>
      </c>
      <c r="DA72" s="132" t="s">
        <v>1806</v>
      </c>
    </row>
    <row r="73" spans="1:105" ht="12" customHeight="1" x14ac:dyDescent="0.25">
      <c r="A73" s="106" t="s">
        <v>122</v>
      </c>
      <c r="B73" s="101">
        <v>69.753700242952078</v>
      </c>
      <c r="C73" s="101">
        <v>76.524959253888852</v>
      </c>
      <c r="D73" s="101">
        <v>90.210773864100972</v>
      </c>
      <c r="E73" s="101">
        <v>109.08195832561299</v>
      </c>
      <c r="F73" s="101">
        <v>104.9791102398177</v>
      </c>
      <c r="G73" s="101">
        <v>94.26482362513984</v>
      </c>
      <c r="H73" s="101">
        <v>101.73654737718611</v>
      </c>
      <c r="I73" s="101">
        <v>89.987062788754756</v>
      </c>
      <c r="J73" s="101">
        <v>88.668525710861942</v>
      </c>
      <c r="K73" s="101">
        <v>67.89338739506664</v>
      </c>
      <c r="L73" s="101">
        <v>50.45632080050779</v>
      </c>
      <c r="M73" s="101">
        <v>30.752438498867996</v>
      </c>
      <c r="N73" s="101">
        <v>12.87006305640406</v>
      </c>
      <c r="O73" s="101">
        <v>12.007270730946386</v>
      </c>
      <c r="P73" s="101">
        <v>11.994610807129046</v>
      </c>
      <c r="Q73" s="101">
        <v>22.314311813265267</v>
      </c>
      <c r="R73" s="101">
        <v>34.409988305128401</v>
      </c>
      <c r="S73" s="101">
        <v>45.984421850292655</v>
      </c>
      <c r="T73" s="101">
        <v>57.528534609224891</v>
      </c>
      <c r="U73" s="101">
        <v>65.978447568999329</v>
      </c>
      <c r="V73" s="101">
        <v>72.697020397166298</v>
      </c>
      <c r="W73" s="101">
        <v>62.892444610721874</v>
      </c>
      <c r="X73" s="101">
        <v>49.245735702501186</v>
      </c>
      <c r="Y73" s="101">
        <v>37.592526736261753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1.195329868593314</v>
      </c>
      <c r="D74" s="104">
        <v>1.4200580764906374</v>
      </c>
      <c r="E74" s="104">
        <v>1.6602094377641525</v>
      </c>
      <c r="F74" s="104">
        <v>1.5466775619312265</v>
      </c>
      <c r="G74" s="104">
        <v>1.4586262517956601</v>
      </c>
      <c r="H74" s="104">
        <v>1.5531264395452966</v>
      </c>
      <c r="I74" s="104">
        <v>1.4976557803719759</v>
      </c>
      <c r="J74" s="104">
        <v>1.83829601881547</v>
      </c>
      <c r="K74" s="104">
        <v>1.3507432424349592</v>
      </c>
      <c r="L74" s="104">
        <v>1.2917577947813474</v>
      </c>
      <c r="M74" s="104">
        <v>1.195133340815244</v>
      </c>
      <c r="N74" s="104">
        <v>0.83489440769721912</v>
      </c>
      <c r="O74" s="104">
        <v>0.77158390081312167</v>
      </c>
      <c r="P74" s="104">
        <v>0.88154158762362433</v>
      </c>
      <c r="Q74" s="104">
        <v>1.7470752256326878</v>
      </c>
      <c r="R74" s="104">
        <v>2.7955719880415213</v>
      </c>
      <c r="S74" s="104">
        <v>3.7872975175551131</v>
      </c>
      <c r="T74" s="104">
        <v>5.0357391386948507</v>
      </c>
      <c r="U74" s="104">
        <v>6.0046483869289311</v>
      </c>
      <c r="V74" s="104">
        <v>6.8545119170409627</v>
      </c>
      <c r="W74" s="104">
        <v>6.1856096305922943</v>
      </c>
      <c r="X74" s="104">
        <v>5.0280098334769816</v>
      </c>
      <c r="Y74" s="104">
        <v>4.0476953393830222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0.27909100983226942</v>
      </c>
      <c r="D75" s="98">
        <v>0.32432225194381598</v>
      </c>
      <c r="E75" s="98">
        <v>0.46317661355416334</v>
      </c>
      <c r="F75" s="98">
        <v>0.36688234321240271</v>
      </c>
      <c r="G75" s="98">
        <v>0.29646228729138668</v>
      </c>
      <c r="H75" s="98">
        <v>0.4255151253653835</v>
      </c>
      <c r="I75" s="98">
        <v>0.3335445222755552</v>
      </c>
      <c r="J75" s="98">
        <v>0.469150479651888</v>
      </c>
      <c r="K75" s="98">
        <v>0.31889851755586618</v>
      </c>
      <c r="L75" s="98">
        <v>0.2927123581516114</v>
      </c>
      <c r="M75" s="98">
        <v>0.31248348525612563</v>
      </c>
      <c r="N75" s="98">
        <v>0.13224856819417802</v>
      </c>
      <c r="O75" s="98">
        <v>0.13158236242084406</v>
      </c>
      <c r="P75" s="98">
        <v>0.15468432172471575</v>
      </c>
      <c r="Q75" s="98">
        <v>0.46546226479860525</v>
      </c>
      <c r="R75" s="98">
        <v>0.72241461504483073</v>
      </c>
      <c r="S75" s="98">
        <v>0.92290191111487219</v>
      </c>
      <c r="T75" s="98">
        <v>1.2598938717737886</v>
      </c>
      <c r="U75" s="98">
        <v>1.4755972385159972</v>
      </c>
      <c r="V75" s="98">
        <v>1.831916702272167</v>
      </c>
      <c r="W75" s="98">
        <v>1.3182104373905967</v>
      </c>
      <c r="X75" s="98">
        <v>1.2703161920681512</v>
      </c>
      <c r="Y75" s="98">
        <v>1.2760252629873434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0.91623885876104461</v>
      </c>
      <c r="D76" s="98">
        <v>1.0957358245468214</v>
      </c>
      <c r="E76" s="98">
        <v>1.1970328242099892</v>
      </c>
      <c r="F76" s="98">
        <v>1.1797952187188239</v>
      </c>
      <c r="G76" s="98">
        <v>1.1621639645042734</v>
      </c>
      <c r="H76" s="98">
        <v>1.1276113141799131</v>
      </c>
      <c r="I76" s="98">
        <v>1.1641112580964208</v>
      </c>
      <c r="J76" s="98">
        <v>1.3691455391635821</v>
      </c>
      <c r="K76" s="98">
        <v>1.031844724879093</v>
      </c>
      <c r="L76" s="98">
        <v>0.99904543662973599</v>
      </c>
      <c r="M76" s="98">
        <v>0.88264985555911835</v>
      </c>
      <c r="N76" s="98">
        <v>0.70264583950304116</v>
      </c>
      <c r="O76" s="98">
        <v>0.64000153839227758</v>
      </c>
      <c r="P76" s="98">
        <v>0.72685726589890853</v>
      </c>
      <c r="Q76" s="98">
        <v>1.2816129608340825</v>
      </c>
      <c r="R76" s="98">
        <v>2.0731573729966906</v>
      </c>
      <c r="S76" s="98">
        <v>2.8643956064402412</v>
      </c>
      <c r="T76" s="98">
        <v>3.7758452669210625</v>
      </c>
      <c r="U76" s="98">
        <v>4.5290511484129343</v>
      </c>
      <c r="V76" s="98">
        <v>5.0225952147687956</v>
      </c>
      <c r="W76" s="98">
        <v>4.867399193201698</v>
      </c>
      <c r="X76" s="98">
        <v>3.7576936414088307</v>
      </c>
      <c r="Y76" s="98">
        <v>2.7716700763956785</v>
      </c>
      <c r="DA76" s="63" t="s">
        <v>1810</v>
      </c>
    </row>
    <row r="77" spans="1:105" ht="12" customHeight="1" x14ac:dyDescent="0.25">
      <c r="A77" s="121" t="s">
        <v>54</v>
      </c>
      <c r="B77" s="122">
        <v>84.435609764406664</v>
      </c>
      <c r="C77" s="122">
        <v>88.827516349052956</v>
      </c>
      <c r="D77" s="122">
        <v>99.460145021732387</v>
      </c>
      <c r="E77" s="122">
        <v>103.71414623514796</v>
      </c>
      <c r="F77" s="122">
        <v>105.49133720534962</v>
      </c>
      <c r="G77" s="122">
        <v>96.23715936376469</v>
      </c>
      <c r="H77" s="122">
        <v>90.16505981670916</v>
      </c>
      <c r="I77" s="122">
        <v>79.490421767886474</v>
      </c>
      <c r="J77" s="122">
        <v>85.514284499477924</v>
      </c>
      <c r="K77" s="122">
        <v>66.738003434163574</v>
      </c>
      <c r="L77" s="122">
        <v>68.17724205774698</v>
      </c>
      <c r="M77" s="122">
        <v>53.639962033386205</v>
      </c>
      <c r="N77" s="122">
        <v>42.797263343404737</v>
      </c>
      <c r="O77" s="122">
        <v>42.744713720369781</v>
      </c>
      <c r="P77" s="122">
        <v>44.483960133927802</v>
      </c>
      <c r="Q77" s="122">
        <v>49.884046037662756</v>
      </c>
      <c r="R77" s="122">
        <v>49.974992130513613</v>
      </c>
      <c r="S77" s="122">
        <v>64.975296643969756</v>
      </c>
      <c r="T77" s="122">
        <v>75.454962053827728</v>
      </c>
      <c r="U77" s="122">
        <v>80.499932297899207</v>
      </c>
      <c r="V77" s="122">
        <v>119.73147088495756</v>
      </c>
      <c r="W77" s="122">
        <v>118.85396387337889</v>
      </c>
      <c r="X77" s="122">
        <v>97.9277775382442</v>
      </c>
      <c r="Y77" s="122">
        <v>87.391928488121437</v>
      </c>
      <c r="DA77" s="130" t="s">
        <v>1811</v>
      </c>
    </row>
    <row r="78" spans="1:105" ht="12" customHeight="1" x14ac:dyDescent="0.25">
      <c r="A78" s="97" t="s">
        <v>189</v>
      </c>
      <c r="B78" s="98">
        <v>83.066772355420881</v>
      </c>
      <c r="C78" s="98">
        <v>86.875963161767558</v>
      </c>
      <c r="D78" s="98">
        <v>96.473253158588165</v>
      </c>
      <c r="E78" s="98">
        <v>99.619575904976671</v>
      </c>
      <c r="F78" s="98">
        <v>100.45883816245328</v>
      </c>
      <c r="G78" s="98">
        <v>92.933324074154086</v>
      </c>
      <c r="H78" s="98">
        <v>87.709729645316074</v>
      </c>
      <c r="I78" s="98">
        <v>76.564018509811063</v>
      </c>
      <c r="J78" s="98">
        <v>83.339213124475734</v>
      </c>
      <c r="K78" s="98">
        <v>65.107630521384962</v>
      </c>
      <c r="L78" s="98">
        <v>66.474211653204293</v>
      </c>
      <c r="M78" s="98">
        <v>52.052163899694683</v>
      </c>
      <c r="N78" s="98">
        <v>41.066894925413827</v>
      </c>
      <c r="O78" s="98">
        <v>40.195475252330681</v>
      </c>
      <c r="P78" s="98">
        <v>42.522623223387995</v>
      </c>
      <c r="Q78" s="98">
        <v>48.483109734424026</v>
      </c>
      <c r="R78" s="98">
        <v>48.439208979827285</v>
      </c>
      <c r="S78" s="98">
        <v>63.197185792749224</v>
      </c>
      <c r="T78" s="98">
        <v>73.42166640657382</v>
      </c>
      <c r="U78" s="98">
        <v>78.004648918677546</v>
      </c>
      <c r="V78" s="98">
        <v>114.55497939636943</v>
      </c>
      <c r="W78" s="98">
        <v>114.84135826304987</v>
      </c>
      <c r="X78" s="98">
        <v>95.217816615444292</v>
      </c>
      <c r="Y78" s="98">
        <v>85.225417648600839</v>
      </c>
      <c r="DA78" s="63" t="s">
        <v>1812</v>
      </c>
    </row>
    <row r="79" spans="1:105" ht="12" customHeight="1" x14ac:dyDescent="0.25">
      <c r="A79" s="109" t="s">
        <v>120</v>
      </c>
      <c r="B79" s="33">
        <v>1.368837408985778</v>
      </c>
      <c r="C79" s="33">
        <v>1.9515531872853944</v>
      </c>
      <c r="D79" s="33">
        <v>2.9868918631442156</v>
      </c>
      <c r="E79" s="33">
        <v>4.0945703301712957</v>
      </c>
      <c r="F79" s="33">
        <v>5.0324990428963403</v>
      </c>
      <c r="G79" s="33">
        <v>3.3038352896105985</v>
      </c>
      <c r="H79" s="33">
        <v>2.4553301713930913</v>
      </c>
      <c r="I79" s="33">
        <v>2.9264032580754065</v>
      </c>
      <c r="J79" s="33">
        <v>2.1750713750021897</v>
      </c>
      <c r="K79" s="33">
        <v>1.6303729127786086</v>
      </c>
      <c r="L79" s="33">
        <v>1.7030304045426903</v>
      </c>
      <c r="M79" s="33">
        <v>1.5877981336915192</v>
      </c>
      <c r="N79" s="33">
        <v>1.7303684179909127</v>
      </c>
      <c r="O79" s="33">
        <v>2.5492384680390989</v>
      </c>
      <c r="P79" s="33">
        <v>1.9613369105398069</v>
      </c>
      <c r="Q79" s="33">
        <v>1.4009363032387308</v>
      </c>
      <c r="R79" s="33">
        <v>1.5357831506863244</v>
      </c>
      <c r="S79" s="33">
        <v>1.7781108512205326</v>
      </c>
      <c r="T79" s="33">
        <v>2.0332956472539112</v>
      </c>
      <c r="U79" s="33">
        <v>2.4952833792216556</v>
      </c>
      <c r="V79" s="33">
        <v>5.1764914885881268</v>
      </c>
      <c r="W79" s="33">
        <v>4.0126056103290146</v>
      </c>
      <c r="X79" s="33">
        <v>2.7099609227999109</v>
      </c>
      <c r="Y79" s="33">
        <v>2.1665108395205994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275.97224661894211</v>
      </c>
      <c r="C81" s="117">
        <f t="shared" si="28"/>
        <v>300.5992351306927</v>
      </c>
      <c r="D81" s="117">
        <f t="shared" si="28"/>
        <v>296.06327508096041</v>
      </c>
      <c r="E81" s="117">
        <f t="shared" si="28"/>
        <v>307.4194970246005</v>
      </c>
      <c r="F81" s="117">
        <f t="shared" si="28"/>
        <v>278.87307587007922</v>
      </c>
      <c r="G81" s="117">
        <f t="shared" si="28"/>
        <v>532.03046333973998</v>
      </c>
      <c r="H81" s="117">
        <f t="shared" si="28"/>
        <v>609.15292098883583</v>
      </c>
      <c r="I81" s="117">
        <f t="shared" si="28"/>
        <v>674.43307542388266</v>
      </c>
      <c r="J81" s="117">
        <f t="shared" si="28"/>
        <v>605.17507672428269</v>
      </c>
      <c r="K81" s="117">
        <f t="shared" si="28"/>
        <v>886.92362857476724</v>
      </c>
      <c r="L81" s="117">
        <f t="shared" si="28"/>
        <v>1039.301016528502</v>
      </c>
      <c r="M81" s="117">
        <f t="shared" si="28"/>
        <v>1222.3293594685679</v>
      </c>
      <c r="N81" s="117">
        <f t="shared" si="28"/>
        <v>1327.3453407078734</v>
      </c>
      <c r="O81" s="117">
        <f t="shared" si="28"/>
        <v>1376.4457101677829</v>
      </c>
      <c r="P81" s="117">
        <f t="shared" si="28"/>
        <v>1155.0971028573206</v>
      </c>
      <c r="Q81" s="117">
        <f t="shared" si="28"/>
        <v>1249.197270939495</v>
      </c>
      <c r="R81" s="117">
        <f t="shared" ref="R81:V81" si="29">R82+R85+R87+R100</f>
        <v>1207.3037607498964</v>
      </c>
      <c r="S81" s="117">
        <f t="shared" si="29"/>
        <v>1147.9804948440919</v>
      </c>
      <c r="T81" s="117">
        <f t="shared" si="29"/>
        <v>980.94386384752283</v>
      </c>
      <c r="U81" s="117">
        <f t="shared" si="29"/>
        <v>927.89889457138747</v>
      </c>
      <c r="V81" s="117">
        <f t="shared" si="29"/>
        <v>965.77472773566524</v>
      </c>
      <c r="W81" s="117">
        <f t="shared" ref="W81:Y81" si="30">W82+W85+W87+W100</f>
        <v>1008.5524574305904</v>
      </c>
      <c r="X81" s="117">
        <f t="shared" si="30"/>
        <v>1008.0101229993109</v>
      </c>
      <c r="Y81" s="117">
        <f t="shared" si="30"/>
        <v>1005.4966405107824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221.65623482202545</v>
      </c>
      <c r="C82" s="122">
        <f t="shared" si="31"/>
        <v>245.33468540735458</v>
      </c>
      <c r="D82" s="122">
        <f t="shared" si="31"/>
        <v>240.19885524087636</v>
      </c>
      <c r="E82" s="122">
        <f t="shared" si="31"/>
        <v>247.0068367352952</v>
      </c>
      <c r="F82" s="122">
        <f t="shared" si="31"/>
        <v>214.77144383550811</v>
      </c>
      <c r="G82" s="122">
        <f t="shared" si="31"/>
        <v>447.2881675284649</v>
      </c>
      <c r="H82" s="122">
        <f t="shared" si="31"/>
        <v>501.39435837767252</v>
      </c>
      <c r="I82" s="122">
        <f t="shared" si="31"/>
        <v>555.97100778861113</v>
      </c>
      <c r="J82" s="122">
        <f t="shared" si="31"/>
        <v>473.26536774633195</v>
      </c>
      <c r="K82" s="122">
        <f t="shared" si="31"/>
        <v>734.15380245098231</v>
      </c>
      <c r="L82" s="122">
        <f t="shared" si="31"/>
        <v>860.34774767843146</v>
      </c>
      <c r="M82" s="122">
        <f t="shared" si="31"/>
        <v>1022.0622992632609</v>
      </c>
      <c r="N82" s="122">
        <f t="shared" si="31"/>
        <v>1134.572904834758</v>
      </c>
      <c r="O82" s="122">
        <f t="shared" si="31"/>
        <v>1179.797325779404</v>
      </c>
      <c r="P82" s="122">
        <f t="shared" si="31"/>
        <v>957.83553770286937</v>
      </c>
      <c r="Q82" s="122">
        <f t="shared" si="31"/>
        <v>1027.9184617212163</v>
      </c>
      <c r="R82" s="122">
        <f t="shared" ref="R82:V82" si="32">SUM(R83:R84)</f>
        <v>1004.0806763417222</v>
      </c>
      <c r="S82" s="122">
        <f t="shared" si="32"/>
        <v>951.61196076660156</v>
      </c>
      <c r="T82" s="122">
        <f t="shared" si="32"/>
        <v>793.32087054812519</v>
      </c>
      <c r="U82" s="122">
        <f t="shared" si="32"/>
        <v>745.71012563771546</v>
      </c>
      <c r="V82" s="122">
        <f t="shared" si="32"/>
        <v>765.78825303393432</v>
      </c>
      <c r="W82" s="122">
        <f t="shared" ref="W82:Y82" si="33">SUM(W83:W84)</f>
        <v>815.24128852113688</v>
      </c>
      <c r="X82" s="122">
        <f t="shared" si="33"/>
        <v>810.26270148190952</v>
      </c>
      <c r="Y82" s="122">
        <f t="shared" si="33"/>
        <v>790.2363958985411</v>
      </c>
      <c r="DA82" s="130" t="s">
        <v>1815</v>
      </c>
    </row>
    <row r="83" spans="1:105" ht="12" customHeight="1" x14ac:dyDescent="0.25">
      <c r="A83" s="97" t="s">
        <v>199</v>
      </c>
      <c r="B83" s="98">
        <v>219.4904667923764</v>
      </c>
      <c r="C83" s="98">
        <v>242.97976308548644</v>
      </c>
      <c r="D83" s="98">
        <v>237.92748455518722</v>
      </c>
      <c r="E83" s="98">
        <v>244.72995341995372</v>
      </c>
      <c r="F83" s="98">
        <v>212.80843972784223</v>
      </c>
      <c r="G83" s="98">
        <v>443.29713343298818</v>
      </c>
      <c r="H83" s="98">
        <v>497.02353362819571</v>
      </c>
      <c r="I83" s="98">
        <v>551.20050928488627</v>
      </c>
      <c r="J83" s="98">
        <v>469.25112650217665</v>
      </c>
      <c r="K83" s="98">
        <v>728.02665606283085</v>
      </c>
      <c r="L83" s="98">
        <v>853.26123802230461</v>
      </c>
      <c r="M83" s="98">
        <v>1013.7894806668105</v>
      </c>
      <c r="N83" s="98">
        <v>1125.7504611329575</v>
      </c>
      <c r="O83" s="98">
        <v>1170.6911656784532</v>
      </c>
      <c r="P83" s="98">
        <v>950.42560993459051</v>
      </c>
      <c r="Q83" s="98">
        <v>1019.9557488174917</v>
      </c>
      <c r="R83" s="98">
        <v>996.33414286804964</v>
      </c>
      <c r="S83" s="98">
        <v>944.24838310896166</v>
      </c>
      <c r="T83" s="98">
        <v>787.19233933222176</v>
      </c>
      <c r="U83" s="98">
        <v>739.95771652612962</v>
      </c>
      <c r="V83" s="98">
        <v>759.78029710767703</v>
      </c>
      <c r="W83" s="98">
        <v>808.84905314431194</v>
      </c>
      <c r="X83" s="98">
        <v>803.97131427325291</v>
      </c>
      <c r="Y83" s="98">
        <v>784.13529367777653</v>
      </c>
      <c r="DA83" s="63" t="s">
        <v>1816</v>
      </c>
    </row>
    <row r="84" spans="1:105" ht="12" customHeight="1" x14ac:dyDescent="0.25">
      <c r="A84" s="97" t="s">
        <v>53</v>
      </c>
      <c r="B84" s="98">
        <v>2.165768029649056</v>
      </c>
      <c r="C84" s="98">
        <v>2.3549223218681523</v>
      </c>
      <c r="D84" s="98">
        <v>2.2713706856891451</v>
      </c>
      <c r="E84" s="98">
        <v>2.2768833153414705</v>
      </c>
      <c r="F84" s="98">
        <v>1.9630041076658757</v>
      </c>
      <c r="G84" s="98">
        <v>3.9910340954767478</v>
      </c>
      <c r="H84" s="98">
        <v>4.3708247494768306</v>
      </c>
      <c r="I84" s="98">
        <v>4.7704985037249061</v>
      </c>
      <c r="J84" s="98">
        <v>4.0142412441552953</v>
      </c>
      <c r="K84" s="98">
        <v>6.127146388151516</v>
      </c>
      <c r="L84" s="98">
        <v>7.0865096561269034</v>
      </c>
      <c r="M84" s="98">
        <v>8.2728185964503584</v>
      </c>
      <c r="N84" s="98">
        <v>8.8224437018004398</v>
      </c>
      <c r="O84" s="98">
        <v>9.106160100950774</v>
      </c>
      <c r="P84" s="98">
        <v>7.4099277682788083</v>
      </c>
      <c r="Q84" s="98">
        <v>7.9627129037247499</v>
      </c>
      <c r="R84" s="98">
        <v>7.746533473672538</v>
      </c>
      <c r="S84" s="98">
        <v>7.3635776576398841</v>
      </c>
      <c r="T84" s="98">
        <v>6.1285312159033793</v>
      </c>
      <c r="U84" s="98">
        <v>5.7524091115858322</v>
      </c>
      <c r="V84" s="98">
        <v>6.0079559262572593</v>
      </c>
      <c r="W84" s="98">
        <v>6.3922353768249369</v>
      </c>
      <c r="X84" s="98">
        <v>6.2913872086566087</v>
      </c>
      <c r="Y84" s="98">
        <v>6.1011022207645293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6.1962584282263082E-2</v>
      </c>
      <c r="C85" s="122">
        <f t="shared" si="34"/>
        <v>9.2219016891945588E-2</v>
      </c>
      <c r="D85" s="122">
        <f t="shared" si="34"/>
        <v>0.16073313104745685</v>
      </c>
      <c r="E85" s="122">
        <f t="shared" si="34"/>
        <v>0.33047564822537845</v>
      </c>
      <c r="F85" s="122">
        <f t="shared" si="34"/>
        <v>0.26362858720017612</v>
      </c>
      <c r="G85" s="122">
        <f t="shared" si="34"/>
        <v>0.53018687755306382</v>
      </c>
      <c r="H85" s="122">
        <f t="shared" si="34"/>
        <v>1.3336335573885703</v>
      </c>
      <c r="I85" s="122">
        <f t="shared" si="34"/>
        <v>2.6508139675387352</v>
      </c>
      <c r="J85" s="122">
        <f t="shared" si="34"/>
        <v>2.196361148233108</v>
      </c>
      <c r="K85" s="122">
        <f t="shared" si="34"/>
        <v>3.0656958325505745</v>
      </c>
      <c r="L85" s="122">
        <f t="shared" si="34"/>
        <v>4.6461174260655911</v>
      </c>
      <c r="M85" s="122">
        <f t="shared" si="34"/>
        <v>5.5890285780339486</v>
      </c>
      <c r="N85" s="122">
        <f t="shared" si="34"/>
        <v>12.167244298238069</v>
      </c>
      <c r="O85" s="122">
        <f t="shared" si="34"/>
        <v>8.2530835760688923</v>
      </c>
      <c r="P85" s="122">
        <f t="shared" si="34"/>
        <v>5.7311614214957558</v>
      </c>
      <c r="Q85" s="122">
        <f t="shared" si="34"/>
        <v>8.4031338476339403</v>
      </c>
      <c r="R85" s="122">
        <f t="shared" si="34"/>
        <v>7.2812050773426273</v>
      </c>
      <c r="S85" s="122">
        <f t="shared" si="34"/>
        <v>6.5368811929739348</v>
      </c>
      <c r="T85" s="122">
        <f t="shared" si="34"/>
        <v>6.079466297121769</v>
      </c>
      <c r="U85" s="122">
        <f t="shared" si="34"/>
        <v>5.818613053389635</v>
      </c>
      <c r="V85" s="122">
        <f t="shared" si="34"/>
        <v>2.8944918449132988</v>
      </c>
      <c r="W85" s="122">
        <f t="shared" si="34"/>
        <v>14.371622859262073</v>
      </c>
      <c r="X85" s="122">
        <f t="shared" si="34"/>
        <v>19.086578554889122</v>
      </c>
      <c r="Y85" s="122">
        <f t="shared" si="34"/>
        <v>19.488535886072775</v>
      </c>
      <c r="DA85" s="130" t="s">
        <v>1818</v>
      </c>
    </row>
    <row r="86" spans="1:105" ht="12" customHeight="1" x14ac:dyDescent="0.25">
      <c r="A86" s="97" t="s">
        <v>53</v>
      </c>
      <c r="B86" s="98">
        <v>6.1962584282263082E-2</v>
      </c>
      <c r="C86" s="98">
        <v>9.2219016891945588E-2</v>
      </c>
      <c r="D86" s="98">
        <v>0.16073313104745685</v>
      </c>
      <c r="E86" s="98">
        <v>0.33047564822537845</v>
      </c>
      <c r="F86" s="98">
        <v>0.26362858720017612</v>
      </c>
      <c r="G86" s="98">
        <v>0.53018687755306382</v>
      </c>
      <c r="H86" s="98">
        <v>1.3336335573885703</v>
      </c>
      <c r="I86" s="98">
        <v>2.6508139675387352</v>
      </c>
      <c r="J86" s="98">
        <v>2.196361148233108</v>
      </c>
      <c r="K86" s="98">
        <v>3.0656958325505745</v>
      </c>
      <c r="L86" s="98">
        <v>4.6461174260655911</v>
      </c>
      <c r="M86" s="98">
        <v>5.5890285780339486</v>
      </c>
      <c r="N86" s="98">
        <v>12.167244298238069</v>
      </c>
      <c r="O86" s="98">
        <v>8.2530835760688923</v>
      </c>
      <c r="P86" s="98">
        <v>5.7311614214957558</v>
      </c>
      <c r="Q86" s="98">
        <v>8.4031338476339403</v>
      </c>
      <c r="R86" s="98">
        <v>7.2812050773426273</v>
      </c>
      <c r="S86" s="98">
        <v>6.5368811929739348</v>
      </c>
      <c r="T86" s="98">
        <v>6.079466297121769</v>
      </c>
      <c r="U86" s="98">
        <v>5.818613053389635</v>
      </c>
      <c r="V86" s="98">
        <v>2.8944918449132988</v>
      </c>
      <c r="W86" s="98">
        <v>14.371622859262073</v>
      </c>
      <c r="X86" s="98">
        <v>19.086578554889122</v>
      </c>
      <c r="Y86" s="98">
        <v>19.488535886072775</v>
      </c>
      <c r="DA86" s="63" t="s">
        <v>1819</v>
      </c>
    </row>
    <row r="87" spans="1:105" ht="12" customHeight="1" x14ac:dyDescent="0.25">
      <c r="A87" s="121" t="s">
        <v>55</v>
      </c>
      <c r="B87" s="122">
        <v>38.092851973575847</v>
      </c>
      <c r="C87" s="122">
        <v>38.442076417610387</v>
      </c>
      <c r="D87" s="122">
        <v>39.00405461424586</v>
      </c>
      <c r="E87" s="122">
        <v>42.650242565922596</v>
      </c>
      <c r="F87" s="122">
        <v>44.72075856301624</v>
      </c>
      <c r="G87" s="122">
        <v>59.631252601786656</v>
      </c>
      <c r="H87" s="122">
        <v>77.65677888930675</v>
      </c>
      <c r="I87" s="122">
        <v>85.037109439155017</v>
      </c>
      <c r="J87" s="122">
        <v>98.524124864231496</v>
      </c>
      <c r="K87" s="122">
        <v>114.89659569150932</v>
      </c>
      <c r="L87" s="122">
        <v>132.77264780644794</v>
      </c>
      <c r="M87" s="122">
        <v>153.27667997730822</v>
      </c>
      <c r="N87" s="122">
        <v>141.84355257518774</v>
      </c>
      <c r="O87" s="122">
        <v>148.14503697335581</v>
      </c>
      <c r="P87" s="122">
        <v>152.85095101880026</v>
      </c>
      <c r="Q87" s="122">
        <v>172.750753898916</v>
      </c>
      <c r="R87" s="122">
        <v>160.68575629631982</v>
      </c>
      <c r="S87" s="122">
        <v>149.75826831719499</v>
      </c>
      <c r="T87" s="122">
        <v>141.90717002075598</v>
      </c>
      <c r="U87" s="122">
        <v>137.70542140143706</v>
      </c>
      <c r="V87" s="122">
        <v>140.49882865334152</v>
      </c>
      <c r="W87" s="122">
        <v>127.40010910134934</v>
      </c>
      <c r="X87" s="122">
        <v>130.36357151911915</v>
      </c>
      <c r="Y87" s="122">
        <v>146.88868806024462</v>
      </c>
      <c r="DA87" s="130" t="s">
        <v>1820</v>
      </c>
    </row>
    <row r="88" spans="1:105" ht="12" customHeight="1" x14ac:dyDescent="0.25">
      <c r="A88" s="97" t="s">
        <v>132</v>
      </c>
      <c r="B88" s="98">
        <v>2.4146105658411057</v>
      </c>
      <c r="C88" s="98">
        <v>2.3930370643272254</v>
      </c>
      <c r="D88" s="98">
        <v>2.4023060409081851</v>
      </c>
      <c r="E88" s="98">
        <v>2.2089912802125569</v>
      </c>
      <c r="F88" s="98">
        <v>1.9639462515737329</v>
      </c>
      <c r="G88" s="98">
        <v>4.2051317793303769</v>
      </c>
      <c r="H88" s="98">
        <v>4.7061739745001212</v>
      </c>
      <c r="I88" s="98">
        <v>6.0157991330927976</v>
      </c>
      <c r="J88" s="98">
        <v>5.1936367389590297</v>
      </c>
      <c r="K88" s="98">
        <v>8.2434425101502793</v>
      </c>
      <c r="L88" s="98">
        <v>9.6869050307039402</v>
      </c>
      <c r="M88" s="98">
        <v>12.492790460494895</v>
      </c>
      <c r="N88" s="98">
        <v>14.303002248151929</v>
      </c>
      <c r="O88" s="98">
        <v>15.618418565084346</v>
      </c>
      <c r="P88" s="98">
        <v>15.305160351035747</v>
      </c>
      <c r="Q88" s="98">
        <v>14.989735562098197</v>
      </c>
      <c r="R88" s="98">
        <v>14.675940289852967</v>
      </c>
      <c r="S88" s="98">
        <v>13.997996012146038</v>
      </c>
      <c r="T88" s="98">
        <v>14.10701757761584</v>
      </c>
      <c r="U88" s="98">
        <v>14.311298402348292</v>
      </c>
      <c r="V88" s="98">
        <v>8.4750627225937993</v>
      </c>
      <c r="W88" s="98">
        <v>8.6443724720175155</v>
      </c>
      <c r="X88" s="98">
        <v>8.7715269272894911</v>
      </c>
      <c r="Y88" s="98">
        <v>8.7561084920046799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3.4692379763109351E-4</v>
      </c>
      <c r="D89" s="98">
        <v>3.6994852098640456E-4</v>
      </c>
      <c r="E89" s="98">
        <v>3.3564488066580044E-4</v>
      </c>
      <c r="F89" s="98">
        <v>2.648859506554757E-4</v>
      </c>
      <c r="G89" s="98">
        <v>6.256868542933151E-4</v>
      </c>
      <c r="H89" s="98">
        <v>5.8810376824008003E-4</v>
      </c>
      <c r="I89" s="98">
        <v>8.3791847053086806E-4</v>
      </c>
      <c r="J89" s="98">
        <v>9.726444055351204E-4</v>
      </c>
      <c r="K89" s="98">
        <v>2.4308151715701234E-3</v>
      </c>
      <c r="L89" s="98">
        <v>3.1626767519570146E-3</v>
      </c>
      <c r="M89" s="98">
        <v>5.7091843052206681E-3</v>
      </c>
      <c r="N89" s="98">
        <v>1.0786769153569332E-2</v>
      </c>
      <c r="O89" s="98">
        <v>1.302344119346131E-2</v>
      </c>
      <c r="P89" s="98">
        <v>1.3057063043866196E-2</v>
      </c>
      <c r="Q89" s="98">
        <v>1.3306471440010889E-2</v>
      </c>
      <c r="R89" s="98">
        <v>1.3416478437155863E-2</v>
      </c>
      <c r="S89" s="98">
        <v>1.3399024929487651E-2</v>
      </c>
      <c r="T89" s="98">
        <v>1.391949697621451E-2</v>
      </c>
      <c r="U89" s="98">
        <v>1.5259939876355776E-2</v>
      </c>
      <c r="V89" s="98">
        <v>9.0843138880853692E-3</v>
      </c>
      <c r="W89" s="98">
        <v>8.2239423056586769E-3</v>
      </c>
      <c r="X89" s="98">
        <v>1.0056522788433216E-2</v>
      </c>
      <c r="Y89" s="98">
        <v>1.0602664531297646E-2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8.1009258291859265E-5</v>
      </c>
      <c r="D90" s="101">
        <v>8.4512919638143246E-5</v>
      </c>
      <c r="E90" s="101">
        <v>9.3660785756963694E-5</v>
      </c>
      <c r="F90" s="101">
        <v>6.2858086910986844E-5</v>
      </c>
      <c r="G90" s="101">
        <v>1.2715969531857017E-4</v>
      </c>
      <c r="H90" s="101">
        <v>1.6132268021555035E-4</v>
      </c>
      <c r="I90" s="101">
        <v>1.8746029012756514E-4</v>
      </c>
      <c r="J90" s="101">
        <v>2.4564637309043959E-4</v>
      </c>
      <c r="K90" s="101">
        <v>5.7346751364730018E-4</v>
      </c>
      <c r="L90" s="101">
        <v>7.160976034996287E-4</v>
      </c>
      <c r="M90" s="101">
        <v>1.4915368687302179E-3</v>
      </c>
      <c r="N90" s="101">
        <v>1.7185587717223135E-3</v>
      </c>
      <c r="O90" s="101">
        <v>2.2363522901859131E-3</v>
      </c>
      <c r="P90" s="101">
        <v>2.3044000636466598E-3</v>
      </c>
      <c r="Q90" s="101">
        <v>3.5540543357949102E-3</v>
      </c>
      <c r="R90" s="101">
        <v>3.4755066031515987E-3</v>
      </c>
      <c r="S90" s="101">
        <v>3.2733772065526392E-3</v>
      </c>
      <c r="T90" s="101">
        <v>3.4885982857670336E-3</v>
      </c>
      <c r="U90" s="101">
        <v>3.7552893083833828E-3</v>
      </c>
      <c r="V90" s="101">
        <v>2.4235119785052097E-3</v>
      </c>
      <c r="W90" s="101">
        <v>1.7625605852201838E-3</v>
      </c>
      <c r="X90" s="101">
        <v>2.5423297246624419E-3</v>
      </c>
      <c r="Y90" s="101">
        <v>3.3192215459857287E-3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2.6591453933923426E-4</v>
      </c>
      <c r="D91" s="104">
        <v>2.8543560134826134E-4</v>
      </c>
      <c r="E91" s="104">
        <v>2.4198409490883672E-4</v>
      </c>
      <c r="F91" s="104">
        <v>2.0202786374448885E-4</v>
      </c>
      <c r="G91" s="104">
        <v>4.9852715897474495E-4</v>
      </c>
      <c r="H91" s="104">
        <v>4.2678108802452966E-4</v>
      </c>
      <c r="I91" s="104">
        <v>6.5045818040330289E-4</v>
      </c>
      <c r="J91" s="104">
        <v>7.2699803244468081E-4</v>
      </c>
      <c r="K91" s="104">
        <v>1.8573476579228231E-3</v>
      </c>
      <c r="L91" s="104">
        <v>2.4465791484573861E-3</v>
      </c>
      <c r="M91" s="104">
        <v>4.2176474364904503E-3</v>
      </c>
      <c r="N91" s="104">
        <v>9.0682103818470194E-3</v>
      </c>
      <c r="O91" s="104">
        <v>1.0787088903275396E-2</v>
      </c>
      <c r="P91" s="104">
        <v>1.0752662980219537E-2</v>
      </c>
      <c r="Q91" s="104">
        <v>9.7524171042159789E-3</v>
      </c>
      <c r="R91" s="104">
        <v>9.9409718340042631E-3</v>
      </c>
      <c r="S91" s="104">
        <v>1.0125647722935012E-2</v>
      </c>
      <c r="T91" s="104">
        <v>1.0430898690447476E-2</v>
      </c>
      <c r="U91" s="104">
        <v>1.1504650567972393E-2</v>
      </c>
      <c r="V91" s="104">
        <v>6.6608019095801595E-3</v>
      </c>
      <c r="W91" s="104">
        <v>6.4613817204384923E-3</v>
      </c>
      <c r="X91" s="104">
        <v>7.514193063770774E-3</v>
      </c>
      <c r="Y91" s="104">
        <v>7.2834429853119182E-3</v>
      </c>
      <c r="DA91" s="132" t="s">
        <v>1824</v>
      </c>
    </row>
    <row r="92" spans="1:105" ht="12" customHeight="1" x14ac:dyDescent="0.25">
      <c r="A92" s="106" t="s">
        <v>124</v>
      </c>
      <c r="B92" s="101">
        <v>10.494879406914606</v>
      </c>
      <c r="C92" s="101">
        <v>9.0335400348164114</v>
      </c>
      <c r="D92" s="101">
        <v>9.4260259346658959</v>
      </c>
      <c r="E92" s="101">
        <v>8.4768621783202995</v>
      </c>
      <c r="F92" s="101">
        <v>6.7736401360042926</v>
      </c>
      <c r="G92" s="101">
        <v>8.2812662883247938</v>
      </c>
      <c r="H92" s="101">
        <v>8.4594379393792938</v>
      </c>
      <c r="I92" s="101">
        <v>6.5903404477786545</v>
      </c>
      <c r="J92" s="101">
        <v>6.0416464244663395</v>
      </c>
      <c r="K92" s="101">
        <v>6.5598387506669456</v>
      </c>
      <c r="L92" s="101">
        <v>8.7647514093888006</v>
      </c>
      <c r="M92" s="101">
        <v>7.1580977608217324</v>
      </c>
      <c r="N92" s="101">
        <v>5.6904763694138918</v>
      </c>
      <c r="O92" s="101">
        <v>6.4654714619830118</v>
      </c>
      <c r="P92" s="101">
        <v>5.9430078339701682</v>
      </c>
      <c r="Q92" s="101">
        <v>5.850895482605682</v>
      </c>
      <c r="R92" s="101">
        <v>4.9041044451877429</v>
      </c>
      <c r="S92" s="101">
        <v>6.4605609666082149</v>
      </c>
      <c r="T92" s="101">
        <v>6.9225994335560381</v>
      </c>
      <c r="U92" s="101">
        <v>7.1471636130490221</v>
      </c>
      <c r="V92" s="101">
        <v>5.2968456775380348</v>
      </c>
      <c r="W92" s="101">
        <v>5.0617871716751939</v>
      </c>
      <c r="X92" s="101">
        <v>4.5436380149737641</v>
      </c>
      <c r="Y92" s="101">
        <v>4.3732884005145651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1.4030568281864517E-3</v>
      </c>
      <c r="D93" s="104">
        <v>1.6883567246494884E-3</v>
      </c>
      <c r="E93" s="104">
        <v>1.689932908228354E-3</v>
      </c>
      <c r="F93" s="104">
        <v>1.4806045136149194E-3</v>
      </c>
      <c r="G93" s="104">
        <v>1.592376831807163E-3</v>
      </c>
      <c r="H93" s="104">
        <v>1.4489355697771696E-3</v>
      </c>
      <c r="I93" s="104">
        <v>9.8086135079758735E-4</v>
      </c>
      <c r="J93" s="104">
        <v>1.2446938622154219E-3</v>
      </c>
      <c r="K93" s="104">
        <v>1.8761811263240779E-3</v>
      </c>
      <c r="L93" s="104">
        <v>3.9618242818945468E-3</v>
      </c>
      <c r="M93" s="104">
        <v>3.5240428456350453E-3</v>
      </c>
      <c r="N93" s="104">
        <v>3.6831031725669656E-3</v>
      </c>
      <c r="O93" s="104">
        <v>5.1766453979244804E-3</v>
      </c>
      <c r="P93" s="104">
        <v>4.5107820262936518E-3</v>
      </c>
      <c r="Q93" s="104">
        <v>4.1296178908640313E-3</v>
      </c>
      <c r="R93" s="104">
        <v>3.0624832152229657E-3</v>
      </c>
      <c r="S93" s="104">
        <v>5.5846791897812267E-3</v>
      </c>
      <c r="T93" s="104">
        <v>7.2798898231362643E-3</v>
      </c>
      <c r="U93" s="104">
        <v>8.0909561630243924E-3</v>
      </c>
      <c r="V93" s="104">
        <v>5.4215399632710215E-3</v>
      </c>
      <c r="W93" s="104">
        <v>5.6572940881653988E-3</v>
      </c>
      <c r="X93" s="104">
        <v>5.5412430063102504E-3</v>
      </c>
      <c r="Y93" s="104">
        <v>5.7996405269081178E-3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3.27462753721481E-4</v>
      </c>
      <c r="D94" s="98">
        <v>3.8572241131953547E-4</v>
      </c>
      <c r="E94" s="98">
        <v>4.7173647459757413E-4</v>
      </c>
      <c r="F94" s="98">
        <v>3.5141204599816806E-4</v>
      </c>
      <c r="G94" s="98">
        <v>3.2290169774066473E-4</v>
      </c>
      <c r="H94" s="98">
        <v>3.9542810931213169E-4</v>
      </c>
      <c r="I94" s="98">
        <v>2.178929605676617E-4</v>
      </c>
      <c r="J94" s="98">
        <v>3.1721607744559041E-4</v>
      </c>
      <c r="K94" s="98">
        <v>4.3572654666239915E-4</v>
      </c>
      <c r="L94" s="98">
        <v>9.0176456233582731E-4</v>
      </c>
      <c r="M94" s="98">
        <v>9.1961309266653743E-4</v>
      </c>
      <c r="N94" s="98">
        <v>5.8067930438683742E-4</v>
      </c>
      <c r="O94" s="98">
        <v>8.8405178821969249E-4</v>
      </c>
      <c r="P94" s="98">
        <v>7.9263303231507526E-4</v>
      </c>
      <c r="Q94" s="98">
        <v>1.101415893197325E-3</v>
      </c>
      <c r="R94" s="98">
        <v>7.8473615351586979E-4</v>
      </c>
      <c r="S94" s="98">
        <v>1.3611924663556579E-3</v>
      </c>
      <c r="T94" s="98">
        <v>1.8206737595949463E-3</v>
      </c>
      <c r="U94" s="98">
        <v>1.9909622270422667E-3</v>
      </c>
      <c r="V94" s="98">
        <v>1.4482394650646604E-3</v>
      </c>
      <c r="W94" s="98">
        <v>1.207152489008924E-3</v>
      </c>
      <c r="X94" s="98">
        <v>1.4035187806593816E-3</v>
      </c>
      <c r="Y94" s="98">
        <v>1.8269839963174393E-3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1.0755940744649707E-3</v>
      </c>
      <c r="D95" s="98">
        <v>1.3026343133299529E-3</v>
      </c>
      <c r="E95" s="98">
        <v>1.2181964336307799E-3</v>
      </c>
      <c r="F95" s="98">
        <v>1.1291924676167513E-3</v>
      </c>
      <c r="G95" s="98">
        <v>1.2694751340664983E-3</v>
      </c>
      <c r="H95" s="98">
        <v>1.053507460465038E-3</v>
      </c>
      <c r="I95" s="98">
        <v>7.6296839022992557E-4</v>
      </c>
      <c r="J95" s="98">
        <v>9.2747778476983149E-4</v>
      </c>
      <c r="K95" s="98">
        <v>1.4404545796616788E-3</v>
      </c>
      <c r="L95" s="98">
        <v>3.0600597195587194E-3</v>
      </c>
      <c r="M95" s="98">
        <v>2.604429752968508E-3</v>
      </c>
      <c r="N95" s="98">
        <v>3.102423868180128E-3</v>
      </c>
      <c r="O95" s="98">
        <v>4.2925936097047883E-3</v>
      </c>
      <c r="P95" s="98">
        <v>3.7181489939785766E-3</v>
      </c>
      <c r="Q95" s="98">
        <v>3.0282019976667065E-3</v>
      </c>
      <c r="R95" s="98">
        <v>2.2777470617070957E-3</v>
      </c>
      <c r="S95" s="98">
        <v>4.2234867234255688E-3</v>
      </c>
      <c r="T95" s="98">
        <v>5.4592160635413183E-3</v>
      </c>
      <c r="U95" s="98">
        <v>6.0999939359821257E-3</v>
      </c>
      <c r="V95" s="98">
        <v>3.9733004982063615E-3</v>
      </c>
      <c r="W95" s="98">
        <v>4.4501415991564748E-3</v>
      </c>
      <c r="X95" s="98">
        <v>4.1377242256508693E-3</v>
      </c>
      <c r="Y95" s="98">
        <v>3.9726565305906788E-3</v>
      </c>
      <c r="DA95" s="63" t="s">
        <v>1828</v>
      </c>
    </row>
    <row r="96" spans="1:105" ht="12" customHeight="1" x14ac:dyDescent="0.25">
      <c r="A96" s="106" t="s">
        <v>122</v>
      </c>
      <c r="B96" s="101">
        <v>25.183362000820132</v>
      </c>
      <c r="C96" s="101">
        <v>26.658449029681808</v>
      </c>
      <c r="D96" s="101">
        <v>26.779829202305791</v>
      </c>
      <c r="E96" s="101">
        <v>31.500348755281728</v>
      </c>
      <c r="F96" s="101">
        <v>35.547036297136039</v>
      </c>
      <c r="G96" s="101">
        <v>46.59631737888548</v>
      </c>
      <c r="H96" s="101">
        <v>63.799031980500644</v>
      </c>
      <c r="I96" s="101">
        <v>71.17667839737156</v>
      </c>
      <c r="J96" s="101">
        <v>84.652388295665148</v>
      </c>
      <c r="K96" s="101">
        <v>96.243577366920135</v>
      </c>
      <c r="L96" s="101">
        <v>109.67992467846371</v>
      </c>
      <c r="M96" s="101">
        <v>127.16103931390113</v>
      </c>
      <c r="N96" s="101">
        <v>113.95879369668322</v>
      </c>
      <c r="O96" s="101">
        <v>117.56847191064561</v>
      </c>
      <c r="P96" s="101">
        <v>122.2016135044498</v>
      </c>
      <c r="Q96" s="101">
        <v>140.84221415987375</v>
      </c>
      <c r="R96" s="101">
        <v>130.65890756577457</v>
      </c>
      <c r="S96" s="101">
        <v>119.43806053826725</v>
      </c>
      <c r="T96" s="101">
        <v>111.12373583852251</v>
      </c>
      <c r="U96" s="101">
        <v>106.52334795441854</v>
      </c>
      <c r="V96" s="101">
        <v>115.42234175796575</v>
      </c>
      <c r="W96" s="101">
        <v>102.59618798698811</v>
      </c>
      <c r="X96" s="101">
        <v>103.99184217469291</v>
      </c>
      <c r="Y96" s="101">
        <v>116.68130185292429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0.35530030815912167</v>
      </c>
      <c r="D97" s="104">
        <v>0.39383513112035795</v>
      </c>
      <c r="E97" s="104">
        <v>0.46201477431911714</v>
      </c>
      <c r="F97" s="104">
        <v>0.43439038783789857</v>
      </c>
      <c r="G97" s="104">
        <v>0.54631909155990599</v>
      </c>
      <c r="H97" s="104">
        <v>0.69009795558867315</v>
      </c>
      <c r="I97" s="104">
        <v>1.2524726810906728</v>
      </c>
      <c r="J97" s="104">
        <v>2.634236066873235</v>
      </c>
      <c r="K97" s="104">
        <v>3.8454300674740707</v>
      </c>
      <c r="L97" s="104">
        <v>4.6339421868576425</v>
      </c>
      <c r="M97" s="104">
        <v>6.4555192149396028</v>
      </c>
      <c r="N97" s="104">
        <v>7.8768103886125687</v>
      </c>
      <c r="O97" s="104">
        <v>8.4744749490514426</v>
      </c>
      <c r="P97" s="104">
        <v>9.3836014842743758</v>
      </c>
      <c r="Q97" s="104">
        <v>11.050472605007483</v>
      </c>
      <c r="R97" s="104">
        <v>10.430325033852178</v>
      </c>
      <c r="S97" s="104">
        <v>9.842667096054214</v>
      </c>
      <c r="T97" s="104">
        <v>9.7326177842622492</v>
      </c>
      <c r="U97" s="104">
        <v>9.7002605355818456</v>
      </c>
      <c r="V97" s="104">
        <v>11.290072641392575</v>
      </c>
      <c r="W97" s="104">
        <v>11.083880234274696</v>
      </c>
      <c r="X97" s="104">
        <v>13.040966636368228</v>
      </c>
      <c r="Y97" s="104">
        <v>17.061587009742876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8.2957118702756405E-2</v>
      </c>
      <c r="D98" s="98">
        <v>8.994667100883505E-2</v>
      </c>
      <c r="E98" s="98">
        <v>0.12889604992808112</v>
      </c>
      <c r="F98" s="98">
        <v>0.10304032804349882</v>
      </c>
      <c r="G98" s="98">
        <v>0.11103804506151982</v>
      </c>
      <c r="H98" s="98">
        <v>0.18906839173549783</v>
      </c>
      <c r="I98" s="98">
        <v>0.27893953173526531</v>
      </c>
      <c r="J98" s="98">
        <v>0.67228188585547788</v>
      </c>
      <c r="K98" s="98">
        <v>0.9078719843688462</v>
      </c>
      <c r="L98" s="98">
        <v>1.0500514496859932</v>
      </c>
      <c r="M98" s="98">
        <v>1.6878812384617929</v>
      </c>
      <c r="N98" s="98">
        <v>1.2476989739387743</v>
      </c>
      <c r="O98" s="98">
        <v>1.445197901222836</v>
      </c>
      <c r="P98" s="98">
        <v>1.6465428872650483</v>
      </c>
      <c r="Q98" s="98">
        <v>2.9441079183977492</v>
      </c>
      <c r="R98" s="98">
        <v>2.6953408019378369</v>
      </c>
      <c r="S98" s="98">
        <v>2.3984955581942127</v>
      </c>
      <c r="T98" s="98">
        <v>2.4350080822269646</v>
      </c>
      <c r="U98" s="98">
        <v>2.3837661652843276</v>
      </c>
      <c r="V98" s="98">
        <v>3.0173516206477831</v>
      </c>
      <c r="W98" s="98">
        <v>2.3620770601731595</v>
      </c>
      <c r="X98" s="98">
        <v>3.2947730070255705</v>
      </c>
      <c r="Y98" s="98">
        <v>5.3786202334109205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0.27234318945636526</v>
      </c>
      <c r="D99" s="98">
        <v>0.30388846011152287</v>
      </c>
      <c r="E99" s="98">
        <v>0.33311872439103601</v>
      </c>
      <c r="F99" s="98">
        <v>0.33135005979439974</v>
      </c>
      <c r="G99" s="98">
        <v>0.43528104649838617</v>
      </c>
      <c r="H99" s="98">
        <v>0.50102956385317532</v>
      </c>
      <c r="I99" s="98">
        <v>0.97353314935540747</v>
      </c>
      <c r="J99" s="98">
        <v>1.961954181017757</v>
      </c>
      <c r="K99" s="98">
        <v>2.9375580831052246</v>
      </c>
      <c r="L99" s="98">
        <v>3.5838907371716493</v>
      </c>
      <c r="M99" s="98">
        <v>4.7676379764778103</v>
      </c>
      <c r="N99" s="98">
        <v>6.6291114146737939</v>
      </c>
      <c r="O99" s="98">
        <v>7.0292770478286064</v>
      </c>
      <c r="P99" s="98">
        <v>7.7370585970093284</v>
      </c>
      <c r="Q99" s="98">
        <v>8.1063646866097336</v>
      </c>
      <c r="R99" s="98">
        <v>7.73498423191434</v>
      </c>
      <c r="S99" s="98">
        <v>7.4441715378600009</v>
      </c>
      <c r="T99" s="98">
        <v>7.2976097020352855</v>
      </c>
      <c r="U99" s="98">
        <v>7.3164943702975185</v>
      </c>
      <c r="V99" s="98">
        <v>8.2727210207447914</v>
      </c>
      <c r="W99" s="98">
        <v>8.7218031741015363</v>
      </c>
      <c r="X99" s="98">
        <v>9.7461936293426579</v>
      </c>
      <c r="Y99" s="98">
        <v>11.682966776331956</v>
      </c>
      <c r="DA99" s="63" t="s">
        <v>1832</v>
      </c>
    </row>
    <row r="100" spans="1:105" ht="12" customHeight="1" x14ac:dyDescent="0.25">
      <c r="A100" s="121" t="s">
        <v>54</v>
      </c>
      <c r="B100" s="122">
        <v>16.161197239058517</v>
      </c>
      <c r="C100" s="122">
        <v>16.730254288835816</v>
      </c>
      <c r="D100" s="122">
        <v>16.699632094790719</v>
      </c>
      <c r="E100" s="122">
        <v>17.431942075157348</v>
      </c>
      <c r="F100" s="122">
        <v>19.117244884354683</v>
      </c>
      <c r="G100" s="122">
        <v>24.580856331935362</v>
      </c>
      <c r="H100" s="122">
        <v>28.768150164467954</v>
      </c>
      <c r="I100" s="122">
        <v>30.774144228577857</v>
      </c>
      <c r="J100" s="122">
        <v>31.189222965486138</v>
      </c>
      <c r="K100" s="122">
        <v>34.80753459972501</v>
      </c>
      <c r="L100" s="122">
        <v>41.534503617556958</v>
      </c>
      <c r="M100" s="122">
        <v>41.401351649964639</v>
      </c>
      <c r="N100" s="122">
        <v>38.761638999689659</v>
      </c>
      <c r="O100" s="122">
        <v>40.250263838954019</v>
      </c>
      <c r="P100" s="122">
        <v>38.679452714155111</v>
      </c>
      <c r="Q100" s="122">
        <v>40.124921471728783</v>
      </c>
      <c r="R100" s="122">
        <v>35.256123034511759</v>
      </c>
      <c r="S100" s="122">
        <v>40.073384567321568</v>
      </c>
      <c r="T100" s="122">
        <v>39.636356981519882</v>
      </c>
      <c r="U100" s="122">
        <v>38.664734478845219</v>
      </c>
      <c r="V100" s="122">
        <v>56.593154203476047</v>
      </c>
      <c r="W100" s="122">
        <v>51.539436948842038</v>
      </c>
      <c r="X100" s="122">
        <v>48.297271443393171</v>
      </c>
      <c r="Y100" s="122">
        <v>48.883020665923951</v>
      </c>
      <c r="DA100" s="130" t="s">
        <v>1833</v>
      </c>
    </row>
    <row r="101" spans="1:105" ht="12" customHeight="1" x14ac:dyDescent="0.25">
      <c r="A101" s="97" t="s">
        <v>202</v>
      </c>
      <c r="B101" s="98">
        <v>7.4462874310160285E-2</v>
      </c>
      <c r="C101" s="98">
        <v>7.2889961049026245E-2</v>
      </c>
      <c r="D101" s="98">
        <v>7.2518987588503961E-2</v>
      </c>
      <c r="E101" s="98">
        <v>6.4375175419153219E-2</v>
      </c>
      <c r="F101" s="98">
        <v>5.4617451476683856E-2</v>
      </c>
      <c r="G101" s="98">
        <v>0.10956964368964175</v>
      </c>
      <c r="H101" s="98">
        <v>0.1144806382820147</v>
      </c>
      <c r="I101" s="98">
        <v>0.14220963166768497</v>
      </c>
      <c r="J101" s="98">
        <v>0.11886302587305994</v>
      </c>
      <c r="K101" s="98">
        <v>0.17942135946164384</v>
      </c>
      <c r="L101" s="98">
        <v>0.20081373439427264</v>
      </c>
      <c r="M101" s="98">
        <v>0.25007679195086002</v>
      </c>
      <c r="N101" s="98">
        <v>0.27747233905138324</v>
      </c>
      <c r="O101" s="98">
        <v>0.29779898085545298</v>
      </c>
      <c r="P101" s="98">
        <v>0.28912143034195531</v>
      </c>
      <c r="Q101" s="98">
        <v>0.29056012880548998</v>
      </c>
      <c r="R101" s="98">
        <v>0.28323387975140263</v>
      </c>
      <c r="S101" s="98">
        <v>0.26790102756946926</v>
      </c>
      <c r="T101" s="98">
        <v>0.2680649680951791</v>
      </c>
      <c r="U101" s="98">
        <v>0.26918566375031949</v>
      </c>
      <c r="V101" s="98">
        <v>0.20836963018747592</v>
      </c>
      <c r="W101" s="98">
        <v>0.20837826851990768</v>
      </c>
      <c r="X101" s="98">
        <v>0.2092699002483161</v>
      </c>
      <c r="Y101" s="98">
        <v>0.20734754202906339</v>
      </c>
      <c r="DA101" s="63" t="s">
        <v>1834</v>
      </c>
    </row>
    <row r="102" spans="1:105" ht="12" customHeight="1" x14ac:dyDescent="0.25">
      <c r="A102" s="97" t="s">
        <v>50</v>
      </c>
      <c r="B102" s="98">
        <v>14.537945373761799</v>
      </c>
      <c r="C102" s="98">
        <v>14.612681935004304</v>
      </c>
      <c r="D102" s="98">
        <v>15.29587571529332</v>
      </c>
      <c r="E102" s="98">
        <v>16.249054573364514</v>
      </c>
      <c r="F102" s="98">
        <v>17.195234432801179</v>
      </c>
      <c r="G102" s="98">
        <v>21.025421222641604</v>
      </c>
      <c r="H102" s="98">
        <v>23.978025398240725</v>
      </c>
      <c r="I102" s="98">
        <v>24.449901018263819</v>
      </c>
      <c r="J102" s="98">
        <v>23.684032454605813</v>
      </c>
      <c r="K102" s="98">
        <v>26.244225181978202</v>
      </c>
      <c r="L102" s="98">
        <v>30.016586999832484</v>
      </c>
      <c r="M102" s="98">
        <v>26.470198236624604</v>
      </c>
      <c r="N102" s="98">
        <v>23.061255754371722</v>
      </c>
      <c r="O102" s="98">
        <v>25.306077615295088</v>
      </c>
      <c r="P102" s="98">
        <v>22.574535824581332</v>
      </c>
      <c r="Q102" s="98">
        <v>22.449623479099657</v>
      </c>
      <c r="R102" s="98">
        <v>18.049060398260863</v>
      </c>
      <c r="S102" s="98">
        <v>22.184602154177327</v>
      </c>
      <c r="T102" s="98">
        <v>22.096887632054905</v>
      </c>
      <c r="U102" s="98">
        <v>21.360976584261152</v>
      </c>
      <c r="V102" s="98">
        <v>27.613918238089074</v>
      </c>
      <c r="W102" s="98">
        <v>25.655889670295025</v>
      </c>
      <c r="X102" s="98">
        <v>22.86210666204509</v>
      </c>
      <c r="Y102" s="98">
        <v>22.05234136007973</v>
      </c>
      <c r="DA102" s="63" t="s">
        <v>1835</v>
      </c>
    </row>
    <row r="103" spans="1:105" ht="12" customHeight="1" x14ac:dyDescent="0.25">
      <c r="A103" s="109" t="s">
        <v>120</v>
      </c>
      <c r="B103" s="33">
        <v>1.5487889909865551</v>
      </c>
      <c r="C103" s="33">
        <v>2.0446823927824873</v>
      </c>
      <c r="D103" s="33">
        <v>1.3312373919088933</v>
      </c>
      <c r="E103" s="33">
        <v>1.1185123263736803</v>
      </c>
      <c r="F103" s="33">
        <v>1.86739300007682</v>
      </c>
      <c r="G103" s="33">
        <v>3.4458654656041157</v>
      </c>
      <c r="H103" s="33">
        <v>4.6756441279452137</v>
      </c>
      <c r="I103" s="33">
        <v>6.1820335786463501</v>
      </c>
      <c r="J103" s="33">
        <v>7.3863274850072642</v>
      </c>
      <c r="K103" s="33">
        <v>8.3838880582851658</v>
      </c>
      <c r="L103" s="33">
        <v>11.317102883330202</v>
      </c>
      <c r="M103" s="33">
        <v>14.681076621389177</v>
      </c>
      <c r="N103" s="33">
        <v>15.422910906266557</v>
      </c>
      <c r="O103" s="33">
        <v>14.646387242803478</v>
      </c>
      <c r="P103" s="33">
        <v>15.815795459231824</v>
      </c>
      <c r="Q103" s="33">
        <v>17.384737863823638</v>
      </c>
      <c r="R103" s="33">
        <v>16.923828756499489</v>
      </c>
      <c r="S103" s="33">
        <v>17.620881385574773</v>
      </c>
      <c r="T103" s="33">
        <v>17.271404381369798</v>
      </c>
      <c r="U103" s="33">
        <v>17.034572230833749</v>
      </c>
      <c r="V103" s="33">
        <v>28.7708663351995</v>
      </c>
      <c r="W103" s="33">
        <v>25.675169010027105</v>
      </c>
      <c r="X103" s="33">
        <v>25.225894881099769</v>
      </c>
      <c r="Y103" s="33">
        <v>26.623331763815155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495.97960094441214</v>
      </c>
      <c r="C124" s="117">
        <f t="shared" si="42"/>
        <v>551.90623676400651</v>
      </c>
      <c r="D124" s="117">
        <f t="shared" si="42"/>
        <v>453.1992341172641</v>
      </c>
      <c r="E124" s="117">
        <f t="shared" si="42"/>
        <v>474.96692099812088</v>
      </c>
      <c r="F124" s="117">
        <f t="shared" si="42"/>
        <v>500.83445150637942</v>
      </c>
      <c r="G124" s="117">
        <f t="shared" si="42"/>
        <v>521.43151830027659</v>
      </c>
      <c r="H124" s="117">
        <f t="shared" si="42"/>
        <v>495.36077626568698</v>
      </c>
      <c r="I124" s="117">
        <f t="shared" si="42"/>
        <v>464.76956199183644</v>
      </c>
      <c r="J124" s="117">
        <f t="shared" si="42"/>
        <v>416.04360276890793</v>
      </c>
      <c r="K124" s="117">
        <f t="shared" si="42"/>
        <v>404.16779036432337</v>
      </c>
      <c r="L124" s="117">
        <f t="shared" si="42"/>
        <v>427.21467153892365</v>
      </c>
      <c r="M124" s="117">
        <f t="shared" si="42"/>
        <v>397.00628635146592</v>
      </c>
      <c r="N124" s="117">
        <f t="shared" si="42"/>
        <v>403.89414584976305</v>
      </c>
      <c r="O124" s="117">
        <f t="shared" si="42"/>
        <v>395.57718938641779</v>
      </c>
      <c r="P124" s="117">
        <f t="shared" si="42"/>
        <v>330.79723227991587</v>
      </c>
      <c r="Q124" s="117">
        <f t="shared" si="42"/>
        <v>359.21527067925518</v>
      </c>
      <c r="R124" s="117">
        <f t="shared" ref="R124:V124" si="43">R125+R128+R130+R139</f>
        <v>375.70313775414064</v>
      </c>
      <c r="S124" s="117">
        <f t="shared" si="43"/>
        <v>384.82264286347623</v>
      </c>
      <c r="T124" s="117">
        <f t="shared" si="43"/>
        <v>365.08663671057894</v>
      </c>
      <c r="U124" s="117">
        <f t="shared" si="43"/>
        <v>359.02519603001167</v>
      </c>
      <c r="V124" s="117">
        <f t="shared" si="43"/>
        <v>377.49275919936019</v>
      </c>
      <c r="W124" s="117">
        <f t="shared" ref="W124:Y124" si="44">W125+W128+W130+W139</f>
        <v>404.93298664875692</v>
      </c>
      <c r="X124" s="117">
        <f t="shared" si="44"/>
        <v>373.13734960309972</v>
      </c>
      <c r="Y124" s="117">
        <f t="shared" si="44"/>
        <v>353.95205477251022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398.56824111211495</v>
      </c>
      <c r="C125" s="122">
        <f t="shared" si="45"/>
        <v>450.67167153043891</v>
      </c>
      <c r="D125" s="122">
        <f t="shared" si="45"/>
        <v>364.45464737960475</v>
      </c>
      <c r="E125" s="122">
        <f t="shared" si="45"/>
        <v>387.82897161724594</v>
      </c>
      <c r="F125" s="122">
        <f t="shared" si="45"/>
        <v>405.69042192615086</v>
      </c>
      <c r="G125" s="122">
        <f t="shared" si="45"/>
        <v>433.44905367772958</v>
      </c>
      <c r="H125" s="122">
        <f t="shared" si="45"/>
        <v>407.93230297015117</v>
      </c>
      <c r="I125" s="122">
        <f t="shared" si="45"/>
        <v>377.22381080212426</v>
      </c>
      <c r="J125" s="122">
        <f t="shared" si="45"/>
        <v>336.30603882721232</v>
      </c>
      <c r="K125" s="122">
        <f t="shared" si="45"/>
        <v>332.29078695469946</v>
      </c>
      <c r="L125" s="122">
        <f t="shared" si="45"/>
        <v>355.28596983196809</v>
      </c>
      <c r="M125" s="122">
        <f t="shared" si="45"/>
        <v>332.55436283972119</v>
      </c>
      <c r="N125" s="122">
        <f t="shared" si="45"/>
        <v>342.59185991197739</v>
      </c>
      <c r="O125" s="122">
        <f t="shared" si="45"/>
        <v>335.76513901863166</v>
      </c>
      <c r="P125" s="122">
        <f t="shared" si="45"/>
        <v>272.54004289225367</v>
      </c>
      <c r="Q125" s="122">
        <f t="shared" si="45"/>
        <v>296.39932848721907</v>
      </c>
      <c r="R125" s="122">
        <f t="shared" ref="R125:V125" si="46">SUM(R126:R127)</f>
        <v>312.27739519854811</v>
      </c>
      <c r="S125" s="122">
        <f t="shared" si="46"/>
        <v>318.79603871645031</v>
      </c>
      <c r="T125" s="122">
        <f t="shared" si="46"/>
        <v>296.68022851051489</v>
      </c>
      <c r="U125" s="122">
        <f t="shared" si="46"/>
        <v>288.58155234013765</v>
      </c>
      <c r="V125" s="122">
        <f t="shared" si="46"/>
        <v>299.35527942637071</v>
      </c>
      <c r="W125" s="122">
        <f t="shared" ref="W125:Y125" si="47">SUM(W126:W127)</f>
        <v>325.40203175323302</v>
      </c>
      <c r="X125" s="122">
        <f t="shared" si="47"/>
        <v>296.71648012849869</v>
      </c>
      <c r="Y125" s="122">
        <f t="shared" si="47"/>
        <v>276.30234166279348</v>
      </c>
      <c r="DA125" s="130" t="s">
        <v>1856</v>
      </c>
    </row>
    <row r="126" spans="1:105" ht="12" customHeight="1" x14ac:dyDescent="0.25">
      <c r="A126" s="97" t="s">
        <v>198</v>
      </c>
      <c r="B126" s="98">
        <v>396.61150800932825</v>
      </c>
      <c r="C126" s="98">
        <v>448.49828349656792</v>
      </c>
      <c r="D126" s="98">
        <v>362.72328155969552</v>
      </c>
      <c r="E126" s="98">
        <v>386.03321150256636</v>
      </c>
      <c r="F126" s="98">
        <v>403.82791156190041</v>
      </c>
      <c r="G126" s="98">
        <v>431.50661206094969</v>
      </c>
      <c r="H126" s="98">
        <v>406.14647699466622</v>
      </c>
      <c r="I126" s="98">
        <v>375.59845682828148</v>
      </c>
      <c r="J126" s="98">
        <v>334.87368875168914</v>
      </c>
      <c r="K126" s="98">
        <v>330.89834986989877</v>
      </c>
      <c r="L126" s="98">
        <v>353.81670964664579</v>
      </c>
      <c r="M126" s="98">
        <v>331.20300615238631</v>
      </c>
      <c r="N126" s="98">
        <v>341.25466301250879</v>
      </c>
      <c r="O126" s="98">
        <v>334.46433234660014</v>
      </c>
      <c r="P126" s="98">
        <v>271.48174852080695</v>
      </c>
      <c r="Q126" s="98">
        <v>295.246844245045</v>
      </c>
      <c r="R126" s="98">
        <v>311.06811236793379</v>
      </c>
      <c r="S126" s="98">
        <v>317.55782547167206</v>
      </c>
      <c r="T126" s="98">
        <v>295.52983379682206</v>
      </c>
      <c r="U126" s="98">
        <v>287.46418336707086</v>
      </c>
      <c r="V126" s="98">
        <v>298.17636594856003</v>
      </c>
      <c r="W126" s="98">
        <v>324.12128626408077</v>
      </c>
      <c r="X126" s="98">
        <v>295.56004416601854</v>
      </c>
      <c r="Y126" s="98">
        <v>275.23159779621966</v>
      </c>
      <c r="DA126" s="63" t="s">
        <v>1857</v>
      </c>
    </row>
    <row r="127" spans="1:105" ht="12" customHeight="1" x14ac:dyDescent="0.25">
      <c r="A127" s="97" t="s">
        <v>53</v>
      </c>
      <c r="B127" s="98">
        <v>1.9567331027867183</v>
      </c>
      <c r="C127" s="98">
        <v>2.1733880338710101</v>
      </c>
      <c r="D127" s="98">
        <v>1.7313658199092257</v>
      </c>
      <c r="E127" s="98">
        <v>1.795760114679559</v>
      </c>
      <c r="F127" s="98">
        <v>1.8625103642504406</v>
      </c>
      <c r="G127" s="98">
        <v>1.9424416167798666</v>
      </c>
      <c r="H127" s="98">
        <v>1.7858259754849599</v>
      </c>
      <c r="I127" s="98">
        <v>1.6253539738427734</v>
      </c>
      <c r="J127" s="98">
        <v>1.4323500755231731</v>
      </c>
      <c r="K127" s="98">
        <v>1.3924370848006915</v>
      </c>
      <c r="L127" s="98">
        <v>1.4692601853223188</v>
      </c>
      <c r="M127" s="98">
        <v>1.3513566873348923</v>
      </c>
      <c r="N127" s="98">
        <v>1.337196899468629</v>
      </c>
      <c r="O127" s="98">
        <v>1.3008066720315077</v>
      </c>
      <c r="P127" s="98">
        <v>1.0582943714467332</v>
      </c>
      <c r="Q127" s="98">
        <v>1.1524842421740722</v>
      </c>
      <c r="R127" s="98">
        <v>1.2092828306143157</v>
      </c>
      <c r="S127" s="98">
        <v>1.2382132447782401</v>
      </c>
      <c r="T127" s="98">
        <v>1.1503947136928316</v>
      </c>
      <c r="U127" s="98">
        <v>1.1173689730668035</v>
      </c>
      <c r="V127" s="98">
        <v>1.1789134778106918</v>
      </c>
      <c r="W127" s="98">
        <v>1.2807454891522285</v>
      </c>
      <c r="X127" s="98">
        <v>1.156435962480167</v>
      </c>
      <c r="Y127" s="98">
        <v>1.0707438665738229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0.11214600462335354</v>
      </c>
      <c r="C128" s="122">
        <f t="shared" si="48"/>
        <v>0.15303407718895562</v>
      </c>
      <c r="D128" s="122">
        <f t="shared" si="48"/>
        <v>0.23887842681933907</v>
      </c>
      <c r="E128" s="122">
        <f t="shared" si="48"/>
        <v>0.39397759700430168</v>
      </c>
      <c r="F128" s="122">
        <f t="shared" si="48"/>
        <v>0.24966202267605037</v>
      </c>
      <c r="G128" s="122">
        <f t="shared" si="48"/>
        <v>0.32874357752645389</v>
      </c>
      <c r="H128" s="122">
        <f t="shared" si="48"/>
        <v>0.65287870335012232</v>
      </c>
      <c r="I128" s="122">
        <f t="shared" si="48"/>
        <v>1.0711152061707778</v>
      </c>
      <c r="J128" s="122">
        <f t="shared" si="48"/>
        <v>0.77715556404964947</v>
      </c>
      <c r="K128" s="122">
        <f t="shared" si="48"/>
        <v>0.89454207687083098</v>
      </c>
      <c r="L128" s="122">
        <f t="shared" si="48"/>
        <v>1.1939630822213168</v>
      </c>
      <c r="M128" s="122">
        <f t="shared" si="48"/>
        <v>1.3030064191342157</v>
      </c>
      <c r="N128" s="122">
        <f t="shared" si="48"/>
        <v>2.8246253549867029</v>
      </c>
      <c r="O128" s="122">
        <f t="shared" si="48"/>
        <v>2.0404892455049635</v>
      </c>
      <c r="P128" s="122">
        <f t="shared" si="48"/>
        <v>1.5033286057446493</v>
      </c>
      <c r="Q128" s="122">
        <f t="shared" si="48"/>
        <v>2.3439381365239034</v>
      </c>
      <c r="R128" s="122">
        <f t="shared" si="48"/>
        <v>2.2056493460348889</v>
      </c>
      <c r="S128" s="122">
        <f t="shared" si="48"/>
        <v>2.4145915531424884</v>
      </c>
      <c r="T128" s="122">
        <f t="shared" si="48"/>
        <v>3.1917165954591917</v>
      </c>
      <c r="U128" s="122">
        <f t="shared" si="48"/>
        <v>4.4011704096088016</v>
      </c>
      <c r="V128" s="122">
        <f t="shared" si="48"/>
        <v>2.5350497636830793</v>
      </c>
      <c r="W128" s="122">
        <f t="shared" si="48"/>
        <v>9.4576583220987143</v>
      </c>
      <c r="X128" s="122">
        <f t="shared" si="48"/>
        <v>9.5464203503349818</v>
      </c>
      <c r="Y128" s="122">
        <f t="shared" si="48"/>
        <v>8.0700213078236054</v>
      </c>
      <c r="DA128" s="130" t="s">
        <v>1859</v>
      </c>
    </row>
    <row r="129" spans="1:105" ht="12" customHeight="1" x14ac:dyDescent="0.25">
      <c r="A129" s="97" t="s">
        <v>53</v>
      </c>
      <c r="B129" s="98">
        <v>0.11214600462335354</v>
      </c>
      <c r="C129" s="98">
        <v>0.15303407718895562</v>
      </c>
      <c r="D129" s="98">
        <v>0.23887842681933907</v>
      </c>
      <c r="E129" s="98">
        <v>0.39397759700430168</v>
      </c>
      <c r="F129" s="98">
        <v>0.24966202267605037</v>
      </c>
      <c r="G129" s="98">
        <v>0.32874357752645389</v>
      </c>
      <c r="H129" s="98">
        <v>0.65287870335012232</v>
      </c>
      <c r="I129" s="98">
        <v>1.0711152061707778</v>
      </c>
      <c r="J129" s="98">
        <v>0.77715556404964947</v>
      </c>
      <c r="K129" s="98">
        <v>0.89454207687083098</v>
      </c>
      <c r="L129" s="98">
        <v>1.1939630822213168</v>
      </c>
      <c r="M129" s="98">
        <v>1.3030064191342157</v>
      </c>
      <c r="N129" s="98">
        <v>2.8246253549867029</v>
      </c>
      <c r="O129" s="98">
        <v>2.0404892455049635</v>
      </c>
      <c r="P129" s="98">
        <v>1.5033286057446493</v>
      </c>
      <c r="Q129" s="98">
        <v>2.3439381365239034</v>
      </c>
      <c r="R129" s="98">
        <v>2.2056493460348889</v>
      </c>
      <c r="S129" s="98">
        <v>2.4145915531424884</v>
      </c>
      <c r="T129" s="98">
        <v>3.1917165954591917</v>
      </c>
      <c r="U129" s="98">
        <v>4.4011704096088016</v>
      </c>
      <c r="V129" s="98">
        <v>2.5350497636830793</v>
      </c>
      <c r="W129" s="98">
        <v>9.4576583220987143</v>
      </c>
      <c r="X129" s="98">
        <v>9.5464203503349818</v>
      </c>
      <c r="Y129" s="98">
        <v>8.0700213078236054</v>
      </c>
      <c r="DA129" s="63" t="s">
        <v>1860</v>
      </c>
    </row>
    <row r="130" spans="1:105" ht="12" customHeight="1" x14ac:dyDescent="0.25">
      <c r="A130" s="121" t="s">
        <v>55</v>
      </c>
      <c r="B130" s="122">
        <v>68.03000208621603</v>
      </c>
      <c r="C130" s="122">
        <v>71.846405149777198</v>
      </c>
      <c r="D130" s="122">
        <v>60.880278450204699</v>
      </c>
      <c r="E130" s="122">
        <v>59.748578454951264</v>
      </c>
      <c r="F130" s="122">
        <v>68.472204800211571</v>
      </c>
      <c r="G130" s="122">
        <v>62.174448812085991</v>
      </c>
      <c r="H130" s="122">
        <v>62.256292153626745</v>
      </c>
      <c r="I130" s="122">
        <v>64.470491935363512</v>
      </c>
      <c r="J130" s="122">
        <v>60.014391916418816</v>
      </c>
      <c r="K130" s="122">
        <v>54.073585953674048</v>
      </c>
      <c r="L130" s="122">
        <v>53.825788268075449</v>
      </c>
      <c r="M130" s="122">
        <v>49.071876877914839</v>
      </c>
      <c r="N130" s="122">
        <v>46.426993517020954</v>
      </c>
      <c r="O130" s="122">
        <v>45.666775159530985</v>
      </c>
      <c r="P130" s="122">
        <v>45.39867107441642</v>
      </c>
      <c r="Q130" s="122">
        <v>48.626663730791854</v>
      </c>
      <c r="R130" s="122">
        <v>50.217756830069462</v>
      </c>
      <c r="S130" s="122">
        <v>50.150279468127543</v>
      </c>
      <c r="T130" s="122">
        <v>50.851539525472049</v>
      </c>
      <c r="U130" s="122">
        <v>51.344329579551541</v>
      </c>
      <c r="V130" s="122">
        <v>53.678015124307223</v>
      </c>
      <c r="W130" s="122">
        <v>50.27237999647739</v>
      </c>
      <c r="X130" s="122">
        <v>49.034240145388921</v>
      </c>
      <c r="Y130" s="122">
        <v>52.235189074290446</v>
      </c>
      <c r="DA130" s="130" t="s">
        <v>1861</v>
      </c>
    </row>
    <row r="131" spans="1:105" ht="12" customHeight="1" x14ac:dyDescent="0.25">
      <c r="A131" s="97" t="s">
        <v>128</v>
      </c>
      <c r="B131" s="98">
        <v>64.371879650942475</v>
      </c>
      <c r="C131" s="98">
        <v>67.97164220203527</v>
      </c>
      <c r="D131" s="98">
        <v>56.939735672391748</v>
      </c>
      <c r="E131" s="98">
        <v>55.230948499083119</v>
      </c>
      <c r="F131" s="98">
        <v>63.906520522616127</v>
      </c>
      <c r="G131" s="98">
        <v>57.728352073114806</v>
      </c>
      <c r="H131" s="98">
        <v>57.257032983861357</v>
      </c>
      <c r="I131" s="98">
        <v>59.719017610647143</v>
      </c>
      <c r="J131" s="98">
        <v>55.046916256522088</v>
      </c>
      <c r="K131" s="98">
        <v>49.482947093115989</v>
      </c>
      <c r="L131" s="98">
        <v>49.565306210760959</v>
      </c>
      <c r="M131" s="98">
        <v>45.250873012207478</v>
      </c>
      <c r="N131" s="98">
        <v>43.804028159000936</v>
      </c>
      <c r="O131" s="98">
        <v>42.908282161816125</v>
      </c>
      <c r="P131" s="98">
        <v>41.772475969704573</v>
      </c>
      <c r="Q131" s="98">
        <v>43.353454856399132</v>
      </c>
      <c r="R131" s="98">
        <v>44.641909857825965</v>
      </c>
      <c r="S131" s="98">
        <v>44.628933526816958</v>
      </c>
      <c r="T131" s="98">
        <v>45.224584309231894</v>
      </c>
      <c r="U131" s="98">
        <v>45.682173277384699</v>
      </c>
      <c r="V131" s="98">
        <v>47.455456153483965</v>
      </c>
      <c r="W131" s="98">
        <v>44.955998788741084</v>
      </c>
      <c r="X131" s="98">
        <v>43.72675767580067</v>
      </c>
      <c r="Y131" s="98">
        <v>46.31527108962063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1.010653954866284E-2</v>
      </c>
      <c r="D132" s="98">
        <v>9.2821641075364492E-3</v>
      </c>
      <c r="E132" s="98">
        <v>9.4627770712079184E-3</v>
      </c>
      <c r="F132" s="98">
        <v>1.1017440416983311E-2</v>
      </c>
      <c r="G132" s="98">
        <v>1.004154243051174E-2</v>
      </c>
      <c r="H132" s="98">
        <v>1.0121435767325307E-2</v>
      </c>
      <c r="I132" s="98">
        <v>1.0644143725690367E-2</v>
      </c>
      <c r="J132" s="98">
        <v>1.3316750042689124E-2</v>
      </c>
      <c r="K132" s="98">
        <v>1.4551361827471816E-2</v>
      </c>
      <c r="L132" s="98">
        <v>1.7894124894786981E-2</v>
      </c>
      <c r="M132" s="98">
        <v>1.9817191966094591E-2</v>
      </c>
      <c r="N132" s="98">
        <v>3.1245687220989714E-2</v>
      </c>
      <c r="O132" s="98">
        <v>3.1554119537846093E-2</v>
      </c>
      <c r="P132" s="98">
        <v>3.199301806744155E-2</v>
      </c>
      <c r="Q132" s="98">
        <v>3.2428911938828554E-2</v>
      </c>
      <c r="R132" s="98">
        <v>3.4447245204126259E-2</v>
      </c>
      <c r="S132" s="98">
        <v>3.6054724147630439E-2</v>
      </c>
      <c r="T132" s="98">
        <v>3.8896561974136989E-2</v>
      </c>
      <c r="U132" s="98">
        <v>4.0850138867783131E-2</v>
      </c>
      <c r="V132" s="98">
        <v>4.2634532972579485E-2</v>
      </c>
      <c r="W132" s="98">
        <v>4.7447936791639993E-2</v>
      </c>
      <c r="X132" s="98">
        <v>5.1498618503614924E-2</v>
      </c>
      <c r="Y132" s="98">
        <v>6.1146542612015069E-2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2.3610967091993763E-3</v>
      </c>
      <c r="D133" s="101">
        <v>2.1222289013907276E-3</v>
      </c>
      <c r="E133" s="101">
        <v>2.6428876929555545E-3</v>
      </c>
      <c r="F133" s="101">
        <v>2.6170012637492541E-3</v>
      </c>
      <c r="G133" s="101">
        <v>2.0424766397874826E-3</v>
      </c>
      <c r="H133" s="101">
        <v>2.7723620667275805E-3</v>
      </c>
      <c r="I133" s="101">
        <v>2.3695963805581048E-3</v>
      </c>
      <c r="J133" s="101">
        <v>3.3973970898946511E-3</v>
      </c>
      <c r="K133" s="101">
        <v>3.4336790694206474E-3</v>
      </c>
      <c r="L133" s="101">
        <v>4.0552473775746041E-3</v>
      </c>
      <c r="M133" s="101">
        <v>5.1742106897710669E-3</v>
      </c>
      <c r="N133" s="101">
        <v>4.9710711036885947E-3</v>
      </c>
      <c r="O133" s="101">
        <v>5.3903420464153709E-3</v>
      </c>
      <c r="P133" s="101">
        <v>5.6238887253935487E-3</v>
      </c>
      <c r="Q133" s="101">
        <v>8.6364904792718099E-3</v>
      </c>
      <c r="R133" s="101">
        <v>8.8984241254088069E-3</v>
      </c>
      <c r="S133" s="101">
        <v>8.7887492939321393E-3</v>
      </c>
      <c r="T133" s="101">
        <v>9.7334207959586562E-3</v>
      </c>
      <c r="U133" s="101">
        <v>1.0040281496586829E-2</v>
      </c>
      <c r="V133" s="101">
        <v>1.1387805516432899E-2</v>
      </c>
      <c r="W133" s="101">
        <v>1.0134896355417753E-2</v>
      </c>
      <c r="X133" s="101">
        <v>1.3034931876064313E-2</v>
      </c>
      <c r="Y133" s="101">
        <v>1.9264434373835272E-2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7.745442839463464E-3</v>
      </c>
      <c r="D134" s="104">
        <v>7.1599352061457212E-3</v>
      </c>
      <c r="E134" s="104">
        <v>6.8198893782523634E-3</v>
      </c>
      <c r="F134" s="104">
        <v>8.4004391532340565E-3</v>
      </c>
      <c r="G134" s="104">
        <v>7.9990657907242566E-3</v>
      </c>
      <c r="H134" s="104">
        <v>7.3490737005977268E-3</v>
      </c>
      <c r="I134" s="104">
        <v>8.2745473451322615E-3</v>
      </c>
      <c r="J134" s="104">
        <v>9.9193529527944729E-3</v>
      </c>
      <c r="K134" s="104">
        <v>1.1117682758051169E-2</v>
      </c>
      <c r="L134" s="104">
        <v>1.3838877517212378E-2</v>
      </c>
      <c r="M134" s="104">
        <v>1.4642981276323526E-2</v>
      </c>
      <c r="N134" s="104">
        <v>2.6274616117301121E-2</v>
      </c>
      <c r="O134" s="104">
        <v>2.6163777491430725E-2</v>
      </c>
      <c r="P134" s="104">
        <v>2.6369129342047999E-2</v>
      </c>
      <c r="Q134" s="104">
        <v>2.3792421459556744E-2</v>
      </c>
      <c r="R134" s="104">
        <v>2.5548821078717449E-2</v>
      </c>
      <c r="S134" s="104">
        <v>2.7265974853698298E-2</v>
      </c>
      <c r="T134" s="104">
        <v>2.9163141178178337E-2</v>
      </c>
      <c r="U134" s="104">
        <v>3.0809857371196302E-2</v>
      </c>
      <c r="V134" s="104">
        <v>3.1246727456146584E-2</v>
      </c>
      <c r="W134" s="104">
        <v>3.7313040436222238E-2</v>
      </c>
      <c r="X134" s="104">
        <v>3.8463686627550613E-2</v>
      </c>
      <c r="Y134" s="104">
        <v>4.1882108238179797E-2</v>
      </c>
      <c r="DA134" s="132" t="s">
        <v>1865</v>
      </c>
    </row>
    <row r="135" spans="1:105" ht="12" customHeight="1" x14ac:dyDescent="0.25">
      <c r="A135" s="106" t="s">
        <v>122</v>
      </c>
      <c r="B135" s="101">
        <v>3.6581224352735604</v>
      </c>
      <c r="C135" s="101">
        <v>3.8173560273841898</v>
      </c>
      <c r="D135" s="101">
        <v>3.878061962376397</v>
      </c>
      <c r="E135" s="101">
        <v>4.4459773168145835</v>
      </c>
      <c r="F135" s="101">
        <v>4.4964410793980409</v>
      </c>
      <c r="G135" s="101">
        <v>4.3770211016045035</v>
      </c>
      <c r="H135" s="101">
        <v>4.9234764895981584</v>
      </c>
      <c r="I135" s="101">
        <v>4.6642060519847703</v>
      </c>
      <c r="J135" s="101">
        <v>4.848770334548699</v>
      </c>
      <c r="K135" s="101">
        <v>4.4595071474550503</v>
      </c>
      <c r="L135" s="101">
        <v>4.114395464704649</v>
      </c>
      <c r="M135" s="101">
        <v>3.6566476831432717</v>
      </c>
      <c r="N135" s="101">
        <v>2.4689591246145777</v>
      </c>
      <c r="O135" s="101">
        <v>2.5796425483729331</v>
      </c>
      <c r="P135" s="101">
        <v>3.3542606906020636</v>
      </c>
      <c r="Q135" s="101">
        <v>4.8767360988436579</v>
      </c>
      <c r="R135" s="101">
        <v>5.1469558592020386</v>
      </c>
      <c r="S135" s="101">
        <v>5.0862880179115368</v>
      </c>
      <c r="T135" s="101">
        <v>5.1622602186676261</v>
      </c>
      <c r="U135" s="101">
        <v>5.1757971097114384</v>
      </c>
      <c r="V135" s="101">
        <v>5.648990936829736</v>
      </c>
      <c r="W135" s="101">
        <v>4.7743316819125923</v>
      </c>
      <c r="X135" s="101">
        <v>4.6703209681101994</v>
      </c>
      <c r="Y135" s="101">
        <v>5.0922069362798768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4.7300380809079515E-2</v>
      </c>
      <c r="D136" s="104">
        <v>5.3198651329009534E-2</v>
      </c>
      <c r="E136" s="104">
        <v>6.2189861982352553E-2</v>
      </c>
      <c r="F136" s="104">
        <v>5.822575778041833E-2</v>
      </c>
      <c r="G136" s="104">
        <v>5.9034094936168853E-2</v>
      </c>
      <c r="H136" s="104">
        <v>6.5661244399902965E-2</v>
      </c>
      <c r="I136" s="104">
        <v>7.6624129005912797E-2</v>
      </c>
      <c r="J136" s="104">
        <v>0.10538857530534339</v>
      </c>
      <c r="K136" s="104">
        <v>0.11658035127553779</v>
      </c>
      <c r="L136" s="104">
        <v>0.12819246771505005</v>
      </c>
      <c r="M136" s="104">
        <v>0.14453899059799169</v>
      </c>
      <c r="N136" s="104">
        <v>0.12276054618445405</v>
      </c>
      <c r="O136" s="104">
        <v>0.14729632980408452</v>
      </c>
      <c r="P136" s="104">
        <v>0.23994139604234471</v>
      </c>
      <c r="Q136" s="104">
        <v>0.36404386361023333</v>
      </c>
      <c r="R136" s="104">
        <v>0.39444386783733332</v>
      </c>
      <c r="S136" s="104">
        <v>0.39900319925141736</v>
      </c>
      <c r="T136" s="104">
        <v>0.42579843559839403</v>
      </c>
      <c r="U136" s="104">
        <v>0.44550905358762088</v>
      </c>
      <c r="V136" s="104">
        <v>0.53093350102094838</v>
      </c>
      <c r="W136" s="104">
        <v>0.49460158903207296</v>
      </c>
      <c r="X136" s="104">
        <v>0.58566288297443936</v>
      </c>
      <c r="Y136" s="104">
        <v>0.76656450577792279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1.104390628253288E-2</v>
      </c>
      <c r="D137" s="98">
        <v>1.2149859702947158E-2</v>
      </c>
      <c r="E137" s="98">
        <v>1.7350154152345476E-2</v>
      </c>
      <c r="F137" s="98">
        <v>1.3811542221589122E-2</v>
      </c>
      <c r="G137" s="98">
        <v>1.1998538207719898E-2</v>
      </c>
      <c r="H137" s="98">
        <v>1.79894256713907E-2</v>
      </c>
      <c r="I137" s="98">
        <v>1.7065041806675976E-2</v>
      </c>
      <c r="J137" s="98">
        <v>2.6896158261926859E-2</v>
      </c>
      <c r="K137" s="98">
        <v>2.7523588517749931E-2</v>
      </c>
      <c r="L137" s="98">
        <v>2.9048417337785931E-2</v>
      </c>
      <c r="M137" s="98">
        <v>3.7791638802958501E-2</v>
      </c>
      <c r="N137" s="98">
        <v>1.9445460783966629E-2</v>
      </c>
      <c r="O137" s="98">
        <v>2.5119237235401409E-2</v>
      </c>
      <c r="P137" s="98">
        <v>4.2102576465556193E-2</v>
      </c>
      <c r="Q137" s="98">
        <v>9.6989917065929146E-2</v>
      </c>
      <c r="R137" s="98">
        <v>0.10192977185328307</v>
      </c>
      <c r="S137" s="98">
        <v>9.7230495735597347E-2</v>
      </c>
      <c r="T137" s="98">
        <v>0.10653070479745327</v>
      </c>
      <c r="U137" s="98">
        <v>0.10948050357766081</v>
      </c>
      <c r="V137" s="98">
        <v>0.1418957265065178</v>
      </c>
      <c r="W137" s="98">
        <v>0.10540415835288061</v>
      </c>
      <c r="X137" s="98">
        <v>0.14796650523280067</v>
      </c>
      <c r="Y137" s="98">
        <v>0.24165743542129695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3.6256474526546636E-2</v>
      </c>
      <c r="D138" s="98">
        <v>4.1048791626062377E-2</v>
      </c>
      <c r="E138" s="98">
        <v>4.4839707830007076E-2</v>
      </c>
      <c r="F138" s="98">
        <v>4.4414215558829212E-2</v>
      </c>
      <c r="G138" s="98">
        <v>4.7035556728448953E-2</v>
      </c>
      <c r="H138" s="98">
        <v>4.7671818728512262E-2</v>
      </c>
      <c r="I138" s="98">
        <v>5.9559087199236818E-2</v>
      </c>
      <c r="J138" s="98">
        <v>7.8492417043416529E-2</v>
      </c>
      <c r="K138" s="98">
        <v>8.9056762757787858E-2</v>
      </c>
      <c r="L138" s="98">
        <v>9.9144050377264134E-2</v>
      </c>
      <c r="M138" s="98">
        <v>0.10674735179503318</v>
      </c>
      <c r="N138" s="98">
        <v>0.10331508540048742</v>
      </c>
      <c r="O138" s="98">
        <v>0.12217709256868312</v>
      </c>
      <c r="P138" s="98">
        <v>0.19783881957678853</v>
      </c>
      <c r="Q138" s="98">
        <v>0.2670539465443042</v>
      </c>
      <c r="R138" s="98">
        <v>0.29251409598405026</v>
      </c>
      <c r="S138" s="98">
        <v>0.30177270351582003</v>
      </c>
      <c r="T138" s="98">
        <v>0.31926773080094073</v>
      </c>
      <c r="U138" s="98">
        <v>0.33602855000996007</v>
      </c>
      <c r="V138" s="98">
        <v>0.38903777451443056</v>
      </c>
      <c r="W138" s="98">
        <v>0.38919743067919238</v>
      </c>
      <c r="X138" s="98">
        <v>0.43769637774163866</v>
      </c>
      <c r="Y138" s="98">
        <v>0.52490707035662587</v>
      </c>
      <c r="DA138" s="63" t="s">
        <v>1869</v>
      </c>
    </row>
    <row r="139" spans="1:105" ht="12" customHeight="1" x14ac:dyDescent="0.25">
      <c r="A139" s="121" t="s">
        <v>54</v>
      </c>
      <c r="B139" s="122">
        <v>29.269211741457838</v>
      </c>
      <c r="C139" s="122">
        <v>29.235126006601352</v>
      </c>
      <c r="D139" s="122">
        <v>27.625429860635325</v>
      </c>
      <c r="E139" s="122">
        <v>26.995393328919342</v>
      </c>
      <c r="F139" s="122">
        <v>26.422162757340981</v>
      </c>
      <c r="G139" s="122">
        <v>25.479272232934612</v>
      </c>
      <c r="H139" s="122">
        <v>24.519302438558938</v>
      </c>
      <c r="I139" s="122">
        <v>22.004144048177903</v>
      </c>
      <c r="J139" s="122">
        <v>18.946016461227121</v>
      </c>
      <c r="K139" s="122">
        <v>16.908875379079014</v>
      </c>
      <c r="L139" s="122">
        <v>16.908950356658835</v>
      </c>
      <c r="M139" s="122">
        <v>14.077040214695693</v>
      </c>
      <c r="N139" s="122">
        <v>12.050667065778008</v>
      </c>
      <c r="O139" s="122">
        <v>12.104785962750197</v>
      </c>
      <c r="P139" s="122">
        <v>11.355189707501136</v>
      </c>
      <c r="Q139" s="122">
        <v>11.845340324720395</v>
      </c>
      <c r="R139" s="122">
        <v>11.00233637948819</v>
      </c>
      <c r="S139" s="122">
        <v>13.461733125755888</v>
      </c>
      <c r="T139" s="122">
        <v>14.363152079132806</v>
      </c>
      <c r="U139" s="122">
        <v>14.698143700713647</v>
      </c>
      <c r="V139" s="122">
        <v>21.924414884999113</v>
      </c>
      <c r="W139" s="122">
        <v>19.80091657694777</v>
      </c>
      <c r="X139" s="122">
        <v>17.840208978877136</v>
      </c>
      <c r="Y139" s="122">
        <v>17.344502727602759</v>
      </c>
      <c r="DA139" s="130" t="s">
        <v>1870</v>
      </c>
    </row>
    <row r="140" spans="1:105" ht="12" customHeight="1" x14ac:dyDescent="0.25">
      <c r="A140" s="97" t="s">
        <v>50</v>
      </c>
      <c r="B140" s="98">
        <v>26.451243739570121</v>
      </c>
      <c r="C140" s="98">
        <v>25.681058503053283</v>
      </c>
      <c r="D140" s="98">
        <v>25.330230984037897</v>
      </c>
      <c r="E140" s="98">
        <v>25.087905926362758</v>
      </c>
      <c r="F140" s="98">
        <v>23.771787636877061</v>
      </c>
      <c r="G140" s="98">
        <v>22.545372571984025</v>
      </c>
      <c r="H140" s="98">
        <v>21.187271661596853</v>
      </c>
      <c r="I140" s="98">
        <v>18.275689526778127</v>
      </c>
      <c r="J140" s="98">
        <v>15.119712331320745</v>
      </c>
      <c r="K140" s="98">
        <v>13.59595628396446</v>
      </c>
      <c r="L140" s="98">
        <v>12.990676695773478</v>
      </c>
      <c r="M140" s="98">
        <v>9.5184862619985555</v>
      </c>
      <c r="N140" s="98">
        <v>7.3632526583464744</v>
      </c>
      <c r="O140" s="98">
        <v>7.7078558447991066</v>
      </c>
      <c r="P140" s="98">
        <v>6.7627973612448367</v>
      </c>
      <c r="Q140" s="98">
        <v>6.7709146894290875</v>
      </c>
      <c r="R140" s="98">
        <v>5.7513213965662162</v>
      </c>
      <c r="S140" s="98">
        <v>7.6550952190927442</v>
      </c>
      <c r="T140" s="98">
        <v>8.2401079672744348</v>
      </c>
      <c r="U140" s="98">
        <v>8.336278641040467</v>
      </c>
      <c r="V140" s="98">
        <v>10.938792995074866</v>
      </c>
      <c r="W140" s="98">
        <v>10.077819869063012</v>
      </c>
      <c r="X140" s="98">
        <v>8.752139753477481</v>
      </c>
      <c r="Y140" s="98">
        <v>8.1242161539217292</v>
      </c>
      <c r="DA140" s="63" t="s">
        <v>1871</v>
      </c>
    </row>
    <row r="141" spans="1:105" ht="12" customHeight="1" x14ac:dyDescent="0.25">
      <c r="A141" s="109" t="s">
        <v>120</v>
      </c>
      <c r="B141" s="33">
        <v>2.8179680018877153</v>
      </c>
      <c r="C141" s="33">
        <v>3.5540675035480684</v>
      </c>
      <c r="D141" s="33">
        <v>2.2951988765974294</v>
      </c>
      <c r="E141" s="33">
        <v>1.907487402556582</v>
      </c>
      <c r="F141" s="33">
        <v>2.6503751204639201</v>
      </c>
      <c r="G141" s="33">
        <v>2.9338996609505887</v>
      </c>
      <c r="H141" s="33">
        <v>3.3320307769620836</v>
      </c>
      <c r="I141" s="33">
        <v>3.728454521399776</v>
      </c>
      <c r="J141" s="33">
        <v>3.8263041299063771</v>
      </c>
      <c r="K141" s="33">
        <v>3.3129190951145526</v>
      </c>
      <c r="L141" s="33">
        <v>3.9182736608853546</v>
      </c>
      <c r="M141" s="33">
        <v>4.558553952697137</v>
      </c>
      <c r="N141" s="33">
        <v>4.6874144074315325</v>
      </c>
      <c r="O141" s="33">
        <v>4.3969301179510909</v>
      </c>
      <c r="P141" s="33">
        <v>4.5923923462563003</v>
      </c>
      <c r="Q141" s="33">
        <v>5.0744256352913073</v>
      </c>
      <c r="R141" s="33">
        <v>5.2510149829219737</v>
      </c>
      <c r="S141" s="33">
        <v>5.8066379066631448</v>
      </c>
      <c r="T141" s="33">
        <v>6.1230441118583716</v>
      </c>
      <c r="U141" s="33">
        <v>6.3618650596731792</v>
      </c>
      <c r="V141" s="33">
        <v>10.985621889924246</v>
      </c>
      <c r="W141" s="33">
        <v>9.723096707884757</v>
      </c>
      <c r="X141" s="33">
        <v>9.0880692253996536</v>
      </c>
      <c r="Y141" s="33">
        <v>9.2202865736810278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0.63745900816773815</v>
      </c>
      <c r="C143" s="117">
        <f t="shared" si="49"/>
        <v>0.79456810648065501</v>
      </c>
      <c r="D143" s="117">
        <f t="shared" si="49"/>
        <v>1.0470257877537839</v>
      </c>
      <c r="E143" s="117">
        <f t="shared" si="49"/>
        <v>1.3945518160699686</v>
      </c>
      <c r="F143" s="117">
        <f t="shared" si="49"/>
        <v>1.5173268768551098</v>
      </c>
      <c r="G143" s="117">
        <f t="shared" si="49"/>
        <v>1.7137951879437217</v>
      </c>
      <c r="H143" s="117">
        <f t="shared" si="49"/>
        <v>2.0120833201264015</v>
      </c>
      <c r="I143" s="117">
        <f t="shared" si="49"/>
        <v>1.8933449845833636</v>
      </c>
      <c r="J143" s="117">
        <f t="shared" si="49"/>
        <v>2.0625398285136951</v>
      </c>
      <c r="K143" s="117">
        <f t="shared" si="49"/>
        <v>2.1288266539306497</v>
      </c>
      <c r="L143" s="117">
        <f t="shared" si="49"/>
        <v>2.6708210707000712</v>
      </c>
      <c r="M143" s="117">
        <f t="shared" si="49"/>
        <v>2.6012629191820169</v>
      </c>
      <c r="N143" s="117">
        <f t="shared" si="49"/>
        <v>2.666305023964902</v>
      </c>
      <c r="O143" s="117">
        <f t="shared" si="49"/>
        <v>3.0924227502050972</v>
      </c>
      <c r="P143" s="117">
        <f t="shared" si="49"/>
        <v>3.7930859650890052</v>
      </c>
      <c r="Q143" s="117">
        <f t="shared" si="49"/>
        <v>7.2699392786907335</v>
      </c>
      <c r="R143" s="117">
        <f t="shared" ref="R143:V143" si="50">R144+R146+R148+R157</f>
        <v>8.0371996121689886</v>
      </c>
      <c r="S143" s="117">
        <f t="shared" si="50"/>
        <v>9.2334712970334323</v>
      </c>
      <c r="T143" s="117">
        <f t="shared" si="50"/>
        <v>12.664708233648001</v>
      </c>
      <c r="U143" s="117">
        <f t="shared" si="50"/>
        <v>17.318178819779401</v>
      </c>
      <c r="V143" s="117">
        <f t="shared" si="50"/>
        <v>22.550188186914841</v>
      </c>
      <c r="W143" s="117">
        <f t="shared" ref="W143:Y143" si="51">W144+W146+W148+W157</f>
        <v>37.715801686792247</v>
      </c>
      <c r="X143" s="117">
        <f t="shared" si="51"/>
        <v>54.660471172086076</v>
      </c>
      <c r="Y143" s="117">
        <f t="shared" si="51"/>
        <v>65.358786155338791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0.50615824276984167</v>
      </c>
      <c r="C144" s="122">
        <f t="shared" si="52"/>
        <v>0.64063686909499284</v>
      </c>
      <c r="D144" s="122">
        <f t="shared" si="52"/>
        <v>0.84270446926259501</v>
      </c>
      <c r="E144" s="122">
        <f t="shared" si="52"/>
        <v>1.1359673317111365</v>
      </c>
      <c r="F144" s="122">
        <f t="shared" si="52"/>
        <v>1.2374783522181292</v>
      </c>
      <c r="G144" s="122">
        <f t="shared" si="52"/>
        <v>1.4124736145626517</v>
      </c>
      <c r="H144" s="122">
        <f t="shared" si="52"/>
        <v>1.6524536549678845</v>
      </c>
      <c r="I144" s="122">
        <f t="shared" si="52"/>
        <v>1.5295341717694932</v>
      </c>
      <c r="J144" s="122">
        <f t="shared" si="52"/>
        <v>1.6674945813719477</v>
      </c>
      <c r="K144" s="122">
        <f t="shared" si="52"/>
        <v>1.7313879302653556</v>
      </c>
      <c r="L144" s="122">
        <f t="shared" si="52"/>
        <v>2.232472935386379</v>
      </c>
      <c r="M144" s="122">
        <f t="shared" si="52"/>
        <v>2.157655243845138</v>
      </c>
      <c r="N144" s="122">
        <f t="shared" si="52"/>
        <v>2.2324407602923353</v>
      </c>
      <c r="O144" s="122">
        <f t="shared" si="52"/>
        <v>2.547471511211497</v>
      </c>
      <c r="P144" s="122">
        <f t="shared" si="52"/>
        <v>3.047710159209398</v>
      </c>
      <c r="Q144" s="122">
        <f t="shared" si="52"/>
        <v>6.0495850190671732</v>
      </c>
      <c r="R144" s="122">
        <f t="shared" si="52"/>
        <v>6.5378952191321345</v>
      </c>
      <c r="S144" s="122">
        <f t="shared" si="52"/>
        <v>7.2671139818099659</v>
      </c>
      <c r="T144" s="122">
        <f t="shared" si="52"/>
        <v>9.9790729463856085</v>
      </c>
      <c r="U144" s="122">
        <f t="shared" si="52"/>
        <v>13.540002745546817</v>
      </c>
      <c r="V144" s="122">
        <f t="shared" si="52"/>
        <v>17.011954940449151</v>
      </c>
      <c r="W144" s="122">
        <f t="shared" si="52"/>
        <v>28.633241068052762</v>
      </c>
      <c r="X144" s="122">
        <f t="shared" si="52"/>
        <v>41.769998542967521</v>
      </c>
      <c r="Y144" s="122">
        <f t="shared" si="52"/>
        <v>49.588692393896487</v>
      </c>
      <c r="DA144" s="130" t="s">
        <v>1874</v>
      </c>
    </row>
    <row r="145" spans="1:105" ht="12" customHeight="1" x14ac:dyDescent="0.25">
      <c r="A145" s="97" t="s">
        <v>53</v>
      </c>
      <c r="B145" s="98">
        <v>0.50615824276984167</v>
      </c>
      <c r="C145" s="98">
        <v>0.64063686909499284</v>
      </c>
      <c r="D145" s="98">
        <v>0.84270446926259501</v>
      </c>
      <c r="E145" s="98">
        <v>1.1359673317111365</v>
      </c>
      <c r="F145" s="98">
        <v>1.2374783522181292</v>
      </c>
      <c r="G145" s="98">
        <v>1.4124736145626517</v>
      </c>
      <c r="H145" s="98">
        <v>1.6524536549678845</v>
      </c>
      <c r="I145" s="98">
        <v>1.5295341717694932</v>
      </c>
      <c r="J145" s="98">
        <v>1.6674945813719477</v>
      </c>
      <c r="K145" s="98">
        <v>1.7313879302653556</v>
      </c>
      <c r="L145" s="98">
        <v>2.232472935386379</v>
      </c>
      <c r="M145" s="98">
        <v>2.157655243845138</v>
      </c>
      <c r="N145" s="98">
        <v>2.2324407602923353</v>
      </c>
      <c r="O145" s="98">
        <v>2.547471511211497</v>
      </c>
      <c r="P145" s="98">
        <v>3.047710159209398</v>
      </c>
      <c r="Q145" s="98">
        <v>6.0495850190671732</v>
      </c>
      <c r="R145" s="98">
        <v>6.5378952191321345</v>
      </c>
      <c r="S145" s="98">
        <v>7.2671139818099659</v>
      </c>
      <c r="T145" s="98">
        <v>9.9790729463856085</v>
      </c>
      <c r="U145" s="98">
        <v>13.540002745546817</v>
      </c>
      <c r="V145" s="98">
        <v>17.011954940449151</v>
      </c>
      <c r="W145" s="98">
        <v>28.633241068052762</v>
      </c>
      <c r="X145" s="98">
        <v>41.769998542967521</v>
      </c>
      <c r="Y145" s="98">
        <v>49.588692393896487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1.4636830932818049E-3</v>
      </c>
      <c r="C146" s="122">
        <f t="shared" si="53"/>
        <v>2.0180838721414692E-3</v>
      </c>
      <c r="D146" s="122">
        <f t="shared" si="53"/>
        <v>3.8673449552925369E-3</v>
      </c>
      <c r="E146" s="122">
        <f t="shared" si="53"/>
        <v>6.7995862081122816E-3</v>
      </c>
      <c r="F146" s="122">
        <f t="shared" si="53"/>
        <v>4.222218544130023E-3</v>
      </c>
      <c r="G146" s="122">
        <f t="shared" si="53"/>
        <v>5.2082345771267517E-3</v>
      </c>
      <c r="H146" s="122">
        <f t="shared" si="53"/>
        <v>9.1024495849781513E-3</v>
      </c>
      <c r="I146" s="122">
        <f t="shared" si="53"/>
        <v>1.3865873625501981E-2</v>
      </c>
      <c r="J146" s="122">
        <f t="shared" si="53"/>
        <v>9.7097903138439242E-3</v>
      </c>
      <c r="K146" s="122">
        <f t="shared" si="53"/>
        <v>1.0827833929252521E-2</v>
      </c>
      <c r="L146" s="122">
        <f t="shared" si="53"/>
        <v>1.4842559978696672E-2</v>
      </c>
      <c r="M146" s="122">
        <f t="shared" si="53"/>
        <v>1.6064523080963719E-2</v>
      </c>
      <c r="N146" s="122">
        <f t="shared" si="53"/>
        <v>3.5615453646576374E-2</v>
      </c>
      <c r="O146" s="122">
        <f t="shared" si="53"/>
        <v>3.1480296361713817E-2</v>
      </c>
      <c r="P146" s="122">
        <f t="shared" si="53"/>
        <v>4.276569857487883E-2</v>
      </c>
      <c r="Q146" s="122">
        <f t="shared" si="53"/>
        <v>0.12782249669793261</v>
      </c>
      <c r="R146" s="122">
        <f t="shared" si="53"/>
        <v>0.19610494538952655</v>
      </c>
      <c r="S146" s="122">
        <f t="shared" si="53"/>
        <v>0.27756671114652631</v>
      </c>
      <c r="T146" s="122">
        <f t="shared" si="53"/>
        <v>0.41146509889312494</v>
      </c>
      <c r="U146" s="122">
        <f t="shared" si="53"/>
        <v>0.65697627574977413</v>
      </c>
      <c r="V146" s="122">
        <f t="shared" si="53"/>
        <v>0.45351378011935228</v>
      </c>
      <c r="W146" s="122">
        <f t="shared" si="53"/>
        <v>2.4992077549771823</v>
      </c>
      <c r="X146" s="122">
        <f t="shared" si="53"/>
        <v>3.9496957317858792</v>
      </c>
      <c r="Y146" s="122">
        <f t="shared" si="53"/>
        <v>4.2706476676691612</v>
      </c>
      <c r="DA146" s="130" t="s">
        <v>1876</v>
      </c>
    </row>
    <row r="147" spans="1:105" ht="12" customHeight="1" x14ac:dyDescent="0.25">
      <c r="A147" s="97" t="s">
        <v>53</v>
      </c>
      <c r="B147" s="98">
        <v>1.4636830932818049E-3</v>
      </c>
      <c r="C147" s="98">
        <v>2.0180838721414692E-3</v>
      </c>
      <c r="D147" s="98">
        <v>3.8673449552925369E-3</v>
      </c>
      <c r="E147" s="98">
        <v>6.7995862081122816E-3</v>
      </c>
      <c r="F147" s="98">
        <v>4.222218544130023E-3</v>
      </c>
      <c r="G147" s="98">
        <v>5.2082345771267517E-3</v>
      </c>
      <c r="H147" s="98">
        <v>9.1024495849781513E-3</v>
      </c>
      <c r="I147" s="98">
        <v>1.3865873625501981E-2</v>
      </c>
      <c r="J147" s="98">
        <v>9.7097903138439242E-3</v>
      </c>
      <c r="K147" s="98">
        <v>1.0827833929252521E-2</v>
      </c>
      <c r="L147" s="98">
        <v>1.4842559978696672E-2</v>
      </c>
      <c r="M147" s="98">
        <v>1.6064523080963719E-2</v>
      </c>
      <c r="N147" s="98">
        <v>3.5615453646576374E-2</v>
      </c>
      <c r="O147" s="98">
        <v>3.1480296361713817E-2</v>
      </c>
      <c r="P147" s="98">
        <v>4.276569857487883E-2</v>
      </c>
      <c r="Q147" s="98">
        <v>0.12782249669793261</v>
      </c>
      <c r="R147" s="98">
        <v>0.19610494538952655</v>
      </c>
      <c r="S147" s="98">
        <v>0.27756671114652631</v>
      </c>
      <c r="T147" s="98">
        <v>0.41146509889312494</v>
      </c>
      <c r="U147" s="98">
        <v>0.65697627574977413</v>
      </c>
      <c r="V147" s="98">
        <v>0.45351378011935228</v>
      </c>
      <c r="W147" s="98">
        <v>2.4992077549771823</v>
      </c>
      <c r="X147" s="98">
        <v>3.9496957317858792</v>
      </c>
      <c r="Y147" s="98">
        <v>4.2706476676691612</v>
      </c>
      <c r="DA147" s="63" t="s">
        <v>1877</v>
      </c>
    </row>
    <row r="148" spans="1:105" ht="12" customHeight="1" x14ac:dyDescent="0.25">
      <c r="A148" s="121" t="s">
        <v>55</v>
      </c>
      <c r="B148" s="122">
        <v>9.114795414015997E-2</v>
      </c>
      <c r="C148" s="122">
        <v>0.10582150399540045</v>
      </c>
      <c r="D148" s="122">
        <v>0.14005548339538545</v>
      </c>
      <c r="E148" s="122">
        <v>0.17896348569426937</v>
      </c>
      <c r="F148" s="122">
        <v>0.19417049121857374</v>
      </c>
      <c r="G148" s="122">
        <v>0.20911329078683871</v>
      </c>
      <c r="H148" s="122">
        <v>0.25565818421326941</v>
      </c>
      <c r="I148" s="122">
        <v>0.25664964443984523</v>
      </c>
      <c r="J148" s="122">
        <v>0.29393334118853931</v>
      </c>
      <c r="K148" s="122">
        <v>0.29647633296146991</v>
      </c>
      <c r="L148" s="122">
        <v>0.32282236950704907</v>
      </c>
      <c r="M148" s="122">
        <v>0.33702644000073773</v>
      </c>
      <c r="N148" s="122">
        <v>0.31210774689771831</v>
      </c>
      <c r="O148" s="122">
        <v>0.40239332800697747</v>
      </c>
      <c r="P148" s="122">
        <v>0.55869818164303631</v>
      </c>
      <c r="Q148" s="122">
        <v>0.88517634181922022</v>
      </c>
      <c r="R148" s="122">
        <v>1.065718526229533</v>
      </c>
      <c r="S148" s="122">
        <v>1.3289495572015024</v>
      </c>
      <c r="T148" s="122">
        <v>1.7705085947061237</v>
      </c>
      <c r="U148" s="122">
        <v>2.4214311874184329</v>
      </c>
      <c r="V148" s="122">
        <v>3.6218062672308955</v>
      </c>
      <c r="W148" s="122">
        <v>4.6657311187526931</v>
      </c>
      <c r="X148" s="122">
        <v>6.4906291183417419</v>
      </c>
      <c r="Y148" s="122">
        <v>8.6050189475403549</v>
      </c>
      <c r="DA148" s="130" t="s">
        <v>1878</v>
      </c>
    </row>
    <row r="149" spans="1:105" ht="12" customHeight="1" x14ac:dyDescent="0.25">
      <c r="A149" s="97" t="s">
        <v>124</v>
      </c>
      <c r="B149" s="98">
        <v>2.678801585675725E-2</v>
      </c>
      <c r="C149" s="98">
        <v>2.5256184951018047E-2</v>
      </c>
      <c r="D149" s="98">
        <v>3.2541220962045841E-2</v>
      </c>
      <c r="E149" s="98">
        <v>3.2660105639965888E-2</v>
      </c>
      <c r="F149" s="98">
        <v>2.7952870803826291E-2</v>
      </c>
      <c r="G149" s="98">
        <v>3.1937113257435722E-2</v>
      </c>
      <c r="H149" s="98">
        <v>3.2071850346844677E-2</v>
      </c>
      <c r="I149" s="98">
        <v>2.4250647983135424E-2</v>
      </c>
      <c r="J149" s="98">
        <v>2.1270363012049719E-2</v>
      </c>
      <c r="K149" s="98">
        <v>1.9267781782945637E-2</v>
      </c>
      <c r="L149" s="98">
        <v>2.233070278534963E-2</v>
      </c>
      <c r="M149" s="98">
        <v>1.6550344613182558E-2</v>
      </c>
      <c r="N149" s="98">
        <v>1.328161212830729E-2</v>
      </c>
      <c r="O149" s="98">
        <v>1.9643565646376621E-2</v>
      </c>
      <c r="P149" s="98">
        <v>2.3516172548880224E-2</v>
      </c>
      <c r="Q149" s="98">
        <v>2.7967430539070037E-2</v>
      </c>
      <c r="R149" s="98">
        <v>3.1944784360347415E-2</v>
      </c>
      <c r="S149" s="98">
        <v>6.3486936442744363E-2</v>
      </c>
      <c r="T149" s="98">
        <v>0.10254969690300184</v>
      </c>
      <c r="U149" s="98">
        <v>0.14827721940066591</v>
      </c>
      <c r="V149" s="98">
        <v>0.14193017472478009</v>
      </c>
      <c r="W149" s="98">
        <v>0.1714477808382871</v>
      </c>
      <c r="X149" s="98">
        <v>0.18168732947762681</v>
      </c>
      <c r="Y149" s="98">
        <v>0.20428508982818572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6.4359938283402723E-2</v>
      </c>
      <c r="C153" s="101">
        <v>7.8832370936766705E-2</v>
      </c>
      <c r="D153" s="101">
        <v>0.10539683410936287</v>
      </c>
      <c r="E153" s="101">
        <v>0.14376521286118218</v>
      </c>
      <c r="F153" s="101">
        <v>0.16388502096238886</v>
      </c>
      <c r="G153" s="101">
        <v>0.17483289630498985</v>
      </c>
      <c r="H153" s="101">
        <v>0.220665838565415</v>
      </c>
      <c r="I153" s="101">
        <v>0.22835419072995958</v>
      </c>
      <c r="J153" s="101">
        <v>0.2644218656562195</v>
      </c>
      <c r="K153" s="101">
        <v>0.26703895763494961</v>
      </c>
      <c r="L153" s="101">
        <v>0.28827874111826757</v>
      </c>
      <c r="M153" s="101">
        <v>0.30468094255287259</v>
      </c>
      <c r="N153" s="101">
        <v>0.2786366423731485</v>
      </c>
      <c r="O153" s="101">
        <v>0.3572865944630581</v>
      </c>
      <c r="P153" s="101">
        <v>0.49694282376281157</v>
      </c>
      <c r="Q153" s="101">
        <v>0.79481237771201052</v>
      </c>
      <c r="R153" s="101">
        <v>0.95626388640928728</v>
      </c>
      <c r="S153" s="101">
        <v>1.1693518429853593</v>
      </c>
      <c r="T153" s="101">
        <v>1.5317631685758231</v>
      </c>
      <c r="U153" s="101">
        <v>2.0751053570503344</v>
      </c>
      <c r="V153" s="101">
        <v>3.1379988552852436</v>
      </c>
      <c r="W153" s="101">
        <v>4.0187561977303723</v>
      </c>
      <c r="X153" s="101">
        <v>5.52484470778451</v>
      </c>
      <c r="Y153" s="101">
        <v>7.2361875551286943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1.7329481076157115E-3</v>
      </c>
      <c r="D154" s="104">
        <v>2.1174283239767445E-3</v>
      </c>
      <c r="E154" s="104">
        <v>2.5381671931213137E-3</v>
      </c>
      <c r="F154" s="104">
        <v>2.3325994523585884E-3</v>
      </c>
      <c r="G154" s="104">
        <v>2.3432812244131235E-3</v>
      </c>
      <c r="H154" s="104">
        <v>2.9204953010097175E-3</v>
      </c>
      <c r="I154" s="104">
        <v>4.0448057267502132E-3</v>
      </c>
      <c r="J154" s="104">
        <v>8.2411125202701257E-3</v>
      </c>
      <c r="K154" s="104">
        <v>1.0169593543574638E-2</v>
      </c>
      <c r="L154" s="104">
        <v>1.221292560343184E-2</v>
      </c>
      <c r="M154" s="104">
        <v>1.5795152834682569E-2</v>
      </c>
      <c r="N154" s="104">
        <v>2.0189492396262502E-2</v>
      </c>
      <c r="O154" s="104">
        <v>2.5463167897542757E-2</v>
      </c>
      <c r="P154" s="104">
        <v>3.8239185331344482E-2</v>
      </c>
      <c r="Q154" s="104">
        <v>6.2396533568139678E-2</v>
      </c>
      <c r="R154" s="104">
        <v>7.7509855459898289E-2</v>
      </c>
      <c r="S154" s="104">
        <v>9.6110777773398728E-2</v>
      </c>
      <c r="T154" s="104">
        <v>0.13619572922729889</v>
      </c>
      <c r="U154" s="104">
        <v>0.19804861096743287</v>
      </c>
      <c r="V154" s="104">
        <v>0.34187723722087171</v>
      </c>
      <c r="W154" s="104">
        <v>0.47552714018403341</v>
      </c>
      <c r="X154" s="104">
        <v>0.78409708107960563</v>
      </c>
      <c r="Y154" s="104">
        <v>1.1645463025834748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4.046165414661291E-4</v>
      </c>
      <c r="D155" s="98">
        <v>4.8359227959102809E-4</v>
      </c>
      <c r="E155" s="98">
        <v>7.0811528859120578E-4</v>
      </c>
      <c r="F155" s="98">
        <v>5.5330831320053709E-4</v>
      </c>
      <c r="G155" s="98">
        <v>4.7626628870916279E-4</v>
      </c>
      <c r="H155" s="98">
        <v>8.0013764011511426E-4</v>
      </c>
      <c r="I155" s="98">
        <v>9.0082301387789225E-4</v>
      </c>
      <c r="J155" s="98">
        <v>2.103209631189444E-3</v>
      </c>
      <c r="K155" s="98">
        <v>2.4009509752167578E-3</v>
      </c>
      <c r="L155" s="98">
        <v>2.7674493374478422E-3</v>
      </c>
      <c r="M155" s="98">
        <v>4.1298524937543307E-3</v>
      </c>
      <c r="N155" s="98">
        <v>3.1980468875547558E-3</v>
      </c>
      <c r="O155" s="98">
        <v>4.3423713003166563E-3</v>
      </c>
      <c r="P155" s="98">
        <v>6.7098393647312959E-3</v>
      </c>
      <c r="Q155" s="98">
        <v>1.6623916019237656E-2</v>
      </c>
      <c r="R155" s="98">
        <v>2.0029622786952625E-2</v>
      </c>
      <c r="S155" s="98">
        <v>2.3420610626615674E-2</v>
      </c>
      <c r="T155" s="98">
        <v>3.4074871610547487E-2</v>
      </c>
      <c r="U155" s="98">
        <v>4.86689585474527E-2</v>
      </c>
      <c r="V155" s="98">
        <v>9.1369105280065449E-2</v>
      </c>
      <c r="W155" s="98">
        <v>0.10133921745609285</v>
      </c>
      <c r="X155" s="98">
        <v>0.19810049129518206</v>
      </c>
      <c r="Y155" s="98">
        <v>0.3671201455200232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1.3283315661495824E-3</v>
      </c>
      <c r="D156" s="98">
        <v>1.6338360443857165E-3</v>
      </c>
      <c r="E156" s="98">
        <v>1.8300519045301078E-3</v>
      </c>
      <c r="F156" s="98">
        <v>1.7792911391580515E-3</v>
      </c>
      <c r="G156" s="98">
        <v>1.8670149357039607E-3</v>
      </c>
      <c r="H156" s="98">
        <v>2.1203576608946032E-3</v>
      </c>
      <c r="I156" s="98">
        <v>3.1439827128723211E-3</v>
      </c>
      <c r="J156" s="98">
        <v>6.1379028890806821E-3</v>
      </c>
      <c r="K156" s="98">
        <v>7.7686425683578799E-3</v>
      </c>
      <c r="L156" s="98">
        <v>9.4454762659839982E-3</v>
      </c>
      <c r="M156" s="98">
        <v>1.1665300340928239E-2</v>
      </c>
      <c r="N156" s="98">
        <v>1.6991445508707747E-2</v>
      </c>
      <c r="O156" s="98">
        <v>2.1120796597226103E-2</v>
      </c>
      <c r="P156" s="98">
        <v>3.1529345966613186E-2</v>
      </c>
      <c r="Q156" s="98">
        <v>4.5772617548902023E-2</v>
      </c>
      <c r="R156" s="98">
        <v>5.7480232672945664E-2</v>
      </c>
      <c r="S156" s="98">
        <v>7.2690167146783058E-2</v>
      </c>
      <c r="T156" s="98">
        <v>0.1021208576167514</v>
      </c>
      <c r="U156" s="98">
        <v>0.14937965241998016</v>
      </c>
      <c r="V156" s="98">
        <v>0.25050813194080629</v>
      </c>
      <c r="W156" s="98">
        <v>0.37418792272794055</v>
      </c>
      <c r="X156" s="98">
        <v>0.58599658978442359</v>
      </c>
      <c r="Y156" s="98">
        <v>0.79742615706345155</v>
      </c>
      <c r="DA156" s="63" t="s">
        <v>1886</v>
      </c>
    </row>
    <row r="157" spans="1:105" ht="12" customHeight="1" x14ac:dyDescent="0.25">
      <c r="A157" s="121" t="s">
        <v>54</v>
      </c>
      <c r="B157" s="122">
        <v>3.8689128164454654E-2</v>
      </c>
      <c r="C157" s="122">
        <v>4.609164951812033E-2</v>
      </c>
      <c r="D157" s="122">
        <v>6.039849014051081E-2</v>
      </c>
      <c r="E157" s="122">
        <v>7.2821412456450366E-2</v>
      </c>
      <c r="F157" s="122">
        <v>8.1455814874276833E-2</v>
      </c>
      <c r="G157" s="122">
        <v>8.7000048017104509E-2</v>
      </c>
      <c r="H157" s="122">
        <v>9.4869031360269404E-2</v>
      </c>
      <c r="I157" s="122">
        <v>9.3295294748523216E-2</v>
      </c>
      <c r="J157" s="122">
        <v>9.1402115639364304E-2</v>
      </c>
      <c r="K157" s="122">
        <v>9.0134556774571883E-2</v>
      </c>
      <c r="L157" s="122">
        <v>0.1006832058279466</v>
      </c>
      <c r="M157" s="122">
        <v>9.0516712255177656E-2</v>
      </c>
      <c r="N157" s="122">
        <v>8.6141063128272036E-2</v>
      </c>
      <c r="O157" s="122">
        <v>0.11107761462490856</v>
      </c>
      <c r="P157" s="122">
        <v>0.14391192566169198</v>
      </c>
      <c r="Q157" s="122">
        <v>0.20735542110640753</v>
      </c>
      <c r="R157" s="122">
        <v>0.23748092141779459</v>
      </c>
      <c r="S157" s="122">
        <v>0.35984104687543716</v>
      </c>
      <c r="T157" s="122">
        <v>0.50366159366314434</v>
      </c>
      <c r="U157" s="122">
        <v>0.69976861106437782</v>
      </c>
      <c r="V157" s="122">
        <v>1.4629131991154449</v>
      </c>
      <c r="W157" s="122">
        <v>1.9176217450096102</v>
      </c>
      <c r="X157" s="122">
        <v>2.4501477789909289</v>
      </c>
      <c r="Y157" s="122">
        <v>2.8944271462327893</v>
      </c>
      <c r="DA157" s="130" t="s">
        <v>1887</v>
      </c>
    </row>
    <row r="158" spans="1:105" ht="12" customHeight="1" x14ac:dyDescent="0.25">
      <c r="A158" s="97" t="s">
        <v>50</v>
      </c>
      <c r="B158" s="98">
        <v>3.4967581904189686E-2</v>
      </c>
      <c r="C158" s="98">
        <v>4.0242756470536413E-2</v>
      </c>
      <c r="D158" s="98">
        <v>5.6462154000362925E-2</v>
      </c>
      <c r="E158" s="98">
        <v>6.9370419715863274E-2</v>
      </c>
      <c r="F158" s="98">
        <v>7.5211606353990532E-2</v>
      </c>
      <c r="G158" s="98">
        <v>7.8730029971212104E-2</v>
      </c>
      <c r="H158" s="98">
        <v>8.3776820630312193E-2</v>
      </c>
      <c r="I158" s="98">
        <v>7.8903440297313401E-2</v>
      </c>
      <c r="J158" s="98">
        <v>7.3172973146998471E-2</v>
      </c>
      <c r="K158" s="98">
        <v>7.1258635344543422E-2</v>
      </c>
      <c r="L158" s="98">
        <v>7.4521874439099758E-2</v>
      </c>
      <c r="M158" s="98">
        <v>5.9403509076116842E-2</v>
      </c>
      <c r="N158" s="98">
        <v>5.2217260660637345E-2</v>
      </c>
      <c r="O158" s="98">
        <v>7.2199367102795065E-2</v>
      </c>
      <c r="P158" s="98">
        <v>8.1011090051018531E-2</v>
      </c>
      <c r="Q158" s="98">
        <v>0.10747722011418384</v>
      </c>
      <c r="R158" s="98">
        <v>0.11211495861075448</v>
      </c>
      <c r="S158" s="98">
        <v>0.19405839220562524</v>
      </c>
      <c r="T158" s="98">
        <v>0.28010930179628435</v>
      </c>
      <c r="U158" s="98">
        <v>0.38578538581491595</v>
      </c>
      <c r="V158" s="98">
        <v>0.69408867875927371</v>
      </c>
      <c r="W158" s="98">
        <v>0.92896041833681164</v>
      </c>
      <c r="X158" s="98">
        <v>1.082626677645133</v>
      </c>
      <c r="Y158" s="98">
        <v>1.2285011717809549</v>
      </c>
      <c r="DA158" s="63" t="s">
        <v>1888</v>
      </c>
    </row>
    <row r="159" spans="1:105" ht="12" customHeight="1" x14ac:dyDescent="0.25">
      <c r="A159" s="109" t="s">
        <v>120</v>
      </c>
      <c r="B159" s="33">
        <v>3.7215462602649694E-3</v>
      </c>
      <c r="C159" s="33">
        <v>5.8488930475839159E-3</v>
      </c>
      <c r="D159" s="33">
        <v>3.9363361401478858E-3</v>
      </c>
      <c r="E159" s="33">
        <v>3.4509927405870916E-3</v>
      </c>
      <c r="F159" s="33">
        <v>6.2442085202862986E-3</v>
      </c>
      <c r="G159" s="33">
        <v>8.2700180458924102E-3</v>
      </c>
      <c r="H159" s="33">
        <v>1.1092210729957209E-2</v>
      </c>
      <c r="I159" s="33">
        <v>1.4391854451209815E-2</v>
      </c>
      <c r="J159" s="33">
        <v>1.8229142492365829E-2</v>
      </c>
      <c r="K159" s="33">
        <v>1.8875921430028461E-2</v>
      </c>
      <c r="L159" s="33">
        <v>2.616133138884684E-2</v>
      </c>
      <c r="M159" s="33">
        <v>3.1113203179060817E-2</v>
      </c>
      <c r="N159" s="33">
        <v>3.3923802467634691E-2</v>
      </c>
      <c r="O159" s="33">
        <v>3.8878247522113503E-2</v>
      </c>
      <c r="P159" s="33">
        <v>6.2900835610673445E-2</v>
      </c>
      <c r="Q159" s="33">
        <v>9.9878200992223692E-2</v>
      </c>
      <c r="R159" s="33">
        <v>0.1253659628070401</v>
      </c>
      <c r="S159" s="33">
        <v>0.16578265466981193</v>
      </c>
      <c r="T159" s="33">
        <v>0.22355229186685993</v>
      </c>
      <c r="U159" s="33">
        <v>0.31398322524946187</v>
      </c>
      <c r="V159" s="33">
        <v>0.76882452035617121</v>
      </c>
      <c r="W159" s="33">
        <v>0.9886613266727986</v>
      </c>
      <c r="X159" s="33">
        <v>1.3675211013457957</v>
      </c>
      <c r="Y159" s="33">
        <v>1.6659259744518344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3.3747628253404733</v>
      </c>
      <c r="C161" s="117">
        <f t="shared" si="54"/>
        <v>3.6185462146873029</v>
      </c>
      <c r="D161" s="117">
        <f t="shared" si="54"/>
        <v>3.9069308171081349</v>
      </c>
      <c r="E161" s="117">
        <f t="shared" si="54"/>
        <v>4.3798869764765653</v>
      </c>
      <c r="F161" s="117">
        <f t="shared" si="54"/>
        <v>4.3653447296086485</v>
      </c>
      <c r="G161" s="117">
        <f t="shared" si="54"/>
        <v>4.601254879228371</v>
      </c>
      <c r="H161" s="117">
        <f t="shared" si="54"/>
        <v>4.7596317877523253</v>
      </c>
      <c r="I161" s="117">
        <f t="shared" si="54"/>
        <v>4.5458323189440994</v>
      </c>
      <c r="J161" s="117">
        <f t="shared" si="54"/>
        <v>4.8127963319066867</v>
      </c>
      <c r="K161" s="117">
        <f t="shared" si="54"/>
        <v>4.7948503542110403</v>
      </c>
      <c r="L161" s="117">
        <f t="shared" si="54"/>
        <v>4.5883765061500394</v>
      </c>
      <c r="M161" s="117">
        <f t="shared" si="54"/>
        <v>4.1120197167317762</v>
      </c>
      <c r="N161" s="117">
        <f t="shared" si="54"/>
        <v>3.4603420666723577</v>
      </c>
      <c r="O161" s="117">
        <f t="shared" si="54"/>
        <v>3.5510219324426275</v>
      </c>
      <c r="P161" s="117">
        <f t="shared" si="54"/>
        <v>3.4949864161055211</v>
      </c>
      <c r="Q161" s="117">
        <f t="shared" si="54"/>
        <v>3.9830322930806124</v>
      </c>
      <c r="R161" s="117">
        <f t="shared" ref="R161:V161" si="55">R162+R164+R166+R175</f>
        <v>4.0201393893800512</v>
      </c>
      <c r="S161" s="117">
        <f t="shared" si="55"/>
        <v>4.1012815314355606</v>
      </c>
      <c r="T161" s="117">
        <f t="shared" si="55"/>
        <v>4.0832154955895241</v>
      </c>
      <c r="U161" s="117">
        <f t="shared" si="55"/>
        <v>4.5141528580642927</v>
      </c>
      <c r="V161" s="117">
        <f t="shared" si="55"/>
        <v>9.3757055133051672</v>
      </c>
      <c r="W161" s="117">
        <f t="shared" ref="W161:Y161" si="56">W162+W164+W166+W175</f>
        <v>25.297694821078831</v>
      </c>
      <c r="X161" s="117">
        <f t="shared" si="56"/>
        <v>48.736891779069417</v>
      </c>
      <c r="Y161" s="117">
        <f t="shared" si="56"/>
        <v>73.726361971711682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2.7123604232050664</v>
      </c>
      <c r="C162" s="122">
        <f t="shared" si="57"/>
        <v>2.9341498569781477</v>
      </c>
      <c r="D162" s="122">
        <f t="shared" si="57"/>
        <v>3.1558480398141819</v>
      </c>
      <c r="E162" s="122">
        <f t="shared" si="57"/>
        <v>3.5570693728028955</v>
      </c>
      <c r="F162" s="122">
        <f t="shared" si="57"/>
        <v>3.5630537898154686</v>
      </c>
      <c r="G162" s="122">
        <f t="shared" si="57"/>
        <v>3.8048714286451828</v>
      </c>
      <c r="H162" s="122">
        <f t="shared" si="57"/>
        <v>3.8783401884638242</v>
      </c>
      <c r="I162" s="122">
        <f t="shared" si="57"/>
        <v>3.6834912054203004</v>
      </c>
      <c r="J162" s="122">
        <f t="shared" si="57"/>
        <v>3.9191631009015553</v>
      </c>
      <c r="K162" s="122">
        <f t="shared" si="57"/>
        <v>3.9612222433951869</v>
      </c>
      <c r="L162" s="122">
        <f t="shared" si="57"/>
        <v>3.7992430688410841</v>
      </c>
      <c r="M162" s="122">
        <f t="shared" si="57"/>
        <v>3.4207353501461779</v>
      </c>
      <c r="N162" s="122">
        <f t="shared" si="57"/>
        <v>2.9017652275486276</v>
      </c>
      <c r="O162" s="122">
        <f t="shared" si="57"/>
        <v>2.994360264241255</v>
      </c>
      <c r="P162" s="122">
        <f t="shared" si="57"/>
        <v>2.9092389359923105</v>
      </c>
      <c r="Q162" s="122">
        <f t="shared" si="57"/>
        <v>3.2723748145894911</v>
      </c>
      <c r="R162" s="122">
        <f t="shared" si="57"/>
        <v>3.3112292570608597</v>
      </c>
      <c r="S162" s="122">
        <f t="shared" si="57"/>
        <v>3.3539805122030333</v>
      </c>
      <c r="T162" s="122">
        <f t="shared" si="57"/>
        <v>3.2166469005409057</v>
      </c>
      <c r="U162" s="122">
        <f t="shared" si="57"/>
        <v>3.1894102139627662</v>
      </c>
      <c r="V162" s="122">
        <f t="shared" si="57"/>
        <v>6.4770663753556912</v>
      </c>
      <c r="W162" s="122">
        <f t="shared" si="57"/>
        <v>18.824867277410174</v>
      </c>
      <c r="X162" s="122">
        <f t="shared" si="57"/>
        <v>37.621096154047372</v>
      </c>
      <c r="Y162" s="122">
        <f t="shared" si="57"/>
        <v>58.05066107946223</v>
      </c>
      <c r="DA162" s="130" t="s">
        <v>1891</v>
      </c>
    </row>
    <row r="163" spans="1:105" ht="12" customHeight="1" x14ac:dyDescent="0.25">
      <c r="A163" s="97" t="s">
        <v>53</v>
      </c>
      <c r="B163" s="33">
        <v>2.7123604232050664</v>
      </c>
      <c r="C163" s="33">
        <v>2.9341498569781477</v>
      </c>
      <c r="D163" s="33">
        <v>3.1558480398141819</v>
      </c>
      <c r="E163" s="33">
        <v>3.5570693728028955</v>
      </c>
      <c r="F163" s="33">
        <v>3.5630537898154686</v>
      </c>
      <c r="G163" s="33">
        <v>3.8048714286451828</v>
      </c>
      <c r="H163" s="33">
        <v>3.8783401884638242</v>
      </c>
      <c r="I163" s="33">
        <v>3.6834912054203004</v>
      </c>
      <c r="J163" s="33">
        <v>3.9191631009015553</v>
      </c>
      <c r="K163" s="33">
        <v>3.9612222433951869</v>
      </c>
      <c r="L163" s="33">
        <v>3.7992430688410841</v>
      </c>
      <c r="M163" s="33">
        <v>3.4207353501461779</v>
      </c>
      <c r="N163" s="33">
        <v>2.9017652275486276</v>
      </c>
      <c r="O163" s="33">
        <v>2.994360264241255</v>
      </c>
      <c r="P163" s="33">
        <v>2.9092389359923105</v>
      </c>
      <c r="Q163" s="33">
        <v>3.2723748145894911</v>
      </c>
      <c r="R163" s="33">
        <v>3.3112292570608597</v>
      </c>
      <c r="S163" s="33">
        <v>3.3539805122030333</v>
      </c>
      <c r="T163" s="33">
        <v>3.2166469005409057</v>
      </c>
      <c r="U163" s="33">
        <v>3.1894102139627662</v>
      </c>
      <c r="V163" s="33">
        <v>6.4770663753556912</v>
      </c>
      <c r="W163" s="33">
        <v>18.824867277410174</v>
      </c>
      <c r="X163" s="33">
        <v>37.621096154047372</v>
      </c>
      <c r="Y163" s="33">
        <v>58.05066107946223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3.7637565255817843E-3</v>
      </c>
      <c r="C164" s="122">
        <f t="shared" si="58"/>
        <v>4.894039420741199E-3</v>
      </c>
      <c r="D164" s="122">
        <f t="shared" si="58"/>
        <v>8.5743182722565949E-3</v>
      </c>
      <c r="E164" s="122">
        <f t="shared" si="58"/>
        <v>1.4150790613147611E-2</v>
      </c>
      <c r="F164" s="122">
        <f t="shared" si="58"/>
        <v>8.1776637676784086E-3</v>
      </c>
      <c r="G164" s="122">
        <f t="shared" si="58"/>
        <v>9.5289958636656444E-3</v>
      </c>
      <c r="H164" s="122">
        <f t="shared" si="58"/>
        <v>1.6197944117640497E-2</v>
      </c>
      <c r="I164" s="122">
        <f t="shared" si="58"/>
        <v>2.4465097245291646E-2</v>
      </c>
      <c r="J164" s="122">
        <f t="shared" si="58"/>
        <v>1.773029998333988E-2</v>
      </c>
      <c r="K164" s="122">
        <f t="shared" si="58"/>
        <v>1.9949083369769926E-2</v>
      </c>
      <c r="L164" s="122">
        <f t="shared" si="58"/>
        <v>2.4332638933097037E-2</v>
      </c>
      <c r="M164" s="122">
        <f t="shared" si="58"/>
        <v>2.1877704120305805E-2</v>
      </c>
      <c r="N164" s="122">
        <f t="shared" si="58"/>
        <v>3.6276854335107037E-2</v>
      </c>
      <c r="O164" s="122">
        <f t="shared" si="58"/>
        <v>2.309208976466938E-2</v>
      </c>
      <c r="P164" s="122">
        <f t="shared" si="58"/>
        <v>2.0215084564122229E-2</v>
      </c>
      <c r="Q164" s="122">
        <f t="shared" si="58"/>
        <v>4.381819189451585E-2</v>
      </c>
      <c r="R164" s="122">
        <f t="shared" si="58"/>
        <v>5.4241692856499032E-2</v>
      </c>
      <c r="S164" s="122">
        <f t="shared" si="58"/>
        <v>6.6858830466325139E-2</v>
      </c>
      <c r="T164" s="122">
        <f t="shared" si="58"/>
        <v>9.5250075395688347E-2</v>
      </c>
      <c r="U164" s="122">
        <f t="shared" si="58"/>
        <v>0.17635364485431732</v>
      </c>
      <c r="V164" s="122">
        <f t="shared" si="58"/>
        <v>0.1825624307471474</v>
      </c>
      <c r="W164" s="122">
        <f t="shared" si="58"/>
        <v>1.4332446292266161</v>
      </c>
      <c r="X164" s="122">
        <f t="shared" si="58"/>
        <v>2.6406831880909789</v>
      </c>
      <c r="Y164" s="122">
        <f t="shared" si="58"/>
        <v>3.1195059545831234</v>
      </c>
      <c r="DA164" s="130" t="s">
        <v>1893</v>
      </c>
    </row>
    <row r="165" spans="1:105" ht="12" customHeight="1" x14ac:dyDescent="0.25">
      <c r="A165" s="97" t="s">
        <v>53</v>
      </c>
      <c r="B165" s="98">
        <v>3.7637565255817843E-3</v>
      </c>
      <c r="C165" s="98">
        <v>4.894039420741199E-3</v>
      </c>
      <c r="D165" s="98">
        <v>8.5743182722565949E-3</v>
      </c>
      <c r="E165" s="98">
        <v>1.4150790613147611E-2</v>
      </c>
      <c r="F165" s="98">
        <v>8.1776637676784086E-3</v>
      </c>
      <c r="G165" s="98">
        <v>9.5289958636656444E-3</v>
      </c>
      <c r="H165" s="98">
        <v>1.6197944117640497E-2</v>
      </c>
      <c r="I165" s="98">
        <v>2.4465097245291646E-2</v>
      </c>
      <c r="J165" s="98">
        <v>1.773029998333988E-2</v>
      </c>
      <c r="K165" s="98">
        <v>1.9949083369769926E-2</v>
      </c>
      <c r="L165" s="98">
        <v>2.4332638933097037E-2</v>
      </c>
      <c r="M165" s="98">
        <v>2.1877704120305805E-2</v>
      </c>
      <c r="N165" s="98">
        <v>3.6276854335107037E-2</v>
      </c>
      <c r="O165" s="98">
        <v>2.309208976466938E-2</v>
      </c>
      <c r="P165" s="98">
        <v>2.0215084564122229E-2</v>
      </c>
      <c r="Q165" s="98">
        <v>4.381819189451585E-2</v>
      </c>
      <c r="R165" s="98">
        <v>5.4241692856499032E-2</v>
      </c>
      <c r="S165" s="98">
        <v>6.6858830466325139E-2</v>
      </c>
      <c r="T165" s="98">
        <v>9.5250075395688347E-2</v>
      </c>
      <c r="U165" s="98">
        <v>0.17635364485431732</v>
      </c>
      <c r="V165" s="98">
        <v>0.1825624307471474</v>
      </c>
      <c r="W165" s="98">
        <v>1.4332446292266161</v>
      </c>
      <c r="X165" s="98">
        <v>2.6406831880909789</v>
      </c>
      <c r="Y165" s="98">
        <v>3.1195059545831234</v>
      </c>
      <c r="DA165" s="63" t="s">
        <v>1894</v>
      </c>
    </row>
    <row r="166" spans="1:105" ht="12" customHeight="1" x14ac:dyDescent="0.25">
      <c r="A166" s="121" t="s">
        <v>55</v>
      </c>
      <c r="B166" s="122">
        <v>0.46238068275335942</v>
      </c>
      <c r="C166" s="122">
        <v>0.47332712670953514</v>
      </c>
      <c r="D166" s="122">
        <v>0.51934979033856898</v>
      </c>
      <c r="E166" s="122">
        <v>0.5751605286103425</v>
      </c>
      <c r="F166" s="122">
        <v>0.5589435640837227</v>
      </c>
      <c r="G166" s="122">
        <v>0.55605656291244243</v>
      </c>
      <c r="H166" s="122">
        <v>0.63117025221746248</v>
      </c>
      <c r="I166" s="122">
        <v>0.61455698658834612</v>
      </c>
      <c r="J166" s="122">
        <v>0.66816713234185832</v>
      </c>
      <c r="K166" s="122">
        <v>0.62389493106288363</v>
      </c>
      <c r="L166" s="122">
        <v>0.58286662088702978</v>
      </c>
      <c r="M166" s="122">
        <v>0.52805288604102263</v>
      </c>
      <c r="N166" s="122">
        <v>0.40981603413121748</v>
      </c>
      <c r="O166" s="122">
        <v>0.418301186140833</v>
      </c>
      <c r="P166" s="122">
        <v>0.45036162833014476</v>
      </c>
      <c r="Q166" s="122">
        <v>0.54123697278257454</v>
      </c>
      <c r="R166" s="122">
        <v>0.53654235006423001</v>
      </c>
      <c r="S166" s="122">
        <v>0.53641583701317064</v>
      </c>
      <c r="T166" s="122">
        <v>0.60139216619156222</v>
      </c>
      <c r="U166" s="122">
        <v>0.89145391640489602</v>
      </c>
      <c r="V166" s="122">
        <v>1.9327008725689505</v>
      </c>
      <c r="W166" s="122">
        <v>3.5682101064684262</v>
      </c>
      <c r="X166" s="122">
        <v>6.1456153595968432</v>
      </c>
      <c r="Y166" s="122">
        <v>9.3842116374173283</v>
      </c>
      <c r="DA166" s="130" t="s">
        <v>1895</v>
      </c>
    </row>
    <row r="167" spans="1:105" ht="12" customHeight="1" x14ac:dyDescent="0.25">
      <c r="A167" s="97" t="s">
        <v>124</v>
      </c>
      <c r="B167" s="98">
        <v>0.13600761070897219</v>
      </c>
      <c r="C167" s="98">
        <v>0.11803328285342662</v>
      </c>
      <c r="D167" s="98">
        <v>0.1303795707200934</v>
      </c>
      <c r="E167" s="98">
        <v>0.11829182574127152</v>
      </c>
      <c r="F167" s="98">
        <v>9.146423612653122E-2</v>
      </c>
      <c r="G167" s="98">
        <v>9.3973401685335745E-2</v>
      </c>
      <c r="H167" s="98">
        <v>8.2090569267105673E-2</v>
      </c>
      <c r="I167" s="98">
        <v>5.851897441726317E-2</v>
      </c>
      <c r="J167" s="98">
        <v>4.968816323800955E-2</v>
      </c>
      <c r="K167" s="98">
        <v>4.2698847892075377E-2</v>
      </c>
      <c r="L167" s="98">
        <v>4.3972206249686022E-2</v>
      </c>
      <c r="M167" s="98">
        <v>2.8306213082614988E-2</v>
      </c>
      <c r="N167" s="98">
        <v>1.8246987456487285E-2</v>
      </c>
      <c r="O167" s="98">
        <v>1.9806259172912094E-2</v>
      </c>
      <c r="P167" s="98">
        <v>1.8426379860492392E-2</v>
      </c>
      <c r="Q167" s="98">
        <v>1.880692458224598E-2</v>
      </c>
      <c r="R167" s="98">
        <v>1.764841744106627E-2</v>
      </c>
      <c r="S167" s="98">
        <v>2.4774690055574977E-2</v>
      </c>
      <c r="T167" s="98">
        <v>3.3518456509931356E-2</v>
      </c>
      <c r="U167" s="98">
        <v>5.2187756723185284E-2</v>
      </c>
      <c r="V167" s="98">
        <v>6.6474636446752736E-2</v>
      </c>
      <c r="W167" s="98">
        <v>0.10230731154032603</v>
      </c>
      <c r="X167" s="98">
        <v>0.12790571892815267</v>
      </c>
      <c r="Y167" s="98">
        <v>0.17795120277896459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0.3263730720443872</v>
      </c>
      <c r="C171" s="101">
        <v>0.35026768750876763</v>
      </c>
      <c r="D171" s="101">
        <v>0.38314652398585258</v>
      </c>
      <c r="E171" s="101">
        <v>0.44993558204471296</v>
      </c>
      <c r="F171" s="101">
        <v>0.46113260706625708</v>
      </c>
      <c r="G171" s="101">
        <v>0.45568070701936164</v>
      </c>
      <c r="H171" s="101">
        <v>0.54182287345689151</v>
      </c>
      <c r="I171" s="101">
        <v>0.54659632458328222</v>
      </c>
      <c r="J171" s="101">
        <v>0.60137399860624885</v>
      </c>
      <c r="K171" s="101">
        <v>0.5625467376703257</v>
      </c>
      <c r="L171" s="101">
        <v>0.51906150900377002</v>
      </c>
      <c r="M171" s="101">
        <v>0.47756248307330429</v>
      </c>
      <c r="N171" s="101">
        <v>0.36768349665616945</v>
      </c>
      <c r="O171" s="101">
        <v>0.37233984454480806</v>
      </c>
      <c r="P171" s="101">
        <v>0.4009888762237544</v>
      </c>
      <c r="Q171" s="101">
        <v>0.4842528713167259</v>
      </c>
      <c r="R171" s="101">
        <v>0.48061104563586676</v>
      </c>
      <c r="S171" s="101">
        <v>0.47305550919789829</v>
      </c>
      <c r="T171" s="101">
        <v>0.5229545412379567</v>
      </c>
      <c r="U171" s="101">
        <v>0.76685393102478883</v>
      </c>
      <c r="V171" s="101">
        <v>1.6702507624306675</v>
      </c>
      <c r="W171" s="101">
        <v>3.0776879971407824</v>
      </c>
      <c r="X171" s="101">
        <v>5.2196448270308204</v>
      </c>
      <c r="Y171" s="101">
        <v>7.8485999113290248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5.0261563473408561E-3</v>
      </c>
      <c r="D172" s="104">
        <v>5.8236956326230063E-3</v>
      </c>
      <c r="E172" s="104">
        <v>6.9331208243580654E-3</v>
      </c>
      <c r="F172" s="104">
        <v>6.3467208909343525E-3</v>
      </c>
      <c r="G172" s="104">
        <v>6.4024542077450982E-3</v>
      </c>
      <c r="H172" s="104">
        <v>7.2568094934653236E-3</v>
      </c>
      <c r="I172" s="104">
        <v>9.4416875878007428E-3</v>
      </c>
      <c r="J172" s="104">
        <v>1.7104970497599944E-2</v>
      </c>
      <c r="K172" s="104">
        <v>1.8649345500482611E-2</v>
      </c>
      <c r="L172" s="104">
        <v>1.9832905633573799E-2</v>
      </c>
      <c r="M172" s="104">
        <v>2.2184189885103449E-2</v>
      </c>
      <c r="N172" s="104">
        <v>2.3885550018560766E-2</v>
      </c>
      <c r="O172" s="104">
        <v>2.615508242311284E-2</v>
      </c>
      <c r="P172" s="104">
        <v>3.0946372245897989E-2</v>
      </c>
      <c r="Q172" s="104">
        <v>3.8177176883602726E-2</v>
      </c>
      <c r="R172" s="104">
        <v>3.8282886987296962E-2</v>
      </c>
      <c r="S172" s="104">
        <v>3.8585637759697367E-2</v>
      </c>
      <c r="T172" s="104">
        <v>4.4919168443674176E-2</v>
      </c>
      <c r="U172" s="104">
        <v>7.2412228656921901E-2</v>
      </c>
      <c r="V172" s="104">
        <v>0.19597547369153012</v>
      </c>
      <c r="W172" s="104">
        <v>0.3882147977873176</v>
      </c>
      <c r="X172" s="104">
        <v>0.79806481363787041</v>
      </c>
      <c r="Y172" s="104">
        <v>1.3576605233093377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1.173529656884604E-3</v>
      </c>
      <c r="D173" s="98">
        <v>1.3300541107975677E-3</v>
      </c>
      <c r="E173" s="98">
        <v>1.9342495902882619E-3</v>
      </c>
      <c r="F173" s="98">
        <v>1.5054849759853438E-3</v>
      </c>
      <c r="G173" s="98">
        <v>1.3012834620039322E-3</v>
      </c>
      <c r="H173" s="98">
        <v>1.9881718080007908E-3</v>
      </c>
      <c r="I173" s="98">
        <v>2.1027683511933952E-3</v>
      </c>
      <c r="J173" s="98">
        <v>4.3653497756859054E-3</v>
      </c>
      <c r="K173" s="98">
        <v>4.4029453168094885E-3</v>
      </c>
      <c r="L173" s="98">
        <v>4.4941370591724764E-3</v>
      </c>
      <c r="M173" s="98">
        <v>5.8003510873122395E-3</v>
      </c>
      <c r="N173" s="98">
        <v>3.783508143500057E-3</v>
      </c>
      <c r="O173" s="98">
        <v>4.4603672146583933E-3</v>
      </c>
      <c r="P173" s="98">
        <v>5.4301676380366978E-3</v>
      </c>
      <c r="Q173" s="98">
        <v>1.0171305136230416E-2</v>
      </c>
      <c r="R173" s="98">
        <v>9.8928295118265973E-3</v>
      </c>
      <c r="S173" s="98">
        <v>9.4026832233131182E-3</v>
      </c>
      <c r="T173" s="98">
        <v>1.1238347239334427E-2</v>
      </c>
      <c r="U173" s="98">
        <v>1.7794761284197654E-2</v>
      </c>
      <c r="V173" s="98">
        <v>5.2375828919150207E-2</v>
      </c>
      <c r="W173" s="98">
        <v>8.2732152359204156E-2</v>
      </c>
      <c r="X173" s="98">
        <v>0.2016294097784164</v>
      </c>
      <c r="Y173" s="98">
        <v>0.42799889345609621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3.8526266904562526E-3</v>
      </c>
      <c r="D174" s="33">
        <v>4.4936415218254384E-3</v>
      </c>
      <c r="E174" s="33">
        <v>4.9988712340698037E-3</v>
      </c>
      <c r="F174" s="33">
        <v>4.8412359149490082E-3</v>
      </c>
      <c r="G174" s="33">
        <v>5.1011707457411662E-3</v>
      </c>
      <c r="H174" s="33">
        <v>5.2686376854645329E-3</v>
      </c>
      <c r="I174" s="33">
        <v>7.3389192366073467E-3</v>
      </c>
      <c r="J174" s="33">
        <v>1.2739620721914037E-2</v>
      </c>
      <c r="K174" s="33">
        <v>1.4246400183673123E-2</v>
      </c>
      <c r="L174" s="33">
        <v>1.5338768574401323E-2</v>
      </c>
      <c r="M174" s="33">
        <v>1.6383838797791209E-2</v>
      </c>
      <c r="N174" s="33">
        <v>2.0102041875060709E-2</v>
      </c>
      <c r="O174" s="33">
        <v>2.1694715208454445E-2</v>
      </c>
      <c r="P174" s="33">
        <v>2.551620460786129E-2</v>
      </c>
      <c r="Q174" s="33">
        <v>2.8005871747372308E-2</v>
      </c>
      <c r="R174" s="33">
        <v>2.8390057475470364E-2</v>
      </c>
      <c r="S174" s="33">
        <v>2.918295453638425E-2</v>
      </c>
      <c r="T174" s="33">
        <v>3.3680821204339753E-2</v>
      </c>
      <c r="U174" s="33">
        <v>5.4617467372724243E-2</v>
      </c>
      <c r="V174" s="33">
        <v>0.14359964477237991</v>
      </c>
      <c r="W174" s="33">
        <v>0.30548264542811343</v>
      </c>
      <c r="X174" s="33">
        <v>0.59643540385945404</v>
      </c>
      <c r="Y174" s="33">
        <v>0.92966162985324141</v>
      </c>
      <c r="DA174" s="60" t="s">
        <v>1903</v>
      </c>
    </row>
    <row r="175" spans="1:105" ht="12" customHeight="1" x14ac:dyDescent="0.25">
      <c r="A175" s="121" t="s">
        <v>54</v>
      </c>
      <c r="B175" s="122">
        <v>0.19625796285646552</v>
      </c>
      <c r="C175" s="122">
        <v>0.20617519157887906</v>
      </c>
      <c r="D175" s="122">
        <v>0.22315866868312761</v>
      </c>
      <c r="E175" s="122">
        <v>0.23350628445018004</v>
      </c>
      <c r="F175" s="122">
        <v>0.23516971194177877</v>
      </c>
      <c r="G175" s="122">
        <v>0.23079789180707971</v>
      </c>
      <c r="H175" s="122">
        <v>0.23392340295339895</v>
      </c>
      <c r="I175" s="122">
        <v>0.22331902969016115</v>
      </c>
      <c r="J175" s="122">
        <v>0.20773579867993339</v>
      </c>
      <c r="K175" s="122">
        <v>0.18978409638320007</v>
      </c>
      <c r="L175" s="122">
        <v>0.18193417748882904</v>
      </c>
      <c r="M175" s="122">
        <v>0.14135377642426944</v>
      </c>
      <c r="N175" s="122">
        <v>0.11248395065740524</v>
      </c>
      <c r="O175" s="122">
        <v>0.11526839229586974</v>
      </c>
      <c r="P175" s="122">
        <v>0.11517076721894329</v>
      </c>
      <c r="Q175" s="122">
        <v>0.12560231381403114</v>
      </c>
      <c r="R175" s="122">
        <v>0.11812608939846238</v>
      </c>
      <c r="S175" s="122">
        <v>0.14402635175303169</v>
      </c>
      <c r="T175" s="122">
        <v>0.16992635346136764</v>
      </c>
      <c r="U175" s="122">
        <v>0.2569350828423127</v>
      </c>
      <c r="V175" s="122">
        <v>0.78337583463337845</v>
      </c>
      <c r="W175" s="122">
        <v>1.471372807973613</v>
      </c>
      <c r="X175" s="122">
        <v>2.3294970773342163</v>
      </c>
      <c r="Y175" s="122">
        <v>3.1719833002489994</v>
      </c>
      <c r="DA175" s="130" t="s">
        <v>1904</v>
      </c>
    </row>
    <row r="176" spans="1:105" ht="12" customHeight="1" x14ac:dyDescent="0.25">
      <c r="A176" s="97" t="s">
        <v>50</v>
      </c>
      <c r="B176" s="98">
        <v>0.17735382521582754</v>
      </c>
      <c r="C176" s="98">
        <v>0.18076133939325037</v>
      </c>
      <c r="D176" s="98">
        <v>0.20653158482714296</v>
      </c>
      <c r="E176" s="98">
        <v>0.21950697427610033</v>
      </c>
      <c r="F176" s="98">
        <v>0.2146887079952397</v>
      </c>
      <c r="G176" s="98">
        <v>0.20779690411694146</v>
      </c>
      <c r="H176" s="98">
        <v>0.2054996129578836</v>
      </c>
      <c r="I176" s="98">
        <v>0.18775007923506196</v>
      </c>
      <c r="J176" s="98">
        <v>0.16625737875101501</v>
      </c>
      <c r="K176" s="98">
        <v>0.15183736937858536</v>
      </c>
      <c r="L176" s="98">
        <v>0.13926663590878707</v>
      </c>
      <c r="M176" s="98">
        <v>9.7744053395613359E-2</v>
      </c>
      <c r="N176" s="98">
        <v>7.204514936627876E-2</v>
      </c>
      <c r="O176" s="98">
        <v>7.6836481150143035E-2</v>
      </c>
      <c r="P176" s="98">
        <v>6.8731711634260187E-2</v>
      </c>
      <c r="Q176" s="98">
        <v>6.968248271958262E-2</v>
      </c>
      <c r="R176" s="98">
        <v>5.8875389550610793E-2</v>
      </c>
      <c r="S176" s="98">
        <v>7.8271691677774008E-2</v>
      </c>
      <c r="T176" s="98">
        <v>9.3997266555627776E-2</v>
      </c>
      <c r="U176" s="98">
        <v>0.14039406308522126</v>
      </c>
      <c r="V176" s="98">
        <v>0.35010936365356182</v>
      </c>
      <c r="W176" s="98">
        <v>0.67918934865948322</v>
      </c>
      <c r="X176" s="98">
        <v>0.97049953289469748</v>
      </c>
      <c r="Y176" s="98">
        <v>1.2889467697445161</v>
      </c>
      <c r="DA176" s="63" t="s">
        <v>1905</v>
      </c>
    </row>
    <row r="177" spans="1:105" ht="12" customHeight="1" x14ac:dyDescent="0.25">
      <c r="A177" s="109" t="s">
        <v>120</v>
      </c>
      <c r="B177" s="33">
        <v>1.8904137640637985E-2</v>
      </c>
      <c r="C177" s="33">
        <v>2.5413852185628704E-2</v>
      </c>
      <c r="D177" s="33">
        <v>1.6627083855984666E-2</v>
      </c>
      <c r="E177" s="33">
        <v>1.399931017407971E-2</v>
      </c>
      <c r="F177" s="33">
        <v>2.0481003946539057E-2</v>
      </c>
      <c r="G177" s="33">
        <v>2.300098769013826E-2</v>
      </c>
      <c r="H177" s="33">
        <v>2.8423789995515342E-2</v>
      </c>
      <c r="I177" s="33">
        <v>3.5568950455099196E-2</v>
      </c>
      <c r="J177" s="33">
        <v>4.1478419928918375E-2</v>
      </c>
      <c r="K177" s="33">
        <v>3.7946727004614718E-2</v>
      </c>
      <c r="L177" s="33">
        <v>4.2667541580041969E-2</v>
      </c>
      <c r="M177" s="33">
        <v>4.3609723028656081E-2</v>
      </c>
      <c r="N177" s="33">
        <v>4.0438801291126474E-2</v>
      </c>
      <c r="O177" s="33">
        <v>3.8431911145726708E-2</v>
      </c>
      <c r="P177" s="33">
        <v>4.6439055584683094E-2</v>
      </c>
      <c r="Q177" s="33">
        <v>5.5919831094448508E-2</v>
      </c>
      <c r="R177" s="33">
        <v>5.9250699847851585E-2</v>
      </c>
      <c r="S177" s="33">
        <v>6.5754660075257695E-2</v>
      </c>
      <c r="T177" s="33">
        <v>7.5929086905739879E-2</v>
      </c>
      <c r="U177" s="33">
        <v>0.11654101975709147</v>
      </c>
      <c r="V177" s="33">
        <v>0.43326647097981663</v>
      </c>
      <c r="W177" s="33">
        <v>0.79218345931412992</v>
      </c>
      <c r="X177" s="33">
        <v>1.3589975444395186</v>
      </c>
      <c r="Y177" s="33">
        <v>1.8830365305044834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0.54938292026028612</v>
      </c>
      <c r="C3" s="119">
        <f>IF(RES_hhdet_tes!C3=0,"",RES_hhdet_tes!C3/RES_hhdet_fec!C3)</f>
        <v>0.55270040721285008</v>
      </c>
      <c r="D3" s="119">
        <f>IF(RES_hhdet_tes!D3=0,"",RES_hhdet_tes!D3/RES_hhdet_fec!D3)</f>
        <v>0.55440387643894995</v>
      </c>
      <c r="E3" s="119">
        <f>IF(RES_hhdet_tes!E3=0,"",RES_hhdet_tes!E3/RES_hhdet_fec!E3)</f>
        <v>0.55808236310356074</v>
      </c>
      <c r="F3" s="119">
        <f>IF(RES_hhdet_tes!F3=0,"",RES_hhdet_tes!F3/RES_hhdet_fec!F3)</f>
        <v>0.56122271631139697</v>
      </c>
      <c r="G3" s="119">
        <f>IF(RES_hhdet_tes!G3=0,"",RES_hhdet_tes!G3/RES_hhdet_fec!G3)</f>
        <v>0.56284822702486381</v>
      </c>
      <c r="H3" s="119">
        <f>IF(RES_hhdet_tes!H3=0,"",RES_hhdet_tes!H3/RES_hhdet_fec!H3)</f>
        <v>0.56522865636779818</v>
      </c>
      <c r="I3" s="119">
        <f>IF(RES_hhdet_tes!I3=0,"",RES_hhdet_tes!I3/RES_hhdet_fec!I3)</f>
        <v>0.56881524094629277</v>
      </c>
      <c r="J3" s="119">
        <f>IF(RES_hhdet_tes!J3=0,"",RES_hhdet_tes!J3/RES_hhdet_fec!J3)</f>
        <v>0.5694005651002424</v>
      </c>
      <c r="K3" s="119">
        <f>IF(RES_hhdet_tes!K3=0,"",RES_hhdet_tes!K3/RES_hhdet_fec!K3)</f>
        <v>0.57376095384144532</v>
      </c>
      <c r="L3" s="119">
        <f>IF(RES_hhdet_tes!L3=0,"",RES_hhdet_tes!L3/RES_hhdet_fec!L3)</f>
        <v>0.58273100226469332</v>
      </c>
      <c r="M3" s="119">
        <f>IF(RES_hhdet_tes!M3=0,"",RES_hhdet_tes!M3/RES_hhdet_fec!M3)</f>
        <v>0.59374472363144715</v>
      </c>
      <c r="N3" s="119">
        <f>IF(RES_hhdet_tes!N3=0,"",RES_hhdet_tes!N3/RES_hhdet_fec!N3)</f>
        <v>0.60695951675680193</v>
      </c>
      <c r="O3" s="119">
        <f>IF(RES_hhdet_tes!O3=0,"",RES_hhdet_tes!O3/RES_hhdet_fec!O3)</f>
        <v>0.61662578578956873</v>
      </c>
      <c r="P3" s="119">
        <f>IF(RES_hhdet_tes!P3=0,"",RES_hhdet_tes!P3/RES_hhdet_fec!P3)</f>
        <v>0.61842337801527869</v>
      </c>
      <c r="Q3" s="119">
        <f>IF(RES_hhdet_tes!Q3=0,"",RES_hhdet_tes!Q3/RES_hhdet_fec!Q3)</f>
        <v>0.62227432022193307</v>
      </c>
      <c r="R3" s="119">
        <f>IF(RES_hhdet_tes!R3=0,"",RES_hhdet_tes!R3/RES_hhdet_fec!R3)</f>
        <v>0.62758957336389209</v>
      </c>
      <c r="S3" s="119">
        <f>IF(RES_hhdet_tes!S3=0,"",RES_hhdet_tes!S3/RES_hhdet_fec!S3)</f>
        <v>0.63786148712013102</v>
      </c>
      <c r="T3" s="119">
        <f>IF(RES_hhdet_tes!T3=0,"",RES_hhdet_tes!T3/RES_hhdet_fec!T3)</f>
        <v>0.64741784562789895</v>
      </c>
      <c r="U3" s="119">
        <f>IF(RES_hhdet_tes!U3=0,"",RES_hhdet_tes!U3/RES_hhdet_fec!U3)</f>
        <v>0.65560408693427574</v>
      </c>
      <c r="V3" s="119">
        <f>IF(RES_hhdet_tes!V3=0,"",RES_hhdet_tes!V3/RES_hhdet_fec!V3)</f>
        <v>0.65622131737467337</v>
      </c>
      <c r="W3" s="119">
        <f>IF(RES_hhdet_tes!W3=0,"",RES_hhdet_tes!W3/RES_hhdet_fec!W3)</f>
        <v>0.66428962076065001</v>
      </c>
      <c r="X3" s="119">
        <f>IF(RES_hhdet_tes!X3=0,"",RES_hhdet_tes!X3/RES_hhdet_fec!X3)</f>
        <v>0.66110955675327165</v>
      </c>
      <c r="Y3" s="119">
        <f>IF(RES_hhdet_tes!Y3=0,"",RES_hhdet_tes!Y3/RES_hhdet_fec!Y3)</f>
        <v>0.66752205909230511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0.54660076915331524</v>
      </c>
      <c r="C4" s="124">
        <f>IF(RES_hhdet_tes!C4=0,"",RES_hhdet_tes!C4/RES_hhdet_fec!C4)</f>
        <v>0.54897665906520277</v>
      </c>
      <c r="D4" s="124">
        <f>IF(RES_hhdet_tes!D4=0,"",RES_hhdet_tes!D4/RES_hhdet_fec!D4)</f>
        <v>0.55135861643562722</v>
      </c>
      <c r="E4" s="124">
        <f>IF(RES_hhdet_tes!E4=0,"",RES_hhdet_tes!E4/RES_hhdet_fec!E4)</f>
        <v>0.55467173810805925</v>
      </c>
      <c r="F4" s="124">
        <f>IF(RES_hhdet_tes!F4=0,"",RES_hhdet_tes!F4/RES_hhdet_fec!F4)</f>
        <v>0.55745399450460442</v>
      </c>
      <c r="G4" s="124">
        <f>IF(RES_hhdet_tes!G4=0,"",RES_hhdet_tes!G4/RES_hhdet_fec!G4)</f>
        <v>0.55911048167984712</v>
      </c>
      <c r="H4" s="124">
        <f>IF(RES_hhdet_tes!H4=0,"",RES_hhdet_tes!H4/RES_hhdet_fec!H4)</f>
        <v>0.56048279022966119</v>
      </c>
      <c r="I4" s="124">
        <f>IF(RES_hhdet_tes!I4=0,"",RES_hhdet_tes!I4/RES_hhdet_fec!I4)</f>
        <v>0.56183387234626547</v>
      </c>
      <c r="J4" s="124">
        <f>IF(RES_hhdet_tes!J4=0,"",RES_hhdet_tes!J4/RES_hhdet_fec!J4)</f>
        <v>0.56374935831170703</v>
      </c>
      <c r="K4" s="124">
        <f>IF(RES_hhdet_tes!K4=0,"",RES_hhdet_tes!K4/RES_hhdet_fec!K4)</f>
        <v>0.56812474538856628</v>
      </c>
      <c r="L4" s="124">
        <f>IF(RES_hhdet_tes!L4=0,"",RES_hhdet_tes!L4/RES_hhdet_fec!L4)</f>
        <v>0.57767683095118261</v>
      </c>
      <c r="M4" s="124">
        <f>IF(RES_hhdet_tes!M4=0,"",RES_hhdet_tes!M4/RES_hhdet_fec!M4)</f>
        <v>0.58946323498987163</v>
      </c>
      <c r="N4" s="124">
        <f>IF(RES_hhdet_tes!N4=0,"",RES_hhdet_tes!N4/RES_hhdet_fec!N4)</f>
        <v>0.60129096506768087</v>
      </c>
      <c r="O4" s="124">
        <f>IF(RES_hhdet_tes!O4=0,"",RES_hhdet_tes!O4/RES_hhdet_fec!O4)</f>
        <v>0.61204627679664503</v>
      </c>
      <c r="P4" s="124">
        <f>IF(RES_hhdet_tes!P4=0,"",RES_hhdet_tes!P4/RES_hhdet_fec!P4)</f>
        <v>0.61357146879983671</v>
      </c>
      <c r="Q4" s="124">
        <f>IF(RES_hhdet_tes!Q4=0,"",RES_hhdet_tes!Q4/RES_hhdet_fec!Q4)</f>
        <v>0.61542780727569957</v>
      </c>
      <c r="R4" s="124">
        <f>IF(RES_hhdet_tes!R4=0,"",RES_hhdet_tes!R4/RES_hhdet_fec!R4)</f>
        <v>0.62130794935161482</v>
      </c>
      <c r="S4" s="124">
        <f>IF(RES_hhdet_tes!S4=0,"",RES_hhdet_tes!S4/RES_hhdet_fec!S4)</f>
        <v>0.63139320001931099</v>
      </c>
      <c r="T4" s="124">
        <f>IF(RES_hhdet_tes!T4=0,"",RES_hhdet_tes!T4/RES_hhdet_fec!T4)</f>
        <v>0.63587776997773615</v>
      </c>
      <c r="U4" s="124">
        <f>IF(RES_hhdet_tes!U4=0,"",RES_hhdet_tes!U4/RES_hhdet_fec!U4)</f>
        <v>0.6397923918125934</v>
      </c>
      <c r="V4" s="124">
        <f>IF(RES_hhdet_tes!V4=0,"",RES_hhdet_tes!V4/RES_hhdet_fec!V4)</f>
        <v>0.64170745809852225</v>
      </c>
      <c r="W4" s="124">
        <f>IF(RES_hhdet_tes!W4=0,"",RES_hhdet_tes!W4/RES_hhdet_fec!W4)</f>
        <v>0.64230625608260472</v>
      </c>
      <c r="X4" s="124">
        <f>IF(RES_hhdet_tes!X4=0,"",RES_hhdet_tes!X4/RES_hhdet_fec!X4)</f>
        <v>0.64252779368184931</v>
      </c>
      <c r="Y4" s="124">
        <f>IF(RES_hhdet_tes!Y4=0,"",RES_hhdet_tes!Y4/RES_hhdet_fec!Y4)</f>
        <v>0.64292686732655535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0.54416627532255746</v>
      </c>
      <c r="C5" s="111">
        <f>IF(RES_hhdet_tes!C5=0,"",RES_hhdet_tes!C5/RES_hhdet_fec!C5)</f>
        <v>0.54658738973894194</v>
      </c>
      <c r="D5" s="111">
        <f>IF(RES_hhdet_tes!D5=0,"",RES_hhdet_tes!D5/RES_hhdet_fec!D5)</f>
        <v>0.54900724730630535</v>
      </c>
      <c r="E5" s="111">
        <f>IF(RES_hhdet_tes!E5=0,"",RES_hhdet_tes!E5/RES_hhdet_fec!E5)</f>
        <v>0.55238311489027647</v>
      </c>
      <c r="F5" s="111">
        <f>IF(RES_hhdet_tes!F5=0,"",RES_hhdet_tes!F5/RES_hhdet_fec!F5)</f>
        <v>0.55518762580414938</v>
      </c>
      <c r="G5" s="111">
        <f>IF(RES_hhdet_tes!G5=0,"",RES_hhdet_tes!G5/RES_hhdet_fec!G5)</f>
        <v>0.55689994632598505</v>
      </c>
      <c r="H5" s="111">
        <f>IF(RES_hhdet_tes!H5=0,"",RES_hhdet_tes!H5/RES_hhdet_fec!H5)</f>
        <v>0.55832480113423777</v>
      </c>
      <c r="I5" s="111">
        <f>IF(RES_hhdet_tes!I5=0,"",RES_hhdet_tes!I5/RES_hhdet_fec!I5)</f>
        <v>0.55971132664040935</v>
      </c>
      <c r="J5" s="111">
        <f>IF(RES_hhdet_tes!J5=0,"",RES_hhdet_tes!J5/RES_hhdet_fec!J5)</f>
        <v>0.56165330395167878</v>
      </c>
      <c r="K5" s="111">
        <f>IF(RES_hhdet_tes!K5=0,"",RES_hhdet_tes!K5/RES_hhdet_fec!K5)</f>
        <v>0.5660672572920612</v>
      </c>
      <c r="L5" s="111">
        <f>IF(RES_hhdet_tes!L5=0,"",RES_hhdet_tes!L5/RES_hhdet_fec!L5)</f>
        <v>0.57565772267260684</v>
      </c>
      <c r="M5" s="111">
        <f>IF(RES_hhdet_tes!M5=0,"",RES_hhdet_tes!M5/RES_hhdet_fec!M5)</f>
        <v>0.58749506773741289</v>
      </c>
      <c r="N5" s="111">
        <f>IF(RES_hhdet_tes!N5=0,"",RES_hhdet_tes!N5/RES_hhdet_fec!N5)</f>
        <v>0.59941798735145146</v>
      </c>
      <c r="O5" s="111">
        <f>IF(RES_hhdet_tes!O5=0,"",RES_hhdet_tes!O5/RES_hhdet_fec!O5)</f>
        <v>0.61020487510517929</v>
      </c>
      <c r="P5" s="111">
        <f>IF(RES_hhdet_tes!P5=0,"",RES_hhdet_tes!P5/RES_hhdet_fec!P5)</f>
        <v>0.6117284756301502</v>
      </c>
      <c r="Q5" s="111">
        <f>IF(RES_hhdet_tes!Q5=0,"",RES_hhdet_tes!Q5/RES_hhdet_fec!Q5)</f>
        <v>0.6135856242268104</v>
      </c>
      <c r="R5" s="111">
        <f>IF(RES_hhdet_tes!R5=0,"",RES_hhdet_tes!R5/RES_hhdet_fec!R5)</f>
        <v>0.61948397530705868</v>
      </c>
      <c r="S5" s="111">
        <f>IF(RES_hhdet_tes!S5=0,"",RES_hhdet_tes!S5/RES_hhdet_fec!S5)</f>
        <v>0.6295834471853039</v>
      </c>
      <c r="T5" s="111">
        <f>IF(RES_hhdet_tes!T5=0,"",RES_hhdet_tes!T5/RES_hhdet_fec!T5)</f>
        <v>0.63408027790942689</v>
      </c>
      <c r="U5" s="111">
        <f>IF(RES_hhdet_tes!U5=0,"",RES_hhdet_tes!U5/RES_hhdet_fec!U5)</f>
        <v>0.63800582038405107</v>
      </c>
      <c r="V5" s="111">
        <f>IF(RES_hhdet_tes!V5=0,"",RES_hhdet_tes!V5/RES_hhdet_fec!V5)</f>
        <v>0.63989451211440329</v>
      </c>
      <c r="W5" s="111">
        <f>IF(RES_hhdet_tes!W5=0,"",RES_hhdet_tes!W5/RES_hhdet_fec!W5)</f>
        <v>0.64049569643345239</v>
      </c>
      <c r="X5" s="111">
        <f>IF(RES_hhdet_tes!X5=0,"",RES_hhdet_tes!X5/RES_hhdet_fec!X5)</f>
        <v>0.64073542692807983</v>
      </c>
      <c r="Y5" s="111">
        <f>IF(RES_hhdet_tes!Y5=0,"",RES_hhdet_tes!Y5/RES_hhdet_fec!Y5)</f>
        <v>0.64114559166518514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1.6784535314436273</v>
      </c>
      <c r="C7" s="124">
        <f>IF(RES_hhdet_tes!C7=0,"",RES_hhdet_tes!C7/RES_hhdet_fec!C7)</f>
        <v>1.9469184309833907</v>
      </c>
      <c r="D7" s="124">
        <f>IF(RES_hhdet_tes!D7=0,"",RES_hhdet_tes!D7/RES_hhdet_fec!D7)</f>
        <v>2.0713996300872437</v>
      </c>
      <c r="E7" s="124">
        <f>IF(RES_hhdet_tes!E7=0,"",RES_hhdet_tes!E7/RES_hhdet_fec!E7)</f>
        <v>2.1720236720130806</v>
      </c>
      <c r="F7" s="124">
        <f>IF(RES_hhdet_tes!F7=0,"",RES_hhdet_tes!F7/RES_hhdet_fec!F7)</f>
        <v>2.2504702457738857</v>
      </c>
      <c r="G7" s="124">
        <f>IF(RES_hhdet_tes!G7=0,"",RES_hhdet_tes!G7/RES_hhdet_fec!G7)</f>
        <v>2.3132671107704077</v>
      </c>
      <c r="H7" s="124">
        <f>IF(RES_hhdet_tes!H7=0,"",RES_hhdet_tes!H7/RES_hhdet_fec!H7)</f>
        <v>2.3684938580324126</v>
      </c>
      <c r="I7" s="124">
        <f>IF(RES_hhdet_tes!I7=0,"",RES_hhdet_tes!I7/RES_hhdet_fec!I7)</f>
        <v>2.3993438182234925</v>
      </c>
      <c r="J7" s="124">
        <f>IF(RES_hhdet_tes!J7=0,"",RES_hhdet_tes!J7/RES_hhdet_fec!J7)</f>
        <v>2.4373976755649052</v>
      </c>
      <c r="K7" s="124">
        <f>IF(RES_hhdet_tes!K7=0,"",RES_hhdet_tes!K7/RES_hhdet_fec!K7)</f>
        <v>2.5344243882896555</v>
      </c>
      <c r="L7" s="124">
        <f>IF(RES_hhdet_tes!L7=0,"",RES_hhdet_tes!L7/RES_hhdet_fec!L7)</f>
        <v>2.7224739057244949</v>
      </c>
      <c r="M7" s="124">
        <f>IF(RES_hhdet_tes!M7=0,"",RES_hhdet_tes!M7/RES_hhdet_fec!M7)</f>
        <v>2.9191265549301022</v>
      </c>
      <c r="N7" s="124">
        <f>IF(RES_hhdet_tes!N7=0,"",RES_hhdet_tes!N7/RES_hhdet_fec!N7)</f>
        <v>3.0677427808111584</v>
      </c>
      <c r="O7" s="124">
        <f>IF(RES_hhdet_tes!O7=0,"",RES_hhdet_tes!O7/RES_hhdet_fec!O7)</f>
        <v>3.1724821079600716</v>
      </c>
      <c r="P7" s="124">
        <f>IF(RES_hhdet_tes!P7=0,"",RES_hhdet_tes!P7/RES_hhdet_fec!P7)</f>
        <v>3.2340714312660515</v>
      </c>
      <c r="Q7" s="124">
        <f>IF(RES_hhdet_tes!Q7=0,"",RES_hhdet_tes!Q7/RES_hhdet_fec!Q7)</f>
        <v>3.2700513008283707</v>
      </c>
      <c r="R7" s="124">
        <f>IF(RES_hhdet_tes!R7=0,"",RES_hhdet_tes!R7/RES_hhdet_fec!R7)</f>
        <v>3.3114941659286012</v>
      </c>
      <c r="S7" s="124">
        <f>IF(RES_hhdet_tes!S7=0,"",RES_hhdet_tes!S7/RES_hhdet_fec!S7)</f>
        <v>3.3927884777531889</v>
      </c>
      <c r="T7" s="124">
        <f>IF(RES_hhdet_tes!T7=0,"",RES_hhdet_tes!T7/RES_hhdet_fec!T7)</f>
        <v>3.4938064515302809</v>
      </c>
      <c r="U7" s="124">
        <f>IF(RES_hhdet_tes!U7=0,"",RES_hhdet_tes!U7/RES_hhdet_fec!U7)</f>
        <v>3.5744731986467935</v>
      </c>
      <c r="V7" s="124">
        <f>IF(RES_hhdet_tes!V7=0,"",RES_hhdet_tes!V7/RES_hhdet_fec!V7)</f>
        <v>3.6386907859188029</v>
      </c>
      <c r="W7" s="124">
        <f>IF(RES_hhdet_tes!W7=0,"",RES_hhdet_tes!W7/RES_hhdet_fec!W7)</f>
        <v>3.6894345565394482</v>
      </c>
      <c r="X7" s="124">
        <f>IF(RES_hhdet_tes!X7=0,"",RES_hhdet_tes!X7/RES_hhdet_fec!X7)</f>
        <v>3.7201452841404414</v>
      </c>
      <c r="Y7" s="124">
        <f>IF(RES_hhdet_tes!Y7=0,"",RES_hhdet_tes!Y7/RES_hhdet_fec!Y7)</f>
        <v>3.744488711253676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1.6784535314436273</v>
      </c>
      <c r="C8" s="111">
        <f>IF(RES_hhdet_tes!C8=0,"",RES_hhdet_tes!C8/RES_hhdet_fec!C8)</f>
        <v>1.9469184309833907</v>
      </c>
      <c r="D8" s="111">
        <f>IF(RES_hhdet_tes!D8=0,"",RES_hhdet_tes!D8/RES_hhdet_fec!D8)</f>
        <v>2.0713996300872437</v>
      </c>
      <c r="E8" s="111">
        <f>IF(RES_hhdet_tes!E8=0,"",RES_hhdet_tes!E8/RES_hhdet_fec!E8)</f>
        <v>2.1720236720130806</v>
      </c>
      <c r="F8" s="111">
        <f>IF(RES_hhdet_tes!F8=0,"",RES_hhdet_tes!F8/RES_hhdet_fec!F8)</f>
        <v>2.2504702457738857</v>
      </c>
      <c r="G8" s="111">
        <f>IF(RES_hhdet_tes!G8=0,"",RES_hhdet_tes!G8/RES_hhdet_fec!G8)</f>
        <v>2.3132671107704077</v>
      </c>
      <c r="H8" s="111">
        <f>IF(RES_hhdet_tes!H8=0,"",RES_hhdet_tes!H8/RES_hhdet_fec!H8)</f>
        <v>2.3684938580324126</v>
      </c>
      <c r="I8" s="111">
        <f>IF(RES_hhdet_tes!I8=0,"",RES_hhdet_tes!I8/RES_hhdet_fec!I8)</f>
        <v>2.3993438182234925</v>
      </c>
      <c r="J8" s="111">
        <f>IF(RES_hhdet_tes!J8=0,"",RES_hhdet_tes!J8/RES_hhdet_fec!J8)</f>
        <v>2.4373976755649052</v>
      </c>
      <c r="K8" s="111">
        <f>IF(RES_hhdet_tes!K8=0,"",RES_hhdet_tes!K8/RES_hhdet_fec!K8)</f>
        <v>2.5344243882896555</v>
      </c>
      <c r="L8" s="111">
        <f>IF(RES_hhdet_tes!L8=0,"",RES_hhdet_tes!L8/RES_hhdet_fec!L8)</f>
        <v>2.7224739057244949</v>
      </c>
      <c r="M8" s="111">
        <f>IF(RES_hhdet_tes!M8=0,"",RES_hhdet_tes!M8/RES_hhdet_fec!M8)</f>
        <v>2.9191265549301022</v>
      </c>
      <c r="N8" s="111">
        <f>IF(RES_hhdet_tes!N8=0,"",RES_hhdet_tes!N8/RES_hhdet_fec!N8)</f>
        <v>3.0677427808111584</v>
      </c>
      <c r="O8" s="111">
        <f>IF(RES_hhdet_tes!O8=0,"",RES_hhdet_tes!O8/RES_hhdet_fec!O8)</f>
        <v>3.1724821079600716</v>
      </c>
      <c r="P8" s="111">
        <f>IF(RES_hhdet_tes!P8=0,"",RES_hhdet_tes!P8/RES_hhdet_fec!P8)</f>
        <v>3.2340714312660515</v>
      </c>
      <c r="Q8" s="111">
        <f>IF(RES_hhdet_tes!Q8=0,"",RES_hhdet_tes!Q8/RES_hhdet_fec!Q8)</f>
        <v>3.2700513008283707</v>
      </c>
      <c r="R8" s="111">
        <f>IF(RES_hhdet_tes!R8=0,"",RES_hhdet_tes!R8/RES_hhdet_fec!R8)</f>
        <v>3.3114941659286012</v>
      </c>
      <c r="S8" s="111">
        <f>IF(RES_hhdet_tes!S8=0,"",RES_hhdet_tes!S8/RES_hhdet_fec!S8)</f>
        <v>3.3927884777531889</v>
      </c>
      <c r="T8" s="111">
        <f>IF(RES_hhdet_tes!T8=0,"",RES_hhdet_tes!T8/RES_hhdet_fec!T8)</f>
        <v>3.4938064515302809</v>
      </c>
      <c r="U8" s="111">
        <f>IF(RES_hhdet_tes!U8=0,"",RES_hhdet_tes!U8/RES_hhdet_fec!U8)</f>
        <v>3.5744731986467935</v>
      </c>
      <c r="V8" s="111">
        <f>IF(RES_hhdet_tes!V8=0,"",RES_hhdet_tes!V8/RES_hhdet_fec!V8)</f>
        <v>3.6386907859188029</v>
      </c>
      <c r="W8" s="111">
        <f>IF(RES_hhdet_tes!W8=0,"",RES_hhdet_tes!W8/RES_hhdet_fec!W8)</f>
        <v>3.6894345565394482</v>
      </c>
      <c r="X8" s="111">
        <f>IF(RES_hhdet_tes!X8=0,"",RES_hhdet_tes!X8/RES_hhdet_fec!X8)</f>
        <v>3.7201452841404414</v>
      </c>
      <c r="Y8" s="111">
        <f>IF(RES_hhdet_tes!Y8=0,"",RES_hhdet_tes!Y8/RES_hhdet_fec!Y8)</f>
        <v>3.744488711253676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0.54966215147952269</v>
      </c>
      <c r="C9" s="124">
        <f>IF(RES_hhdet_tes!C9=0,"",RES_hhdet_tes!C9/RES_hhdet_fec!C9)</f>
        <v>0.55689099716255253</v>
      </c>
      <c r="D9" s="124">
        <f>IF(RES_hhdet_tes!D9=0,"",RES_hhdet_tes!D9/RES_hhdet_fec!D9)</f>
        <v>0.55952963275602285</v>
      </c>
      <c r="E9" s="124">
        <f>IF(RES_hhdet_tes!E9=0,"",RES_hhdet_tes!E9/RES_hhdet_fec!E9)</f>
        <v>0.56617447278872601</v>
      </c>
      <c r="F9" s="124">
        <f>IF(RES_hhdet_tes!F9=0,"",RES_hhdet_tes!F9/RES_hhdet_fec!F9)</f>
        <v>0.57263965432337416</v>
      </c>
      <c r="G9" s="124">
        <f>IF(RES_hhdet_tes!G9=0,"",RES_hhdet_tes!G9/RES_hhdet_fec!G9)</f>
        <v>0.57608183222370302</v>
      </c>
      <c r="H9" s="124">
        <f>IF(RES_hhdet_tes!H9=0,"",RES_hhdet_tes!H9/RES_hhdet_fec!H9)</f>
        <v>0.58371823748610718</v>
      </c>
      <c r="I9" s="124">
        <f>IF(RES_hhdet_tes!I9=0,"",RES_hhdet_tes!I9/RES_hhdet_fec!I9)</f>
        <v>0.58788237657012654</v>
      </c>
      <c r="J9" s="124">
        <f>IF(RES_hhdet_tes!J9=0,"",RES_hhdet_tes!J9/RES_hhdet_fec!J9)</f>
        <v>0.59065327852240512</v>
      </c>
      <c r="K9" s="124">
        <f>IF(RES_hhdet_tes!K9=0,"",RES_hhdet_tes!K9/RES_hhdet_fec!K9)</f>
        <v>0.59429963178007705</v>
      </c>
      <c r="L9" s="124">
        <f>IF(RES_hhdet_tes!L9=0,"",RES_hhdet_tes!L9/RES_hhdet_fec!L9)</f>
        <v>0.59871088467375166</v>
      </c>
      <c r="M9" s="124">
        <f>IF(RES_hhdet_tes!M9=0,"",RES_hhdet_tes!M9/RES_hhdet_fec!M9)</f>
        <v>0.60665756621391864</v>
      </c>
      <c r="N9" s="124">
        <f>IF(RES_hhdet_tes!N9=0,"",RES_hhdet_tes!N9/RES_hhdet_fec!N9)</f>
        <v>0.61661950918332087</v>
      </c>
      <c r="O9" s="124">
        <f>IF(RES_hhdet_tes!O9=0,"",RES_hhdet_tes!O9/RES_hhdet_fec!O9)</f>
        <v>0.62265158122799014</v>
      </c>
      <c r="P9" s="124">
        <f>IF(RES_hhdet_tes!P9=0,"",RES_hhdet_tes!P9/RES_hhdet_fec!P9)</f>
        <v>0.62431011102076617</v>
      </c>
      <c r="Q9" s="124">
        <f>IF(RES_hhdet_tes!Q9=0,"",RES_hhdet_tes!Q9/RES_hhdet_fec!Q9)</f>
        <v>0.62757190711334887</v>
      </c>
      <c r="R9" s="124">
        <f>IF(RES_hhdet_tes!R9=0,"",RES_hhdet_tes!R9/RES_hhdet_fec!R9)</f>
        <v>0.64036560803587805</v>
      </c>
      <c r="S9" s="124">
        <f>IF(RES_hhdet_tes!S9=0,"",RES_hhdet_tes!S9/RES_hhdet_fec!S9)</f>
        <v>0.66022946719292142</v>
      </c>
      <c r="T9" s="124">
        <f>IF(RES_hhdet_tes!T9=0,"",RES_hhdet_tes!T9/RES_hhdet_fec!T9)</f>
        <v>0.67999654563324952</v>
      </c>
      <c r="U9" s="124">
        <f>IF(RES_hhdet_tes!U9=0,"",RES_hhdet_tes!U9/RES_hhdet_fec!U9)</f>
        <v>0.69611902558215089</v>
      </c>
      <c r="V9" s="124">
        <f>IF(RES_hhdet_tes!V9=0,"",RES_hhdet_tes!V9/RES_hhdet_fec!V9)</f>
        <v>0.70556020926026641</v>
      </c>
      <c r="W9" s="124">
        <f>IF(RES_hhdet_tes!W9=0,"",RES_hhdet_tes!W9/RES_hhdet_fec!W9)</f>
        <v>0.71463545281855978</v>
      </c>
      <c r="X9" s="124">
        <f>IF(RES_hhdet_tes!X9=0,"",RES_hhdet_tes!X9/RES_hhdet_fec!X9)</f>
        <v>0.71543691354973793</v>
      </c>
      <c r="Y9" s="124">
        <f>IF(RES_hhdet_tes!Y9=0,"",RES_hhdet_tes!Y9/RES_hhdet_fec!Y9)</f>
        <v>0.72101259244764548</v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0.50559555069316031</v>
      </c>
      <c r="C11" s="111">
        <f>IF(RES_hhdet_tes!C11=0,"",RES_hhdet_tes!C11/RES_hhdet_fec!C11)</f>
        <v>0.50754677559005801</v>
      </c>
      <c r="D11" s="111">
        <f>IF(RES_hhdet_tes!D11=0,"",RES_hhdet_tes!D11/RES_hhdet_fec!D11)</f>
        <v>0.51013443858888063</v>
      </c>
      <c r="E11" s="111">
        <f>IF(RES_hhdet_tes!E11=0,"",RES_hhdet_tes!E11/RES_hhdet_fec!E11)</f>
        <v>0.5128839744199567</v>
      </c>
      <c r="F11" s="111">
        <f>IF(RES_hhdet_tes!F11=0,"",RES_hhdet_tes!F11/RES_hhdet_fec!F11)</f>
        <v>0.51620914889565939</v>
      </c>
      <c r="G11" s="111">
        <f>IF(RES_hhdet_tes!G11=0,"",RES_hhdet_tes!G11/RES_hhdet_fec!G11)</f>
        <v>0.52101497874717406</v>
      </c>
      <c r="H11" s="111">
        <f>IF(RES_hhdet_tes!H11=0,"",RES_hhdet_tes!H11/RES_hhdet_fec!H11)</f>
        <v>0.52956322633615338</v>
      </c>
      <c r="I11" s="111">
        <f>IF(RES_hhdet_tes!I11=0,"",RES_hhdet_tes!I11/RES_hhdet_fec!I11)</f>
        <v>0.5348941449891258</v>
      </c>
      <c r="J11" s="111">
        <f>IF(RES_hhdet_tes!J11=0,"",RES_hhdet_tes!J11/RES_hhdet_fec!J11)</f>
        <v>0.53612877752312915</v>
      </c>
      <c r="K11" s="111">
        <f>IF(RES_hhdet_tes!K11=0,"",RES_hhdet_tes!K11/RES_hhdet_fec!K11)</f>
        <v>0.54060060159706036</v>
      </c>
      <c r="L11" s="111">
        <f>IF(RES_hhdet_tes!L11=0,"",RES_hhdet_tes!L11/RES_hhdet_fec!L11)</f>
        <v>0.54791156864224455</v>
      </c>
      <c r="M11" s="111">
        <f>IF(RES_hhdet_tes!M11=0,"",RES_hhdet_tes!M11/RES_hhdet_fec!M11)</f>
        <v>0.55776908480624432</v>
      </c>
      <c r="N11" s="111">
        <f>IF(RES_hhdet_tes!N11=0,"",RES_hhdet_tes!N11/RES_hhdet_fec!N11)</f>
        <v>0.57148243540571331</v>
      </c>
      <c r="O11" s="111">
        <f>IF(RES_hhdet_tes!O11=0,"",RES_hhdet_tes!O11/RES_hhdet_fec!O11)</f>
        <v>0.58986304961550251</v>
      </c>
      <c r="P11" s="111">
        <f>IF(RES_hhdet_tes!P11=0,"",RES_hhdet_tes!P11/RES_hhdet_fec!P11)</f>
        <v>0.59365703867805142</v>
      </c>
      <c r="Q11" s="111">
        <f>IF(RES_hhdet_tes!Q11=0,"",RES_hhdet_tes!Q11/RES_hhdet_fec!Q11)</f>
        <v>0.59988842103502293</v>
      </c>
      <c r="R11" s="111">
        <f>IF(RES_hhdet_tes!R11=0,"",RES_hhdet_tes!R11/RES_hhdet_fec!R11)</f>
        <v>0.62962619762490257</v>
      </c>
      <c r="S11" s="111">
        <f>IF(RES_hhdet_tes!S11=0,"",RES_hhdet_tes!S11/RES_hhdet_fec!S11)</f>
        <v>0.68812439539872483</v>
      </c>
      <c r="T11" s="111">
        <f>IF(RES_hhdet_tes!T11=0,"",RES_hhdet_tes!T11/RES_hhdet_fec!T11)</f>
        <v>0.73782028795366494</v>
      </c>
      <c r="U11" s="111">
        <f>IF(RES_hhdet_tes!U11=0,"",RES_hhdet_tes!U11/RES_hhdet_fec!U11)</f>
        <v>0.77323436065978135</v>
      </c>
      <c r="V11" s="111">
        <f>IF(RES_hhdet_tes!V11=0,"",RES_hhdet_tes!V11/RES_hhdet_fec!V11)</f>
        <v>0.79741574173999674</v>
      </c>
      <c r="W11" s="111">
        <f>IF(RES_hhdet_tes!W11=0,"",RES_hhdet_tes!W11/RES_hhdet_fec!W11)</f>
        <v>0.81139288180720592</v>
      </c>
      <c r="X11" s="111">
        <f>IF(RES_hhdet_tes!X11=0,"",RES_hhdet_tes!X11/RES_hhdet_fec!X11)</f>
        <v>0.81313551385319183</v>
      </c>
      <c r="Y11" s="111">
        <f>IF(RES_hhdet_tes!Y11=0,"",RES_hhdet_tes!Y11/RES_hhdet_fec!Y11)</f>
        <v>0.81829732946663125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>
        <f>IF(RES_hhdet_tes!C12=0,"",RES_hhdet_tes!C12/RES_hhdet_fec!C12)</f>
        <v>0.82663114779425451</v>
      </c>
      <c r="D12" s="111">
        <f>IF(RES_hhdet_tes!D12=0,"",RES_hhdet_tes!D12/RES_hhdet_fec!D12)</f>
        <v>0.82987538816681483</v>
      </c>
      <c r="E12" s="111">
        <f>IF(RES_hhdet_tes!E12=0,"",RES_hhdet_tes!E12/RES_hhdet_fec!E12)</f>
        <v>0.79969271844584644</v>
      </c>
      <c r="F12" s="111">
        <f>IF(RES_hhdet_tes!F12=0,"",RES_hhdet_tes!F12/RES_hhdet_fec!F12)</f>
        <v>0.82442178275480216</v>
      </c>
      <c r="G12" s="111">
        <f>IF(RES_hhdet_tes!G12=0,"",RES_hhdet_tes!G12/RES_hhdet_fec!G12)</f>
        <v>0.84605467369089182</v>
      </c>
      <c r="H12" s="111">
        <f>IF(RES_hhdet_tes!H12=0,"",RES_hhdet_tes!H12/RES_hhdet_fec!H12)</f>
        <v>0.80335255981864384</v>
      </c>
      <c r="I12" s="111">
        <f>IF(RES_hhdet_tes!I12=0,"",RES_hhdet_tes!I12/RES_hhdet_fec!I12)</f>
        <v>0.83389727507952949</v>
      </c>
      <c r="J12" s="111">
        <f>IF(RES_hhdet_tes!J12=0,"",RES_hhdet_tes!J12/RES_hhdet_fec!J12)</f>
        <v>0.81431798740057348</v>
      </c>
      <c r="K12" s="111" t="str">
        <f>IF(RES_hhdet_tes!K12=0,"",RES_hhdet_tes!K12/RES_hhdet_fec!K12)</f>
        <v/>
      </c>
      <c r="L12" s="111">
        <f>IF(RES_hhdet_tes!L12=0,"",RES_hhdet_tes!L12/RES_hhdet_fec!L12)</f>
        <v>0.85464082627197036</v>
      </c>
      <c r="M12" s="111">
        <f>IF(RES_hhdet_tes!M12=0,"",RES_hhdet_tes!M12/RES_hhdet_fec!M12)</f>
        <v>0.8368231618959272</v>
      </c>
      <c r="N12" s="111">
        <f>IF(RES_hhdet_tes!N12=0,"",RES_hhdet_tes!N12/RES_hhdet_fec!N12)</f>
        <v>0.8946061654794597</v>
      </c>
      <c r="O12" s="111">
        <f>IF(RES_hhdet_tes!O12=0,"",RES_hhdet_tes!O12/RES_hhdet_fec!O12)</f>
        <v>0.88683018348396359</v>
      </c>
      <c r="P12" s="111">
        <f>IF(RES_hhdet_tes!P12=0,"",RES_hhdet_tes!P12/RES_hhdet_fec!P12)</f>
        <v>0.88393494422446051</v>
      </c>
      <c r="Q12" s="111">
        <f>IF(RES_hhdet_tes!Q12=0,"",RES_hhdet_tes!Q12/RES_hhdet_fec!Q12)</f>
        <v>0.83382131483026956</v>
      </c>
      <c r="R12" s="111">
        <f>IF(RES_hhdet_tes!R12=0,"",RES_hhdet_tes!R12/RES_hhdet_fec!R12)</f>
        <v>0.8392962278377617</v>
      </c>
      <c r="S12" s="111">
        <f>IF(RES_hhdet_tes!S12=0,"",RES_hhdet_tes!S12/RES_hhdet_fec!S12)</f>
        <v>0.94416354882142273</v>
      </c>
      <c r="T12" s="111">
        <f>IF(RES_hhdet_tes!T12=0,"",RES_hhdet_tes!T12/RES_hhdet_fec!T12)</f>
        <v>0.94279004748017969</v>
      </c>
      <c r="U12" s="111">
        <f>IF(RES_hhdet_tes!U12=0,"",RES_hhdet_tes!U12/RES_hhdet_fec!U12)</f>
        <v>0.94365863527163074</v>
      </c>
      <c r="V12" s="111">
        <f>IF(RES_hhdet_tes!V12=0,"",RES_hhdet_tes!V12/RES_hhdet_fec!V12)</f>
        <v>0.93913139542081436</v>
      </c>
      <c r="W12" s="111">
        <f>IF(RES_hhdet_tes!W12=0,"",RES_hhdet_tes!W12/RES_hhdet_fec!W12)</f>
        <v>0.95077557340706709</v>
      </c>
      <c r="X12" s="111">
        <f>IF(RES_hhdet_tes!X12=0,"",RES_hhdet_tes!X12/RES_hhdet_fec!X12)</f>
        <v>0.94210266972040424</v>
      </c>
      <c r="Y12" s="111">
        <f>IF(RES_hhdet_tes!Y12=0,"",RES_hhdet_tes!Y12/RES_hhdet_fec!Y12)</f>
        <v>0.92899387852945259</v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>
        <f>IF(RES_hhdet_tes!C13=0,"",RES_hhdet_tes!C13/RES_hhdet_fec!C13)</f>
        <v>0.52670030178479621</v>
      </c>
      <c r="D13" s="112">
        <f>IF(RES_hhdet_tes!D13=0,"",RES_hhdet_tes!D13/RES_hhdet_fec!D13)</f>
        <v>0.52706137059058367</v>
      </c>
      <c r="E13" s="112">
        <f>IF(RES_hhdet_tes!E13=0,"",RES_hhdet_tes!E13/RES_hhdet_fec!E13)</f>
        <v>0.52706137059058378</v>
      </c>
      <c r="F13" s="112">
        <f>IF(RES_hhdet_tes!F13=0,"",RES_hhdet_tes!F13/RES_hhdet_fec!F13)</f>
        <v>0.52706137059058367</v>
      </c>
      <c r="G13" s="112">
        <f>IF(RES_hhdet_tes!G13=0,"",RES_hhdet_tes!G13/RES_hhdet_fec!G13)</f>
        <v>0.52706137059058378</v>
      </c>
      <c r="H13" s="112">
        <f>IF(RES_hhdet_tes!H13=0,"",RES_hhdet_tes!H13/RES_hhdet_fec!H13)</f>
        <v>0.52716465356652498</v>
      </c>
      <c r="I13" s="112">
        <f>IF(RES_hhdet_tes!I13=0,"",RES_hhdet_tes!I13/RES_hhdet_fec!I13)</f>
        <v>0.5272421509805203</v>
      </c>
      <c r="J13" s="112">
        <f>IF(RES_hhdet_tes!J13=0,"",RES_hhdet_tes!J13/RES_hhdet_fec!J13)</f>
        <v>0.52778475384262924</v>
      </c>
      <c r="K13" s="112" t="str">
        <f>IF(RES_hhdet_tes!K13=0,"",RES_hhdet_tes!K13/RES_hhdet_fec!K13)</f>
        <v/>
      </c>
      <c r="L13" s="112">
        <f>IF(RES_hhdet_tes!L13=0,"",RES_hhdet_tes!L13/RES_hhdet_fec!L13)</f>
        <v>0.57233080037918227</v>
      </c>
      <c r="M13" s="112">
        <f>IF(RES_hhdet_tes!M13=0,"",RES_hhdet_tes!M13/RES_hhdet_fec!M13)</f>
        <v>0.57233080037918227</v>
      </c>
      <c r="N13" s="112">
        <f>IF(RES_hhdet_tes!N13=0,"",RES_hhdet_tes!N13/RES_hhdet_fec!N13)</f>
        <v>0.57233080037918227</v>
      </c>
      <c r="O13" s="112">
        <f>IF(RES_hhdet_tes!O13=0,"",RES_hhdet_tes!O13/RES_hhdet_fec!O13)</f>
        <v>0.57233080037918227</v>
      </c>
      <c r="P13" s="112">
        <f>IF(RES_hhdet_tes!P13=0,"",RES_hhdet_tes!P13/RES_hhdet_fec!P13)</f>
        <v>0.57233080037918227</v>
      </c>
      <c r="Q13" s="112">
        <f>IF(RES_hhdet_tes!Q13=0,"",RES_hhdet_tes!Q13/RES_hhdet_fec!Q13)</f>
        <v>0.57233080037918227</v>
      </c>
      <c r="R13" s="112">
        <f>IF(RES_hhdet_tes!R13=0,"",RES_hhdet_tes!R13/RES_hhdet_fec!R13)</f>
        <v>0.57233080037918227</v>
      </c>
      <c r="S13" s="112">
        <f>IF(RES_hhdet_tes!S13=0,"",RES_hhdet_tes!S13/RES_hhdet_fec!S13)</f>
        <v>0.80474304813355624</v>
      </c>
      <c r="T13" s="112">
        <f>IF(RES_hhdet_tes!T13=0,"",RES_hhdet_tes!T13/RES_hhdet_fec!T13)</f>
        <v>0.80474304813355624</v>
      </c>
      <c r="U13" s="112">
        <f>IF(RES_hhdet_tes!U13=0,"",RES_hhdet_tes!U13/RES_hhdet_fec!U13)</f>
        <v>0.80474304813355624</v>
      </c>
      <c r="V13" s="112">
        <f>IF(RES_hhdet_tes!V13=0,"",RES_hhdet_tes!V13/RES_hhdet_fec!V13)</f>
        <v>0.80474304813355624</v>
      </c>
      <c r="W13" s="112">
        <f>IF(RES_hhdet_tes!W13=0,"",RES_hhdet_tes!W13/RES_hhdet_fec!W13)</f>
        <v>0.80474304813355624</v>
      </c>
      <c r="X13" s="112">
        <f>IF(RES_hhdet_tes!X13=0,"",RES_hhdet_tes!X13/RES_hhdet_fec!X13)</f>
        <v>0.80474304813355624</v>
      </c>
      <c r="Y13" s="112">
        <f>IF(RES_hhdet_tes!Y13=0,"",RES_hhdet_tes!Y13/RES_hhdet_fec!Y13)</f>
        <v>0.80474304813355624</v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 t="str">
        <f>IF(RES_hhdet_tes!K14=0,"",RES_hhdet_tes!K14/RES_hhdet_fec!K14)</f>
        <v/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0.57037957626969449</v>
      </c>
      <c r="C15" s="112">
        <f>IF(RES_hhdet_tes!C15=0,"",RES_hhdet_tes!C15/RES_hhdet_fec!C15)</f>
        <v>0.5732340489129667</v>
      </c>
      <c r="D15" s="112">
        <f>IF(RES_hhdet_tes!D15=0,"",RES_hhdet_tes!D15/RES_hhdet_fec!D15)</f>
        <v>0.57623043209811742</v>
      </c>
      <c r="E15" s="112">
        <f>IF(RES_hhdet_tes!E15=0,"",RES_hhdet_tes!E15/RES_hhdet_fec!E15)</f>
        <v>0.57985547925971337</v>
      </c>
      <c r="F15" s="112">
        <f>IF(RES_hhdet_tes!F15=0,"",RES_hhdet_tes!F15/RES_hhdet_fec!F15)</f>
        <v>0.58331658703946687</v>
      </c>
      <c r="G15" s="112">
        <f>IF(RES_hhdet_tes!G15=0,"",RES_hhdet_tes!G15/RES_hhdet_fec!G15)</f>
        <v>0.58671763030564805</v>
      </c>
      <c r="H15" s="112">
        <f>IF(RES_hhdet_tes!H15=0,"",RES_hhdet_tes!H15/RES_hhdet_fec!H15)</f>
        <v>0.59069493990917887</v>
      </c>
      <c r="I15" s="112">
        <f>IF(RES_hhdet_tes!I15=0,"",RES_hhdet_tes!I15/RES_hhdet_fec!I15)</f>
        <v>0.59240541722887285</v>
      </c>
      <c r="J15" s="112">
        <f>IF(RES_hhdet_tes!J15=0,"",RES_hhdet_tes!J15/RES_hhdet_fec!J15)</f>
        <v>0.5933504149503539</v>
      </c>
      <c r="K15" s="112">
        <f>IF(RES_hhdet_tes!K15=0,"",RES_hhdet_tes!K15/RES_hhdet_fec!K15)</f>
        <v>0.59535160341711879</v>
      </c>
      <c r="L15" s="112">
        <f>IF(RES_hhdet_tes!L15=0,"",RES_hhdet_tes!L15/RES_hhdet_fec!L15)</f>
        <v>0.59834989083639645</v>
      </c>
      <c r="M15" s="112">
        <f>IF(RES_hhdet_tes!M15=0,"",RES_hhdet_tes!M15/RES_hhdet_fec!M15)</f>
        <v>0.60225275058788719</v>
      </c>
      <c r="N15" s="112">
        <f>IF(RES_hhdet_tes!N15=0,"",RES_hhdet_tes!N15/RES_hhdet_fec!N15)</f>
        <v>0.60644503258814608</v>
      </c>
      <c r="O15" s="112">
        <f>IF(RES_hhdet_tes!O15=0,"",RES_hhdet_tes!O15/RES_hhdet_fec!O15)</f>
        <v>0.61077618068068129</v>
      </c>
      <c r="P15" s="112">
        <f>IF(RES_hhdet_tes!P15=0,"",RES_hhdet_tes!P15/RES_hhdet_fec!P15)</f>
        <v>0.61207191455860877</v>
      </c>
      <c r="Q15" s="112">
        <f>IF(RES_hhdet_tes!Q15=0,"",RES_hhdet_tes!Q15/RES_hhdet_fec!Q15)</f>
        <v>0.61642754960791268</v>
      </c>
      <c r="R15" s="112">
        <f>IF(RES_hhdet_tes!R15=0,"",RES_hhdet_tes!R15/RES_hhdet_fec!R15)</f>
        <v>0.62804266342261994</v>
      </c>
      <c r="S15" s="112">
        <f>IF(RES_hhdet_tes!S15=0,"",RES_hhdet_tes!S15/RES_hhdet_fec!S15)</f>
        <v>0.64544862797588753</v>
      </c>
      <c r="T15" s="112">
        <f>IF(RES_hhdet_tes!T15=0,"",RES_hhdet_tes!T15/RES_hhdet_fec!T15)</f>
        <v>0.66262278862321689</v>
      </c>
      <c r="U15" s="112">
        <f>IF(RES_hhdet_tes!U15=0,"",RES_hhdet_tes!U15/RES_hhdet_fec!U15)</f>
        <v>0.67719892325540076</v>
      </c>
      <c r="V15" s="112">
        <f>IF(RES_hhdet_tes!V15=0,"",RES_hhdet_tes!V15/RES_hhdet_fec!V15)</f>
        <v>0.68799798931463707</v>
      </c>
      <c r="W15" s="112">
        <f>IF(RES_hhdet_tes!W15=0,"",RES_hhdet_tes!W15/RES_hhdet_fec!W15)</f>
        <v>0.69462284938420382</v>
      </c>
      <c r="X15" s="112">
        <f>IF(RES_hhdet_tes!X15=0,"",RES_hhdet_tes!X15/RES_hhdet_fec!X15)</f>
        <v>0.69592197978553128</v>
      </c>
      <c r="Y15" s="112">
        <f>IF(RES_hhdet_tes!Y15=0,"",RES_hhdet_tes!Y15/RES_hhdet_fec!Y15)</f>
        <v>0.70205768117536582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>
        <f>IF(RES_hhdet_tes!C16=0,"",RES_hhdet_tes!C16/RES_hhdet_fec!C16)</f>
        <v>0.85956493421358693</v>
      </c>
      <c r="D16" s="113">
        <f>IF(RES_hhdet_tes!D16=0,"",RES_hhdet_tes!D16/RES_hhdet_fec!D16)</f>
        <v>0.86227357908916624</v>
      </c>
      <c r="E16" s="113">
        <f>IF(RES_hhdet_tes!E16=0,"",RES_hhdet_tes!E16/RES_hhdet_fec!E16)</f>
        <v>0.83684023885421899</v>
      </c>
      <c r="F16" s="113">
        <f>IF(RES_hhdet_tes!F16=0,"",RES_hhdet_tes!F16/RES_hhdet_fec!F16)</f>
        <v>0.85782241831861639</v>
      </c>
      <c r="G16" s="113">
        <f>IF(RES_hhdet_tes!G16=0,"",RES_hhdet_tes!G16/RES_hhdet_fec!G16)</f>
        <v>0.87587017463900441</v>
      </c>
      <c r="H16" s="113">
        <f>IF(RES_hhdet_tes!H16=0,"",RES_hhdet_tes!H16/RES_hhdet_fec!H16)</f>
        <v>0.83993919202663081</v>
      </c>
      <c r="I16" s="113">
        <f>IF(RES_hhdet_tes!I16=0,"",RES_hhdet_tes!I16/RES_hhdet_fec!I16)</f>
        <v>0.86618805624086226</v>
      </c>
      <c r="J16" s="113">
        <f>IF(RES_hhdet_tes!J16=0,"",RES_hhdet_tes!J16/RES_hhdet_fec!J16)</f>
        <v>0.85201555525287798</v>
      </c>
      <c r="K16" s="113">
        <f>IF(RES_hhdet_tes!K16=0,"",RES_hhdet_tes!K16/RES_hhdet_fec!K16)</f>
        <v>0.86395848126197117</v>
      </c>
      <c r="L16" s="113">
        <f>IF(RES_hhdet_tes!L16=0,"",RES_hhdet_tes!L16/RES_hhdet_fec!L16)</f>
        <v>0.86960155946318951</v>
      </c>
      <c r="M16" s="113">
        <f>IF(RES_hhdet_tes!M16=0,"",RES_hhdet_tes!M16/RES_hhdet_fec!M16)</f>
        <v>0.85422410736432308</v>
      </c>
      <c r="N16" s="113">
        <f>IF(RES_hhdet_tes!N16=0,"",RES_hhdet_tes!N16/RES_hhdet_fec!N16)</f>
        <v>0.90800037686156598</v>
      </c>
      <c r="O16" s="113">
        <f>IF(RES_hhdet_tes!O16=0,"",RES_hhdet_tes!O16/RES_hhdet_fec!O16)</f>
        <v>0.9024639415248441</v>
      </c>
      <c r="P16" s="113">
        <f>IF(RES_hhdet_tes!P16=0,"",RES_hhdet_tes!P16/RES_hhdet_fec!P16)</f>
        <v>0.90040100150985236</v>
      </c>
      <c r="Q16" s="113">
        <f>IF(RES_hhdet_tes!Q16=0,"",RES_hhdet_tes!Q16/RES_hhdet_fec!Q16)</f>
        <v>0.85854901472971568</v>
      </c>
      <c r="R16" s="113">
        <f>IF(RES_hhdet_tes!R16=0,"",RES_hhdet_tes!R16/RES_hhdet_fec!R16)</f>
        <v>0.86848165696848678</v>
      </c>
      <c r="S16" s="113">
        <f>IF(RES_hhdet_tes!S16=0,"",RES_hhdet_tes!S16/RES_hhdet_fec!S16)</f>
        <v>0.88259748421695661</v>
      </c>
      <c r="T16" s="113">
        <f>IF(RES_hhdet_tes!T16=0,"",RES_hhdet_tes!T16/RES_hhdet_fec!T16)</f>
        <v>0.8869792501525432</v>
      </c>
      <c r="U16" s="113">
        <f>IF(RES_hhdet_tes!U16=0,"",RES_hhdet_tes!U16/RES_hhdet_fec!U16)</f>
        <v>0.8951353723325941</v>
      </c>
      <c r="V16" s="113">
        <f>IF(RES_hhdet_tes!V16=0,"",RES_hhdet_tes!V16/RES_hhdet_fec!V16)</f>
        <v>0.89358298782159928</v>
      </c>
      <c r="W16" s="113">
        <f>IF(RES_hhdet_tes!W16=0,"",RES_hhdet_tes!W16/RES_hhdet_fec!W16)</f>
        <v>0.91525424366415464</v>
      </c>
      <c r="X16" s="113">
        <f>IF(RES_hhdet_tes!X16=0,"",RES_hhdet_tes!X16/RES_hhdet_fec!X16)</f>
        <v>0.90168989544892819</v>
      </c>
      <c r="Y16" s="113">
        <f>IF(RES_hhdet_tes!Y16=0,"",RES_hhdet_tes!Y16/RES_hhdet_fec!Y16)</f>
        <v>0.88458773650314027</v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>
        <f>IF(RES_hhdet_tes!C17=0,"",RES_hhdet_tes!C17/RES_hhdet_fec!C17)</f>
        <v>0.5883241045161326</v>
      </c>
      <c r="D17" s="111">
        <f>IF(RES_hhdet_tes!D17=0,"",RES_hhdet_tes!D17/RES_hhdet_fec!D17)</f>
        <v>0.58845641107476665</v>
      </c>
      <c r="E17" s="111">
        <f>IF(RES_hhdet_tes!E17=0,"",RES_hhdet_tes!E17/RES_hhdet_fec!E17)</f>
        <v>0.58863193074881004</v>
      </c>
      <c r="F17" s="111">
        <f>IF(RES_hhdet_tes!F17=0,"",RES_hhdet_tes!F17/RES_hhdet_fec!F17)</f>
        <v>0.58867656603546592</v>
      </c>
      <c r="G17" s="111">
        <f>IF(RES_hhdet_tes!G17=0,"",RES_hhdet_tes!G17/RES_hhdet_fec!G17)</f>
        <v>0.58917587856796361</v>
      </c>
      <c r="H17" s="111">
        <f>IF(RES_hhdet_tes!H17=0,"",RES_hhdet_tes!H17/RES_hhdet_fec!H17)</f>
        <v>0.58977878535520256</v>
      </c>
      <c r="I17" s="111">
        <f>IF(RES_hhdet_tes!I17=0,"",RES_hhdet_tes!I17/RES_hhdet_fec!I17)</f>
        <v>0.59044049006091071</v>
      </c>
      <c r="J17" s="111">
        <f>IF(RES_hhdet_tes!J17=0,"",RES_hhdet_tes!J17/RES_hhdet_fec!J17)</f>
        <v>0.59503674928863504</v>
      </c>
      <c r="K17" s="111">
        <f>IF(RES_hhdet_tes!K17=0,"",RES_hhdet_tes!K17/RES_hhdet_fec!K17)</f>
        <v>0.5998949082710151</v>
      </c>
      <c r="L17" s="111">
        <f>IF(RES_hhdet_tes!L17=0,"",RES_hhdet_tes!L17/RES_hhdet_fec!L17)</f>
        <v>0.60177624667761942</v>
      </c>
      <c r="M17" s="111">
        <f>IF(RES_hhdet_tes!M17=0,"",RES_hhdet_tes!M17/RES_hhdet_fec!M17)</f>
        <v>0.60507623208430361</v>
      </c>
      <c r="N17" s="111">
        <f>IF(RES_hhdet_tes!N17=0,"",RES_hhdet_tes!N17/RES_hhdet_fec!N17)</f>
        <v>0.60988724856767296</v>
      </c>
      <c r="O17" s="111">
        <f>IF(RES_hhdet_tes!O17=0,"",RES_hhdet_tes!O17/RES_hhdet_fec!O17)</f>
        <v>0.61208719548005286</v>
      </c>
      <c r="P17" s="111">
        <f>IF(RES_hhdet_tes!P17=0,"",RES_hhdet_tes!P17/RES_hhdet_fec!P17)</f>
        <v>0.61334679722179453</v>
      </c>
      <c r="Q17" s="111">
        <f>IF(RES_hhdet_tes!Q17=0,"",RES_hhdet_tes!Q17/RES_hhdet_fec!Q17)</f>
        <v>0.61789501636148747</v>
      </c>
      <c r="R17" s="111">
        <f>IF(RES_hhdet_tes!R17=0,"",RES_hhdet_tes!R17/RES_hhdet_fec!R17)</f>
        <v>0.63051046937942723</v>
      </c>
      <c r="S17" s="111">
        <f>IF(RES_hhdet_tes!S17=0,"",RES_hhdet_tes!S17/RES_hhdet_fec!S17)</f>
        <v>0.64688525745643544</v>
      </c>
      <c r="T17" s="111">
        <f>IF(RES_hhdet_tes!T17=0,"",RES_hhdet_tes!T17/RES_hhdet_fec!T17)</f>
        <v>0.66255864290006872</v>
      </c>
      <c r="U17" s="111">
        <f>IF(RES_hhdet_tes!U17=0,"",RES_hhdet_tes!U17/RES_hhdet_fec!U17)</f>
        <v>0.67717811856975607</v>
      </c>
      <c r="V17" s="111">
        <f>IF(RES_hhdet_tes!V17=0,"",RES_hhdet_tes!V17/RES_hhdet_fec!V17)</f>
        <v>0.69175340481135006</v>
      </c>
      <c r="W17" s="111">
        <f>IF(RES_hhdet_tes!W17=0,"",RES_hhdet_tes!W17/RES_hhdet_fec!W17)</f>
        <v>0.6971146922376823</v>
      </c>
      <c r="X17" s="111">
        <f>IF(RES_hhdet_tes!X17=0,"",RES_hhdet_tes!X17/RES_hhdet_fec!X17)</f>
        <v>0.69854638846176853</v>
      </c>
      <c r="Y17" s="111">
        <f>IF(RES_hhdet_tes!Y17=0,"",RES_hhdet_tes!Y17/RES_hhdet_fec!Y17)</f>
        <v>0.70728068195054328</v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0.58584478753877123</v>
      </c>
      <c r="C19" s="124">
        <f>IF(RES_hhdet_tes!C19=0,"",RES_hhdet_tes!C19/RES_hhdet_fec!C19)</f>
        <v>0.59033436441556486</v>
      </c>
      <c r="D19" s="124">
        <f>IF(RES_hhdet_tes!D19=0,"",RES_hhdet_tes!D19/RES_hhdet_fec!D19)</f>
        <v>0.58549004953600958</v>
      </c>
      <c r="E19" s="124">
        <f>IF(RES_hhdet_tes!E19=0,"",RES_hhdet_tes!E19/RES_hhdet_fec!E19)</f>
        <v>0.58477134065149583</v>
      </c>
      <c r="F19" s="124">
        <f>IF(RES_hhdet_tes!F19=0,"",RES_hhdet_tes!F19/RES_hhdet_fec!F19)</f>
        <v>0.58927778589710256</v>
      </c>
      <c r="G19" s="124">
        <f>IF(RES_hhdet_tes!G19=0,"",RES_hhdet_tes!G19/RES_hhdet_fec!G19)</f>
        <v>0.5914904994576442</v>
      </c>
      <c r="H19" s="124">
        <f>IF(RES_hhdet_tes!H19=0,"",RES_hhdet_tes!H19/RES_hhdet_fec!H19)</f>
        <v>0.5948185985166845</v>
      </c>
      <c r="I19" s="124">
        <f>IF(RES_hhdet_tes!I19=0,"",RES_hhdet_tes!I19/RES_hhdet_fec!I19)</f>
        <v>0.59813472075427809</v>
      </c>
      <c r="J19" s="124">
        <f>IF(RES_hhdet_tes!J19=0,"",RES_hhdet_tes!J19/RES_hhdet_fec!J19)</f>
        <v>0.60296722503066646</v>
      </c>
      <c r="K19" s="124">
        <f>IF(RES_hhdet_tes!K19=0,"",RES_hhdet_tes!K19/RES_hhdet_fec!K19)</f>
        <v>0.60585483278665409</v>
      </c>
      <c r="L19" s="124">
        <f>IF(RES_hhdet_tes!L19=0,"",RES_hhdet_tes!L19/RES_hhdet_fec!L19)</f>
        <v>0.61601208882013325</v>
      </c>
      <c r="M19" s="124">
        <f>IF(RES_hhdet_tes!M19=0,"",RES_hhdet_tes!M19/RES_hhdet_fec!M19)</f>
        <v>0.63385988292232176</v>
      </c>
      <c r="N19" s="124">
        <f>IF(RES_hhdet_tes!N19=0,"",RES_hhdet_tes!N19/RES_hhdet_fec!N19)</f>
        <v>0.6438385209741776</v>
      </c>
      <c r="O19" s="124">
        <f>IF(RES_hhdet_tes!O19=0,"",RES_hhdet_tes!O19/RES_hhdet_fec!O19)</f>
        <v>0.64037581142502731</v>
      </c>
      <c r="P19" s="124">
        <f>IF(RES_hhdet_tes!P19=0,"",RES_hhdet_tes!P19/RES_hhdet_fec!P19)</f>
        <v>0.6441620935683644</v>
      </c>
      <c r="Q19" s="124">
        <f>IF(RES_hhdet_tes!Q19=0,"",RES_hhdet_tes!Q19/RES_hhdet_fec!Q19)</f>
        <v>0.64734958622670036</v>
      </c>
      <c r="R19" s="124">
        <f>IF(RES_hhdet_tes!R19=0,"",RES_hhdet_tes!R19/RES_hhdet_fec!R19)</f>
        <v>0.65963837907686329</v>
      </c>
      <c r="S19" s="124">
        <f>IF(RES_hhdet_tes!S19=0,"",RES_hhdet_tes!S19/RES_hhdet_fec!S19)</f>
        <v>0.65500155771418733</v>
      </c>
      <c r="T19" s="124">
        <f>IF(RES_hhdet_tes!T19=0,"",RES_hhdet_tes!T19/RES_hhdet_fec!T19)</f>
        <v>0.65900657575133936</v>
      </c>
      <c r="U19" s="124">
        <f>IF(RES_hhdet_tes!U19=0,"",RES_hhdet_tes!U19/RES_hhdet_fec!U19)</f>
        <v>0.66345582174902429</v>
      </c>
      <c r="V19" s="124">
        <f>IF(RES_hhdet_tes!V19=0,"",RES_hhdet_tes!V19/RES_hhdet_fec!V19)</f>
        <v>0.67847376362346723</v>
      </c>
      <c r="W19" s="124">
        <f>IF(RES_hhdet_tes!W19=0,"",RES_hhdet_tes!W19/RES_hhdet_fec!W19)</f>
        <v>0.67763441777598798</v>
      </c>
      <c r="X19" s="124">
        <f>IF(RES_hhdet_tes!X19=0,"",RES_hhdet_tes!X19/RES_hhdet_fec!X19)</f>
        <v>0.67846823530760947</v>
      </c>
      <c r="Y19" s="124">
        <f>IF(RES_hhdet_tes!Y19=0,"",RES_hhdet_tes!Y19/RES_hhdet_fec!Y19)</f>
        <v>0.68350989045731791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0.57350026581398728</v>
      </c>
      <c r="C21" s="111">
        <f>IF(RES_hhdet_tes!C21=0,"",RES_hhdet_tes!C21/RES_hhdet_fec!C21)</f>
        <v>0.57440230217762234</v>
      </c>
      <c r="D21" s="111">
        <f>IF(RES_hhdet_tes!D21=0,"",RES_hhdet_tes!D21/RES_hhdet_fec!D21)</f>
        <v>0.57542699267602215</v>
      </c>
      <c r="E21" s="111">
        <f>IF(RES_hhdet_tes!E21=0,"",RES_hhdet_tes!E21/RES_hhdet_fec!E21)</f>
        <v>0.5765823885322936</v>
      </c>
      <c r="F21" s="111">
        <f>IF(RES_hhdet_tes!F21=0,"",RES_hhdet_tes!F21/RES_hhdet_fec!F21)</f>
        <v>0.57759965546293512</v>
      </c>
      <c r="G21" s="111">
        <f>IF(RES_hhdet_tes!G21=0,"",RES_hhdet_tes!G21/RES_hhdet_fec!G21)</f>
        <v>0.57861961576707732</v>
      </c>
      <c r="H21" s="111">
        <f>IF(RES_hhdet_tes!H21=0,"",RES_hhdet_tes!H21/RES_hhdet_fec!H21)</f>
        <v>0.57988509195425653</v>
      </c>
      <c r="I21" s="111">
        <f>IF(RES_hhdet_tes!I21=0,"",RES_hhdet_tes!I21/RES_hhdet_fec!I21)</f>
        <v>0.58047712019313513</v>
      </c>
      <c r="J21" s="111">
        <f>IF(RES_hhdet_tes!J21=0,"",RES_hhdet_tes!J21/RES_hhdet_fec!J21)</f>
        <v>0.58065352043498331</v>
      </c>
      <c r="K21" s="111">
        <f>IF(RES_hhdet_tes!K21=0,"",RES_hhdet_tes!K21/RES_hhdet_fec!K21)</f>
        <v>0.58099231904837823</v>
      </c>
      <c r="L21" s="111">
        <f>IF(RES_hhdet_tes!L21=0,"",RES_hhdet_tes!L21/RES_hhdet_fec!L21)</f>
        <v>0.58147385903130488</v>
      </c>
      <c r="M21" s="111">
        <f>IF(RES_hhdet_tes!M21=0,"",RES_hhdet_tes!M21/RES_hhdet_fec!M21)</f>
        <v>0.58198103725664574</v>
      </c>
      <c r="N21" s="111">
        <f>IF(RES_hhdet_tes!N21=0,"",RES_hhdet_tes!N21/RES_hhdet_fec!N21)</f>
        <v>0.58239058967544277</v>
      </c>
      <c r="O21" s="111">
        <f>IF(RES_hhdet_tes!O21=0,"",RES_hhdet_tes!O21/RES_hhdet_fec!O21)</f>
        <v>0.58269513154509778</v>
      </c>
      <c r="P21" s="111">
        <f>IF(RES_hhdet_tes!P21=0,"",RES_hhdet_tes!P21/RES_hhdet_fec!P21)</f>
        <v>0.58275409206458995</v>
      </c>
      <c r="Q21" s="111">
        <f>IF(RES_hhdet_tes!Q21=0,"",RES_hhdet_tes!Q21/RES_hhdet_fec!Q21)</f>
        <v>0.58288334826339649</v>
      </c>
      <c r="R21" s="111">
        <f>IF(RES_hhdet_tes!R21=0,"",RES_hhdet_tes!R21/RES_hhdet_fec!R21)</f>
        <v>0.58354554436834127</v>
      </c>
      <c r="S21" s="111">
        <f>IF(RES_hhdet_tes!S21=0,"",RES_hhdet_tes!S21/RES_hhdet_fec!S21)</f>
        <v>0.58551262068873156</v>
      </c>
      <c r="T21" s="111">
        <f>IF(RES_hhdet_tes!T21=0,"",RES_hhdet_tes!T21/RES_hhdet_fec!T21)</f>
        <v>0.58759964112487095</v>
      </c>
      <c r="U21" s="111">
        <f>IF(RES_hhdet_tes!U21=0,"",RES_hhdet_tes!U21/RES_hhdet_fec!U21)</f>
        <v>0.58939489874455164</v>
      </c>
      <c r="V21" s="111">
        <f>IF(RES_hhdet_tes!V21=0,"",RES_hhdet_tes!V21/RES_hhdet_fec!V21)</f>
        <v>0.59091551338241988</v>
      </c>
      <c r="W21" s="111">
        <f>IF(RES_hhdet_tes!W21=0,"",RES_hhdet_tes!W21/RES_hhdet_fec!W21)</f>
        <v>0.59208081109265431</v>
      </c>
      <c r="X21" s="111">
        <f>IF(RES_hhdet_tes!X21=0,"",RES_hhdet_tes!X21/RES_hhdet_fec!X21)</f>
        <v>0.59231895248628763</v>
      </c>
      <c r="Y21" s="111">
        <f>IF(RES_hhdet_tes!Y21=0,"",RES_hhdet_tes!Y21/RES_hhdet_fec!Y21)</f>
        <v>0.59350276185568118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0.73418463955709468</v>
      </c>
      <c r="C22" s="45">
        <f>IF(RES_hhdet_tes!C22=0,"",RES_hhdet_tes!C22/RES_hhdet_fec!C22)</f>
        <v>0.73660119491021026</v>
      </c>
      <c r="D22" s="45">
        <f>IF(RES_hhdet_tes!D22=0,"",RES_hhdet_tes!D22/RES_hhdet_fec!D22)</f>
        <v>0.7370218245038308</v>
      </c>
      <c r="E22" s="45">
        <f>IF(RES_hhdet_tes!E22=0,"",RES_hhdet_tes!E22/RES_hhdet_fec!E22)</f>
        <v>0.73759378880216631</v>
      </c>
      <c r="F22" s="45">
        <f>IF(RES_hhdet_tes!F22=0,"",RES_hhdet_tes!F22/RES_hhdet_fec!F22)</f>
        <v>0.74138334139346829</v>
      </c>
      <c r="G22" s="45">
        <f>IF(RES_hhdet_tes!G22=0,"",RES_hhdet_tes!G22/RES_hhdet_fec!G22)</f>
        <v>0.74591358537147145</v>
      </c>
      <c r="H22" s="45">
        <f>IF(RES_hhdet_tes!H22=0,"",RES_hhdet_tes!H22/RES_hhdet_fec!H22)</f>
        <v>0.74995795734280002</v>
      </c>
      <c r="I22" s="45">
        <f>IF(RES_hhdet_tes!I22=0,"",RES_hhdet_tes!I22/RES_hhdet_fec!I22)</f>
        <v>0.75139676333106675</v>
      </c>
      <c r="J22" s="45">
        <f>IF(RES_hhdet_tes!J22=0,"",RES_hhdet_tes!J22/RES_hhdet_fec!J22)</f>
        <v>0.75236456092449122</v>
      </c>
      <c r="K22" s="45">
        <f>IF(RES_hhdet_tes!K22=0,"",RES_hhdet_tes!K22/RES_hhdet_fec!K22)</f>
        <v>0.75441492952823808</v>
      </c>
      <c r="L22" s="45">
        <f>IF(RES_hhdet_tes!L22=0,"",RES_hhdet_tes!L22/RES_hhdet_fec!L22)</f>
        <v>0.75630456348733255</v>
      </c>
      <c r="M22" s="45">
        <f>IF(RES_hhdet_tes!M22=0,"",RES_hhdet_tes!M22/RES_hhdet_fec!M22)</f>
        <v>0.75845662085239385</v>
      </c>
      <c r="N22" s="45">
        <f>IF(RES_hhdet_tes!N22=0,"",RES_hhdet_tes!N22/RES_hhdet_fec!N22)</f>
        <v>0.76053234292517946</v>
      </c>
      <c r="O22" s="45">
        <f>IF(RES_hhdet_tes!O22=0,"",RES_hhdet_tes!O22/RES_hhdet_fec!O22)</f>
        <v>0.76211321595058379</v>
      </c>
      <c r="P22" s="45">
        <f>IF(RES_hhdet_tes!P22=0,"",RES_hhdet_tes!P22/RES_hhdet_fec!P22)</f>
        <v>0.76272745660641639</v>
      </c>
      <c r="Q22" s="45">
        <f>IF(RES_hhdet_tes!Q22=0,"",RES_hhdet_tes!Q22/RES_hhdet_fec!Q22)</f>
        <v>0.76507533981670961</v>
      </c>
      <c r="R22" s="45">
        <f>IF(RES_hhdet_tes!R22=0,"",RES_hhdet_tes!R22/RES_hhdet_fec!R22)</f>
        <v>0.77212045563722909</v>
      </c>
      <c r="S22" s="45">
        <f>IF(RES_hhdet_tes!S22=0,"",RES_hhdet_tes!S22/RES_hhdet_fec!S22)</f>
        <v>0.7819126145642693</v>
      </c>
      <c r="T22" s="45">
        <f>IF(RES_hhdet_tes!T22=0,"",RES_hhdet_tes!T22/RES_hhdet_fec!T22)</f>
        <v>0.79359967382767604</v>
      </c>
      <c r="U22" s="45">
        <f>IF(RES_hhdet_tes!U22=0,"",RES_hhdet_tes!U22/RES_hhdet_fec!U22)</f>
        <v>0.80464501358419516</v>
      </c>
      <c r="V22" s="45">
        <f>IF(RES_hhdet_tes!V22=0,"",RES_hhdet_tes!V22/RES_hhdet_fec!V22)</f>
        <v>0.81395485577711357</v>
      </c>
      <c r="W22" s="45">
        <f>IF(RES_hhdet_tes!W22=0,"",RES_hhdet_tes!W22/RES_hhdet_fec!W22)</f>
        <v>0.81925610507407476</v>
      </c>
      <c r="X22" s="45">
        <f>IF(RES_hhdet_tes!X22=0,"",RES_hhdet_tes!X22/RES_hhdet_fec!X22)</f>
        <v>0.82100283006397146</v>
      </c>
      <c r="Y22" s="45">
        <f>IF(RES_hhdet_tes!Y22=0,"",RES_hhdet_tes!Y22/RES_hhdet_fec!Y22)</f>
        <v>0.82974418297605002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0.44737548746894418</v>
      </c>
      <c r="C24" s="119">
        <f>IF(RES_hhdet_tes!C24=0,"",RES_hhdet_tes!C24/RES_hhdet_fec!C24)</f>
        <v>0.44980503002666944</v>
      </c>
      <c r="D24" s="119">
        <f>IF(RES_hhdet_tes!D24=0,"",RES_hhdet_tes!D24/RES_hhdet_fec!D24)</f>
        <v>0.44724420766532069</v>
      </c>
      <c r="E24" s="119">
        <f>IF(RES_hhdet_tes!E24=0,"",RES_hhdet_tes!E24/RES_hhdet_fec!E24)</f>
        <v>0.44792020296027113</v>
      </c>
      <c r="F24" s="119">
        <f>IF(RES_hhdet_tes!F24=0,"",RES_hhdet_tes!F24/RES_hhdet_fec!F24)</f>
        <v>0.45268016076922546</v>
      </c>
      <c r="G24" s="119">
        <f>IF(RES_hhdet_tes!G24=0,"",RES_hhdet_tes!G24/RES_hhdet_fec!G24)</f>
        <v>0.44542566091278907</v>
      </c>
      <c r="H24" s="119">
        <f>IF(RES_hhdet_tes!H24=0,"",RES_hhdet_tes!H24/RES_hhdet_fec!H24)</f>
        <v>0.44779365335283361</v>
      </c>
      <c r="I24" s="119">
        <f>IF(RES_hhdet_tes!I24=0,"",RES_hhdet_tes!I24/RES_hhdet_fec!I24)</f>
        <v>0.46125158305210601</v>
      </c>
      <c r="J24" s="119">
        <f>IF(RES_hhdet_tes!J24=0,"",RES_hhdet_tes!J24/RES_hhdet_fec!J24)</f>
        <v>0.45761087214320284</v>
      </c>
      <c r="K24" s="119">
        <f>IF(RES_hhdet_tes!K24=0,"",RES_hhdet_tes!K24/RES_hhdet_fec!K24)</f>
        <v>0.4544159439654375</v>
      </c>
      <c r="L24" s="119">
        <f>IF(RES_hhdet_tes!L24=0,"",RES_hhdet_tes!L24/RES_hhdet_fec!L24)</f>
        <v>0.44158275605191294</v>
      </c>
      <c r="M24" s="119">
        <f>IF(RES_hhdet_tes!M24=0,"",RES_hhdet_tes!M24/RES_hhdet_fec!M24)</f>
        <v>0.44782968385263461</v>
      </c>
      <c r="N24" s="119">
        <f>IF(RES_hhdet_tes!N24=0,"",RES_hhdet_tes!N24/RES_hhdet_fec!N24)</f>
        <v>0.48495033043829577</v>
      </c>
      <c r="O24" s="119">
        <f>IF(RES_hhdet_tes!O24=0,"",RES_hhdet_tes!O24/RES_hhdet_fec!O24)</f>
        <v>0.58565707744139706</v>
      </c>
      <c r="P24" s="119">
        <f>IF(RES_hhdet_tes!P24=0,"",RES_hhdet_tes!P24/RES_hhdet_fec!P24)</f>
        <v>0.58860898737433232</v>
      </c>
      <c r="Q24" s="119">
        <f>IF(RES_hhdet_tes!Q24=0,"",RES_hhdet_tes!Q24/RES_hhdet_fec!Q24)</f>
        <v>0.59146576206233181</v>
      </c>
      <c r="R24" s="119">
        <f>IF(RES_hhdet_tes!R24=0,"",RES_hhdet_tes!R24/RES_hhdet_fec!R24)</f>
        <v>0.59343172160840629</v>
      </c>
      <c r="S24" s="119">
        <f>IF(RES_hhdet_tes!S24=0,"",RES_hhdet_tes!S24/RES_hhdet_fec!S24)</f>
        <v>0.59341641254783162</v>
      </c>
      <c r="T24" s="119">
        <f>IF(RES_hhdet_tes!T24=0,"",RES_hhdet_tes!T24/RES_hhdet_fec!T24)</f>
        <v>0.59439334226124674</v>
      </c>
      <c r="U24" s="119">
        <f>IF(RES_hhdet_tes!U24=0,"",RES_hhdet_tes!U24/RES_hhdet_fec!U24)</f>
        <v>0.59565651226707683</v>
      </c>
      <c r="V24" s="119">
        <f>IF(RES_hhdet_tes!V24=0,"",RES_hhdet_tes!V24/RES_hhdet_fec!V24)</f>
        <v>0.61568996154982181</v>
      </c>
      <c r="W24" s="119">
        <f>IF(RES_hhdet_tes!W24=0,"",RES_hhdet_tes!W24/RES_hhdet_fec!W24)</f>
        <v>0.62511921354115496</v>
      </c>
      <c r="X24" s="119">
        <f>IF(RES_hhdet_tes!X24=0,"",RES_hhdet_tes!X24/RES_hhdet_fec!X24)</f>
        <v>0.60980886866469719</v>
      </c>
      <c r="Y24" s="119">
        <f>IF(RES_hhdet_tes!Y24=0,"",RES_hhdet_tes!Y24/RES_hhdet_fec!Y24)</f>
        <v>0.60887688477514978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0.4282287494373781</v>
      </c>
      <c r="C25" s="124">
        <f>IF(RES_hhdet_tes!C25=0,"",RES_hhdet_tes!C25/RES_hhdet_fec!C25)</f>
        <v>0.42812394410129612</v>
      </c>
      <c r="D25" s="124">
        <f>IF(RES_hhdet_tes!D25=0,"",RES_hhdet_tes!D25/RES_hhdet_fec!D25)</f>
        <v>0.42803706157083965</v>
      </c>
      <c r="E25" s="124">
        <f>IF(RES_hhdet_tes!E25=0,"",RES_hhdet_tes!E25/RES_hhdet_fec!E25)</f>
        <v>0.42789186607372237</v>
      </c>
      <c r="F25" s="124">
        <f>IF(RES_hhdet_tes!F25=0,"",RES_hhdet_tes!F25/RES_hhdet_fec!F25)</f>
        <v>0.42784438662408092</v>
      </c>
      <c r="G25" s="124">
        <f>IF(RES_hhdet_tes!G25=0,"",RES_hhdet_tes!G25/RES_hhdet_fec!G25)</f>
        <v>0.42771203066136032</v>
      </c>
      <c r="H25" s="124">
        <f>IF(RES_hhdet_tes!H25=0,"",RES_hhdet_tes!H25/RES_hhdet_fec!H25)</f>
        <v>0.42758688314372412</v>
      </c>
      <c r="I25" s="124">
        <f>IF(RES_hhdet_tes!I25=0,"",RES_hhdet_tes!I25/RES_hhdet_fec!I25)</f>
        <v>0.427503493937678</v>
      </c>
      <c r="J25" s="124">
        <f>IF(RES_hhdet_tes!J25=0,"",RES_hhdet_tes!J25/RES_hhdet_fec!J25)</f>
        <v>0.42744349361293665</v>
      </c>
      <c r="K25" s="124">
        <f>IF(RES_hhdet_tes!K25=0,"",RES_hhdet_tes!K25/RES_hhdet_fec!K25)</f>
        <v>0.4273605357054705</v>
      </c>
      <c r="L25" s="124">
        <f>IF(RES_hhdet_tes!L25=0,"",RES_hhdet_tes!L25/RES_hhdet_fec!L25)</f>
        <v>0.42729407863444768</v>
      </c>
      <c r="M25" s="124">
        <f>IF(RES_hhdet_tes!M25=0,"",RES_hhdet_tes!M25/RES_hhdet_fec!M25)</f>
        <v>0.42720721336171991</v>
      </c>
      <c r="N25" s="124">
        <f>IF(RES_hhdet_tes!N25=0,"",RES_hhdet_tes!N25/RES_hhdet_fec!N25)</f>
        <v>0.46043019681400577</v>
      </c>
      <c r="O25" s="124">
        <f>IF(RES_hhdet_tes!O25=0,"",RES_hhdet_tes!O25/RES_hhdet_fec!O25)</f>
        <v>0.57472709768768593</v>
      </c>
      <c r="P25" s="124">
        <f>IF(RES_hhdet_tes!P25=0,"",RES_hhdet_tes!P25/RES_hhdet_fec!P25)</f>
        <v>0.57474487460163703</v>
      </c>
      <c r="Q25" s="124">
        <f>IF(RES_hhdet_tes!Q25=0,"",RES_hhdet_tes!Q25/RES_hhdet_fec!Q25)</f>
        <v>0.57475078262775292</v>
      </c>
      <c r="R25" s="124">
        <f>IF(RES_hhdet_tes!R25=0,"",RES_hhdet_tes!R25/RES_hhdet_fec!R25)</f>
        <v>0.57472665836843928</v>
      </c>
      <c r="S25" s="124">
        <f>IF(RES_hhdet_tes!S25=0,"",RES_hhdet_tes!S25/RES_hhdet_fec!S25)</f>
        <v>0.57728464200558904</v>
      </c>
      <c r="T25" s="124">
        <f>IF(RES_hhdet_tes!T25=0,"",RES_hhdet_tes!T25/RES_hhdet_fec!T25)</f>
        <v>0.57728031869613317</v>
      </c>
      <c r="U25" s="124">
        <f>IF(RES_hhdet_tes!U25=0,"",RES_hhdet_tes!U25/RES_hhdet_fec!U25)</f>
        <v>0.57726491251093026</v>
      </c>
      <c r="V25" s="124">
        <f>IF(RES_hhdet_tes!V25=0,"",RES_hhdet_tes!V25/RES_hhdet_fec!V25)</f>
        <v>0.57739099331372246</v>
      </c>
      <c r="W25" s="124">
        <f>IF(RES_hhdet_tes!W25=0,"",RES_hhdet_tes!W25/RES_hhdet_fec!W25)</f>
        <v>0.57741118929240665</v>
      </c>
      <c r="X25" s="124">
        <f>IF(RES_hhdet_tes!X25=0,"",RES_hhdet_tes!X25/RES_hhdet_fec!X25)</f>
        <v>0.57741728541290915</v>
      </c>
      <c r="Y25" s="124">
        <f>IF(RES_hhdet_tes!Y25=0,"",RES_hhdet_tes!Y25/RES_hhdet_fec!Y25)</f>
        <v>0.5783488448077434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0.42227279045922289</v>
      </c>
      <c r="C26" s="111">
        <f>IF(RES_hhdet_tes!C26=0,"",RES_hhdet_tes!C26/RES_hhdet_fec!C26)</f>
        <v>0.42227279045922289</v>
      </c>
      <c r="D26" s="111">
        <f>IF(RES_hhdet_tes!D26=0,"",RES_hhdet_tes!D26/RES_hhdet_fec!D26)</f>
        <v>0.42227279045922289</v>
      </c>
      <c r="E26" s="111">
        <f>IF(RES_hhdet_tes!E26=0,"",RES_hhdet_tes!E26/RES_hhdet_fec!E26)</f>
        <v>0.42227279045922289</v>
      </c>
      <c r="F26" s="111">
        <f>IF(RES_hhdet_tes!F26=0,"",RES_hhdet_tes!F26/RES_hhdet_fec!F26)</f>
        <v>0.42227279045922289</v>
      </c>
      <c r="G26" s="111">
        <f>IF(RES_hhdet_tes!G26=0,"",RES_hhdet_tes!G26/RES_hhdet_fec!G26)</f>
        <v>0.42227279045922289</v>
      </c>
      <c r="H26" s="111">
        <f>IF(RES_hhdet_tes!H26=0,"",RES_hhdet_tes!H26/RES_hhdet_fec!H26)</f>
        <v>0.42227279045922289</v>
      </c>
      <c r="I26" s="111">
        <f>IF(RES_hhdet_tes!I26=0,"",RES_hhdet_tes!I26/RES_hhdet_fec!I26)</f>
        <v>0.42227279045922289</v>
      </c>
      <c r="J26" s="111">
        <f>IF(RES_hhdet_tes!J26=0,"",RES_hhdet_tes!J26/RES_hhdet_fec!J26)</f>
        <v>0.42227279045922289</v>
      </c>
      <c r="K26" s="111">
        <f>IF(RES_hhdet_tes!K26=0,"",RES_hhdet_tes!K26/RES_hhdet_fec!K26)</f>
        <v>0.42227279045922289</v>
      </c>
      <c r="L26" s="111">
        <f>IF(RES_hhdet_tes!L26=0,"",RES_hhdet_tes!L26/RES_hhdet_fec!L26)</f>
        <v>0.42227279045922289</v>
      </c>
      <c r="M26" s="111">
        <f>IF(RES_hhdet_tes!M26=0,"",RES_hhdet_tes!M26/RES_hhdet_fec!M26)</f>
        <v>0.42227279045922295</v>
      </c>
      <c r="N26" s="111">
        <f>IF(RES_hhdet_tes!N26=0,"",RES_hhdet_tes!N26/RES_hhdet_fec!N26)</f>
        <v>0.45561370104695348</v>
      </c>
      <c r="O26" s="111">
        <f>IF(RES_hhdet_tes!O26=0,"",RES_hhdet_tes!O26/RES_hhdet_fec!O26)</f>
        <v>0.57001314164176442</v>
      </c>
      <c r="P26" s="111">
        <f>IF(RES_hhdet_tes!P26=0,"",RES_hhdet_tes!P26/RES_hhdet_fec!P26)</f>
        <v>0.57002015950937168</v>
      </c>
      <c r="Q26" s="111">
        <f>IF(RES_hhdet_tes!Q26=0,"",RES_hhdet_tes!Q26/RES_hhdet_fec!Q26)</f>
        <v>0.57001978004369147</v>
      </c>
      <c r="R26" s="111">
        <f>IF(RES_hhdet_tes!R26=0,"",RES_hhdet_tes!R26/RES_hhdet_fec!R26)</f>
        <v>0.57001475199425899</v>
      </c>
      <c r="S26" s="111">
        <f>IF(RES_hhdet_tes!S26=0,"",RES_hhdet_tes!S26/RES_hhdet_fec!S26)</f>
        <v>0.57256600880704123</v>
      </c>
      <c r="T26" s="111">
        <f>IF(RES_hhdet_tes!T26=0,"",RES_hhdet_tes!T26/RES_hhdet_fec!T26)</f>
        <v>0.57256950171388343</v>
      </c>
      <c r="U26" s="111">
        <f>IF(RES_hhdet_tes!U26=0,"",RES_hhdet_tes!U26/RES_hhdet_fec!U26)</f>
        <v>0.57256085288395098</v>
      </c>
      <c r="V26" s="111">
        <f>IF(RES_hhdet_tes!V26=0,"",RES_hhdet_tes!V26/RES_hhdet_fec!V26)</f>
        <v>0.57260717962376395</v>
      </c>
      <c r="W26" s="111">
        <f>IF(RES_hhdet_tes!W26=0,"",RES_hhdet_tes!W26/RES_hhdet_fec!W26)</f>
        <v>0.57263020265579312</v>
      </c>
      <c r="X26" s="111">
        <f>IF(RES_hhdet_tes!X26=0,"",RES_hhdet_tes!X26/RES_hhdet_fec!X26)</f>
        <v>0.57268281129028964</v>
      </c>
      <c r="Y26" s="111">
        <f>IF(RES_hhdet_tes!Y26=0,"",RES_hhdet_tes!Y26/RES_hhdet_fec!Y26)</f>
        <v>0.57364391666197645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1.6784535314436273</v>
      </c>
      <c r="C28" s="124">
        <f>IF(RES_hhdet_tes!C28=0,"",RES_hhdet_tes!C28/RES_hhdet_fec!C28)</f>
        <v>1.8979598578950403</v>
      </c>
      <c r="D28" s="124">
        <f>IF(RES_hhdet_tes!D28=0,"",RES_hhdet_tes!D28/RES_hhdet_fec!D28)</f>
        <v>2.0066711943566196</v>
      </c>
      <c r="E28" s="124">
        <f>IF(RES_hhdet_tes!E28=0,"",RES_hhdet_tes!E28/RES_hhdet_fec!E28)</f>
        <v>2.0374737181501339</v>
      </c>
      <c r="F28" s="124">
        <f>IF(RES_hhdet_tes!F28=0,"",RES_hhdet_tes!F28/RES_hhdet_fec!F28)</f>
        <v>2.0734081169027707</v>
      </c>
      <c r="G28" s="124">
        <f>IF(RES_hhdet_tes!G28=0,"",RES_hhdet_tes!G28/RES_hhdet_fec!G28)</f>
        <v>2.1174995869748403</v>
      </c>
      <c r="H28" s="124">
        <f>IF(RES_hhdet_tes!H28=0,"",RES_hhdet_tes!H28/RES_hhdet_fec!H28)</f>
        <v>2.1779386909269185</v>
      </c>
      <c r="I28" s="124">
        <f>IF(RES_hhdet_tes!I28=0,"",RES_hhdet_tes!I28/RES_hhdet_fec!I28)</f>
        <v>2.2180423246164538</v>
      </c>
      <c r="J28" s="124">
        <f>IF(RES_hhdet_tes!J28=0,"",RES_hhdet_tes!J28/RES_hhdet_fec!J28)</f>
        <v>2.2295752629386749</v>
      </c>
      <c r="K28" s="124">
        <f>IF(RES_hhdet_tes!K28=0,"",RES_hhdet_tes!K28/RES_hhdet_fec!K28)</f>
        <v>2.2967120072026712</v>
      </c>
      <c r="L28" s="124">
        <f>IF(RES_hhdet_tes!L28=0,"",RES_hhdet_tes!L28/RES_hhdet_fec!L28)</f>
        <v>2.7027255598965216</v>
      </c>
      <c r="M28" s="124">
        <f>IF(RES_hhdet_tes!M28=0,"",RES_hhdet_tes!M28/RES_hhdet_fec!M28)</f>
        <v>2.7527619829698806</v>
      </c>
      <c r="N28" s="124">
        <f>IF(RES_hhdet_tes!N28=0,"",RES_hhdet_tes!N28/RES_hhdet_fec!N28)</f>
        <v>3.2315236047632663</v>
      </c>
      <c r="O28" s="124">
        <f>IF(RES_hhdet_tes!O28=0,"",RES_hhdet_tes!O28/RES_hhdet_fec!O28)</f>
        <v>3.3570180497085746</v>
      </c>
      <c r="P28" s="124">
        <f>IF(RES_hhdet_tes!P28=0,"",RES_hhdet_tes!P28/RES_hhdet_fec!P28)</f>
        <v>3.4302272233986035</v>
      </c>
      <c r="Q28" s="124">
        <f>IF(RES_hhdet_tes!Q28=0,"",RES_hhdet_tes!Q28/RES_hhdet_fec!Q28)</f>
        <v>3.4742684373190205</v>
      </c>
      <c r="R28" s="124">
        <f>IF(RES_hhdet_tes!R28=0,"",RES_hhdet_tes!R28/RES_hhdet_fec!R28)</f>
        <v>3.4776836852385711</v>
      </c>
      <c r="S28" s="124">
        <f>IF(RES_hhdet_tes!S28=0,"",RES_hhdet_tes!S28/RES_hhdet_fec!S28)</f>
        <v>3.4863358571048897</v>
      </c>
      <c r="T28" s="124">
        <f>IF(RES_hhdet_tes!T28=0,"",RES_hhdet_tes!T28/RES_hhdet_fec!T28)</f>
        <v>3.4995189563657436</v>
      </c>
      <c r="U28" s="124">
        <f>IF(RES_hhdet_tes!U28=0,"",RES_hhdet_tes!U28/RES_hhdet_fec!U28)</f>
        <v>3.5199651988332996</v>
      </c>
      <c r="V28" s="124">
        <f>IF(RES_hhdet_tes!V28=0,"",RES_hhdet_tes!V28/RES_hhdet_fec!V28)</f>
        <v>3.5567381363557651</v>
      </c>
      <c r="W28" s="124">
        <f>IF(RES_hhdet_tes!W28=0,"",RES_hhdet_tes!W28/RES_hhdet_fec!W28)</f>
        <v>3.629000362330725</v>
      </c>
      <c r="X28" s="124">
        <f>IF(RES_hhdet_tes!X28=0,"",RES_hhdet_tes!X28/RES_hhdet_fec!X28)</f>
        <v>3.7062385088740064</v>
      </c>
      <c r="Y28" s="124">
        <f>IF(RES_hhdet_tes!Y28=0,"",RES_hhdet_tes!Y28/RES_hhdet_fec!Y28)</f>
        <v>3.7729558348974841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1.6784535314436273</v>
      </c>
      <c r="C29" s="111">
        <f>IF(RES_hhdet_tes!C29=0,"",RES_hhdet_tes!C29/RES_hhdet_fec!C29)</f>
        <v>1.8979598578950403</v>
      </c>
      <c r="D29" s="111">
        <f>IF(RES_hhdet_tes!D29=0,"",RES_hhdet_tes!D29/RES_hhdet_fec!D29)</f>
        <v>2.0066711943566196</v>
      </c>
      <c r="E29" s="111">
        <f>IF(RES_hhdet_tes!E29=0,"",RES_hhdet_tes!E29/RES_hhdet_fec!E29)</f>
        <v>2.0374737181501339</v>
      </c>
      <c r="F29" s="111">
        <f>IF(RES_hhdet_tes!F29=0,"",RES_hhdet_tes!F29/RES_hhdet_fec!F29)</f>
        <v>2.0734081169027707</v>
      </c>
      <c r="G29" s="111">
        <f>IF(RES_hhdet_tes!G29=0,"",RES_hhdet_tes!G29/RES_hhdet_fec!G29)</f>
        <v>2.1174995869748403</v>
      </c>
      <c r="H29" s="111">
        <f>IF(RES_hhdet_tes!H29=0,"",RES_hhdet_tes!H29/RES_hhdet_fec!H29)</f>
        <v>2.1779386909269185</v>
      </c>
      <c r="I29" s="111">
        <f>IF(RES_hhdet_tes!I29=0,"",RES_hhdet_tes!I29/RES_hhdet_fec!I29)</f>
        <v>2.2180423246164538</v>
      </c>
      <c r="J29" s="111">
        <f>IF(RES_hhdet_tes!J29=0,"",RES_hhdet_tes!J29/RES_hhdet_fec!J29)</f>
        <v>2.2295752629386749</v>
      </c>
      <c r="K29" s="111">
        <f>IF(RES_hhdet_tes!K29=0,"",RES_hhdet_tes!K29/RES_hhdet_fec!K29)</f>
        <v>2.2967120072026712</v>
      </c>
      <c r="L29" s="111">
        <f>IF(RES_hhdet_tes!L29=0,"",RES_hhdet_tes!L29/RES_hhdet_fec!L29)</f>
        <v>2.7027255598965216</v>
      </c>
      <c r="M29" s="111">
        <f>IF(RES_hhdet_tes!M29=0,"",RES_hhdet_tes!M29/RES_hhdet_fec!M29)</f>
        <v>2.7527619829698806</v>
      </c>
      <c r="N29" s="111">
        <f>IF(RES_hhdet_tes!N29=0,"",RES_hhdet_tes!N29/RES_hhdet_fec!N29)</f>
        <v>3.2315236047632663</v>
      </c>
      <c r="O29" s="111">
        <f>IF(RES_hhdet_tes!O29=0,"",RES_hhdet_tes!O29/RES_hhdet_fec!O29)</f>
        <v>3.3570180497085746</v>
      </c>
      <c r="P29" s="111">
        <f>IF(RES_hhdet_tes!P29=0,"",RES_hhdet_tes!P29/RES_hhdet_fec!P29)</f>
        <v>3.4302272233986035</v>
      </c>
      <c r="Q29" s="111">
        <f>IF(RES_hhdet_tes!Q29=0,"",RES_hhdet_tes!Q29/RES_hhdet_fec!Q29)</f>
        <v>3.4742684373190205</v>
      </c>
      <c r="R29" s="111">
        <f>IF(RES_hhdet_tes!R29=0,"",RES_hhdet_tes!R29/RES_hhdet_fec!R29)</f>
        <v>3.4776836852385711</v>
      </c>
      <c r="S29" s="111">
        <f>IF(RES_hhdet_tes!S29=0,"",RES_hhdet_tes!S29/RES_hhdet_fec!S29)</f>
        <v>3.4863358571048897</v>
      </c>
      <c r="T29" s="111">
        <f>IF(RES_hhdet_tes!T29=0,"",RES_hhdet_tes!T29/RES_hhdet_fec!T29)</f>
        <v>3.4995189563657436</v>
      </c>
      <c r="U29" s="111">
        <f>IF(RES_hhdet_tes!U29=0,"",RES_hhdet_tes!U29/RES_hhdet_fec!U29)</f>
        <v>3.5199651988332996</v>
      </c>
      <c r="V29" s="111">
        <f>IF(RES_hhdet_tes!V29=0,"",RES_hhdet_tes!V29/RES_hhdet_fec!V29)</f>
        <v>3.5567381363557651</v>
      </c>
      <c r="W29" s="111">
        <f>IF(RES_hhdet_tes!W29=0,"",RES_hhdet_tes!W29/RES_hhdet_fec!W29)</f>
        <v>3.629000362330725</v>
      </c>
      <c r="X29" s="111">
        <f>IF(RES_hhdet_tes!X29=0,"",RES_hhdet_tes!X29/RES_hhdet_fec!X29)</f>
        <v>3.7062385088740064</v>
      </c>
      <c r="Y29" s="111">
        <f>IF(RES_hhdet_tes!Y29=0,"",RES_hhdet_tes!Y29/RES_hhdet_fec!Y29)</f>
        <v>3.7729558348974841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0.54966209985962011</v>
      </c>
      <c r="C30" s="124">
        <f>IF(RES_hhdet_tes!C30=0,"",RES_hhdet_tes!C30/RES_hhdet_fec!C30)</f>
        <v>0.55296745412723913</v>
      </c>
      <c r="D30" s="124">
        <f>IF(RES_hhdet_tes!D30=0,"",RES_hhdet_tes!D30/RES_hhdet_fec!D30)</f>
        <v>0.55292470831164564</v>
      </c>
      <c r="E30" s="124">
        <f>IF(RES_hhdet_tes!E30=0,"",RES_hhdet_tes!E30/RES_hhdet_fec!E30)</f>
        <v>0.55502269010734795</v>
      </c>
      <c r="F30" s="124">
        <f>IF(RES_hhdet_tes!F30=0,"",RES_hhdet_tes!F30/RES_hhdet_fec!F30)</f>
        <v>0.558075107002593</v>
      </c>
      <c r="G30" s="124">
        <f>IF(RES_hhdet_tes!G30=0,"",RES_hhdet_tes!G30/RES_hhdet_fec!G30)</f>
        <v>0.56265355278758067</v>
      </c>
      <c r="H30" s="124">
        <f>IF(RES_hhdet_tes!H30=0,"",RES_hhdet_tes!H30/RES_hhdet_fec!H30)</f>
        <v>0.57877570825655078</v>
      </c>
      <c r="I30" s="124">
        <f>IF(RES_hhdet_tes!I30=0,"",RES_hhdet_tes!I30/RES_hhdet_fec!I30)</f>
        <v>0.58961052874002884</v>
      </c>
      <c r="J30" s="124">
        <f>IF(RES_hhdet_tes!J30=0,"",RES_hhdet_tes!J30/RES_hhdet_fec!J30)</f>
        <v>0.59015002363422708</v>
      </c>
      <c r="K30" s="124">
        <f>IF(RES_hhdet_tes!K30=0,"",RES_hhdet_tes!K30/RES_hhdet_fec!K30)</f>
        <v>0.59100096614132136</v>
      </c>
      <c r="L30" s="124">
        <f>IF(RES_hhdet_tes!L30=0,"",RES_hhdet_tes!L30/RES_hhdet_fec!L30)</f>
        <v>0.59261615831625125</v>
      </c>
      <c r="M30" s="124">
        <f>IF(RES_hhdet_tes!M30=0,"",RES_hhdet_tes!M30/RES_hhdet_fec!M30)</f>
        <v>0.59630621054106259</v>
      </c>
      <c r="N30" s="124">
        <f>IF(RES_hhdet_tes!N30=0,"",RES_hhdet_tes!N30/RES_hhdet_fec!N30)</f>
        <v>0.61197614899277397</v>
      </c>
      <c r="O30" s="124">
        <f>IF(RES_hhdet_tes!O30=0,"",RES_hhdet_tes!O30/RES_hhdet_fec!O30)</f>
        <v>0.64359262923026195</v>
      </c>
      <c r="P30" s="124">
        <f>IF(RES_hhdet_tes!P30=0,"",RES_hhdet_tes!P30/RES_hhdet_fec!P30)</f>
        <v>0.64356982974387944</v>
      </c>
      <c r="Q30" s="124">
        <f>IF(RES_hhdet_tes!Q30=0,"",RES_hhdet_tes!Q30/RES_hhdet_fec!Q30)</f>
        <v>0.64200719994404742</v>
      </c>
      <c r="R30" s="124">
        <f>IF(RES_hhdet_tes!R30=0,"",RES_hhdet_tes!R30/RES_hhdet_fec!R30)</f>
        <v>0.64216429391939078</v>
      </c>
      <c r="S30" s="124">
        <f>IF(RES_hhdet_tes!S30=0,"",RES_hhdet_tes!S30/RES_hhdet_fec!S30)</f>
        <v>0.64534252174269702</v>
      </c>
      <c r="T30" s="124">
        <f>IF(RES_hhdet_tes!T30=0,"",RES_hhdet_tes!T30/RES_hhdet_fec!T30)</f>
        <v>0.65077157528884189</v>
      </c>
      <c r="U30" s="124">
        <f>IF(RES_hhdet_tes!U30=0,"",RES_hhdet_tes!U30/RES_hhdet_fec!U30)</f>
        <v>0.66395215023227272</v>
      </c>
      <c r="V30" s="124">
        <f>IF(RES_hhdet_tes!V30=0,"",RES_hhdet_tes!V30/RES_hhdet_fec!V30)</f>
        <v>0.68268881645486179</v>
      </c>
      <c r="W30" s="124">
        <f>IF(RES_hhdet_tes!W30=0,"",RES_hhdet_tes!W30/RES_hhdet_fec!W30)</f>
        <v>0.74075456894938041</v>
      </c>
      <c r="X30" s="124">
        <f>IF(RES_hhdet_tes!X30=0,"",RES_hhdet_tes!X30/RES_hhdet_fec!X30)</f>
        <v>0.74087143106091014</v>
      </c>
      <c r="Y30" s="124">
        <f>IF(RES_hhdet_tes!Y30=0,"",RES_hhdet_tes!Y30/RES_hhdet_fec!Y30)</f>
        <v>0.73971379250541347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0.50559555069316031</v>
      </c>
      <c r="C31" s="111">
        <f>IF(RES_hhdet_tes!C31=0,"",RES_hhdet_tes!C31/RES_hhdet_fec!C31)</f>
        <v>0.50612883991123991</v>
      </c>
      <c r="D31" s="111">
        <f>IF(RES_hhdet_tes!D31=0,"",RES_hhdet_tes!D31/RES_hhdet_fec!D31)</f>
        <v>0.50690168864296159</v>
      </c>
      <c r="E31" s="111">
        <f>IF(RES_hhdet_tes!E31=0,"",RES_hhdet_tes!E31/RES_hhdet_fec!E31)</f>
        <v>0.50724680964189972</v>
      </c>
      <c r="F31" s="111">
        <f>IF(RES_hhdet_tes!F31=0,"",RES_hhdet_tes!F31/RES_hhdet_fec!F31)</f>
        <v>0.5080312206416373</v>
      </c>
      <c r="G31" s="111">
        <f>IF(RES_hhdet_tes!G31=0,"",RES_hhdet_tes!G31/RES_hhdet_fec!G31)</f>
        <v>0.51145349973112209</v>
      </c>
      <c r="H31" s="111">
        <f>IF(RES_hhdet_tes!H31=0,"",RES_hhdet_tes!H31/RES_hhdet_fec!H31)</f>
        <v>0.52305158759502768</v>
      </c>
      <c r="I31" s="111">
        <f>IF(RES_hhdet_tes!I31=0,"",RES_hhdet_tes!I31/RES_hhdet_fec!I31)</f>
        <v>0.53779183879580683</v>
      </c>
      <c r="J31" s="111">
        <f>IF(RES_hhdet_tes!J31=0,"",RES_hhdet_tes!J31/RES_hhdet_fec!J31)</f>
        <v>0.53892706168426097</v>
      </c>
      <c r="K31" s="111">
        <f>IF(RES_hhdet_tes!K31=0,"",RES_hhdet_tes!K31/RES_hhdet_fec!K31)</f>
        <v>0.54186358307341798</v>
      </c>
      <c r="L31" s="111">
        <f>IF(RES_hhdet_tes!L31=0,"",RES_hhdet_tes!L31/RES_hhdet_fec!L31)</f>
        <v>0.54573648218133564</v>
      </c>
      <c r="M31" s="111">
        <f>IF(RES_hhdet_tes!M31=0,"",RES_hhdet_tes!M31/RES_hhdet_fec!M31)</f>
        <v>0.54795655474546257</v>
      </c>
      <c r="N31" s="111">
        <f>IF(RES_hhdet_tes!N31=0,"",RES_hhdet_tes!N31/RES_hhdet_fec!N31)</f>
        <v>0.56180733805844996</v>
      </c>
      <c r="O31" s="111">
        <f>IF(RES_hhdet_tes!O31=0,"",RES_hhdet_tes!O31/RES_hhdet_fec!O31)</f>
        <v>0.64355019033139715</v>
      </c>
      <c r="P31" s="111">
        <f>IF(RES_hhdet_tes!P31=0,"",RES_hhdet_tes!P31/RES_hhdet_fec!P31)</f>
        <v>0.64353772115480889</v>
      </c>
      <c r="Q31" s="111">
        <f>IF(RES_hhdet_tes!Q31=0,"",RES_hhdet_tes!Q31/RES_hhdet_fec!Q31)</f>
        <v>0.64360287882366018</v>
      </c>
      <c r="R31" s="111">
        <f>IF(RES_hhdet_tes!R31=0,"",RES_hhdet_tes!R31/RES_hhdet_fec!R31)</f>
        <v>0.64355809764010352</v>
      </c>
      <c r="S31" s="111">
        <f>IF(RES_hhdet_tes!S31=0,"",RES_hhdet_tes!S31/RES_hhdet_fec!S31)</f>
        <v>0.6513960286982966</v>
      </c>
      <c r="T31" s="111">
        <f>IF(RES_hhdet_tes!T31=0,"",RES_hhdet_tes!T31/RES_hhdet_fec!T31)</f>
        <v>0.66665288898557495</v>
      </c>
      <c r="U31" s="111">
        <f>IF(RES_hhdet_tes!U31=0,"",RES_hhdet_tes!U31/RES_hhdet_fec!U31)</f>
        <v>0.69412759113789835</v>
      </c>
      <c r="V31" s="111">
        <f>IF(RES_hhdet_tes!V31=0,"",RES_hhdet_tes!V31/RES_hhdet_fec!V31)</f>
        <v>0.73516024526034429</v>
      </c>
      <c r="W31" s="111">
        <f>IF(RES_hhdet_tes!W31=0,"",RES_hhdet_tes!W31/RES_hhdet_fec!W31)</f>
        <v>0.84287557313517536</v>
      </c>
      <c r="X31" s="111">
        <f>IF(RES_hhdet_tes!X31=0,"",RES_hhdet_tes!X31/RES_hhdet_fec!X31)</f>
        <v>0.84210645591022004</v>
      </c>
      <c r="Y31" s="111">
        <f>IF(RES_hhdet_tes!Y31=0,"",RES_hhdet_tes!Y31/RES_hhdet_fec!Y31)</f>
        <v>0.84210645591022049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>
        <f>IF(RES_hhdet_tes!C32=0,"",RES_hhdet_tes!C32/RES_hhdet_fec!C32)</f>
        <v>0.82663114779425451</v>
      </c>
      <c r="D32" s="111">
        <f>IF(RES_hhdet_tes!D32=0,"",RES_hhdet_tes!D32/RES_hhdet_fec!D32)</f>
        <v>0.82967079338008798</v>
      </c>
      <c r="E32" s="111">
        <f>IF(RES_hhdet_tes!E32=0,"",RES_hhdet_tes!E32/RES_hhdet_fec!E32)</f>
        <v>0.79946059692121429</v>
      </c>
      <c r="F32" s="111">
        <f>IF(RES_hhdet_tes!F32=0,"",RES_hhdet_tes!F32/RES_hhdet_fec!F32)</f>
        <v>0.82421201864077376</v>
      </c>
      <c r="G32" s="111">
        <f>IF(RES_hhdet_tes!G32=0,"",RES_hhdet_tes!G32/RES_hhdet_fec!G32)</f>
        <v>0.84586592252134685</v>
      </c>
      <c r="H32" s="111">
        <f>IF(RES_hhdet_tes!H32=0,"",RES_hhdet_tes!H32/RES_hhdet_fec!H32)</f>
        <v>0.80305811163113916</v>
      </c>
      <c r="I32" s="111">
        <f>IF(RES_hhdet_tes!I32=0,"",RES_hhdet_tes!I32/RES_hhdet_fec!I32)</f>
        <v>0.83359596859343787</v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>
        <f>IF(RES_hhdet_tes!C33=0,"",RES_hhdet_tes!C33/RES_hhdet_fec!C33)</f>
        <v>0.52670030178479621</v>
      </c>
      <c r="D33" s="112">
        <f>IF(RES_hhdet_tes!D33=0,"",RES_hhdet_tes!D33/RES_hhdet_fec!D33)</f>
        <v>0.52670030178479621</v>
      </c>
      <c r="E33" s="112">
        <f>IF(RES_hhdet_tes!E33=0,"",RES_hhdet_tes!E33/RES_hhdet_fec!E33)</f>
        <v>0.52670030178479621</v>
      </c>
      <c r="F33" s="112">
        <f>IF(RES_hhdet_tes!F33=0,"",RES_hhdet_tes!F33/RES_hhdet_fec!F33)</f>
        <v>0.52670030178479621</v>
      </c>
      <c r="G33" s="112">
        <f>IF(RES_hhdet_tes!G33=0,"",RES_hhdet_tes!G33/RES_hhdet_fec!G33)</f>
        <v>0.52670030178479621</v>
      </c>
      <c r="H33" s="112">
        <f>IF(RES_hhdet_tes!H33=0,"",RES_hhdet_tes!H33/RES_hhdet_fec!H33)</f>
        <v>0.52670030178479621</v>
      </c>
      <c r="I33" s="112">
        <f>IF(RES_hhdet_tes!I33=0,"",RES_hhdet_tes!I33/RES_hhdet_fec!I33)</f>
        <v>0.52670030178479621</v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0.57037957626969449</v>
      </c>
      <c r="C35" s="112">
        <f>IF(RES_hhdet_tes!C35=0,"",RES_hhdet_tes!C35/RES_hhdet_fec!C35)</f>
        <v>0.57120326499238361</v>
      </c>
      <c r="D35" s="112">
        <f>IF(RES_hhdet_tes!D35=0,"",RES_hhdet_tes!D35/RES_hhdet_fec!D35)</f>
        <v>0.57225706733217696</v>
      </c>
      <c r="E35" s="112">
        <f>IF(RES_hhdet_tes!E35=0,"",RES_hhdet_tes!E35/RES_hhdet_fec!E35)</f>
        <v>0.57272302513833906</v>
      </c>
      <c r="F35" s="112">
        <f>IF(RES_hhdet_tes!F35=0,"",RES_hhdet_tes!F35/RES_hhdet_fec!F35)</f>
        <v>0.57397225782154104</v>
      </c>
      <c r="G35" s="112">
        <f>IF(RES_hhdet_tes!G35=0,"",RES_hhdet_tes!G35/RES_hhdet_fec!G35)</f>
        <v>0.57907136712537044</v>
      </c>
      <c r="H35" s="112">
        <f>IF(RES_hhdet_tes!H35=0,"",RES_hhdet_tes!H35/RES_hhdet_fec!H35)</f>
        <v>0.58842754852010892</v>
      </c>
      <c r="I35" s="112">
        <f>IF(RES_hhdet_tes!I35=0,"",RES_hhdet_tes!I35/RES_hhdet_fec!I35)</f>
        <v>0.59367908815488213</v>
      </c>
      <c r="J35" s="112">
        <f>IF(RES_hhdet_tes!J35=0,"",RES_hhdet_tes!J35/RES_hhdet_fec!J35)</f>
        <v>0.59401186032943831</v>
      </c>
      <c r="K35" s="112">
        <f>IF(RES_hhdet_tes!K35=0,"",RES_hhdet_tes!K35/RES_hhdet_fec!K35)</f>
        <v>0.59495635349059039</v>
      </c>
      <c r="L35" s="112">
        <f>IF(RES_hhdet_tes!L35=0,"",RES_hhdet_tes!L35/RES_hhdet_fec!L35)</f>
        <v>0.59648182987104081</v>
      </c>
      <c r="M35" s="112">
        <f>IF(RES_hhdet_tes!M35=0,"",RES_hhdet_tes!M35/RES_hhdet_fec!M35)</f>
        <v>0.59792765128159786</v>
      </c>
      <c r="N35" s="112">
        <f>IF(RES_hhdet_tes!N35=0,"",RES_hhdet_tes!N35/RES_hhdet_fec!N35)</f>
        <v>0.60501058445707434</v>
      </c>
      <c r="O35" s="112">
        <f>IF(RES_hhdet_tes!O35=0,"",RES_hhdet_tes!O35/RES_hhdet_fec!O35)</f>
        <v>0.62846683975502737</v>
      </c>
      <c r="P35" s="112">
        <f>IF(RES_hhdet_tes!P35=0,"",RES_hhdet_tes!P35/RES_hhdet_fec!P35)</f>
        <v>0.62847889901260401</v>
      </c>
      <c r="Q35" s="112">
        <f>IF(RES_hhdet_tes!Q35=0,"",RES_hhdet_tes!Q35/RES_hhdet_fec!Q35)</f>
        <v>0.62847856785712342</v>
      </c>
      <c r="R35" s="112">
        <f>IF(RES_hhdet_tes!R35=0,"",RES_hhdet_tes!R35/RES_hhdet_fec!R35)</f>
        <v>0.62848247460966089</v>
      </c>
      <c r="S35" s="112">
        <f>IF(RES_hhdet_tes!S35=0,"",RES_hhdet_tes!S35/RES_hhdet_fec!S35)</f>
        <v>0.63128704910106759</v>
      </c>
      <c r="T35" s="112">
        <f>IF(RES_hhdet_tes!T35=0,"",RES_hhdet_tes!T35/RES_hhdet_fec!T35)</f>
        <v>0.63663008994351111</v>
      </c>
      <c r="U35" s="112">
        <f>IF(RES_hhdet_tes!U35=0,"",RES_hhdet_tes!U35/RES_hhdet_fec!U35)</f>
        <v>0.6487568407621408</v>
      </c>
      <c r="V35" s="112">
        <f>IF(RES_hhdet_tes!V35=0,"",RES_hhdet_tes!V35/RES_hhdet_fec!V35)</f>
        <v>0.66759558414564046</v>
      </c>
      <c r="W35" s="112">
        <f>IF(RES_hhdet_tes!W35=0,"",RES_hhdet_tes!W35/RES_hhdet_fec!W35)</f>
        <v>0.71933149385396344</v>
      </c>
      <c r="X35" s="112">
        <f>IF(RES_hhdet_tes!X35=0,"",RES_hhdet_tes!X35/RES_hhdet_fec!X35)</f>
        <v>0.71940329046041651</v>
      </c>
      <c r="Y35" s="112">
        <f>IF(RES_hhdet_tes!Y35=0,"",RES_hhdet_tes!Y35/RES_hhdet_fec!Y35)</f>
        <v>0.71999570844479333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>
        <f>IF(RES_hhdet_tes!C36=0,"",RES_hhdet_tes!C36/RES_hhdet_fec!C36)</f>
        <v>0.85956493421358704</v>
      </c>
      <c r="D36" s="113">
        <f>IF(RES_hhdet_tes!D36=0,"",RES_hhdet_tes!D36/RES_hhdet_fec!D36)</f>
        <v>0.86226864649248536</v>
      </c>
      <c r="E36" s="113">
        <f>IF(RES_hhdet_tes!E36=0,"",RES_hhdet_tes!E36/RES_hhdet_fec!E36)</f>
        <v>0.83673709464689661</v>
      </c>
      <c r="F36" s="113">
        <f>IF(RES_hhdet_tes!F36=0,"",RES_hhdet_tes!F36/RES_hhdet_fec!F36)</f>
        <v>0.85771628032052927</v>
      </c>
      <c r="G36" s="113">
        <f>IF(RES_hhdet_tes!G36=0,"",RES_hhdet_tes!G36/RES_hhdet_fec!G36)</f>
        <v>0.87599227242883826</v>
      </c>
      <c r="H36" s="113">
        <f>IF(RES_hhdet_tes!H36=0,"",RES_hhdet_tes!H36/RES_hhdet_fec!H36)</f>
        <v>0.84039739802404978</v>
      </c>
      <c r="I36" s="113">
        <f>IF(RES_hhdet_tes!I36=0,"",RES_hhdet_tes!I36/RES_hhdet_fec!I36)</f>
        <v>0.86644513658770361</v>
      </c>
      <c r="J36" s="113">
        <f>IF(RES_hhdet_tes!J36=0,"",RES_hhdet_tes!J36/RES_hhdet_fec!J36)</f>
        <v>0.85027409588685809</v>
      </c>
      <c r="K36" s="113">
        <f>IF(RES_hhdet_tes!K36=0,"",RES_hhdet_tes!K36/RES_hhdet_fec!K36)</f>
        <v>0.86237948294031475</v>
      </c>
      <c r="L36" s="113">
        <f>IF(RES_hhdet_tes!L36=0,"",RES_hhdet_tes!L36/RES_hhdet_fec!L36)</f>
        <v>0.86860024073885</v>
      </c>
      <c r="M36" s="113">
        <f>IF(RES_hhdet_tes!M36=0,"",RES_hhdet_tes!M36/RES_hhdet_fec!M36)</f>
        <v>0.85334462122012078</v>
      </c>
      <c r="N36" s="113">
        <f>IF(RES_hhdet_tes!N36=0,"",RES_hhdet_tes!N36/RES_hhdet_fec!N36)</f>
        <v>0.90990694746636691</v>
      </c>
      <c r="O36" s="113">
        <f>IF(RES_hhdet_tes!O36=0,"",RES_hhdet_tes!O36/RES_hhdet_fec!O36)</f>
        <v>0.90736010149970192</v>
      </c>
      <c r="P36" s="113">
        <f>IF(RES_hhdet_tes!P36=0,"",RES_hhdet_tes!P36/RES_hhdet_fec!P36)</f>
        <v>0.90492804391979109</v>
      </c>
      <c r="Q36" s="113">
        <f>IF(RES_hhdet_tes!Q36=0,"",RES_hhdet_tes!Q36/RES_hhdet_fec!Q36)</f>
        <v>0.86243386700941027</v>
      </c>
      <c r="R36" s="113">
        <f>IF(RES_hhdet_tes!R36=0,"",RES_hhdet_tes!R36/RES_hhdet_fec!R36)</f>
        <v>0.86602654881283969</v>
      </c>
      <c r="S36" s="113">
        <f>IF(RES_hhdet_tes!S36=0,"",RES_hhdet_tes!S36/RES_hhdet_fec!S36)</f>
        <v>0.87403062236420792</v>
      </c>
      <c r="T36" s="113">
        <f>IF(RES_hhdet_tes!T36=0,"",RES_hhdet_tes!T36/RES_hhdet_fec!T36)</f>
        <v>0.87447447300540493</v>
      </c>
      <c r="U36" s="113">
        <f>IF(RES_hhdet_tes!U36=0,"",RES_hhdet_tes!U36/RES_hhdet_fec!U36)</f>
        <v>0.88410035348530081</v>
      </c>
      <c r="V36" s="113">
        <f>IF(RES_hhdet_tes!V36=0,"",RES_hhdet_tes!V36/RES_hhdet_fec!V36)</f>
        <v>0.88832376984085337</v>
      </c>
      <c r="W36" s="113">
        <f>IF(RES_hhdet_tes!W36=0,"",RES_hhdet_tes!W36/RES_hhdet_fec!W36)</f>
        <v>0.92348670188276738</v>
      </c>
      <c r="X36" s="113">
        <f>IF(RES_hhdet_tes!X36=0,"",RES_hhdet_tes!X36/RES_hhdet_fec!X36)</f>
        <v>0.91037636797113586</v>
      </c>
      <c r="Y36" s="113">
        <f>IF(RES_hhdet_tes!Y36=0,"",RES_hhdet_tes!Y36/RES_hhdet_fec!Y36)</f>
        <v>0.8908550702039425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>
        <f>IF(RES_hhdet_tes!C37=0,"",RES_hhdet_tes!C37/RES_hhdet_fec!C37)</f>
        <v>0.58832410451613271</v>
      </c>
      <c r="D37" s="111">
        <f>IF(RES_hhdet_tes!D37=0,"",RES_hhdet_tes!D37/RES_hhdet_fec!D37)</f>
        <v>0.58844635245327737</v>
      </c>
      <c r="E37" s="111">
        <f>IF(RES_hhdet_tes!E37=0,"",RES_hhdet_tes!E37/RES_hhdet_fec!E37)</f>
        <v>0.58844904401707732</v>
      </c>
      <c r="F37" s="111">
        <f>IF(RES_hhdet_tes!F37=0,"",RES_hhdet_tes!F37/RES_hhdet_fec!F37)</f>
        <v>0.58846589692192763</v>
      </c>
      <c r="G37" s="111">
        <f>IF(RES_hhdet_tes!G37=0,"",RES_hhdet_tes!G37/RES_hhdet_fec!G37)</f>
        <v>0.58944779325407526</v>
      </c>
      <c r="H37" s="111">
        <f>IF(RES_hhdet_tes!H37=0,"",RES_hhdet_tes!H37/RES_hhdet_fec!H37)</f>
        <v>0.5906040735249124</v>
      </c>
      <c r="I37" s="111">
        <f>IF(RES_hhdet_tes!I37=0,"",RES_hhdet_tes!I37/RES_hhdet_fec!I37)</f>
        <v>0.59097717653860182</v>
      </c>
      <c r="J37" s="111">
        <f>IF(RES_hhdet_tes!J37=0,"",RES_hhdet_tes!J37/RES_hhdet_fec!J37)</f>
        <v>0.59172032238929062</v>
      </c>
      <c r="K37" s="111">
        <f>IF(RES_hhdet_tes!K37=0,"",RES_hhdet_tes!K37/RES_hhdet_fec!K37)</f>
        <v>0.59668177578557524</v>
      </c>
      <c r="L37" s="111">
        <f>IF(RES_hhdet_tes!L37=0,"",RES_hhdet_tes!L37/RES_hhdet_fec!L37)</f>
        <v>0.5996651120053702</v>
      </c>
      <c r="M37" s="111">
        <f>IF(RES_hhdet_tes!M37=0,"",RES_hhdet_tes!M37/RES_hhdet_fec!M37)</f>
        <v>0.60339149825878979</v>
      </c>
      <c r="N37" s="111">
        <f>IF(RES_hhdet_tes!N37=0,"",RES_hhdet_tes!N37/RES_hhdet_fec!N37)</f>
        <v>0.61535470759303257</v>
      </c>
      <c r="O37" s="111">
        <f>IF(RES_hhdet_tes!O37=0,"",RES_hhdet_tes!O37/RES_hhdet_fec!O37)</f>
        <v>0.62551113162408212</v>
      </c>
      <c r="P37" s="111">
        <f>IF(RES_hhdet_tes!P37=0,"",RES_hhdet_tes!P37/RES_hhdet_fec!P37)</f>
        <v>0.62549439999619261</v>
      </c>
      <c r="Q37" s="111">
        <f>IF(RES_hhdet_tes!Q37=0,"",RES_hhdet_tes!Q37/RES_hhdet_fec!Q37)</f>
        <v>0.62550628605396252</v>
      </c>
      <c r="R37" s="111">
        <f>IF(RES_hhdet_tes!R37=0,"",RES_hhdet_tes!R37/RES_hhdet_fec!R37)</f>
        <v>0.62552848543955453</v>
      </c>
      <c r="S37" s="111">
        <f>IF(RES_hhdet_tes!S37=0,"",RES_hhdet_tes!S37/RES_hhdet_fec!S37)</f>
        <v>0.62836091816796991</v>
      </c>
      <c r="T37" s="111">
        <f>IF(RES_hhdet_tes!T37=0,"",RES_hhdet_tes!T37/RES_hhdet_fec!T37)</f>
        <v>0.63542948534022703</v>
      </c>
      <c r="U37" s="111">
        <f>IF(RES_hhdet_tes!U37=0,"",RES_hhdet_tes!U37/RES_hhdet_fec!U37)</f>
        <v>0.65212086010007153</v>
      </c>
      <c r="V37" s="111">
        <f>IF(RES_hhdet_tes!V37=0,"",RES_hhdet_tes!V37/RES_hhdet_fec!V37)</f>
        <v>0.68009057676148954</v>
      </c>
      <c r="W37" s="111">
        <f>IF(RES_hhdet_tes!W37=0,"",RES_hhdet_tes!W37/RES_hhdet_fec!W37)</f>
        <v>0.72005639498068796</v>
      </c>
      <c r="X37" s="111">
        <f>IF(RES_hhdet_tes!X37=0,"",RES_hhdet_tes!X37/RES_hhdet_fec!X37)</f>
        <v>0.71960046728948435</v>
      </c>
      <c r="Y37" s="111">
        <f>IF(RES_hhdet_tes!Y37=0,"",RES_hhdet_tes!Y37/RES_hhdet_fec!Y37)</f>
        <v>0.72013018115960536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0.58584523677019396</v>
      </c>
      <c r="C39" s="124">
        <f>IF(RES_hhdet_tes!C39=0,"",RES_hhdet_tes!C39/RES_hhdet_fec!C39)</f>
        <v>0.5890452818560109</v>
      </c>
      <c r="D39" s="124">
        <f>IF(RES_hhdet_tes!D39=0,"",RES_hhdet_tes!D39/RES_hhdet_fec!D39)</f>
        <v>0.58489528093094856</v>
      </c>
      <c r="E39" s="124">
        <f>IF(RES_hhdet_tes!E39=0,"",RES_hhdet_tes!E39/RES_hhdet_fec!E39)</f>
        <v>0.58500870878606503</v>
      </c>
      <c r="F39" s="124">
        <f>IF(RES_hhdet_tes!F39=0,"",RES_hhdet_tes!F39/RES_hhdet_fec!F39)</f>
        <v>0.58881147583602489</v>
      </c>
      <c r="G39" s="124">
        <f>IF(RES_hhdet_tes!G39=0,"",RES_hhdet_tes!G39/RES_hhdet_fec!G39)</f>
        <v>0.59187245464623628</v>
      </c>
      <c r="H39" s="124">
        <f>IF(RES_hhdet_tes!H39=0,"",RES_hhdet_tes!H39/RES_hhdet_fec!H39)</f>
        <v>0.5999188654866231</v>
      </c>
      <c r="I39" s="124">
        <f>IF(RES_hhdet_tes!I39=0,"",RES_hhdet_tes!I39/RES_hhdet_fec!I39)</f>
        <v>0.60806395897492493</v>
      </c>
      <c r="J39" s="124">
        <f>IF(RES_hhdet_tes!J39=0,"",RES_hhdet_tes!J39/RES_hhdet_fec!J39)</f>
        <v>0.61201002482747924</v>
      </c>
      <c r="K39" s="124">
        <f>IF(RES_hhdet_tes!K39=0,"",RES_hhdet_tes!K39/RES_hhdet_fec!K39)</f>
        <v>0.60933755346049123</v>
      </c>
      <c r="L39" s="124">
        <f>IF(RES_hhdet_tes!L39=0,"",RES_hhdet_tes!L39/RES_hhdet_fec!L39)</f>
        <v>0.61462089896537486</v>
      </c>
      <c r="M39" s="124">
        <f>IF(RES_hhdet_tes!M39=0,"",RES_hhdet_tes!M39/RES_hhdet_fec!M39)</f>
        <v>0.6230605213545547</v>
      </c>
      <c r="N39" s="124">
        <f>IF(RES_hhdet_tes!N39=0,"",RES_hhdet_tes!N39/RES_hhdet_fec!N39)</f>
        <v>0.63647632594423664</v>
      </c>
      <c r="O39" s="124">
        <f>IF(RES_hhdet_tes!O39=0,"",RES_hhdet_tes!O39/RES_hhdet_fec!O39)</f>
        <v>0.6367206884047486</v>
      </c>
      <c r="P39" s="124">
        <f>IF(RES_hhdet_tes!P39=0,"",RES_hhdet_tes!P39/RES_hhdet_fec!P39)</f>
        <v>0.63895502434363138</v>
      </c>
      <c r="Q39" s="124">
        <f>IF(RES_hhdet_tes!Q39=0,"",RES_hhdet_tes!Q39/RES_hhdet_fec!Q39)</f>
        <v>0.63888095945157197</v>
      </c>
      <c r="R39" s="124">
        <f>IF(RES_hhdet_tes!R39=0,"",RES_hhdet_tes!R39/RES_hhdet_fec!R39)</f>
        <v>0.64378875557100834</v>
      </c>
      <c r="S39" s="124">
        <f>IF(RES_hhdet_tes!S39=0,"",RES_hhdet_tes!S39/RES_hhdet_fec!S39)</f>
        <v>0.6383627032119954</v>
      </c>
      <c r="T39" s="124">
        <f>IF(RES_hhdet_tes!T39=0,"",RES_hhdet_tes!T39/RES_hhdet_fec!T39)</f>
        <v>0.63891961857133495</v>
      </c>
      <c r="U39" s="124">
        <f>IF(RES_hhdet_tes!U39=0,"",RES_hhdet_tes!U39/RES_hhdet_fec!U39)</f>
        <v>0.64549151157027107</v>
      </c>
      <c r="V39" s="124">
        <f>IF(RES_hhdet_tes!V39=0,"",RES_hhdet_tes!V39/RES_hhdet_fec!V39)</f>
        <v>0.66358901631079215</v>
      </c>
      <c r="W39" s="124">
        <f>IF(RES_hhdet_tes!W39=0,"",RES_hhdet_tes!W39/RES_hhdet_fec!W39)</f>
        <v>0.70274566190732479</v>
      </c>
      <c r="X39" s="124">
        <f>IF(RES_hhdet_tes!X39=0,"",RES_hhdet_tes!X39/RES_hhdet_fec!X39)</f>
        <v>0.70424975782911459</v>
      </c>
      <c r="Y39" s="124">
        <f>IF(RES_hhdet_tes!Y39=0,"",RES_hhdet_tes!Y39/RES_hhdet_fec!Y39)</f>
        <v>0.70678889410042578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0.57350026581398728</v>
      </c>
      <c r="C40" s="111">
        <f>IF(RES_hhdet_tes!C40=0,"",RES_hhdet_tes!C40/RES_hhdet_fec!C40)</f>
        <v>0.57375790459953735</v>
      </c>
      <c r="D40" s="111">
        <f>IF(RES_hhdet_tes!D40=0,"",RES_hhdet_tes!D40/RES_hhdet_fec!D40)</f>
        <v>0.57411212943497925</v>
      </c>
      <c r="E40" s="111">
        <f>IF(RES_hhdet_tes!E40=0,"",RES_hhdet_tes!E40/RES_hhdet_fec!E40)</f>
        <v>0.57426497247654218</v>
      </c>
      <c r="F40" s="111">
        <f>IF(RES_hhdet_tes!F40=0,"",RES_hhdet_tes!F40/RES_hhdet_fec!F40)</f>
        <v>0.57463737277938232</v>
      </c>
      <c r="G40" s="111">
        <f>IF(RES_hhdet_tes!G40=0,"",RES_hhdet_tes!G40/RES_hhdet_fec!G40)</f>
        <v>0.57596788556014111</v>
      </c>
      <c r="H40" s="111">
        <f>IF(RES_hhdet_tes!H40=0,"",RES_hhdet_tes!H40/RES_hhdet_fec!H40)</f>
        <v>0.57878633955075787</v>
      </c>
      <c r="I40" s="111">
        <f>IF(RES_hhdet_tes!I40=0,"",RES_hhdet_tes!I40/RES_hhdet_fec!I40)</f>
        <v>0.58073022350989822</v>
      </c>
      <c r="J40" s="111">
        <f>IF(RES_hhdet_tes!J40=0,"",RES_hhdet_tes!J40/RES_hhdet_fec!J40)</f>
        <v>0.58081348094566232</v>
      </c>
      <c r="K40" s="111">
        <f>IF(RES_hhdet_tes!K40=0,"",RES_hhdet_tes!K40/RES_hhdet_fec!K40)</f>
        <v>0.58102093680401401</v>
      </c>
      <c r="L40" s="111">
        <f>IF(RES_hhdet_tes!L40=0,"",RES_hhdet_tes!L40/RES_hhdet_fec!L40)</f>
        <v>0.5812939365986306</v>
      </c>
      <c r="M40" s="111">
        <f>IF(RES_hhdet_tes!M40=0,"",RES_hhdet_tes!M40/RES_hhdet_fec!M40)</f>
        <v>0.58144134097473998</v>
      </c>
      <c r="N40" s="111">
        <f>IF(RES_hhdet_tes!N40=0,"",RES_hhdet_tes!N40/RES_hhdet_fec!N40)</f>
        <v>0.58197292347922835</v>
      </c>
      <c r="O40" s="111">
        <f>IF(RES_hhdet_tes!O40=0,"",RES_hhdet_tes!O40/RES_hhdet_fec!O40)</f>
        <v>0.58312252258554609</v>
      </c>
      <c r="P40" s="111">
        <f>IF(RES_hhdet_tes!P40=0,"",RES_hhdet_tes!P40/RES_hhdet_fec!P40)</f>
        <v>0.58312255483303221</v>
      </c>
      <c r="Q40" s="111">
        <f>IF(RES_hhdet_tes!Q40=0,"",RES_hhdet_tes!Q40/RES_hhdet_fec!Q40)</f>
        <v>0.58312257120900257</v>
      </c>
      <c r="R40" s="111">
        <f>IF(RES_hhdet_tes!R40=0,"",RES_hhdet_tes!R40/RES_hhdet_fec!R40)</f>
        <v>0.58312256042034238</v>
      </c>
      <c r="S40" s="111">
        <f>IF(RES_hhdet_tes!S40=0,"",RES_hhdet_tes!S40/RES_hhdet_fec!S40)</f>
        <v>0.58348170309096981</v>
      </c>
      <c r="T40" s="111">
        <f>IF(RES_hhdet_tes!T40=0,"",RES_hhdet_tes!T40/RES_hhdet_fec!T40)</f>
        <v>0.58422470020457185</v>
      </c>
      <c r="U40" s="111">
        <f>IF(RES_hhdet_tes!U40=0,"",RES_hhdet_tes!U40/RES_hhdet_fec!U40)</f>
        <v>0.58610410217889242</v>
      </c>
      <c r="V40" s="111">
        <f>IF(RES_hhdet_tes!V40=0,"",RES_hhdet_tes!V40/RES_hhdet_fec!V40)</f>
        <v>0.58877768649753048</v>
      </c>
      <c r="W40" s="111">
        <f>IF(RES_hhdet_tes!W40=0,"",RES_hhdet_tes!W40/RES_hhdet_fec!W40)</f>
        <v>0.59852850584002248</v>
      </c>
      <c r="X40" s="111">
        <f>IF(RES_hhdet_tes!X40=0,"",RES_hhdet_tes!X40/RES_hhdet_fec!X40)</f>
        <v>0.59855846270646018</v>
      </c>
      <c r="Y40" s="111">
        <f>IF(RES_hhdet_tes!Y40=0,"",RES_hhdet_tes!Y40/RES_hhdet_fec!Y40)</f>
        <v>0.59859830661091518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0.73418463955709468</v>
      </c>
      <c r="C41" s="45">
        <f>IF(RES_hhdet_tes!C41=0,"",RES_hhdet_tes!C41/RES_hhdet_fec!C41)</f>
        <v>0.73490155413528979</v>
      </c>
      <c r="D41" s="45">
        <f>IF(RES_hhdet_tes!D41=0,"",RES_hhdet_tes!D41/RES_hhdet_fec!D41)</f>
        <v>0.7350520467894055</v>
      </c>
      <c r="E41" s="45">
        <f>IF(RES_hhdet_tes!E41=0,"",RES_hhdet_tes!E41/RES_hhdet_fec!E41)</f>
        <v>0.73527076702588834</v>
      </c>
      <c r="F41" s="45">
        <f>IF(RES_hhdet_tes!F41=0,"",RES_hhdet_tes!F41/RES_hhdet_fec!F41)</f>
        <v>0.73606853764590208</v>
      </c>
      <c r="G41" s="45">
        <f>IF(RES_hhdet_tes!G41=0,"",RES_hhdet_tes!G41/RES_hhdet_fec!G41)</f>
        <v>0.74178909736595511</v>
      </c>
      <c r="H41" s="45">
        <f>IF(RES_hhdet_tes!H41=0,"",RES_hhdet_tes!H41/RES_hhdet_fec!H41)</f>
        <v>0.7491043999130792</v>
      </c>
      <c r="I41" s="45">
        <f>IF(RES_hhdet_tes!I41=0,"",RES_hhdet_tes!I41/RES_hhdet_fec!I41)</f>
        <v>0.75201295370250976</v>
      </c>
      <c r="J41" s="45">
        <f>IF(RES_hhdet_tes!J41=0,"",RES_hhdet_tes!J41/RES_hhdet_fec!J41)</f>
        <v>0.75220023053648044</v>
      </c>
      <c r="K41" s="45">
        <f>IF(RES_hhdet_tes!K41=0,"",RES_hhdet_tes!K41/RES_hhdet_fec!K41)</f>
        <v>0.75291056320218086</v>
      </c>
      <c r="L41" s="45">
        <f>IF(RES_hhdet_tes!L41=0,"",RES_hhdet_tes!L41/RES_hhdet_fec!L41)</f>
        <v>0.75394811815239671</v>
      </c>
      <c r="M41" s="45">
        <f>IF(RES_hhdet_tes!M41=0,"",RES_hhdet_tes!M41/RES_hhdet_fec!M41)</f>
        <v>0.7552971476379422</v>
      </c>
      <c r="N41" s="45">
        <f>IF(RES_hhdet_tes!N41=0,"",RES_hhdet_tes!N41/RES_hhdet_fec!N41)</f>
        <v>0.76010143687846987</v>
      </c>
      <c r="O41" s="45">
        <f>IF(RES_hhdet_tes!O41=0,"",RES_hhdet_tes!O41/RES_hhdet_fec!O41)</f>
        <v>0.76880832475699745</v>
      </c>
      <c r="P41" s="45">
        <f>IF(RES_hhdet_tes!P41=0,"",RES_hhdet_tes!P41/RES_hhdet_fec!P41)</f>
        <v>0.76880988293410035</v>
      </c>
      <c r="Q41" s="45">
        <f>IF(RES_hhdet_tes!Q41=0,"",RES_hhdet_tes!Q41/RES_hhdet_fec!Q41)</f>
        <v>0.76880863032878521</v>
      </c>
      <c r="R41" s="45">
        <f>IF(RES_hhdet_tes!R41=0,"",RES_hhdet_tes!R41/RES_hhdet_fec!R41)</f>
        <v>0.7688085415025615</v>
      </c>
      <c r="S41" s="45">
        <f>IF(RES_hhdet_tes!S41=0,"",RES_hhdet_tes!S41/RES_hhdet_fec!S41)</f>
        <v>0.77089464428021981</v>
      </c>
      <c r="T41" s="45">
        <f>IF(RES_hhdet_tes!T41=0,"",RES_hhdet_tes!T41/RES_hhdet_fec!T41)</f>
        <v>0.77598669180565338</v>
      </c>
      <c r="U41" s="45">
        <f>IF(RES_hhdet_tes!U41=0,"",RES_hhdet_tes!U41/RES_hhdet_fec!U41)</f>
        <v>0.78936946229153682</v>
      </c>
      <c r="V41" s="45">
        <f>IF(RES_hhdet_tes!V41=0,"",RES_hhdet_tes!V41/RES_hhdet_fec!V41)</f>
        <v>0.80941290100546737</v>
      </c>
      <c r="W41" s="45">
        <f>IF(RES_hhdet_tes!W41=0,"",RES_hhdet_tes!W41/RES_hhdet_fec!W41)</f>
        <v>0.85109059151888555</v>
      </c>
      <c r="X41" s="45">
        <f>IF(RES_hhdet_tes!X41=0,"",RES_hhdet_tes!X41/RES_hhdet_fec!X41)</f>
        <v>0.85102310921539637</v>
      </c>
      <c r="Y41" s="45">
        <f>IF(RES_hhdet_tes!Y41=0,"",RES_hhdet_tes!Y41/RES_hhdet_fec!Y41)</f>
        <v>0.85159338664291351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0.4354052492221932</v>
      </c>
      <c r="C43" s="119">
        <f>IF(RES_hhdet_tes!C43=0,"",RES_hhdet_tes!C43/RES_hhdet_fec!C43)</f>
        <v>0.42928748001133127</v>
      </c>
      <c r="D43" s="119">
        <f>IF(RES_hhdet_tes!D43=0,"",RES_hhdet_tes!D43/RES_hhdet_fec!D43)</f>
        <v>0.43173836549631356</v>
      </c>
      <c r="E43" s="119">
        <f>IF(RES_hhdet_tes!E43=0,"",RES_hhdet_tes!E43/RES_hhdet_fec!E43)</f>
        <v>0.44574038793682258</v>
      </c>
      <c r="F43" s="119">
        <f>IF(RES_hhdet_tes!F43=0,"",RES_hhdet_tes!F43/RES_hhdet_fec!F43)</f>
        <v>0.43330078850766363</v>
      </c>
      <c r="G43" s="119">
        <f>IF(RES_hhdet_tes!G43=0,"",RES_hhdet_tes!G43/RES_hhdet_fec!G43)</f>
        <v>0.44753522297096571</v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X43" s="119" t="str">
        <f>IF(RES_hhdet_tes!X43=0,"",RES_hhdet_tes!X43/RES_hhdet_fec!X43)</f>
        <v/>
      </c>
      <c r="Y43" s="119" t="str">
        <f>IF(RES_hhdet_tes!Y43=0,"",RES_hhdet_tes!Y43/RES_hhdet_fec!Y43)</f>
        <v/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0.40724370215885064</v>
      </c>
      <c r="C44" s="124">
        <f>IF(RES_hhdet_tes!C44=0,"",RES_hhdet_tes!C44/RES_hhdet_fec!C44)</f>
        <v>0.40950893787665332</v>
      </c>
      <c r="D44" s="124">
        <f>IF(RES_hhdet_tes!D44=0,"",RES_hhdet_tes!D44/RES_hhdet_fec!D44)</f>
        <v>0.40963073242748416</v>
      </c>
      <c r="E44" s="124">
        <f>IF(RES_hhdet_tes!E44=0,"",RES_hhdet_tes!E44/RES_hhdet_fec!E44)</f>
        <v>0.40948856055686206</v>
      </c>
      <c r="F44" s="124">
        <f>IF(RES_hhdet_tes!F44=0,"",RES_hhdet_tes!F44/RES_hhdet_fec!F44)</f>
        <v>0.4094438255769951</v>
      </c>
      <c r="G44" s="124">
        <f>IF(RES_hhdet_tes!G44=0,"",RES_hhdet_tes!G44/RES_hhdet_fec!G44)</f>
        <v>0.40931177578978351</v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X44" s="124" t="str">
        <f>IF(RES_hhdet_tes!X44=0,"",RES_hhdet_tes!X44/RES_hhdet_fec!X44)</f>
        <v/>
      </c>
      <c r="Y44" s="124" t="str">
        <f>IF(RES_hhdet_tes!Y44=0,"",RES_hhdet_tes!Y44/RES_hhdet_fec!Y44)</f>
        <v/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0.40137472415176761</v>
      </c>
      <c r="C45" s="111">
        <f>IF(RES_hhdet_tes!C45=0,"",RES_hhdet_tes!C45/RES_hhdet_fec!C45)</f>
        <v>0.4037325862435262</v>
      </c>
      <c r="D45" s="111">
        <f>IF(RES_hhdet_tes!D45=0,"",RES_hhdet_tes!D45/RES_hhdet_fec!D45)</f>
        <v>0.40393927831226067</v>
      </c>
      <c r="E45" s="111">
        <f>IF(RES_hhdet_tes!E45=0,"",RES_hhdet_tes!E45/RES_hhdet_fec!E45)</f>
        <v>0.40394052297305871</v>
      </c>
      <c r="F45" s="111">
        <f>IF(RES_hhdet_tes!F45=0,"",RES_hhdet_tes!F45/RES_hhdet_fec!F45)</f>
        <v>0.40394267764195241</v>
      </c>
      <c r="G45" s="111">
        <f>IF(RES_hhdet_tes!G45=0,"",RES_hhdet_tes!G45/RES_hhdet_fec!G45)</f>
        <v>0.40394136916555246</v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X45" s="111" t="str">
        <f>IF(RES_hhdet_tes!X45=0,"",RES_hhdet_tes!X45/RES_hhdet_fec!X45)</f>
        <v/>
      </c>
      <c r="Y45" s="111" t="str">
        <f>IF(RES_hhdet_tes!Y45=0,"",RES_hhdet_tes!Y45/RES_hhdet_fec!Y45)</f>
        <v/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X46" s="111" t="str">
        <f>IF(RES_hhdet_tes!X46=0,"",RES_hhdet_tes!X46/RES_hhdet_fec!X46)</f>
        <v/>
      </c>
      <c r="Y46" s="111" t="str">
        <f>IF(RES_hhdet_tes!Y46=0,"",RES_hhdet_tes!Y46/RES_hhdet_fec!Y46)</f>
        <v/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1.6784535314436273</v>
      </c>
      <c r="C47" s="124">
        <f>IF(RES_hhdet_tes!C47=0,"",RES_hhdet_tes!C47/RES_hhdet_fec!C47)</f>
        <v>1.9352673039256789</v>
      </c>
      <c r="D47" s="124">
        <f>IF(RES_hhdet_tes!D47=0,"",RES_hhdet_tes!D47/RES_hhdet_fec!D47)</f>
        <v>2.0245147134062877</v>
      </c>
      <c r="E47" s="124">
        <f>IF(RES_hhdet_tes!E47=0,"",RES_hhdet_tes!E47/RES_hhdet_fec!E47)</f>
        <v>2.065954174410316</v>
      </c>
      <c r="F47" s="124">
        <f>IF(RES_hhdet_tes!F47=0,"",RES_hhdet_tes!F47/RES_hhdet_fec!F47)</f>
        <v>2.0971891198799475</v>
      </c>
      <c r="G47" s="124">
        <f>IF(RES_hhdet_tes!G47=0,"",RES_hhdet_tes!G47/RES_hhdet_fec!G47)</f>
        <v>2.1384234270651952</v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X47" s="124" t="str">
        <f>IF(RES_hhdet_tes!X47=0,"",RES_hhdet_tes!X47/RES_hhdet_fec!X47)</f>
        <v/>
      </c>
      <c r="Y47" s="124" t="str">
        <f>IF(RES_hhdet_tes!Y47=0,"",RES_hhdet_tes!Y47/RES_hhdet_fec!Y47)</f>
        <v/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1.6784535314436273</v>
      </c>
      <c r="C48" s="111">
        <f>IF(RES_hhdet_tes!C48=0,"",RES_hhdet_tes!C48/RES_hhdet_fec!C48)</f>
        <v>1.9352673039256789</v>
      </c>
      <c r="D48" s="111">
        <f>IF(RES_hhdet_tes!D48=0,"",RES_hhdet_tes!D48/RES_hhdet_fec!D48)</f>
        <v>2.0245147134062877</v>
      </c>
      <c r="E48" s="111">
        <f>IF(RES_hhdet_tes!E48=0,"",RES_hhdet_tes!E48/RES_hhdet_fec!E48)</f>
        <v>2.065954174410316</v>
      </c>
      <c r="F48" s="111">
        <f>IF(RES_hhdet_tes!F48=0,"",RES_hhdet_tes!F48/RES_hhdet_fec!F48)</f>
        <v>2.0971891198799475</v>
      </c>
      <c r="G48" s="111">
        <f>IF(RES_hhdet_tes!G48=0,"",RES_hhdet_tes!G48/RES_hhdet_fec!G48)</f>
        <v>2.1384234270651952</v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X48" s="111" t="str">
        <f>IF(RES_hhdet_tes!X48=0,"",RES_hhdet_tes!X48/RES_hhdet_fec!X48)</f>
        <v/>
      </c>
      <c r="Y48" s="111" t="str">
        <f>IF(RES_hhdet_tes!Y48=0,"",RES_hhdet_tes!Y48/RES_hhdet_fec!Y48)</f>
        <v/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0.57037957626969449</v>
      </c>
      <c r="C49" s="124">
        <f>IF(RES_hhdet_tes!C49=0,"",RES_hhdet_tes!C49/RES_hhdet_fec!C49)</f>
        <v>0.57445417310087155</v>
      </c>
      <c r="D49" s="124">
        <f>IF(RES_hhdet_tes!D49=0,"",RES_hhdet_tes!D49/RES_hhdet_fec!D49)</f>
        <v>0.57510242315403803</v>
      </c>
      <c r="E49" s="124">
        <f>IF(RES_hhdet_tes!E49=0,"",RES_hhdet_tes!E49/RES_hhdet_fec!E49)</f>
        <v>0.5753830504345645</v>
      </c>
      <c r="F49" s="124">
        <f>IF(RES_hhdet_tes!F49=0,"",RES_hhdet_tes!F49/RES_hhdet_fec!F49)</f>
        <v>0.57549554513649992</v>
      </c>
      <c r="G49" s="124">
        <f>IF(RES_hhdet_tes!G49=0,"",RES_hhdet_tes!G49/RES_hhdet_fec!G49)</f>
        <v>0.57558435159344412</v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X49" s="124" t="str">
        <f>IF(RES_hhdet_tes!X49=0,"",RES_hhdet_tes!X49/RES_hhdet_fec!X49)</f>
        <v/>
      </c>
      <c r="Y49" s="124" t="str">
        <f>IF(RES_hhdet_tes!Y49=0,"",RES_hhdet_tes!Y49/RES_hhdet_fec!Y49)</f>
        <v/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0.57037957626969449</v>
      </c>
      <c r="C54" s="112">
        <f>IF(RES_hhdet_tes!C54=0,"",RES_hhdet_tes!C54/RES_hhdet_fec!C54)</f>
        <v>0.57257148158568849</v>
      </c>
      <c r="D54" s="112">
        <f>IF(RES_hhdet_tes!D54=0,"",RES_hhdet_tes!D54/RES_hhdet_fec!D54)</f>
        <v>0.57290985005897854</v>
      </c>
      <c r="E54" s="112">
        <f>IF(RES_hhdet_tes!E54=0,"",RES_hhdet_tes!E54/RES_hhdet_fec!E54)</f>
        <v>0.57314051165254853</v>
      </c>
      <c r="F54" s="112">
        <f>IF(RES_hhdet_tes!F54=0,"",RES_hhdet_tes!F54/RES_hhdet_fec!F54)</f>
        <v>0.57314329235734429</v>
      </c>
      <c r="G54" s="112">
        <f>IF(RES_hhdet_tes!G54=0,"",RES_hhdet_tes!G54/RES_hhdet_fec!G54)</f>
        <v>0.57314426302862154</v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X54" s="112" t="str">
        <f>IF(RES_hhdet_tes!X54=0,"",RES_hhdet_tes!X54/RES_hhdet_fec!X54)</f>
        <v/>
      </c>
      <c r="Y54" s="112" t="str">
        <f>IF(RES_hhdet_tes!Y54=0,"",RES_hhdet_tes!Y54/RES_hhdet_fec!Y54)</f>
        <v/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>
        <f>IF(RES_hhdet_tes!C55=0,"",RES_hhdet_tes!C55/RES_hhdet_fec!C55)</f>
        <v>0.85956493421358715</v>
      </c>
      <c r="D55" s="113">
        <f>IF(RES_hhdet_tes!D55=0,"",RES_hhdet_tes!D55/RES_hhdet_fec!D55)</f>
        <v>0.86220868897367164</v>
      </c>
      <c r="E55" s="113">
        <f>IF(RES_hhdet_tes!E55=0,"",RES_hhdet_tes!E55/RES_hhdet_fec!E55)</f>
        <v>0.83666660919843627</v>
      </c>
      <c r="F55" s="113">
        <f>IF(RES_hhdet_tes!F55=0,"",RES_hhdet_tes!F55/RES_hhdet_fec!F55)</f>
        <v>0.85764481535716131</v>
      </c>
      <c r="G55" s="113">
        <f>IF(RES_hhdet_tes!G55=0,"",RES_hhdet_tes!G55/RES_hhdet_fec!G55)</f>
        <v>0.87548719316174284</v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>
        <f>IF(RES_hhdet_tes!C56=0,"",RES_hhdet_tes!C56/RES_hhdet_fec!C56)</f>
        <v>0.58832410451613271</v>
      </c>
      <c r="D56" s="111">
        <f>IF(RES_hhdet_tes!D56=0,"",RES_hhdet_tes!D56/RES_hhdet_fec!D56)</f>
        <v>0.5883241045161326</v>
      </c>
      <c r="E56" s="111">
        <f>IF(RES_hhdet_tes!E56=0,"",RES_hhdet_tes!E56/RES_hhdet_fec!E56)</f>
        <v>0.58832410451613271</v>
      </c>
      <c r="F56" s="111">
        <f>IF(RES_hhdet_tes!F56=0,"",RES_hhdet_tes!F56/RES_hhdet_fec!F56)</f>
        <v>0.58832410451613271</v>
      </c>
      <c r="G56" s="111">
        <f>IF(RES_hhdet_tes!G56=0,"",RES_hhdet_tes!G56/RES_hhdet_fec!G56)</f>
        <v>0.58832410451613271</v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0.58584294120382951</v>
      </c>
      <c r="C58" s="124">
        <f>IF(RES_hhdet_tes!C58=0,"",RES_hhdet_tes!C58/RES_hhdet_fec!C58)</f>
        <v>0.59009756681450198</v>
      </c>
      <c r="D58" s="124">
        <f>IF(RES_hhdet_tes!D58=0,"",RES_hhdet_tes!D58/RES_hhdet_fec!D58)</f>
        <v>0.58616661112626434</v>
      </c>
      <c r="E58" s="124">
        <f>IF(RES_hhdet_tes!E58=0,"",RES_hhdet_tes!E58/RES_hhdet_fec!E58)</f>
        <v>0.58635864345480548</v>
      </c>
      <c r="F58" s="124">
        <f>IF(RES_hhdet_tes!F58=0,"",RES_hhdet_tes!F58/RES_hhdet_fec!F58)</f>
        <v>0.58994271264762221</v>
      </c>
      <c r="G58" s="124">
        <f>IF(RES_hhdet_tes!G58=0,"",RES_hhdet_tes!G58/RES_hhdet_fec!G58)</f>
        <v>0.58835633881366389</v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X58" s="124" t="str">
        <f>IF(RES_hhdet_tes!X58=0,"",RES_hhdet_tes!X58/RES_hhdet_fec!X58)</f>
        <v/>
      </c>
      <c r="Y58" s="124" t="str">
        <f>IF(RES_hhdet_tes!Y58=0,"",RES_hhdet_tes!Y58/RES_hhdet_fec!Y58)</f>
        <v/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0.57350026581398728</v>
      </c>
      <c r="C59" s="111">
        <f>IF(RES_hhdet_tes!C59=0,"",RES_hhdet_tes!C59/RES_hhdet_fec!C59)</f>
        <v>0.57428711026978885</v>
      </c>
      <c r="D59" s="111">
        <f>IF(RES_hhdet_tes!D59=0,"",RES_hhdet_tes!D59/RES_hhdet_fec!D59)</f>
        <v>0.57440773885912155</v>
      </c>
      <c r="E59" s="111">
        <f>IF(RES_hhdet_tes!E59=0,"",RES_hhdet_tes!E59/RES_hhdet_fec!E59)</f>
        <v>0.57448975179389661</v>
      </c>
      <c r="F59" s="111">
        <f>IF(RES_hhdet_tes!F59=0,"",RES_hhdet_tes!F59/RES_hhdet_fec!F59)</f>
        <v>0.57449052765724018</v>
      </c>
      <c r="G59" s="111">
        <f>IF(RES_hhdet_tes!G59=0,"",RES_hhdet_tes!G59/RES_hhdet_fec!G59)</f>
        <v>0.5744910270630379</v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0.73418463955709468</v>
      </c>
      <c r="C60" s="45">
        <f>IF(RES_hhdet_tes!C60=0,"",RES_hhdet_tes!C60/RES_hhdet_fec!C60)</f>
        <v>0.73630407983085711</v>
      </c>
      <c r="D60" s="45">
        <f>IF(RES_hhdet_tes!D60=0,"",RES_hhdet_tes!D60/RES_hhdet_fec!D60)</f>
        <v>0.73661419815104345</v>
      </c>
      <c r="E60" s="45">
        <f>IF(RES_hhdet_tes!E60=0,"",RES_hhdet_tes!E60/RES_hhdet_fec!E60)</f>
        <v>0.73681702282948847</v>
      </c>
      <c r="F60" s="45">
        <f>IF(RES_hhdet_tes!F60=0,"",RES_hhdet_tes!F60/RES_hhdet_fec!F60)</f>
        <v>0.73680930156140012</v>
      </c>
      <c r="G60" s="45">
        <f>IF(RES_hhdet_tes!G60=0,"",RES_hhdet_tes!G60/RES_hhdet_fec!G60)</f>
        <v>0.73682081905235408</v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X60" s="45" t="str">
        <f>IF(RES_hhdet_tes!X60=0,"",RES_hhdet_tes!X60/RES_hhdet_fec!X60)</f>
        <v/>
      </c>
      <c r="Y60" s="45" t="str">
        <f>IF(RES_hhdet_tes!Y60=0,"",RES_hhdet_tes!Y60/RES_hhdet_fec!Y60)</f>
        <v/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0.46124027001863122</v>
      </c>
      <c r="C62" s="119">
        <f>IF(RES_hhdet_tes!C62=0,"",RES_hhdet_tes!C62/RES_hhdet_fec!C62)</f>
        <v>0.46521993680312568</v>
      </c>
      <c r="D62" s="119">
        <f>IF(RES_hhdet_tes!D62=0,"",RES_hhdet_tes!D62/RES_hhdet_fec!D62)</f>
        <v>0.4716127393094654</v>
      </c>
      <c r="E62" s="119">
        <f>IF(RES_hhdet_tes!E62=0,"",RES_hhdet_tes!E62/RES_hhdet_fec!E62)</f>
        <v>0.47559994766876895</v>
      </c>
      <c r="F62" s="119">
        <f>IF(RES_hhdet_tes!F62=0,"",RES_hhdet_tes!F62/RES_hhdet_fec!F62)</f>
        <v>0.48043529592283518</v>
      </c>
      <c r="G62" s="119">
        <f>IF(RES_hhdet_tes!G62=0,"",RES_hhdet_tes!G62/RES_hhdet_fec!G62)</f>
        <v>0.48163422381387044</v>
      </c>
      <c r="H62" s="119">
        <f>IF(RES_hhdet_tes!H62=0,"",RES_hhdet_tes!H62/RES_hhdet_fec!H62)</f>
        <v>0.48609727001378522</v>
      </c>
      <c r="I62" s="119">
        <f>IF(RES_hhdet_tes!I62=0,"",RES_hhdet_tes!I62/RES_hhdet_fec!I62)</f>
        <v>0.49175001776361699</v>
      </c>
      <c r="J62" s="119">
        <f>IF(RES_hhdet_tes!J62=0,"",RES_hhdet_tes!J62/RES_hhdet_fec!J62)</f>
        <v>0.49661246793260977</v>
      </c>
      <c r="K62" s="119">
        <f>IF(RES_hhdet_tes!K62=0,"",RES_hhdet_tes!K62/RES_hhdet_fec!K62)</f>
        <v>0.50048999202677524</v>
      </c>
      <c r="L62" s="119">
        <f>IF(RES_hhdet_tes!L62=0,"",RES_hhdet_tes!L62/RES_hhdet_fec!L62)</f>
        <v>0.50606951047141757</v>
      </c>
      <c r="M62" s="119">
        <f>IF(RES_hhdet_tes!M62=0,"",RES_hhdet_tes!M62/RES_hhdet_fec!M62)</f>
        <v>0.51277820981491107</v>
      </c>
      <c r="N62" s="119">
        <f>IF(RES_hhdet_tes!N62=0,"",RES_hhdet_tes!N62/RES_hhdet_fec!N62)</f>
        <v>0.525281047006115</v>
      </c>
      <c r="O62" s="119">
        <f>IF(RES_hhdet_tes!O62=0,"",RES_hhdet_tes!O62/RES_hhdet_fec!O62)</f>
        <v>0.54217318838781403</v>
      </c>
      <c r="P62" s="119">
        <f>IF(RES_hhdet_tes!P62=0,"",RES_hhdet_tes!P62/RES_hhdet_fec!P62)</f>
        <v>0.5522699786730253</v>
      </c>
      <c r="Q62" s="119">
        <f>IF(RES_hhdet_tes!Q62=0,"",RES_hhdet_tes!Q62/RES_hhdet_fec!Q62)</f>
        <v>0.56743185787016326</v>
      </c>
      <c r="R62" s="119">
        <f>IF(RES_hhdet_tes!R62=0,"",RES_hhdet_tes!R62/RES_hhdet_fec!R62)</f>
        <v>0.5874455830774068</v>
      </c>
      <c r="S62" s="119">
        <f>IF(RES_hhdet_tes!S62=0,"",RES_hhdet_tes!S62/RES_hhdet_fec!S62)</f>
        <v>0.61030010051267736</v>
      </c>
      <c r="T62" s="119">
        <f>IF(RES_hhdet_tes!T62=0,"",RES_hhdet_tes!T62/RES_hhdet_fec!T62)</f>
        <v>0.63357167791171531</v>
      </c>
      <c r="U62" s="119">
        <f>IF(RES_hhdet_tes!U62=0,"",RES_hhdet_tes!U62/RES_hhdet_fec!U62)</f>
        <v>0.65381905574551824</v>
      </c>
      <c r="V62" s="119">
        <f>IF(RES_hhdet_tes!V62=0,"",RES_hhdet_tes!V62/RES_hhdet_fec!V62)</f>
        <v>0.66109353673435567</v>
      </c>
      <c r="W62" s="119">
        <f>IF(RES_hhdet_tes!W62=0,"",RES_hhdet_tes!W62/RES_hhdet_fec!W62)</f>
        <v>0.68287291735866484</v>
      </c>
      <c r="X62" s="119">
        <f>IF(RES_hhdet_tes!X62=0,"",RES_hhdet_tes!X62/RES_hhdet_fec!X62)</f>
        <v>0.69369487963796872</v>
      </c>
      <c r="Y62" s="119">
        <f>IF(RES_hhdet_tes!Y62=0,"",RES_hhdet_tes!Y62/RES_hhdet_fec!Y62)</f>
        <v>0.70036919655453544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0.44863048894276941</v>
      </c>
      <c r="C63" s="124">
        <f>IF(RES_hhdet_tes!C63=0,"",RES_hhdet_tes!C63/RES_hhdet_fec!C63)</f>
        <v>0.453036676379936</v>
      </c>
      <c r="D63" s="124">
        <f>IF(RES_hhdet_tes!D63=0,"",RES_hhdet_tes!D63/RES_hhdet_fec!D63)</f>
        <v>0.45864940157516965</v>
      </c>
      <c r="E63" s="124">
        <f>IF(RES_hhdet_tes!E63=0,"",RES_hhdet_tes!E63/RES_hhdet_fec!E63)</f>
        <v>0.46337081573098937</v>
      </c>
      <c r="F63" s="124">
        <f>IF(RES_hhdet_tes!F63=0,"",RES_hhdet_tes!F63/RES_hhdet_fec!F63)</f>
        <v>0.46735310753598475</v>
      </c>
      <c r="G63" s="124">
        <f>IF(RES_hhdet_tes!G63=0,"",RES_hhdet_tes!G63/RES_hhdet_fec!G63)</f>
        <v>0.47045982305357298</v>
      </c>
      <c r="H63" s="124">
        <f>IF(RES_hhdet_tes!H63=0,"",RES_hhdet_tes!H63/RES_hhdet_fec!H63)</f>
        <v>0.47407158071800198</v>
      </c>
      <c r="I63" s="124">
        <f>IF(RES_hhdet_tes!I63=0,"",RES_hhdet_tes!I63/RES_hhdet_fec!I63)</f>
        <v>0.47865022159670456</v>
      </c>
      <c r="J63" s="124">
        <f>IF(RES_hhdet_tes!J63=0,"",RES_hhdet_tes!J63/RES_hhdet_fec!J63)</f>
        <v>0.48395466236956891</v>
      </c>
      <c r="K63" s="124">
        <f>IF(RES_hhdet_tes!K63=0,"",RES_hhdet_tes!K63/RES_hhdet_fec!K63)</f>
        <v>0.48879839741791686</v>
      </c>
      <c r="L63" s="124">
        <f>IF(RES_hhdet_tes!L63=0,"",RES_hhdet_tes!L63/RES_hhdet_fec!L63)</f>
        <v>0.49477669233232452</v>
      </c>
      <c r="M63" s="124">
        <f>IF(RES_hhdet_tes!M63=0,"",RES_hhdet_tes!M63/RES_hhdet_fec!M63)</f>
        <v>0.50177962879139615</v>
      </c>
      <c r="N63" s="124">
        <f>IF(RES_hhdet_tes!N63=0,"",RES_hhdet_tes!N63/RES_hhdet_fec!N63)</f>
        <v>0.51369627705127419</v>
      </c>
      <c r="O63" s="124">
        <f>IF(RES_hhdet_tes!O63=0,"",RES_hhdet_tes!O63/RES_hhdet_fec!O63)</f>
        <v>0.53167187535236882</v>
      </c>
      <c r="P63" s="124">
        <f>IF(RES_hhdet_tes!P63=0,"",RES_hhdet_tes!P63/RES_hhdet_fec!P63)</f>
        <v>0.54081032437740839</v>
      </c>
      <c r="Q63" s="124">
        <f>IF(RES_hhdet_tes!Q63=0,"",RES_hhdet_tes!Q63/RES_hhdet_fec!Q63)</f>
        <v>0.55592882026078227</v>
      </c>
      <c r="R63" s="124">
        <f>IF(RES_hhdet_tes!R63=0,"",RES_hhdet_tes!R63/RES_hhdet_fec!R63)</f>
        <v>0.57683724051596641</v>
      </c>
      <c r="S63" s="124">
        <f>IF(RES_hhdet_tes!S63=0,"",RES_hhdet_tes!S63/RES_hhdet_fec!S63)</f>
        <v>0.6003391819164775</v>
      </c>
      <c r="T63" s="124">
        <f>IF(RES_hhdet_tes!T63=0,"",RES_hhdet_tes!T63/RES_hhdet_fec!T63)</f>
        <v>0.62209853365697032</v>
      </c>
      <c r="U63" s="124">
        <f>IF(RES_hhdet_tes!U63=0,"",RES_hhdet_tes!U63/RES_hhdet_fec!U63)</f>
        <v>0.63988270708516337</v>
      </c>
      <c r="V63" s="124">
        <f>IF(RES_hhdet_tes!V63=0,"",RES_hhdet_tes!V63/RES_hhdet_fec!V63)</f>
        <v>0.65358306771408958</v>
      </c>
      <c r="W63" s="124">
        <f>IF(RES_hhdet_tes!W63=0,"",RES_hhdet_tes!W63/RES_hhdet_fec!W63)</f>
        <v>0.66454235840103015</v>
      </c>
      <c r="X63" s="124">
        <f>IF(RES_hhdet_tes!X63=0,"",RES_hhdet_tes!X63/RES_hhdet_fec!X63)</f>
        <v>0.67407247955013871</v>
      </c>
      <c r="Y63" s="124">
        <f>IF(RES_hhdet_tes!Y63=0,"",RES_hhdet_tes!Y63/RES_hhdet_fec!Y63)</f>
        <v>0.68315761782205997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0.44261043092050661</v>
      </c>
      <c r="C64" s="111">
        <f>IF(RES_hhdet_tes!C64=0,"",RES_hhdet_tes!C64/RES_hhdet_fec!C64)</f>
        <v>0.44711124074277891</v>
      </c>
      <c r="D64" s="111">
        <f>IF(RES_hhdet_tes!D64=0,"",RES_hhdet_tes!D64/RES_hhdet_fec!D64)</f>
        <v>0.45279924184223608</v>
      </c>
      <c r="E64" s="111">
        <f>IF(RES_hhdet_tes!E64=0,"",RES_hhdet_tes!E64/RES_hhdet_fec!E64)</f>
        <v>0.45765853542984664</v>
      </c>
      <c r="F64" s="111">
        <f>IF(RES_hhdet_tes!F64=0,"",RES_hhdet_tes!F64/RES_hhdet_fec!F64)</f>
        <v>0.4616821699221727</v>
      </c>
      <c r="G64" s="111">
        <f>IF(RES_hhdet_tes!G64=0,"",RES_hhdet_tes!G64/RES_hhdet_fec!G64)</f>
        <v>0.46491859080954012</v>
      </c>
      <c r="H64" s="111">
        <f>IF(RES_hhdet_tes!H64=0,"",RES_hhdet_tes!H64/RES_hhdet_fec!H64)</f>
        <v>0.46865276635041914</v>
      </c>
      <c r="I64" s="111">
        <f>IF(RES_hhdet_tes!I64=0,"",RES_hhdet_tes!I64/RES_hhdet_fec!I64)</f>
        <v>0.47331109716203823</v>
      </c>
      <c r="J64" s="111">
        <f>IF(RES_hhdet_tes!J64=0,"",RES_hhdet_tes!J64/RES_hhdet_fec!J64)</f>
        <v>0.47867186547062351</v>
      </c>
      <c r="K64" s="111">
        <f>IF(RES_hhdet_tes!K64=0,"",RES_hhdet_tes!K64/RES_hhdet_fec!K64)</f>
        <v>0.48359692000301296</v>
      </c>
      <c r="L64" s="111">
        <f>IF(RES_hhdet_tes!L64=0,"",RES_hhdet_tes!L64/RES_hhdet_fec!L64)</f>
        <v>0.48964038521565928</v>
      </c>
      <c r="M64" s="111">
        <f>IF(RES_hhdet_tes!M64=0,"",RES_hhdet_tes!M64/RES_hhdet_fec!M64)</f>
        <v>0.49673082697423937</v>
      </c>
      <c r="N64" s="111">
        <f>IF(RES_hhdet_tes!N64=0,"",RES_hhdet_tes!N64/RES_hhdet_fec!N64)</f>
        <v>0.50884805520466725</v>
      </c>
      <c r="O64" s="111">
        <f>IF(RES_hhdet_tes!O64=0,"",RES_hhdet_tes!O64/RES_hhdet_fec!O64)</f>
        <v>0.52687355116903056</v>
      </c>
      <c r="P64" s="111">
        <f>IF(RES_hhdet_tes!P64=0,"",RES_hhdet_tes!P64/RES_hhdet_fec!P64)</f>
        <v>0.53601295395320192</v>
      </c>
      <c r="Q64" s="111">
        <f>IF(RES_hhdet_tes!Q64=0,"",RES_hhdet_tes!Q64/RES_hhdet_fec!Q64)</f>
        <v>0.55115194752892882</v>
      </c>
      <c r="R64" s="111">
        <f>IF(RES_hhdet_tes!R64=0,"",RES_hhdet_tes!R64/RES_hhdet_fec!R64)</f>
        <v>0.57213130954099756</v>
      </c>
      <c r="S64" s="111">
        <f>IF(RES_hhdet_tes!S64=0,"",RES_hhdet_tes!S64/RES_hhdet_fec!S64)</f>
        <v>0.59569766326790641</v>
      </c>
      <c r="T64" s="111">
        <f>IF(RES_hhdet_tes!T64=0,"",RES_hhdet_tes!T64/RES_hhdet_fec!T64)</f>
        <v>0.61755628738756174</v>
      </c>
      <c r="U64" s="111">
        <f>IF(RES_hhdet_tes!U64=0,"",RES_hhdet_tes!U64/RES_hhdet_fec!U64)</f>
        <v>0.63543538846080272</v>
      </c>
      <c r="V64" s="111">
        <f>IF(RES_hhdet_tes!V64=0,"",RES_hhdet_tes!V64/RES_hhdet_fec!V64)</f>
        <v>0.6491376291150438</v>
      </c>
      <c r="W64" s="111">
        <f>IF(RES_hhdet_tes!W64=0,"",RES_hhdet_tes!W64/RES_hhdet_fec!W64)</f>
        <v>0.66016696844522882</v>
      </c>
      <c r="X64" s="111">
        <f>IF(RES_hhdet_tes!X64=0,"",RES_hhdet_tes!X64/RES_hhdet_fec!X64)</f>
        <v>0.66980164142954102</v>
      </c>
      <c r="Y64" s="111">
        <f>IF(RES_hhdet_tes!Y64=0,"",RES_hhdet_tes!Y64/RES_hhdet_fec!Y64)</f>
        <v>0.67897302602519094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1.6784535314436273</v>
      </c>
      <c r="C66" s="124">
        <f>IF(RES_hhdet_tes!C66=0,"",RES_hhdet_tes!C66/RES_hhdet_fec!C66)</f>
        <v>1.9608848589914747</v>
      </c>
      <c r="D66" s="124">
        <f>IF(RES_hhdet_tes!D66=0,"",RES_hhdet_tes!D66/RES_hhdet_fec!D66)</f>
        <v>2.0991378514823342</v>
      </c>
      <c r="E66" s="124">
        <f>IF(RES_hhdet_tes!E66=0,"",RES_hhdet_tes!E66/RES_hhdet_fec!E66)</f>
        <v>2.20001950428385</v>
      </c>
      <c r="F66" s="124">
        <f>IF(RES_hhdet_tes!F66=0,"",RES_hhdet_tes!F66/RES_hhdet_fec!F66)</f>
        <v>2.2748241399400819</v>
      </c>
      <c r="G66" s="124">
        <f>IF(RES_hhdet_tes!G66=0,"",RES_hhdet_tes!G66/RES_hhdet_fec!G66)</f>
        <v>2.335194762299714</v>
      </c>
      <c r="H66" s="124">
        <f>IF(RES_hhdet_tes!H66=0,"",RES_hhdet_tes!H66/RES_hhdet_fec!H66)</f>
        <v>2.3996996441090626</v>
      </c>
      <c r="I66" s="124">
        <f>IF(RES_hhdet_tes!I66=0,"",RES_hhdet_tes!I66/RES_hhdet_fec!I66)</f>
        <v>2.4634337078882447</v>
      </c>
      <c r="J66" s="124">
        <f>IF(RES_hhdet_tes!J66=0,"",RES_hhdet_tes!J66/RES_hhdet_fec!J66)</f>
        <v>2.541939733424464</v>
      </c>
      <c r="K66" s="124">
        <f>IF(RES_hhdet_tes!K66=0,"",RES_hhdet_tes!K66/RES_hhdet_fec!K66)</f>
        <v>2.6343393901915162</v>
      </c>
      <c r="L66" s="124">
        <f>IF(RES_hhdet_tes!L66=0,"",RES_hhdet_tes!L66/RES_hhdet_fec!L66)</f>
        <v>2.7263799301979734</v>
      </c>
      <c r="M66" s="124">
        <f>IF(RES_hhdet_tes!M66=0,"",RES_hhdet_tes!M66/RES_hhdet_fec!M66)</f>
        <v>2.8156009621849343</v>
      </c>
      <c r="N66" s="124">
        <f>IF(RES_hhdet_tes!N66=0,"",RES_hhdet_tes!N66/RES_hhdet_fec!N66)</f>
        <v>2.9226373782682145</v>
      </c>
      <c r="O66" s="124">
        <f>IF(RES_hhdet_tes!O66=0,"",RES_hhdet_tes!O66/RES_hhdet_fec!O66)</f>
        <v>3.061756911814328</v>
      </c>
      <c r="P66" s="124">
        <f>IF(RES_hhdet_tes!P66=0,"",RES_hhdet_tes!P66/RES_hhdet_fec!P66)</f>
        <v>3.2286645852930143</v>
      </c>
      <c r="Q66" s="124">
        <f>IF(RES_hhdet_tes!Q66=0,"",RES_hhdet_tes!Q66/RES_hhdet_fec!Q66)</f>
        <v>3.391097365608974</v>
      </c>
      <c r="R66" s="124">
        <f>IF(RES_hhdet_tes!R66=0,"",RES_hhdet_tes!R66/RES_hhdet_fec!R66)</f>
        <v>3.5101957218486133</v>
      </c>
      <c r="S66" s="124">
        <f>IF(RES_hhdet_tes!S66=0,"",RES_hhdet_tes!S66/RES_hhdet_fec!S66)</f>
        <v>3.5867607307654112</v>
      </c>
      <c r="T66" s="124">
        <f>IF(RES_hhdet_tes!T66=0,"",RES_hhdet_tes!T66/RES_hhdet_fec!T66)</f>
        <v>3.6376098392165468</v>
      </c>
      <c r="U66" s="124">
        <f>IF(RES_hhdet_tes!U66=0,"",RES_hhdet_tes!U66/RES_hhdet_fec!U66)</f>
        <v>3.6649748132043101</v>
      </c>
      <c r="V66" s="124">
        <f>IF(RES_hhdet_tes!V66=0,"",RES_hhdet_tes!V66/RES_hhdet_fec!V66)</f>
        <v>3.6848233639669346</v>
      </c>
      <c r="W66" s="124">
        <f>IF(RES_hhdet_tes!W66=0,"",RES_hhdet_tes!W66/RES_hhdet_fec!W66)</f>
        <v>3.7022614766991988</v>
      </c>
      <c r="X66" s="124">
        <f>IF(RES_hhdet_tes!X66=0,"",RES_hhdet_tes!X66/RES_hhdet_fec!X66)</f>
        <v>3.7197679377140829</v>
      </c>
      <c r="Y66" s="124">
        <f>IF(RES_hhdet_tes!Y66=0,"",RES_hhdet_tes!Y66/RES_hhdet_fec!Y66)</f>
        <v>3.73819852592406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1.6784535314436273</v>
      </c>
      <c r="C67" s="111">
        <f>IF(RES_hhdet_tes!C67=0,"",RES_hhdet_tes!C67/RES_hhdet_fec!C67)</f>
        <v>1.9608848589914747</v>
      </c>
      <c r="D67" s="111">
        <f>IF(RES_hhdet_tes!D67=0,"",RES_hhdet_tes!D67/RES_hhdet_fec!D67)</f>
        <v>2.0991378514823342</v>
      </c>
      <c r="E67" s="111">
        <f>IF(RES_hhdet_tes!E67=0,"",RES_hhdet_tes!E67/RES_hhdet_fec!E67)</f>
        <v>2.20001950428385</v>
      </c>
      <c r="F67" s="111">
        <f>IF(RES_hhdet_tes!F67=0,"",RES_hhdet_tes!F67/RES_hhdet_fec!F67)</f>
        <v>2.2748241399400819</v>
      </c>
      <c r="G67" s="111">
        <f>IF(RES_hhdet_tes!G67=0,"",RES_hhdet_tes!G67/RES_hhdet_fec!G67)</f>
        <v>2.335194762299714</v>
      </c>
      <c r="H67" s="111">
        <f>IF(RES_hhdet_tes!H67=0,"",RES_hhdet_tes!H67/RES_hhdet_fec!H67)</f>
        <v>2.3996996441090626</v>
      </c>
      <c r="I67" s="111">
        <f>IF(RES_hhdet_tes!I67=0,"",RES_hhdet_tes!I67/RES_hhdet_fec!I67)</f>
        <v>2.4634337078882447</v>
      </c>
      <c r="J67" s="111">
        <f>IF(RES_hhdet_tes!J67=0,"",RES_hhdet_tes!J67/RES_hhdet_fec!J67)</f>
        <v>2.541939733424464</v>
      </c>
      <c r="K67" s="111">
        <f>IF(RES_hhdet_tes!K67=0,"",RES_hhdet_tes!K67/RES_hhdet_fec!K67)</f>
        <v>2.6343393901915162</v>
      </c>
      <c r="L67" s="111">
        <f>IF(RES_hhdet_tes!L67=0,"",RES_hhdet_tes!L67/RES_hhdet_fec!L67)</f>
        <v>2.7263799301979734</v>
      </c>
      <c r="M67" s="111">
        <f>IF(RES_hhdet_tes!M67=0,"",RES_hhdet_tes!M67/RES_hhdet_fec!M67)</f>
        <v>2.8156009621849343</v>
      </c>
      <c r="N67" s="111">
        <f>IF(RES_hhdet_tes!N67=0,"",RES_hhdet_tes!N67/RES_hhdet_fec!N67)</f>
        <v>2.9226373782682145</v>
      </c>
      <c r="O67" s="111">
        <f>IF(RES_hhdet_tes!O67=0,"",RES_hhdet_tes!O67/RES_hhdet_fec!O67)</f>
        <v>3.061756911814328</v>
      </c>
      <c r="P67" s="111">
        <f>IF(RES_hhdet_tes!P67=0,"",RES_hhdet_tes!P67/RES_hhdet_fec!P67)</f>
        <v>3.2286645852930143</v>
      </c>
      <c r="Q67" s="111">
        <f>IF(RES_hhdet_tes!Q67=0,"",RES_hhdet_tes!Q67/RES_hhdet_fec!Q67)</f>
        <v>3.391097365608974</v>
      </c>
      <c r="R67" s="111">
        <f>IF(RES_hhdet_tes!R67=0,"",RES_hhdet_tes!R67/RES_hhdet_fec!R67)</f>
        <v>3.5101957218486133</v>
      </c>
      <c r="S67" s="111">
        <f>IF(RES_hhdet_tes!S67=0,"",RES_hhdet_tes!S67/RES_hhdet_fec!S67)</f>
        <v>3.5867607307654112</v>
      </c>
      <c r="T67" s="111">
        <f>IF(RES_hhdet_tes!T67=0,"",RES_hhdet_tes!T67/RES_hhdet_fec!T67)</f>
        <v>3.6376098392165468</v>
      </c>
      <c r="U67" s="111">
        <f>IF(RES_hhdet_tes!U67=0,"",RES_hhdet_tes!U67/RES_hhdet_fec!U67)</f>
        <v>3.6649748132043101</v>
      </c>
      <c r="V67" s="111">
        <f>IF(RES_hhdet_tes!V67=0,"",RES_hhdet_tes!V67/RES_hhdet_fec!V67)</f>
        <v>3.6848233639669346</v>
      </c>
      <c r="W67" s="111">
        <f>IF(RES_hhdet_tes!W67=0,"",RES_hhdet_tes!W67/RES_hhdet_fec!W67)</f>
        <v>3.7022614766991988</v>
      </c>
      <c r="X67" s="111">
        <f>IF(RES_hhdet_tes!X67=0,"",RES_hhdet_tes!X67/RES_hhdet_fec!X67)</f>
        <v>3.7197679377140829</v>
      </c>
      <c r="Y67" s="111">
        <f>IF(RES_hhdet_tes!Y67=0,"",RES_hhdet_tes!Y67/RES_hhdet_fec!Y67)</f>
        <v>3.73819852592406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0.5020030097608964</v>
      </c>
      <c r="C68" s="124">
        <f>IF(RES_hhdet_tes!C68=0,"",RES_hhdet_tes!C68/RES_hhdet_fec!C68)</f>
        <v>0.50876533205910257</v>
      </c>
      <c r="D68" s="124">
        <f>IF(RES_hhdet_tes!D68=0,"",RES_hhdet_tes!D68/RES_hhdet_fec!D68)</f>
        <v>0.51497800087097301</v>
      </c>
      <c r="E68" s="124">
        <f>IF(RES_hhdet_tes!E68=0,"",RES_hhdet_tes!E68/RES_hhdet_fec!E68)</f>
        <v>0.52423457502328652</v>
      </c>
      <c r="F68" s="124">
        <f>IF(RES_hhdet_tes!F68=0,"",RES_hhdet_tes!F68/RES_hhdet_fec!F68)</f>
        <v>0.52667761587238127</v>
      </c>
      <c r="G68" s="124">
        <f>IF(RES_hhdet_tes!G68=0,"",RES_hhdet_tes!G68/RES_hhdet_fec!G68)</f>
        <v>0.52741203437382356</v>
      </c>
      <c r="H68" s="124">
        <f>IF(RES_hhdet_tes!H68=0,"",RES_hhdet_tes!H68/RES_hhdet_fec!H68)</f>
        <v>0.5362626368371175</v>
      </c>
      <c r="I68" s="124">
        <f>IF(RES_hhdet_tes!I68=0,"",RES_hhdet_tes!I68/RES_hhdet_fec!I68)</f>
        <v>0.53785362375417445</v>
      </c>
      <c r="J68" s="124">
        <f>IF(RES_hhdet_tes!J68=0,"",RES_hhdet_tes!J68/RES_hhdet_fec!J68)</f>
        <v>0.54586325249347034</v>
      </c>
      <c r="K68" s="124">
        <f>IF(RES_hhdet_tes!K68=0,"",RES_hhdet_tes!K68/RES_hhdet_fec!K68)</f>
        <v>0.55033063798644832</v>
      </c>
      <c r="L68" s="124">
        <f>IF(RES_hhdet_tes!L68=0,"",RES_hhdet_tes!L68/RES_hhdet_fec!L68)</f>
        <v>0.55731074265399771</v>
      </c>
      <c r="M68" s="124">
        <f>IF(RES_hhdet_tes!M68=0,"",RES_hhdet_tes!M68/RES_hhdet_fec!M68)</f>
        <v>0.56638882774101318</v>
      </c>
      <c r="N68" s="124">
        <f>IF(RES_hhdet_tes!N68=0,"",RES_hhdet_tes!N68/RES_hhdet_fec!N68)</f>
        <v>0.57987144430773718</v>
      </c>
      <c r="O68" s="124">
        <f>IF(RES_hhdet_tes!O68=0,"",RES_hhdet_tes!O68/RES_hhdet_fec!O68)</f>
        <v>0.59511363769840553</v>
      </c>
      <c r="P68" s="124">
        <f>IF(RES_hhdet_tes!P68=0,"",RES_hhdet_tes!P68/RES_hhdet_fec!P68)</f>
        <v>0.60251266839703521</v>
      </c>
      <c r="Q68" s="124">
        <f>IF(RES_hhdet_tes!Q68=0,"",RES_hhdet_tes!Q68/RES_hhdet_fec!Q68)</f>
        <v>0.61460902843225507</v>
      </c>
      <c r="R68" s="124">
        <f>IF(RES_hhdet_tes!R68=0,"",RES_hhdet_tes!R68/RES_hhdet_fec!R68)</f>
        <v>0.63040834793453027</v>
      </c>
      <c r="S68" s="124">
        <f>IF(RES_hhdet_tes!S68=0,"",RES_hhdet_tes!S68/RES_hhdet_fec!S68)</f>
        <v>0.6477832605650744</v>
      </c>
      <c r="T68" s="124">
        <f>IF(RES_hhdet_tes!T68=0,"",RES_hhdet_tes!T68/RES_hhdet_fec!T68)</f>
        <v>0.6642489439380832</v>
      </c>
      <c r="U68" s="124">
        <f>IF(RES_hhdet_tes!U68=0,"",RES_hhdet_tes!U68/RES_hhdet_fec!U68)</f>
        <v>0.67815885633574757</v>
      </c>
      <c r="V68" s="124">
        <f>IF(RES_hhdet_tes!V68=0,"",RES_hhdet_tes!V68/RES_hhdet_fec!V68)</f>
        <v>0.69006368492886039</v>
      </c>
      <c r="W68" s="124">
        <f>IF(RES_hhdet_tes!W68=0,"",RES_hhdet_tes!W68/RES_hhdet_fec!W68)</f>
        <v>0.70045824723252159</v>
      </c>
      <c r="X68" s="124">
        <f>IF(RES_hhdet_tes!X68=0,"",RES_hhdet_tes!X68/RES_hhdet_fec!X68)</f>
        <v>0.71236016555006731</v>
      </c>
      <c r="Y68" s="124">
        <f>IF(RES_hhdet_tes!Y68=0,"",RES_hhdet_tes!Y68/RES_hhdet_fec!Y68)</f>
        <v>0.7241799081001582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0.4718298715585752</v>
      </c>
      <c r="C69" s="111">
        <f>IF(RES_hhdet_tes!C69=0,"",RES_hhdet_tes!C69/RES_hhdet_fec!C69)</f>
        <v>0.47550098609222019</v>
      </c>
      <c r="D69" s="111">
        <f>IF(RES_hhdet_tes!D69=0,"",RES_hhdet_tes!D69/RES_hhdet_fec!D69)</f>
        <v>0.47900200504442292</v>
      </c>
      <c r="E69" s="111">
        <f>IF(RES_hhdet_tes!E69=0,"",RES_hhdet_tes!E69/RES_hhdet_fec!E69)</f>
        <v>0.48263296748724172</v>
      </c>
      <c r="F69" s="111">
        <f>IF(RES_hhdet_tes!F69=0,"",RES_hhdet_tes!F69/RES_hhdet_fec!F69)</f>
        <v>0.48742208054266378</v>
      </c>
      <c r="G69" s="111">
        <f>IF(RES_hhdet_tes!G69=0,"",RES_hhdet_tes!G69/RES_hhdet_fec!G69)</f>
        <v>0.49325659441647657</v>
      </c>
      <c r="H69" s="111">
        <f>IF(RES_hhdet_tes!H69=0,"",RES_hhdet_tes!H69/RES_hhdet_fec!H69)</f>
        <v>0.49837386234677494</v>
      </c>
      <c r="I69" s="111">
        <f>IF(RES_hhdet_tes!I69=0,"",RES_hhdet_tes!I69/RES_hhdet_fec!I69)</f>
        <v>0.50690726687157073</v>
      </c>
      <c r="J69" s="111">
        <f>IF(RES_hhdet_tes!J69=0,"",RES_hhdet_tes!J69/RES_hhdet_fec!J69)</f>
        <v>0.51841246848340694</v>
      </c>
      <c r="K69" s="111">
        <f>IF(RES_hhdet_tes!K69=0,"",RES_hhdet_tes!K69/RES_hhdet_fec!K69)</f>
        <v>0.53149900248734272</v>
      </c>
      <c r="L69" s="111">
        <f>IF(RES_hhdet_tes!L69=0,"",RES_hhdet_tes!L69/RES_hhdet_fec!L69)</f>
        <v>0.54477671604084088</v>
      </c>
      <c r="M69" s="111">
        <f>IF(RES_hhdet_tes!M69=0,"",RES_hhdet_tes!M69/RES_hhdet_fec!M69)</f>
        <v>0.55939752023132627</v>
      </c>
      <c r="N69" s="111">
        <f>IF(RES_hhdet_tes!N69=0,"",RES_hhdet_tes!N69/RES_hhdet_fec!N69)</f>
        <v>0.57705391023152797</v>
      </c>
      <c r="O69" s="111">
        <f>IF(RES_hhdet_tes!O69=0,"",RES_hhdet_tes!O69/RES_hhdet_fec!O69)</f>
        <v>0.59337062402314933</v>
      </c>
      <c r="P69" s="111">
        <f>IF(RES_hhdet_tes!P69=0,"",RES_hhdet_tes!P69/RES_hhdet_fec!P69)</f>
        <v>0.60043863341068937</v>
      </c>
      <c r="Q69" s="111">
        <f>IF(RES_hhdet_tes!Q69=0,"",RES_hhdet_tes!Q69/RES_hhdet_fec!Q69)</f>
        <v>0.60894550492607802</v>
      </c>
      <c r="R69" s="111">
        <f>IF(RES_hhdet_tes!R69=0,"",RES_hhdet_tes!R69/RES_hhdet_fec!R69)</f>
        <v>0.62169506946750497</v>
      </c>
      <c r="S69" s="111">
        <f>IF(RES_hhdet_tes!S69=0,"",RES_hhdet_tes!S69/RES_hhdet_fec!S69)</f>
        <v>0.63818119850724653</v>
      </c>
      <c r="T69" s="111">
        <f>IF(RES_hhdet_tes!T69=0,"",RES_hhdet_tes!T69/RES_hhdet_fec!T69)</f>
        <v>0.65470508691798979</v>
      </c>
      <c r="U69" s="111">
        <f>IF(RES_hhdet_tes!U69=0,"",RES_hhdet_tes!U69/RES_hhdet_fec!U69)</f>
        <v>0.67019994360276181</v>
      </c>
      <c r="V69" s="111">
        <f>IF(RES_hhdet_tes!V69=0,"",RES_hhdet_tes!V69/RES_hhdet_fec!V69)</f>
        <v>0.68502712919888264</v>
      </c>
      <c r="W69" s="111">
        <f>IF(RES_hhdet_tes!W69=0,"",RES_hhdet_tes!W69/RES_hhdet_fec!W69)</f>
        <v>0.69720136346837813</v>
      </c>
      <c r="X69" s="111">
        <f>IF(RES_hhdet_tes!X69=0,"",RES_hhdet_tes!X69/RES_hhdet_fec!X69)</f>
        <v>0.71136814630243295</v>
      </c>
      <c r="Y69" s="111">
        <f>IF(RES_hhdet_tes!Y69=0,"",RES_hhdet_tes!Y69/RES_hhdet_fec!Y69)</f>
        <v>0.72437720280206019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>
        <f>IF(RES_hhdet_tes!C70=0,"",RES_hhdet_tes!C70/RES_hhdet_fec!C70)</f>
        <v>0.82344505272526214</v>
      </c>
      <c r="D70" s="111">
        <f>IF(RES_hhdet_tes!D70=0,"",RES_hhdet_tes!D70/RES_hhdet_fec!D70)</f>
        <v>0.82689471459287167</v>
      </c>
      <c r="E70" s="111">
        <f>IF(RES_hhdet_tes!E70=0,"",RES_hhdet_tes!E70/RES_hhdet_fec!E70)</f>
        <v>0.79634888654736635</v>
      </c>
      <c r="F70" s="111">
        <f>IF(RES_hhdet_tes!F70=0,"",RES_hhdet_tes!F70/RES_hhdet_fec!F70)</f>
        <v>0.82133761343145295</v>
      </c>
      <c r="G70" s="111">
        <f>IF(RES_hhdet_tes!G70=0,"",RES_hhdet_tes!G70/RES_hhdet_fec!G70)</f>
        <v>0.8429782856184429</v>
      </c>
      <c r="H70" s="111">
        <f>IF(RES_hhdet_tes!H70=0,"",RES_hhdet_tes!H70/RES_hhdet_fec!H70)</f>
        <v>0.79935177208573294</v>
      </c>
      <c r="I70" s="111">
        <f>IF(RES_hhdet_tes!I70=0,"",RES_hhdet_tes!I70/RES_hhdet_fec!I70)</f>
        <v>0.83318666818105092</v>
      </c>
      <c r="J70" s="111">
        <f>IF(RES_hhdet_tes!J70=0,"",RES_hhdet_tes!J70/RES_hhdet_fec!J70)</f>
        <v>0.82167757977384859</v>
      </c>
      <c r="K70" s="111">
        <f>IF(RES_hhdet_tes!K70=0,"",RES_hhdet_tes!K70/RES_hhdet_fec!K70)</f>
        <v>0.83916353351026751</v>
      </c>
      <c r="L70" s="111">
        <f>IF(RES_hhdet_tes!L70=0,"",RES_hhdet_tes!L70/RES_hhdet_fec!L70)</f>
        <v>0.84967810785012365</v>
      </c>
      <c r="M70" s="111">
        <f>IF(RES_hhdet_tes!M70=0,"",RES_hhdet_tes!M70/RES_hhdet_fec!M70)</f>
        <v>0.83757846815086356</v>
      </c>
      <c r="N70" s="111">
        <f>IF(RES_hhdet_tes!N70=0,"",RES_hhdet_tes!N70/RES_hhdet_fec!N70)</f>
        <v>0.90263424938717318</v>
      </c>
      <c r="O70" s="111">
        <f>IF(RES_hhdet_tes!O70=0,"",RES_hhdet_tes!O70/RES_hhdet_fec!O70)</f>
        <v>0.8986018405215408</v>
      </c>
      <c r="P70" s="111">
        <f>IF(RES_hhdet_tes!P70=0,"",RES_hhdet_tes!P70/RES_hhdet_fec!P70)</f>
        <v>0.90113125029649022</v>
      </c>
      <c r="Q70" s="111">
        <f>IF(RES_hhdet_tes!Q70=0,"",RES_hhdet_tes!Q70/RES_hhdet_fec!Q70)</f>
        <v>0.85906769144593254</v>
      </c>
      <c r="R70" s="111">
        <f>IF(RES_hhdet_tes!R70=0,"",RES_hhdet_tes!R70/RES_hhdet_fec!R70)</f>
        <v>0.86873679107793167</v>
      </c>
      <c r="S70" s="111">
        <f>IF(RES_hhdet_tes!S70=0,"",RES_hhdet_tes!S70/RES_hhdet_fec!S70)</f>
        <v>0.88238571677327871</v>
      </c>
      <c r="T70" s="111">
        <f>IF(RES_hhdet_tes!T70=0,"",RES_hhdet_tes!T70/RES_hhdet_fec!T70)</f>
        <v>0.8863246219106945</v>
      </c>
      <c r="U70" s="111">
        <f>IF(RES_hhdet_tes!U70=0,"",RES_hhdet_tes!U70/RES_hhdet_fec!U70)</f>
        <v>0.89437485825747531</v>
      </c>
      <c r="V70" s="111">
        <f>IF(RES_hhdet_tes!V70=0,"",RES_hhdet_tes!V70/RES_hhdet_fec!V70)</f>
        <v>0.89252303962990376</v>
      </c>
      <c r="W70" s="111">
        <f>IF(RES_hhdet_tes!W70=0,"",RES_hhdet_tes!W70/RES_hhdet_fec!W70)</f>
        <v>0.92096058998231622</v>
      </c>
      <c r="X70" s="111">
        <f>IF(RES_hhdet_tes!X70=0,"",RES_hhdet_tes!X70/RES_hhdet_fec!X70)</f>
        <v>0.91480611920883748</v>
      </c>
      <c r="Y70" s="111">
        <f>IF(RES_hhdet_tes!Y70=0,"",RES_hhdet_tes!Y70/RES_hhdet_fec!Y70)</f>
        <v>0.90143737926297174</v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>
        <f>IF(RES_hhdet_tes!C71=0,"",RES_hhdet_tes!C71/RES_hhdet_fec!C71)</f>
        <v>0.52128810598832764</v>
      </c>
      <c r="D71" s="112">
        <f>IF(RES_hhdet_tes!D71=0,"",RES_hhdet_tes!D71/RES_hhdet_fec!D71)</f>
        <v>0.5218539546321419</v>
      </c>
      <c r="E71" s="112">
        <f>IF(RES_hhdet_tes!E71=0,"",RES_hhdet_tes!E71/RES_hhdet_fec!E71)</f>
        <v>0.52185395463214201</v>
      </c>
      <c r="F71" s="112">
        <f>IF(RES_hhdet_tes!F71=0,"",RES_hhdet_tes!F71/RES_hhdet_fec!F71)</f>
        <v>0.52185639716543475</v>
      </c>
      <c r="G71" s="112">
        <f>IF(RES_hhdet_tes!G71=0,"",RES_hhdet_tes!G71/RES_hhdet_fec!G71)</f>
        <v>0.5219717831861358</v>
      </c>
      <c r="H71" s="112">
        <f>IF(RES_hhdet_tes!H71=0,"",RES_hhdet_tes!H71/RES_hhdet_fec!H71)</f>
        <v>0.52197779041756598</v>
      </c>
      <c r="I71" s="112">
        <f>IF(RES_hhdet_tes!I71=0,"",RES_hhdet_tes!I71/RES_hhdet_fec!I71)</f>
        <v>0.52663614538209058</v>
      </c>
      <c r="J71" s="112">
        <f>IF(RES_hhdet_tes!J71=0,"",RES_hhdet_tes!J71/RES_hhdet_fec!J71)</f>
        <v>0.54026581034855381</v>
      </c>
      <c r="K71" s="112">
        <f>IF(RES_hhdet_tes!K71=0,"",RES_hhdet_tes!K71/RES_hhdet_fec!K71)</f>
        <v>0.55192337846966411</v>
      </c>
      <c r="L71" s="112">
        <f>IF(RES_hhdet_tes!L71=0,"",RES_hhdet_tes!L71/RES_hhdet_fec!L71)</f>
        <v>0.56161531306261991</v>
      </c>
      <c r="M71" s="112">
        <f>IF(RES_hhdet_tes!M71=0,"",RES_hhdet_tes!M71/RES_hhdet_fec!M71)</f>
        <v>0.57399577836343285</v>
      </c>
      <c r="N71" s="112">
        <f>IF(RES_hhdet_tes!N71=0,"",RES_hhdet_tes!N71/RES_hhdet_fec!N71)</f>
        <v>0.59587023024397401</v>
      </c>
      <c r="O71" s="112">
        <f>IF(RES_hhdet_tes!O71=0,"",RES_hhdet_tes!O71/RES_hhdet_fec!O71)</f>
        <v>0.60183442355925298</v>
      </c>
      <c r="P71" s="112">
        <f>IF(RES_hhdet_tes!P71=0,"",RES_hhdet_tes!P71/RES_hhdet_fec!P71)</f>
        <v>0.61656074406978312</v>
      </c>
      <c r="Q71" s="112">
        <f>IF(RES_hhdet_tes!Q71=0,"",RES_hhdet_tes!Q71/RES_hhdet_fec!Q71)</f>
        <v>0.61888716777966546</v>
      </c>
      <c r="R71" s="112">
        <f>IF(RES_hhdet_tes!R71=0,"",RES_hhdet_tes!R71/RES_hhdet_fec!R71)</f>
        <v>0.63100948863098671</v>
      </c>
      <c r="S71" s="112">
        <f>IF(RES_hhdet_tes!S71=0,"",RES_hhdet_tes!S71/RES_hhdet_fec!S71)</f>
        <v>0.64655618721777863</v>
      </c>
      <c r="T71" s="112">
        <f>IF(RES_hhdet_tes!T71=0,"",RES_hhdet_tes!T71/RES_hhdet_fec!T71)</f>
        <v>0.66108721907006007</v>
      </c>
      <c r="U71" s="112">
        <f>IF(RES_hhdet_tes!U71=0,"",RES_hhdet_tes!U71/RES_hhdet_fec!U71)</f>
        <v>0.6753660280318543</v>
      </c>
      <c r="V71" s="112">
        <f>IF(RES_hhdet_tes!V71=0,"",RES_hhdet_tes!V71/RES_hhdet_fec!V71)</f>
        <v>0.68910156888513807</v>
      </c>
      <c r="W71" s="112">
        <f>IF(RES_hhdet_tes!W71=0,"",RES_hhdet_tes!W71/RES_hhdet_fec!W71)</f>
        <v>0.71400533689978474</v>
      </c>
      <c r="X71" s="112">
        <f>IF(RES_hhdet_tes!X71=0,"",RES_hhdet_tes!X71/RES_hhdet_fec!X71)</f>
        <v>0.73165886256516333</v>
      </c>
      <c r="Y71" s="112">
        <f>IF(RES_hhdet_tes!Y71=0,"",RES_hhdet_tes!Y71/RES_hhdet_fec!Y71)</f>
        <v>0.74237376934150312</v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0.57037957626969449</v>
      </c>
      <c r="C73" s="112">
        <f>IF(RES_hhdet_tes!C73=0,"",RES_hhdet_tes!C73/RES_hhdet_fec!C73)</f>
        <v>0.57385636647073557</v>
      </c>
      <c r="D73" s="112">
        <f>IF(RES_hhdet_tes!D73=0,"",RES_hhdet_tes!D73/RES_hhdet_fec!D73)</f>
        <v>0.57841446858580359</v>
      </c>
      <c r="E73" s="112">
        <f>IF(RES_hhdet_tes!E73=0,"",RES_hhdet_tes!E73/RES_hhdet_fec!E73)</f>
        <v>0.5819237893666549</v>
      </c>
      <c r="F73" s="112">
        <f>IF(RES_hhdet_tes!F73=0,"",RES_hhdet_tes!F73/RES_hhdet_fec!F73)</f>
        <v>0.58465016012666315</v>
      </c>
      <c r="G73" s="112">
        <f>IF(RES_hhdet_tes!G73=0,"",RES_hhdet_tes!G73/RES_hhdet_fec!G73)</f>
        <v>0.58709096471725297</v>
      </c>
      <c r="H73" s="112">
        <f>IF(RES_hhdet_tes!H73=0,"",RES_hhdet_tes!H73/RES_hhdet_fec!H73)</f>
        <v>0.59051183220661585</v>
      </c>
      <c r="I73" s="112">
        <f>IF(RES_hhdet_tes!I73=0,"",RES_hhdet_tes!I73/RES_hhdet_fec!I73)</f>
        <v>0.59226210392666423</v>
      </c>
      <c r="J73" s="112">
        <f>IF(RES_hhdet_tes!J73=0,"",RES_hhdet_tes!J73/RES_hhdet_fec!J73)</f>
        <v>0.593177361617794</v>
      </c>
      <c r="K73" s="112">
        <f>IF(RES_hhdet_tes!K73=0,"",RES_hhdet_tes!K73/RES_hhdet_fec!K73)</f>
        <v>0.59427188169194145</v>
      </c>
      <c r="L73" s="112">
        <f>IF(RES_hhdet_tes!L73=0,"",RES_hhdet_tes!L73/RES_hhdet_fec!L73)</f>
        <v>0.59591199668489681</v>
      </c>
      <c r="M73" s="112">
        <f>IF(RES_hhdet_tes!M73=0,"",RES_hhdet_tes!M73/RES_hhdet_fec!M73)</f>
        <v>0.59801110315944661</v>
      </c>
      <c r="N73" s="112">
        <f>IF(RES_hhdet_tes!N73=0,"",RES_hhdet_tes!N73/RES_hhdet_fec!N73)</f>
        <v>0.60016656493522225</v>
      </c>
      <c r="O73" s="112">
        <f>IF(RES_hhdet_tes!O73=0,"",RES_hhdet_tes!O73/RES_hhdet_fec!O73)</f>
        <v>0.60271250558140066</v>
      </c>
      <c r="P73" s="112">
        <f>IF(RES_hhdet_tes!P73=0,"",RES_hhdet_tes!P73/RES_hhdet_fec!P73)</f>
        <v>0.6160154899050756</v>
      </c>
      <c r="Q73" s="112">
        <f>IF(RES_hhdet_tes!Q73=0,"",RES_hhdet_tes!Q73/RES_hhdet_fec!Q73)</f>
        <v>0.64812361160606768</v>
      </c>
      <c r="R73" s="112">
        <f>IF(RES_hhdet_tes!R73=0,"",RES_hhdet_tes!R73/RES_hhdet_fec!R73)</f>
        <v>0.66620443559604658</v>
      </c>
      <c r="S73" s="112">
        <f>IF(RES_hhdet_tes!S73=0,"",RES_hhdet_tes!S73/RES_hhdet_fec!S73)</f>
        <v>0.67478428224113196</v>
      </c>
      <c r="T73" s="112">
        <f>IF(RES_hhdet_tes!T73=0,"",RES_hhdet_tes!T73/RES_hhdet_fec!T73)</f>
        <v>0.68161859557905258</v>
      </c>
      <c r="U73" s="112">
        <f>IF(RES_hhdet_tes!U73=0,"",RES_hhdet_tes!U73/RES_hhdet_fec!U73)</f>
        <v>0.68663416883157002</v>
      </c>
      <c r="V73" s="112">
        <f>IF(RES_hhdet_tes!V73=0,"",RES_hhdet_tes!V73/RES_hhdet_fec!V73)</f>
        <v>0.68985415477700707</v>
      </c>
      <c r="W73" s="112">
        <f>IF(RES_hhdet_tes!W73=0,"",RES_hhdet_tes!W73/RES_hhdet_fec!W73)</f>
        <v>0.69503532903658372</v>
      </c>
      <c r="X73" s="112">
        <f>IF(RES_hhdet_tes!X73=0,"",RES_hhdet_tes!X73/RES_hhdet_fec!X73)</f>
        <v>0.70077929001315087</v>
      </c>
      <c r="Y73" s="112">
        <f>IF(RES_hhdet_tes!Y73=0,"",RES_hhdet_tes!Y73/RES_hhdet_fec!Y73)</f>
        <v>0.70796772216610104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>
        <f>IF(RES_hhdet_tes!C74=0,"",RES_hhdet_tes!C74/RES_hhdet_fec!C74)</f>
        <v>0.85956493421358715</v>
      </c>
      <c r="D74" s="113">
        <f>IF(RES_hhdet_tes!D74=0,"",RES_hhdet_tes!D74/RES_hhdet_fec!D74)</f>
        <v>0.86230579630650195</v>
      </c>
      <c r="E74" s="113">
        <f>IF(RES_hhdet_tes!E74=0,"",RES_hhdet_tes!E74/RES_hhdet_fec!E74)</f>
        <v>0.8368767439214766</v>
      </c>
      <c r="F74" s="113">
        <f>IF(RES_hhdet_tes!F74=0,"",RES_hhdet_tes!F74/RES_hhdet_fec!F74)</f>
        <v>0.85785105691238528</v>
      </c>
      <c r="G74" s="113">
        <f>IF(RES_hhdet_tes!G74=0,"",RES_hhdet_tes!G74/RES_hhdet_fec!G74)</f>
        <v>0.87578807735463815</v>
      </c>
      <c r="H74" s="113">
        <f>IF(RES_hhdet_tes!H74=0,"",RES_hhdet_tes!H74/RES_hhdet_fec!H74)</f>
        <v>0.8398103507900293</v>
      </c>
      <c r="I74" s="113">
        <f>IF(RES_hhdet_tes!I74=0,"",RES_hhdet_tes!I74/RES_hhdet_fec!I74)</f>
        <v>0.86660354656880889</v>
      </c>
      <c r="J74" s="113">
        <f>IF(RES_hhdet_tes!J74=0,"",RES_hhdet_tes!J74/RES_hhdet_fec!J74)</f>
        <v>0.85200175333039485</v>
      </c>
      <c r="K74" s="113">
        <f>IF(RES_hhdet_tes!K74=0,"",RES_hhdet_tes!K74/RES_hhdet_fec!K74)</f>
        <v>0.86315432798548219</v>
      </c>
      <c r="L74" s="113">
        <f>IF(RES_hhdet_tes!L74=0,"",RES_hhdet_tes!L74/RES_hhdet_fec!L74)</f>
        <v>0.86848463173601675</v>
      </c>
      <c r="M74" s="113">
        <f>IF(RES_hhdet_tes!M74=0,"",RES_hhdet_tes!M74/RES_hhdet_fec!M74)</f>
        <v>0.85146748864327548</v>
      </c>
      <c r="N74" s="113">
        <f>IF(RES_hhdet_tes!N74=0,"",RES_hhdet_tes!N74/RES_hhdet_fec!N74)</f>
        <v>0.904603350607039</v>
      </c>
      <c r="O74" s="113">
        <f>IF(RES_hhdet_tes!O74=0,"",RES_hhdet_tes!O74/RES_hhdet_fec!O74)</f>
        <v>0.89885899025600058</v>
      </c>
      <c r="P74" s="113">
        <f>IF(RES_hhdet_tes!P74=0,"",RES_hhdet_tes!P74/RES_hhdet_fec!P74)</f>
        <v>0.90196911915509881</v>
      </c>
      <c r="Q74" s="113">
        <f>IF(RES_hhdet_tes!Q74=0,"",RES_hhdet_tes!Q74/RES_hhdet_fec!Q74)</f>
        <v>0.87412026923883324</v>
      </c>
      <c r="R74" s="113">
        <f>IF(RES_hhdet_tes!R74=0,"",RES_hhdet_tes!R74/RES_hhdet_fec!R74)</f>
        <v>0.88629642951028353</v>
      </c>
      <c r="S74" s="113">
        <f>IF(RES_hhdet_tes!S74=0,"",RES_hhdet_tes!S74/RES_hhdet_fec!S74)</f>
        <v>0.89529814127762564</v>
      </c>
      <c r="T74" s="113">
        <f>IF(RES_hhdet_tes!T74=0,"",RES_hhdet_tes!T74/RES_hhdet_fec!T74)</f>
        <v>0.89589632544670139</v>
      </c>
      <c r="U74" s="113">
        <f>IF(RES_hhdet_tes!U74=0,"",RES_hhdet_tes!U74/RES_hhdet_fec!U74)</f>
        <v>0.8999404460958953</v>
      </c>
      <c r="V74" s="113">
        <f>IF(RES_hhdet_tes!V74=0,"",RES_hhdet_tes!V74/RES_hhdet_fec!V74)</f>
        <v>0.89386609037086939</v>
      </c>
      <c r="W74" s="113">
        <f>IF(RES_hhdet_tes!W74=0,"",RES_hhdet_tes!W74/RES_hhdet_fec!W74)</f>
        <v>0.91565638954313511</v>
      </c>
      <c r="X74" s="113">
        <f>IF(RES_hhdet_tes!X74=0,"",RES_hhdet_tes!X74/RES_hhdet_fec!X74)</f>
        <v>0.90378963205513341</v>
      </c>
      <c r="Y74" s="113">
        <f>IF(RES_hhdet_tes!Y74=0,"",RES_hhdet_tes!Y74/RES_hhdet_fec!Y74)</f>
        <v>0.88602175034999198</v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>
        <f>IF(RES_hhdet_tes!C75=0,"",RES_hhdet_tes!C75/RES_hhdet_fec!C75)</f>
        <v>0.58832410451613271</v>
      </c>
      <c r="D75" s="111">
        <f>IF(RES_hhdet_tes!D75=0,"",RES_hhdet_tes!D75/RES_hhdet_fec!D75)</f>
        <v>0.58852211451155978</v>
      </c>
      <c r="E75" s="111">
        <f>IF(RES_hhdet_tes!E75=0,"",RES_hhdet_tes!E75/RES_hhdet_fec!E75)</f>
        <v>0.58869667493165667</v>
      </c>
      <c r="F75" s="111">
        <f>IF(RES_hhdet_tes!F75=0,"",RES_hhdet_tes!F75/RES_hhdet_fec!F75)</f>
        <v>0.58873342655491401</v>
      </c>
      <c r="G75" s="111">
        <f>IF(RES_hhdet_tes!G75=0,"",RES_hhdet_tes!G75/RES_hhdet_fec!G75)</f>
        <v>0.58899314438587014</v>
      </c>
      <c r="H75" s="111">
        <f>IF(RES_hhdet_tes!H75=0,"",RES_hhdet_tes!H75/RES_hhdet_fec!H75)</f>
        <v>0.58954697907863807</v>
      </c>
      <c r="I75" s="111">
        <f>IF(RES_hhdet_tes!I75=0,"",RES_hhdet_tes!I75/RES_hhdet_fec!I75)</f>
        <v>0.59130820384440874</v>
      </c>
      <c r="J75" s="111">
        <f>IF(RES_hhdet_tes!J75=0,"",RES_hhdet_tes!J75/RES_hhdet_fec!J75)</f>
        <v>0.5950103724235094</v>
      </c>
      <c r="K75" s="111">
        <f>IF(RES_hhdet_tes!K75=0,"",RES_hhdet_tes!K75/RES_hhdet_fec!K75)</f>
        <v>0.5982556785509402</v>
      </c>
      <c r="L75" s="111">
        <f>IF(RES_hhdet_tes!L75=0,"",RES_hhdet_tes!L75/RES_hhdet_fec!L75)</f>
        <v>0.59942200858359229</v>
      </c>
      <c r="M75" s="111">
        <f>IF(RES_hhdet_tes!M75=0,"",RES_hhdet_tes!M75/RES_hhdet_fec!M75)</f>
        <v>0.59981540762060281</v>
      </c>
      <c r="N75" s="111">
        <f>IF(RES_hhdet_tes!N75=0,"",RES_hhdet_tes!N75/RES_hhdet_fec!N75)</f>
        <v>0.60032779082643883</v>
      </c>
      <c r="O75" s="111">
        <f>IF(RES_hhdet_tes!O75=0,"",RES_hhdet_tes!O75/RES_hhdet_fec!O75)</f>
        <v>0.60247732679034871</v>
      </c>
      <c r="P75" s="111">
        <f>IF(RES_hhdet_tes!P75=0,"",RES_hhdet_tes!P75/RES_hhdet_fec!P75)</f>
        <v>0.61751453897358921</v>
      </c>
      <c r="Q75" s="111">
        <f>IF(RES_hhdet_tes!Q75=0,"",RES_hhdet_tes!Q75/RES_hhdet_fec!Q75)</f>
        <v>0.64913147608503619</v>
      </c>
      <c r="R75" s="111">
        <f>IF(RES_hhdet_tes!R75=0,"",RES_hhdet_tes!R75/RES_hhdet_fec!R75)</f>
        <v>0.66824627600963404</v>
      </c>
      <c r="S75" s="111">
        <f>IF(RES_hhdet_tes!S75=0,"",RES_hhdet_tes!S75/RES_hhdet_fec!S75)</f>
        <v>0.67571636944075553</v>
      </c>
      <c r="T75" s="111">
        <f>IF(RES_hhdet_tes!T75=0,"",RES_hhdet_tes!T75/RES_hhdet_fec!T75)</f>
        <v>0.68285091604239445</v>
      </c>
      <c r="U75" s="111">
        <f>IF(RES_hhdet_tes!U75=0,"",RES_hhdet_tes!U75/RES_hhdet_fec!U75)</f>
        <v>0.68849484788155635</v>
      </c>
      <c r="V75" s="111">
        <f>IF(RES_hhdet_tes!V75=0,"",RES_hhdet_tes!V75/RES_hhdet_fec!V75)</f>
        <v>0.6923886018353036</v>
      </c>
      <c r="W75" s="111">
        <f>IF(RES_hhdet_tes!W75=0,"",RES_hhdet_tes!W75/RES_hhdet_fec!W75)</f>
        <v>0.69821066008859711</v>
      </c>
      <c r="X75" s="111">
        <f>IF(RES_hhdet_tes!X75=0,"",RES_hhdet_tes!X75/RES_hhdet_fec!X75)</f>
        <v>0.70355849169148432</v>
      </c>
      <c r="Y75" s="111">
        <f>IF(RES_hhdet_tes!Y75=0,"",RES_hhdet_tes!Y75/RES_hhdet_fec!Y75)</f>
        <v>0.71019600450417808</v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0.57465790654681792</v>
      </c>
      <c r="C77" s="124">
        <f>IF(RES_hhdet_tes!C77=0,"",RES_hhdet_tes!C77/RES_hhdet_fec!C77)</f>
        <v>0.57653233385686276</v>
      </c>
      <c r="D77" s="124">
        <f>IF(RES_hhdet_tes!D77=0,"",RES_hhdet_tes!D77/RES_hhdet_fec!D77)</f>
        <v>0.57886166115700433</v>
      </c>
      <c r="E77" s="124">
        <f>IF(RES_hhdet_tes!E77=0,"",RES_hhdet_tes!E77/RES_hhdet_fec!E77)</f>
        <v>0.58130399154538259</v>
      </c>
      <c r="F77" s="124">
        <f>IF(RES_hhdet_tes!F77=0,"",RES_hhdet_tes!F77/RES_hhdet_fec!F77)</f>
        <v>0.58357961970677374</v>
      </c>
      <c r="G77" s="124">
        <f>IF(RES_hhdet_tes!G77=0,"",RES_hhdet_tes!G77/RES_hhdet_fec!G77)</f>
        <v>0.58310946881136017</v>
      </c>
      <c r="H77" s="124">
        <f>IF(RES_hhdet_tes!H77=0,"",RES_hhdet_tes!H77/RES_hhdet_fec!H77)</f>
        <v>0.58358597269299883</v>
      </c>
      <c r="I77" s="124">
        <f>IF(RES_hhdet_tes!I77=0,"",RES_hhdet_tes!I77/RES_hhdet_fec!I77)</f>
        <v>0.58563325966049895</v>
      </c>
      <c r="J77" s="124">
        <f>IF(RES_hhdet_tes!J77=0,"",RES_hhdet_tes!J77/RES_hhdet_fec!J77)</f>
        <v>0.58455571015349272</v>
      </c>
      <c r="K77" s="124">
        <f>IF(RES_hhdet_tes!K77=0,"",RES_hhdet_tes!K77/RES_hhdet_fec!K77)</f>
        <v>0.58499318565551617</v>
      </c>
      <c r="L77" s="124">
        <f>IF(RES_hhdet_tes!L77=0,"",RES_hhdet_tes!L77/RES_hhdet_fec!L77)</f>
        <v>0.58564735796011791</v>
      </c>
      <c r="M77" s="124">
        <f>IF(RES_hhdet_tes!M77=0,"",RES_hhdet_tes!M77/RES_hhdet_fec!M77)</f>
        <v>0.58683378607370029</v>
      </c>
      <c r="N77" s="124">
        <f>IF(RES_hhdet_tes!N77=0,"",RES_hhdet_tes!N77/RES_hhdet_fec!N77)</f>
        <v>0.58892129619824785</v>
      </c>
      <c r="O77" s="124">
        <f>IF(RES_hhdet_tes!O77=0,"",RES_hhdet_tes!O77/RES_hhdet_fec!O77)</f>
        <v>0.59228421792380226</v>
      </c>
      <c r="P77" s="124">
        <f>IF(RES_hhdet_tes!P77=0,"",RES_hhdet_tes!P77/RES_hhdet_fec!P77)</f>
        <v>0.59051287377273687</v>
      </c>
      <c r="Q77" s="124">
        <f>IF(RES_hhdet_tes!Q77=0,"",RES_hhdet_tes!Q77/RES_hhdet_fec!Q77)</f>
        <v>0.58899179328429851</v>
      </c>
      <c r="R77" s="124">
        <f>IF(RES_hhdet_tes!R77=0,"",RES_hhdet_tes!R77/RES_hhdet_fec!R77)</f>
        <v>0.5908386010231077</v>
      </c>
      <c r="S77" s="124">
        <f>IF(RES_hhdet_tes!S77=0,"",RES_hhdet_tes!S77/RES_hhdet_fec!S77)</f>
        <v>0.59273246276661928</v>
      </c>
      <c r="T77" s="124">
        <f>IF(RES_hhdet_tes!T77=0,"",RES_hhdet_tes!T77/RES_hhdet_fec!T77)</f>
        <v>0.59594980825809285</v>
      </c>
      <c r="U77" s="124">
        <f>IF(RES_hhdet_tes!U77=0,"",RES_hhdet_tes!U77/RES_hhdet_fec!U77)</f>
        <v>0.60038774733064493</v>
      </c>
      <c r="V77" s="124">
        <f>IF(RES_hhdet_tes!V77=0,"",RES_hhdet_tes!V77/RES_hhdet_fec!V77)</f>
        <v>0.60647328358054386</v>
      </c>
      <c r="W77" s="124">
        <f>IF(RES_hhdet_tes!W77=0,"",RES_hhdet_tes!W77/RES_hhdet_fec!W77)</f>
        <v>0.60897899607187367</v>
      </c>
      <c r="X77" s="124">
        <f>IF(RES_hhdet_tes!X77=0,"",RES_hhdet_tes!X77/RES_hhdet_fec!X77)</f>
        <v>0.61154752513290389</v>
      </c>
      <c r="Y77" s="124">
        <f>IF(RES_hhdet_tes!Y77=0,"",RES_hhdet_tes!Y77/RES_hhdet_fec!Y77)</f>
        <v>0.61443600533367004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0.57260764225981831</v>
      </c>
      <c r="C78" s="111">
        <f>IF(RES_hhdet_tes!C78=0,"",RES_hhdet_tes!C78/RES_hhdet_fec!C78)</f>
        <v>0.57372064099996412</v>
      </c>
      <c r="D78" s="111">
        <f>IF(RES_hhdet_tes!D78=0,"",RES_hhdet_tes!D78/RES_hhdet_fec!D78)</f>
        <v>0.5749180645941071</v>
      </c>
      <c r="E78" s="111">
        <f>IF(RES_hhdet_tes!E78=0,"",RES_hhdet_tes!E78/RES_hhdet_fec!E78)</f>
        <v>0.57608094487021277</v>
      </c>
      <c r="F78" s="111">
        <f>IF(RES_hhdet_tes!F78=0,"",RES_hhdet_tes!F78/RES_hhdet_fec!F78)</f>
        <v>0.57726850848240296</v>
      </c>
      <c r="G78" s="111">
        <f>IF(RES_hhdet_tes!G78=0,"",RES_hhdet_tes!G78/RES_hhdet_fec!G78)</f>
        <v>0.57851753139375695</v>
      </c>
      <c r="H78" s="111">
        <f>IF(RES_hhdet_tes!H78=0,"",RES_hhdet_tes!H78/RES_hhdet_fec!H78)</f>
        <v>0.57994636528523169</v>
      </c>
      <c r="I78" s="111">
        <f>IF(RES_hhdet_tes!I78=0,"",RES_hhdet_tes!I78/RES_hhdet_fec!I78)</f>
        <v>0.58070943440264589</v>
      </c>
      <c r="J78" s="111">
        <f>IF(RES_hhdet_tes!J78=0,"",RES_hhdet_tes!J78/RES_hhdet_fec!J78)</f>
        <v>0.58113163914846344</v>
      </c>
      <c r="K78" s="111">
        <f>IF(RES_hhdet_tes!K78=0,"",RES_hhdet_tes!K78/RES_hhdet_fec!K78)</f>
        <v>0.58169199665947346</v>
      </c>
      <c r="L78" s="111">
        <f>IF(RES_hhdet_tes!L78=0,"",RES_hhdet_tes!L78/RES_hhdet_fec!L78)</f>
        <v>0.58227804758809643</v>
      </c>
      <c r="M78" s="111">
        <f>IF(RES_hhdet_tes!M78=0,"",RES_hhdet_tes!M78/RES_hhdet_fec!M78)</f>
        <v>0.58282141009304789</v>
      </c>
      <c r="N78" s="111">
        <f>IF(RES_hhdet_tes!N78=0,"",RES_hhdet_tes!N78/RES_hhdet_fec!N78)</f>
        <v>0.58339554245046799</v>
      </c>
      <c r="O78" s="111">
        <f>IF(RES_hhdet_tes!O78=0,"",RES_hhdet_tes!O78/RES_hhdet_fec!O78)</f>
        <v>0.58393984811112976</v>
      </c>
      <c r="P78" s="111">
        <f>IF(RES_hhdet_tes!P78=0,"",RES_hhdet_tes!P78/RES_hhdet_fec!P78)</f>
        <v>0.58430806324273221</v>
      </c>
      <c r="Q78" s="111">
        <f>IF(RES_hhdet_tes!Q78=0,"",RES_hhdet_tes!Q78/RES_hhdet_fec!Q78)</f>
        <v>0.58495287911506855</v>
      </c>
      <c r="R78" s="111">
        <f>IF(RES_hhdet_tes!R78=0,"",RES_hhdet_tes!R78/RES_hhdet_fec!R78)</f>
        <v>0.58639153127878296</v>
      </c>
      <c r="S78" s="111">
        <f>IF(RES_hhdet_tes!S78=0,"",RES_hhdet_tes!S78/RES_hhdet_fec!S78)</f>
        <v>0.58876461489231557</v>
      </c>
      <c r="T78" s="111">
        <f>IF(RES_hhdet_tes!T78=0,"",RES_hhdet_tes!T78/RES_hhdet_fec!T78)</f>
        <v>0.59195780468023218</v>
      </c>
      <c r="U78" s="111">
        <f>IF(RES_hhdet_tes!U78=0,"",RES_hhdet_tes!U78/RES_hhdet_fec!U78)</f>
        <v>0.59556069641716602</v>
      </c>
      <c r="V78" s="111">
        <f>IF(RES_hhdet_tes!V78=0,"",RES_hhdet_tes!V78/RES_hhdet_fec!V78)</f>
        <v>0.59929874764053581</v>
      </c>
      <c r="W78" s="111">
        <f>IF(RES_hhdet_tes!W78=0,"",RES_hhdet_tes!W78/RES_hhdet_fec!W78)</f>
        <v>0.6031897353850616</v>
      </c>
      <c r="X78" s="111">
        <f>IF(RES_hhdet_tes!X78=0,"",RES_hhdet_tes!X78/RES_hhdet_fec!X78)</f>
        <v>0.60664691371948454</v>
      </c>
      <c r="Y78" s="111">
        <f>IF(RES_hhdet_tes!Y78=0,"",RES_hhdet_tes!Y78/RES_hhdet_fec!Y78)</f>
        <v>0.6099717751714745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0.73418463955709468</v>
      </c>
      <c r="C79" s="45">
        <f>IF(RES_hhdet_tes!C79=0,"",RES_hhdet_tes!C79/RES_hhdet_fec!C79)</f>
        <v>0.73740995668675424</v>
      </c>
      <c r="D79" s="45">
        <f>IF(RES_hhdet_tes!D79=0,"",RES_hhdet_tes!D79/RES_hhdet_fec!D79)</f>
        <v>0.74360908653179691</v>
      </c>
      <c r="E79" s="45">
        <f>IF(RES_hhdet_tes!E79=0,"",RES_hhdet_tes!E79/RES_hhdet_fec!E79)</f>
        <v>0.74582126918040703</v>
      </c>
      <c r="F79" s="45">
        <f>IF(RES_hhdet_tes!F79=0,"",RES_hhdet_tes!F79/RES_hhdet_fec!F79)</f>
        <v>0.74649367304229219</v>
      </c>
      <c r="G79" s="45">
        <f>IF(RES_hhdet_tes!G79=0,"",RES_hhdet_tes!G79/RES_hhdet_fec!G79)</f>
        <v>0.75072457306326801</v>
      </c>
      <c r="H79" s="45">
        <f>IF(RES_hhdet_tes!H79=0,"",RES_hhdet_tes!H79/RES_hhdet_fec!H79)</f>
        <v>0.75222212488491702</v>
      </c>
      <c r="I79" s="45">
        <f>IF(RES_hhdet_tes!I79=0,"",RES_hhdet_tes!I79/RES_hhdet_fec!I79)</f>
        <v>0.75258445924792083</v>
      </c>
      <c r="J79" s="45">
        <f>IF(RES_hhdet_tes!J79=0,"",RES_hhdet_tes!J79/RES_hhdet_fec!J79)</f>
        <v>0.75500436916941538</v>
      </c>
      <c r="K79" s="45">
        <f>IF(RES_hhdet_tes!K79=0,"",RES_hhdet_tes!K79/RES_hhdet_fec!K79)</f>
        <v>0.75642331138848784</v>
      </c>
      <c r="L79" s="45">
        <f>IF(RES_hhdet_tes!L79=0,"",RES_hhdet_tes!L79/RES_hhdet_fec!L79)</f>
        <v>0.75651454921862993</v>
      </c>
      <c r="M79" s="45">
        <f>IF(RES_hhdet_tes!M79=0,"",RES_hhdet_tes!M79/RES_hhdet_fec!M79)</f>
        <v>0.75787827413974918</v>
      </c>
      <c r="N79" s="45">
        <f>IF(RES_hhdet_tes!N79=0,"",RES_hhdet_tes!N79/RES_hhdet_fec!N79)</f>
        <v>0.75969498880243669</v>
      </c>
      <c r="O79" s="45">
        <f>IF(RES_hhdet_tes!O79=0,"",RES_hhdet_tes!O79/RES_hhdet_fec!O79)</f>
        <v>0.76454949194507171</v>
      </c>
      <c r="P79" s="45">
        <f>IF(RES_hhdet_tes!P79=0,"",RES_hhdet_tes!P79/RES_hhdet_fec!P79)</f>
        <v>0.76712505765918559</v>
      </c>
      <c r="Q79" s="45">
        <f>IF(RES_hhdet_tes!Q79=0,"",RES_hhdet_tes!Q79/RES_hhdet_fec!Q79)</f>
        <v>0.77392488536133497</v>
      </c>
      <c r="R79" s="45">
        <f>IF(RES_hhdet_tes!R79=0,"",RES_hhdet_tes!R79/RES_hhdet_fec!R79)</f>
        <v>0.77659736215617114</v>
      </c>
      <c r="S79" s="45">
        <f>IF(RES_hhdet_tes!S79=0,"",RES_hhdet_tes!S79/RES_hhdet_fec!S79)</f>
        <v>0.77942476994811483</v>
      </c>
      <c r="T79" s="45">
        <f>IF(RES_hhdet_tes!T79=0,"",RES_hhdet_tes!T79/RES_hhdet_fec!T79)</f>
        <v>0.78778692921641402</v>
      </c>
      <c r="U79" s="45">
        <f>IF(RES_hhdet_tes!U79=0,"",RES_hhdet_tes!U79/RES_hhdet_fec!U79)</f>
        <v>0.8041310206729011</v>
      </c>
      <c r="V79" s="45">
        <f>IF(RES_hhdet_tes!V79=0,"",RES_hhdet_tes!V79/RES_hhdet_fec!V79)</f>
        <v>0.82505361774440855</v>
      </c>
      <c r="W79" s="45">
        <f>IF(RES_hhdet_tes!W79=0,"",RES_hhdet_tes!W79/RES_hhdet_fec!W79)</f>
        <v>0.83961067430415781</v>
      </c>
      <c r="X79" s="45">
        <f>IF(RES_hhdet_tes!X79=0,"",RES_hhdet_tes!X79/RES_hhdet_fec!X79)</f>
        <v>0.85392261281806892</v>
      </c>
      <c r="Y79" s="45">
        <f>IF(RES_hhdet_tes!Y79=0,"",RES_hhdet_tes!Y79/RES_hhdet_fec!Y79)</f>
        <v>0.86285349778124498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0.42602379520009848</v>
      </c>
      <c r="C81" s="119">
        <f>IF(RES_hhdet_tes!C81=0,"",RES_hhdet_tes!C81/RES_hhdet_fec!C81)</f>
        <v>0.4317785834068113</v>
      </c>
      <c r="D81" s="119">
        <f>IF(RES_hhdet_tes!D81=0,"",RES_hhdet_tes!D81/RES_hhdet_fec!D81)</f>
        <v>0.43690428804320663</v>
      </c>
      <c r="E81" s="119">
        <f>IF(RES_hhdet_tes!E81=0,"",RES_hhdet_tes!E81/RES_hhdet_fec!E81)</f>
        <v>0.44813841832160634</v>
      </c>
      <c r="F81" s="119">
        <f>IF(RES_hhdet_tes!F81=0,"",RES_hhdet_tes!F81/RES_hhdet_fec!F81)</f>
        <v>0.46969702547782005</v>
      </c>
      <c r="G81" s="119">
        <f>IF(RES_hhdet_tes!G81=0,"",RES_hhdet_tes!G81/RES_hhdet_fec!G81)</f>
        <v>0.48812501791781276</v>
      </c>
      <c r="H81" s="119">
        <f>IF(RES_hhdet_tes!H81=0,"",RES_hhdet_tes!H81/RES_hhdet_fec!H81)</f>
        <v>0.50802829926801607</v>
      </c>
      <c r="I81" s="119">
        <f>IF(RES_hhdet_tes!I81=0,"",RES_hhdet_tes!I81/RES_hhdet_fec!I81)</f>
        <v>0.52316703837932854</v>
      </c>
      <c r="J81" s="119">
        <f>IF(RES_hhdet_tes!J81=0,"",RES_hhdet_tes!J81/RES_hhdet_fec!J81)</f>
        <v>0.53853366376043454</v>
      </c>
      <c r="K81" s="119">
        <f>IF(RES_hhdet_tes!K81=0,"",RES_hhdet_tes!K81/RES_hhdet_fec!K81)</f>
        <v>0.5498627950057664</v>
      </c>
      <c r="L81" s="119">
        <f>IF(RES_hhdet_tes!L81=0,"",RES_hhdet_tes!L81/RES_hhdet_fec!L81)</f>
        <v>0.56270077500458748</v>
      </c>
      <c r="M81" s="119">
        <f>IF(RES_hhdet_tes!M81=0,"",RES_hhdet_tes!M81/RES_hhdet_fec!M81)</f>
        <v>0.57506642395270768</v>
      </c>
      <c r="N81" s="119">
        <f>IF(RES_hhdet_tes!N81=0,"",RES_hhdet_tes!N81/RES_hhdet_fec!N81)</f>
        <v>0.586839259202385</v>
      </c>
      <c r="O81" s="119">
        <f>IF(RES_hhdet_tes!O81=0,"",RES_hhdet_tes!O81/RES_hhdet_fec!O81)</f>
        <v>0.5923782645966098</v>
      </c>
      <c r="P81" s="119">
        <f>IF(RES_hhdet_tes!P81=0,"",RES_hhdet_tes!P81/RES_hhdet_fec!P81)</f>
        <v>0.59599179901100585</v>
      </c>
      <c r="Q81" s="119">
        <f>IF(RES_hhdet_tes!Q81=0,"",RES_hhdet_tes!Q81/RES_hhdet_fec!Q81)</f>
        <v>0.59936608141999337</v>
      </c>
      <c r="R81" s="119">
        <f>IF(RES_hhdet_tes!R81=0,"",RES_hhdet_tes!R81/RES_hhdet_fec!R81)</f>
        <v>0.60117677798960534</v>
      </c>
      <c r="S81" s="119">
        <f>IF(RES_hhdet_tes!S81=0,"",RES_hhdet_tes!S81/RES_hhdet_fec!S81)</f>
        <v>0.60421260917579334</v>
      </c>
      <c r="T81" s="119">
        <f>IF(RES_hhdet_tes!T81=0,"",RES_hhdet_tes!T81/RES_hhdet_fec!T81)</f>
        <v>0.60933245612075748</v>
      </c>
      <c r="U81" s="119">
        <f>IF(RES_hhdet_tes!U81=0,"",RES_hhdet_tes!U81/RES_hhdet_fec!U81)</f>
        <v>0.61572263306878783</v>
      </c>
      <c r="V81" s="119">
        <f>IF(RES_hhdet_tes!V81=0,"",RES_hhdet_tes!V81/RES_hhdet_fec!V81)</f>
        <v>0.62636283896372436</v>
      </c>
      <c r="W81" s="119">
        <f>IF(RES_hhdet_tes!W81=0,"",RES_hhdet_tes!W81/RES_hhdet_fec!W81)</f>
        <v>0.64394927417346748</v>
      </c>
      <c r="X81" s="119">
        <f>IF(RES_hhdet_tes!X81=0,"",RES_hhdet_tes!X81/RES_hhdet_fec!X81)</f>
        <v>0.66170296403156248</v>
      </c>
      <c r="Y81" s="119">
        <f>IF(RES_hhdet_tes!Y81=0,"",RES_hhdet_tes!Y81/RES_hhdet_fec!Y81)</f>
        <v>0.67864071400469972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0.4034564466748482</v>
      </c>
      <c r="C82" s="124">
        <f>IF(RES_hhdet_tes!C82=0,"",RES_hhdet_tes!C82/RES_hhdet_fec!C82)</f>
        <v>0.41069814447245401</v>
      </c>
      <c r="D82" s="124">
        <f>IF(RES_hhdet_tes!D82=0,"",RES_hhdet_tes!D82/RES_hhdet_fec!D82)</f>
        <v>0.41564394873625965</v>
      </c>
      <c r="E82" s="124">
        <f>IF(RES_hhdet_tes!E82=0,"",RES_hhdet_tes!E82/RES_hhdet_fec!E82)</f>
        <v>0.42623602433381863</v>
      </c>
      <c r="F82" s="124">
        <f>IF(RES_hhdet_tes!F82=0,"",RES_hhdet_tes!F82/RES_hhdet_fec!F82)</f>
        <v>0.44510324406437229</v>
      </c>
      <c r="G82" s="124">
        <f>IF(RES_hhdet_tes!G82=0,"",RES_hhdet_tes!G82/RES_hhdet_fec!G82)</f>
        <v>0.47351581279058014</v>
      </c>
      <c r="H82" s="124">
        <f>IF(RES_hhdet_tes!H82=0,"",RES_hhdet_tes!H82/RES_hhdet_fec!H82)</f>
        <v>0.49285922186745734</v>
      </c>
      <c r="I82" s="124">
        <f>IF(RES_hhdet_tes!I82=0,"",RES_hhdet_tes!I82/RES_hhdet_fec!I82)</f>
        <v>0.50873076959366081</v>
      </c>
      <c r="J82" s="124">
        <f>IF(RES_hhdet_tes!J82=0,"",RES_hhdet_tes!J82/RES_hhdet_fec!J82)</f>
        <v>0.52216997978166557</v>
      </c>
      <c r="K82" s="124">
        <f>IF(RES_hhdet_tes!K82=0,"",RES_hhdet_tes!K82/RES_hhdet_fec!K82)</f>
        <v>0.5384781075742372</v>
      </c>
      <c r="L82" s="124">
        <f>IF(RES_hhdet_tes!L82=0,"",RES_hhdet_tes!L82/RES_hhdet_fec!L82)</f>
        <v>0.55225017460164771</v>
      </c>
      <c r="M82" s="124">
        <f>IF(RES_hhdet_tes!M82=0,"",RES_hhdet_tes!M82/RES_hhdet_fec!M82)</f>
        <v>0.56577913177533801</v>
      </c>
      <c r="N82" s="124">
        <f>IF(RES_hhdet_tes!N82=0,"",RES_hhdet_tes!N82/RES_hhdet_fec!N82)</f>
        <v>0.57653191131145964</v>
      </c>
      <c r="O82" s="124">
        <f>IF(RES_hhdet_tes!O82=0,"",RES_hhdet_tes!O82/RES_hhdet_fec!O82)</f>
        <v>0.58391641193529076</v>
      </c>
      <c r="P82" s="124">
        <f>IF(RES_hhdet_tes!P82=0,"",RES_hhdet_tes!P82/RES_hhdet_fec!P82)</f>
        <v>0.58611451693612016</v>
      </c>
      <c r="Q82" s="124">
        <f>IF(RES_hhdet_tes!Q82=0,"",RES_hhdet_tes!Q82/RES_hhdet_fec!Q82)</f>
        <v>0.58780140896578637</v>
      </c>
      <c r="R82" s="124">
        <f>IF(RES_hhdet_tes!R82=0,"",RES_hhdet_tes!R82/RES_hhdet_fec!R82)</f>
        <v>0.58941022041202851</v>
      </c>
      <c r="S82" s="124">
        <f>IF(RES_hhdet_tes!S82=0,"",RES_hhdet_tes!S82/RES_hhdet_fec!S82)</f>
        <v>0.59146385306588456</v>
      </c>
      <c r="T82" s="124">
        <f>IF(RES_hhdet_tes!T82=0,"",RES_hhdet_tes!T82/RES_hhdet_fec!T82)</f>
        <v>0.59364084157737596</v>
      </c>
      <c r="U82" s="124">
        <f>IF(RES_hhdet_tes!U82=0,"",RES_hhdet_tes!U82/RES_hhdet_fec!U82)</f>
        <v>0.59802303662727097</v>
      </c>
      <c r="V82" s="124">
        <f>IF(RES_hhdet_tes!V82=0,"",RES_hhdet_tes!V82/RES_hhdet_fec!V82)</f>
        <v>0.60806975626744275</v>
      </c>
      <c r="W82" s="124">
        <f>IF(RES_hhdet_tes!W82=0,"",RES_hhdet_tes!W82/RES_hhdet_fec!W82)</f>
        <v>0.62173591949237939</v>
      </c>
      <c r="X82" s="124">
        <f>IF(RES_hhdet_tes!X82=0,"",RES_hhdet_tes!X82/RES_hhdet_fec!X82)</f>
        <v>0.63690811204093722</v>
      </c>
      <c r="Y82" s="124">
        <f>IF(RES_hhdet_tes!Y82=0,"",RES_hhdet_tes!Y82/RES_hhdet_fec!Y82)</f>
        <v>0.65250289201307821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0.40109549975874892</v>
      </c>
      <c r="C83" s="111">
        <f>IF(RES_hhdet_tes!C83=0,"",RES_hhdet_tes!C83/RES_hhdet_fec!C83)</f>
        <v>0.40836579487000979</v>
      </c>
      <c r="D83" s="111">
        <f>IF(RES_hhdet_tes!D83=0,"",RES_hhdet_tes!D83/RES_hhdet_fec!D83)</f>
        <v>0.41333812337049153</v>
      </c>
      <c r="E83" s="111">
        <f>IF(RES_hhdet_tes!E83=0,"",RES_hhdet_tes!E83/RES_hhdet_fec!E83)</f>
        <v>0.42397281391457103</v>
      </c>
      <c r="F83" s="111">
        <f>IF(RES_hhdet_tes!F83=0,"",RES_hhdet_tes!F83/RES_hhdet_fec!F83)</f>
        <v>0.44283657545471128</v>
      </c>
      <c r="G83" s="111">
        <f>IF(RES_hhdet_tes!G83=0,"",RES_hhdet_tes!G83/RES_hhdet_fec!G83)</f>
        <v>0.47128194918403987</v>
      </c>
      <c r="H83" s="111">
        <f>IF(RES_hhdet_tes!H83=0,"",RES_hhdet_tes!H83/RES_hhdet_fec!H83)</f>
        <v>0.49067092971911797</v>
      </c>
      <c r="I83" s="111">
        <f>IF(RES_hhdet_tes!I83=0,"",RES_hhdet_tes!I83/RES_hhdet_fec!I83)</f>
        <v>0.50657690150947421</v>
      </c>
      <c r="J83" s="111">
        <f>IF(RES_hhdet_tes!J83=0,"",RES_hhdet_tes!J83/RES_hhdet_fec!J83)</f>
        <v>0.52004423138828149</v>
      </c>
      <c r="K83" s="111">
        <f>IF(RES_hhdet_tes!K83=0,"",RES_hhdet_tes!K83/RES_hhdet_fec!K83)</f>
        <v>0.53639463538362708</v>
      </c>
      <c r="L83" s="111">
        <f>IF(RES_hhdet_tes!L83=0,"",RES_hhdet_tes!L83/RES_hhdet_fec!L83)</f>
        <v>0.55020415562376468</v>
      </c>
      <c r="M83" s="111">
        <f>IF(RES_hhdet_tes!M83=0,"",RES_hhdet_tes!M83/RES_hhdet_fec!M83)</f>
        <v>0.56378144593506363</v>
      </c>
      <c r="N83" s="111">
        <f>IF(RES_hhdet_tes!N83=0,"",RES_hhdet_tes!N83/RES_hhdet_fec!N83)</f>
        <v>0.57462490602641048</v>
      </c>
      <c r="O83" s="111">
        <f>IF(RES_hhdet_tes!O83=0,"",RES_hhdet_tes!O83/RES_hhdet_fec!O83)</f>
        <v>0.58203267223484034</v>
      </c>
      <c r="P83" s="111">
        <f>IF(RES_hhdet_tes!P83=0,"",RES_hhdet_tes!P83/RES_hhdet_fec!P83)</f>
        <v>0.58422930848381871</v>
      </c>
      <c r="Q83" s="111">
        <f>IF(RES_hhdet_tes!Q83=0,"",RES_hhdet_tes!Q83/RES_hhdet_fec!Q83)</f>
        <v>0.58591593067364967</v>
      </c>
      <c r="R83" s="111">
        <f>IF(RES_hhdet_tes!R83=0,"",RES_hhdet_tes!R83/RES_hhdet_fec!R83)</f>
        <v>0.58753460421768666</v>
      </c>
      <c r="S83" s="111">
        <f>IF(RES_hhdet_tes!S83=0,"",RES_hhdet_tes!S83/RES_hhdet_fec!S83)</f>
        <v>0.58958548846215064</v>
      </c>
      <c r="T83" s="111">
        <f>IF(RES_hhdet_tes!T83=0,"",RES_hhdet_tes!T83/RES_hhdet_fec!T83)</f>
        <v>0.59176870473582388</v>
      </c>
      <c r="U83" s="111">
        <f>IF(RES_hhdet_tes!U83=0,"",RES_hhdet_tes!U83/RES_hhdet_fec!U83)</f>
        <v>0.59616006214787143</v>
      </c>
      <c r="V83" s="111">
        <f>IF(RES_hhdet_tes!V83=0,"",RES_hhdet_tes!V83/RES_hhdet_fec!V83)</f>
        <v>0.60619105808859419</v>
      </c>
      <c r="W83" s="111">
        <f>IF(RES_hhdet_tes!W83=0,"",RES_hhdet_tes!W83/RES_hhdet_fec!W83)</f>
        <v>0.6198828572534123</v>
      </c>
      <c r="X83" s="111">
        <f>IF(RES_hhdet_tes!X83=0,"",RES_hhdet_tes!X83/RES_hhdet_fec!X83)</f>
        <v>0.63510357017642938</v>
      </c>
      <c r="Y83" s="111">
        <f>IF(RES_hhdet_tes!Y83=0,"",RES_hhdet_tes!Y83/RES_hhdet_fec!Y83)</f>
        <v>0.65074343649884703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1.6784535314436273</v>
      </c>
      <c r="C85" s="124">
        <f>IF(RES_hhdet_tes!C85=0,"",RES_hhdet_tes!C85/RES_hhdet_fec!C85)</f>
        <v>1.9495146641184289</v>
      </c>
      <c r="D85" s="124">
        <f>IF(RES_hhdet_tes!D85=0,"",RES_hhdet_tes!D85/RES_hhdet_fec!D85)</f>
        <v>2.0654119721033424</v>
      </c>
      <c r="E85" s="124">
        <f>IF(RES_hhdet_tes!E85=0,"",RES_hhdet_tes!E85/RES_hhdet_fec!E85)</f>
        <v>2.1735609275579595</v>
      </c>
      <c r="F85" s="124">
        <f>IF(RES_hhdet_tes!F85=0,"",RES_hhdet_tes!F85/RES_hhdet_fec!F85)</f>
        <v>2.2919603240867263</v>
      </c>
      <c r="G85" s="124">
        <f>IF(RES_hhdet_tes!G85=0,"",RES_hhdet_tes!G85/RES_hhdet_fec!G85)</f>
        <v>2.4212341026492235</v>
      </c>
      <c r="H85" s="124">
        <f>IF(RES_hhdet_tes!H85=0,"",RES_hhdet_tes!H85/RES_hhdet_fec!H85)</f>
        <v>2.5127812607318538</v>
      </c>
      <c r="I85" s="124">
        <f>IF(RES_hhdet_tes!I85=0,"",RES_hhdet_tes!I85/RES_hhdet_fec!I85)</f>
        <v>2.5862981966032574</v>
      </c>
      <c r="J85" s="124">
        <f>IF(RES_hhdet_tes!J85=0,"",RES_hhdet_tes!J85/RES_hhdet_fec!J85)</f>
        <v>2.6499929110535381</v>
      </c>
      <c r="K85" s="124">
        <f>IF(RES_hhdet_tes!K85=0,"",RES_hhdet_tes!K85/RES_hhdet_fec!K85)</f>
        <v>2.7274573956401698</v>
      </c>
      <c r="L85" s="124">
        <f>IF(RES_hhdet_tes!L85=0,"",RES_hhdet_tes!L85/RES_hhdet_fec!L85)</f>
        <v>2.80038234597215</v>
      </c>
      <c r="M85" s="124">
        <f>IF(RES_hhdet_tes!M85=0,"",RES_hhdet_tes!M85/RES_hhdet_fec!M85)</f>
        <v>2.8835755532478924</v>
      </c>
      <c r="N85" s="124">
        <f>IF(RES_hhdet_tes!N85=0,"",RES_hhdet_tes!N85/RES_hhdet_fec!N85)</f>
        <v>2.9698834778292453</v>
      </c>
      <c r="O85" s="124">
        <f>IF(RES_hhdet_tes!O85=0,"",RES_hhdet_tes!O85/RES_hhdet_fec!O85)</f>
        <v>3.0602262323359173</v>
      </c>
      <c r="P85" s="124">
        <f>IF(RES_hhdet_tes!P85=0,"",RES_hhdet_tes!P85/RES_hhdet_fec!P85)</f>
        <v>3.149016221975399</v>
      </c>
      <c r="Q85" s="124">
        <f>IF(RES_hhdet_tes!Q85=0,"",RES_hhdet_tes!Q85/RES_hhdet_fec!Q85)</f>
        <v>3.230230086850709</v>
      </c>
      <c r="R85" s="124">
        <f>IF(RES_hhdet_tes!R85=0,"",RES_hhdet_tes!R85/RES_hhdet_fec!R85)</f>
        <v>3.3001110052323384</v>
      </c>
      <c r="S85" s="124">
        <f>IF(RES_hhdet_tes!S85=0,"",RES_hhdet_tes!S85/RES_hhdet_fec!S85)</f>
        <v>3.364626089532774</v>
      </c>
      <c r="T85" s="124">
        <f>IF(RES_hhdet_tes!T85=0,"",RES_hhdet_tes!T85/RES_hhdet_fec!T85)</f>
        <v>3.4317417941528658</v>
      </c>
      <c r="U85" s="124">
        <f>IF(RES_hhdet_tes!U85=0,"",RES_hhdet_tes!U85/RES_hhdet_fec!U85)</f>
        <v>3.5187893427243284</v>
      </c>
      <c r="V85" s="124">
        <f>IF(RES_hhdet_tes!V85=0,"",RES_hhdet_tes!V85/RES_hhdet_fec!V85)</f>
        <v>3.6296304727671926</v>
      </c>
      <c r="W85" s="124">
        <f>IF(RES_hhdet_tes!W85=0,"",RES_hhdet_tes!W85/RES_hhdet_fec!W85)</f>
        <v>3.7132227413518626</v>
      </c>
      <c r="X85" s="124">
        <f>IF(RES_hhdet_tes!X85=0,"",RES_hhdet_tes!X85/RES_hhdet_fec!X85)</f>
        <v>3.7551992053926471</v>
      </c>
      <c r="Y85" s="124">
        <f>IF(RES_hhdet_tes!Y85=0,"",RES_hhdet_tes!Y85/RES_hhdet_fec!Y85)</f>
        <v>3.7857127995148159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1.6784535314436273</v>
      </c>
      <c r="C86" s="111">
        <f>IF(RES_hhdet_tes!C86=0,"",RES_hhdet_tes!C86/RES_hhdet_fec!C86)</f>
        <v>1.9495146641184289</v>
      </c>
      <c r="D86" s="111">
        <f>IF(RES_hhdet_tes!D86=0,"",RES_hhdet_tes!D86/RES_hhdet_fec!D86)</f>
        <v>2.0654119721033424</v>
      </c>
      <c r="E86" s="111">
        <f>IF(RES_hhdet_tes!E86=0,"",RES_hhdet_tes!E86/RES_hhdet_fec!E86)</f>
        <v>2.1735609275579595</v>
      </c>
      <c r="F86" s="111">
        <f>IF(RES_hhdet_tes!F86=0,"",RES_hhdet_tes!F86/RES_hhdet_fec!F86)</f>
        <v>2.2919603240867263</v>
      </c>
      <c r="G86" s="111">
        <f>IF(RES_hhdet_tes!G86=0,"",RES_hhdet_tes!G86/RES_hhdet_fec!G86)</f>
        <v>2.4212341026492235</v>
      </c>
      <c r="H86" s="111">
        <f>IF(RES_hhdet_tes!H86=0,"",RES_hhdet_tes!H86/RES_hhdet_fec!H86)</f>
        <v>2.5127812607318538</v>
      </c>
      <c r="I86" s="111">
        <f>IF(RES_hhdet_tes!I86=0,"",RES_hhdet_tes!I86/RES_hhdet_fec!I86)</f>
        <v>2.5862981966032574</v>
      </c>
      <c r="J86" s="111">
        <f>IF(RES_hhdet_tes!J86=0,"",RES_hhdet_tes!J86/RES_hhdet_fec!J86)</f>
        <v>2.6499929110535381</v>
      </c>
      <c r="K86" s="111">
        <f>IF(RES_hhdet_tes!K86=0,"",RES_hhdet_tes!K86/RES_hhdet_fec!K86)</f>
        <v>2.7274573956401698</v>
      </c>
      <c r="L86" s="111">
        <f>IF(RES_hhdet_tes!L86=0,"",RES_hhdet_tes!L86/RES_hhdet_fec!L86)</f>
        <v>2.80038234597215</v>
      </c>
      <c r="M86" s="111">
        <f>IF(RES_hhdet_tes!M86=0,"",RES_hhdet_tes!M86/RES_hhdet_fec!M86)</f>
        <v>2.8835755532478924</v>
      </c>
      <c r="N86" s="111">
        <f>IF(RES_hhdet_tes!N86=0,"",RES_hhdet_tes!N86/RES_hhdet_fec!N86)</f>
        <v>2.9698834778292453</v>
      </c>
      <c r="O86" s="111">
        <f>IF(RES_hhdet_tes!O86=0,"",RES_hhdet_tes!O86/RES_hhdet_fec!O86)</f>
        <v>3.0602262323359173</v>
      </c>
      <c r="P86" s="111">
        <f>IF(RES_hhdet_tes!P86=0,"",RES_hhdet_tes!P86/RES_hhdet_fec!P86)</f>
        <v>3.149016221975399</v>
      </c>
      <c r="Q86" s="111">
        <f>IF(RES_hhdet_tes!Q86=0,"",RES_hhdet_tes!Q86/RES_hhdet_fec!Q86)</f>
        <v>3.230230086850709</v>
      </c>
      <c r="R86" s="111">
        <f>IF(RES_hhdet_tes!R86=0,"",RES_hhdet_tes!R86/RES_hhdet_fec!R86)</f>
        <v>3.3001110052323384</v>
      </c>
      <c r="S86" s="111">
        <f>IF(RES_hhdet_tes!S86=0,"",RES_hhdet_tes!S86/RES_hhdet_fec!S86)</f>
        <v>3.364626089532774</v>
      </c>
      <c r="T86" s="111">
        <f>IF(RES_hhdet_tes!T86=0,"",RES_hhdet_tes!T86/RES_hhdet_fec!T86)</f>
        <v>3.4317417941528658</v>
      </c>
      <c r="U86" s="111">
        <f>IF(RES_hhdet_tes!U86=0,"",RES_hhdet_tes!U86/RES_hhdet_fec!U86)</f>
        <v>3.5187893427243284</v>
      </c>
      <c r="V86" s="111">
        <f>IF(RES_hhdet_tes!V86=0,"",RES_hhdet_tes!V86/RES_hhdet_fec!V86)</f>
        <v>3.6296304727671926</v>
      </c>
      <c r="W86" s="111">
        <f>IF(RES_hhdet_tes!W86=0,"",RES_hhdet_tes!W86/RES_hhdet_fec!W86)</f>
        <v>3.7132227413518626</v>
      </c>
      <c r="X86" s="111">
        <f>IF(RES_hhdet_tes!X86=0,"",RES_hhdet_tes!X86/RES_hhdet_fec!X86)</f>
        <v>3.7551992053926471</v>
      </c>
      <c r="Y86" s="111">
        <f>IF(RES_hhdet_tes!Y86=0,"",RES_hhdet_tes!Y86/RES_hhdet_fec!Y86)</f>
        <v>3.7857127995148159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0.53829679260567131</v>
      </c>
      <c r="C87" s="124">
        <f>IF(RES_hhdet_tes!C87=0,"",RES_hhdet_tes!C87/RES_hhdet_fec!C87)</f>
        <v>0.54575368370950805</v>
      </c>
      <c r="D87" s="124">
        <f>IF(RES_hhdet_tes!D87=0,"",RES_hhdet_tes!D87/RES_hhdet_fec!D87)</f>
        <v>0.54822006634680098</v>
      </c>
      <c r="E87" s="124">
        <f>IF(RES_hhdet_tes!E87=0,"",RES_hhdet_tes!E87/RES_hhdet_fec!E87)</f>
        <v>0.55734953822812316</v>
      </c>
      <c r="F87" s="124">
        <f>IF(RES_hhdet_tes!F87=0,"",RES_hhdet_tes!F87/RES_hhdet_fec!F87)</f>
        <v>0.56798600498155039</v>
      </c>
      <c r="G87" s="124">
        <f>IF(RES_hhdet_tes!G87=0,"",RES_hhdet_tes!G87/RES_hhdet_fec!G87)</f>
        <v>0.5731702181144378</v>
      </c>
      <c r="H87" s="124">
        <f>IF(RES_hhdet_tes!H87=0,"",RES_hhdet_tes!H87/RES_hhdet_fec!H87)</f>
        <v>0.58180972286976673</v>
      </c>
      <c r="I87" s="124">
        <f>IF(RES_hhdet_tes!I87=0,"",RES_hhdet_tes!I87/RES_hhdet_fec!I87)</f>
        <v>0.5876653432738792</v>
      </c>
      <c r="J87" s="124">
        <f>IF(RES_hhdet_tes!J87=0,"",RES_hhdet_tes!J87/RES_hhdet_fec!J87)</f>
        <v>0.59419610276147128</v>
      </c>
      <c r="K87" s="124">
        <f>IF(RES_hhdet_tes!K87=0,"",RES_hhdet_tes!K87/RES_hhdet_fec!K87)</f>
        <v>0.59863629347397218</v>
      </c>
      <c r="L87" s="124">
        <f>IF(RES_hhdet_tes!L87=0,"",RES_hhdet_tes!L87/RES_hhdet_fec!L87)</f>
        <v>0.6020683217601619</v>
      </c>
      <c r="M87" s="124">
        <f>IF(RES_hhdet_tes!M87=0,"",RES_hhdet_tes!M87/RES_hhdet_fec!M87)</f>
        <v>0.60855434672232156</v>
      </c>
      <c r="N87" s="124">
        <f>IF(RES_hhdet_tes!N87=0,"",RES_hhdet_tes!N87/RES_hhdet_fec!N87)</f>
        <v>0.61813941871010547</v>
      </c>
      <c r="O87" s="124">
        <f>IF(RES_hhdet_tes!O87=0,"",RES_hhdet_tes!O87/RES_hhdet_fec!O87)</f>
        <v>0.62445116787455257</v>
      </c>
      <c r="P87" s="124">
        <f>IF(RES_hhdet_tes!P87=0,"",RES_hhdet_tes!P87/RES_hhdet_fec!P87)</f>
        <v>0.63116245740292121</v>
      </c>
      <c r="Q87" s="124">
        <f>IF(RES_hhdet_tes!Q87=0,"",RES_hhdet_tes!Q87/RES_hhdet_fec!Q87)</f>
        <v>0.63693637522407387</v>
      </c>
      <c r="R87" s="124">
        <f>IF(RES_hhdet_tes!R87=0,"",RES_hhdet_tes!R87/RES_hhdet_fec!R87)</f>
        <v>0.64487940676298505</v>
      </c>
      <c r="S87" s="124">
        <f>IF(RES_hhdet_tes!S87=0,"",RES_hhdet_tes!S87/RES_hhdet_fec!S87)</f>
        <v>0.6566458214677855</v>
      </c>
      <c r="T87" s="124">
        <f>IF(RES_hhdet_tes!T87=0,"",RES_hhdet_tes!T87/RES_hhdet_fec!T87)</f>
        <v>0.67050213822324634</v>
      </c>
      <c r="U87" s="124">
        <f>IF(RES_hhdet_tes!U87=0,"",RES_hhdet_tes!U87/RES_hhdet_fec!U87)</f>
        <v>0.68723677975621011</v>
      </c>
      <c r="V87" s="124">
        <f>IF(RES_hhdet_tes!V87=0,"",RES_hhdet_tes!V87/RES_hhdet_fec!V87)</f>
        <v>0.70446634176049994</v>
      </c>
      <c r="W87" s="124">
        <f>IF(RES_hhdet_tes!W87=0,"",RES_hhdet_tes!W87/RES_hhdet_fec!W87)</f>
        <v>0.72108869423063726</v>
      </c>
      <c r="X87" s="124">
        <f>IF(RES_hhdet_tes!X87=0,"",RES_hhdet_tes!X87/RES_hhdet_fec!X87)</f>
        <v>0.73404543060015126</v>
      </c>
      <c r="Y87" s="124">
        <f>IF(RES_hhdet_tes!Y87=0,"",RES_hhdet_tes!Y87/RES_hhdet_fec!Y87)</f>
        <v>0.74505407905201038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0.41232230056869335</v>
      </c>
      <c r="C88" s="111">
        <f>IF(RES_hhdet_tes!C88=0,"",RES_hhdet_tes!C88/RES_hhdet_fec!C88)</f>
        <v>0.41756238701006182</v>
      </c>
      <c r="D88" s="111">
        <f>IF(RES_hhdet_tes!D88=0,"",RES_hhdet_tes!D88/RES_hhdet_fec!D88)</f>
        <v>0.42011073906340379</v>
      </c>
      <c r="E88" s="111">
        <f>IF(RES_hhdet_tes!E88=0,"",RES_hhdet_tes!E88/RES_hhdet_fec!E88)</f>
        <v>0.43060103121232191</v>
      </c>
      <c r="F88" s="111">
        <f>IF(RES_hhdet_tes!F88=0,"",RES_hhdet_tes!F88/RES_hhdet_fec!F88)</f>
        <v>0.45176745402891072</v>
      </c>
      <c r="G88" s="111">
        <f>IF(RES_hhdet_tes!G88=0,"",RES_hhdet_tes!G88/RES_hhdet_fec!G88)</f>
        <v>0.48755411899628959</v>
      </c>
      <c r="H88" s="111">
        <f>IF(RES_hhdet_tes!H88=0,"",RES_hhdet_tes!H88/RES_hhdet_fec!H88)</f>
        <v>0.50969496291475169</v>
      </c>
      <c r="I88" s="111">
        <f>IF(RES_hhdet_tes!I88=0,"",RES_hhdet_tes!I88/RES_hhdet_fec!I88)</f>
        <v>0.53077648226668395</v>
      </c>
      <c r="J88" s="111">
        <f>IF(RES_hhdet_tes!J88=0,"",RES_hhdet_tes!J88/RES_hhdet_fec!J88)</f>
        <v>0.54966599908915947</v>
      </c>
      <c r="K88" s="111">
        <f>IF(RES_hhdet_tes!K88=0,"",RES_hhdet_tes!K88/RES_hhdet_fec!K88)</f>
        <v>0.57221871930966217</v>
      </c>
      <c r="L88" s="111">
        <f>IF(RES_hhdet_tes!L88=0,"",RES_hhdet_tes!L88/RES_hhdet_fec!L88)</f>
        <v>0.59200134832999118</v>
      </c>
      <c r="M88" s="111">
        <f>IF(RES_hhdet_tes!M88=0,"",RES_hhdet_tes!M88/RES_hhdet_fec!M88)</f>
        <v>0.61115358278390797</v>
      </c>
      <c r="N88" s="111">
        <f>IF(RES_hhdet_tes!N88=0,"",RES_hhdet_tes!N88/RES_hhdet_fec!N88)</f>
        <v>0.62580970627554533</v>
      </c>
      <c r="O88" s="111">
        <f>IF(RES_hhdet_tes!O88=0,"",RES_hhdet_tes!O88/RES_hhdet_fec!O88)</f>
        <v>0.63574269197927269</v>
      </c>
      <c r="P88" s="111">
        <f>IF(RES_hhdet_tes!P88=0,"",RES_hhdet_tes!P88/RES_hhdet_fec!P88)</f>
        <v>0.63705646430338037</v>
      </c>
      <c r="Q88" s="111">
        <f>IF(RES_hhdet_tes!Q88=0,"",RES_hhdet_tes!Q88/RES_hhdet_fec!Q88)</f>
        <v>0.63953830276206181</v>
      </c>
      <c r="R88" s="111">
        <f>IF(RES_hhdet_tes!R88=0,"",RES_hhdet_tes!R88/RES_hhdet_fec!R88)</f>
        <v>0.64276629450868539</v>
      </c>
      <c r="S88" s="111">
        <f>IF(RES_hhdet_tes!S88=0,"",RES_hhdet_tes!S88/RES_hhdet_fec!S88)</f>
        <v>0.64915008882927827</v>
      </c>
      <c r="T88" s="111">
        <f>IF(RES_hhdet_tes!T88=0,"",RES_hhdet_tes!T88/RES_hhdet_fec!T88)</f>
        <v>0.65549939243370392</v>
      </c>
      <c r="U88" s="111">
        <f>IF(RES_hhdet_tes!U88=0,"",RES_hhdet_tes!U88/RES_hhdet_fec!U88)</f>
        <v>0.66538668388553579</v>
      </c>
      <c r="V88" s="111">
        <f>IF(RES_hhdet_tes!V88=0,"",RES_hhdet_tes!V88/RES_hhdet_fec!V88)</f>
        <v>0.68521304800300675</v>
      </c>
      <c r="W88" s="111">
        <f>IF(RES_hhdet_tes!W88=0,"",RES_hhdet_tes!W88/RES_hhdet_fec!W88)</f>
        <v>0.70162820992124253</v>
      </c>
      <c r="X88" s="111">
        <f>IF(RES_hhdet_tes!X88=0,"",RES_hhdet_tes!X88/RES_hhdet_fec!X88)</f>
        <v>0.71223927795995268</v>
      </c>
      <c r="Y88" s="111">
        <f>IF(RES_hhdet_tes!Y88=0,"",RES_hhdet_tes!Y88/RES_hhdet_fec!Y88)</f>
        <v>0.7205166665111512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>
        <f>IF(RES_hhdet_tes!C89=0,"",RES_hhdet_tes!C89/RES_hhdet_fec!C89)</f>
        <v>0.82514215297559712</v>
      </c>
      <c r="D89" s="111">
        <f>IF(RES_hhdet_tes!D89=0,"",RES_hhdet_tes!D89/RES_hhdet_fec!D89)</f>
        <v>0.8282819998002352</v>
      </c>
      <c r="E89" s="111">
        <f>IF(RES_hhdet_tes!E89=0,"",RES_hhdet_tes!E89/RES_hhdet_fec!E89)</f>
        <v>0.79793129560720055</v>
      </c>
      <c r="F89" s="111">
        <f>IF(RES_hhdet_tes!F89=0,"",RES_hhdet_tes!F89/RES_hhdet_fec!F89)</f>
        <v>0.8228038308187019</v>
      </c>
      <c r="G89" s="111">
        <f>IF(RES_hhdet_tes!G89=0,"",RES_hhdet_tes!G89/RES_hhdet_fec!G89)</f>
        <v>0.85243136875238656</v>
      </c>
      <c r="H89" s="111">
        <f>IF(RES_hhdet_tes!H89=0,"",RES_hhdet_tes!H89/RES_hhdet_fec!H89)</f>
        <v>0.81059636966558291</v>
      </c>
      <c r="I89" s="111">
        <f>IF(RES_hhdet_tes!I89=0,"",RES_hhdet_tes!I89/RES_hhdet_fec!I89)</f>
        <v>0.847335857054763</v>
      </c>
      <c r="J89" s="111">
        <f>IF(RES_hhdet_tes!J89=0,"",RES_hhdet_tes!J89/RES_hhdet_fec!J89)</f>
        <v>0.84121181956776103</v>
      </c>
      <c r="K89" s="111">
        <f>IF(RES_hhdet_tes!K89=0,"",RES_hhdet_tes!K89/RES_hhdet_fec!K89)</f>
        <v>0.86305672817492052</v>
      </c>
      <c r="L89" s="111">
        <f>IF(RES_hhdet_tes!L89=0,"",RES_hhdet_tes!L89/RES_hhdet_fec!L89)</f>
        <v>0.87464970008671794</v>
      </c>
      <c r="M89" s="111">
        <f>IF(RES_hhdet_tes!M89=0,"",RES_hhdet_tes!M89/RES_hhdet_fec!M89)</f>
        <v>0.86735755776778967</v>
      </c>
      <c r="N89" s="111">
        <f>IF(RES_hhdet_tes!N89=0,"",RES_hhdet_tes!N89/RES_hhdet_fec!N89)</f>
        <v>0.91968273764999353</v>
      </c>
      <c r="O89" s="111">
        <f>IF(RES_hhdet_tes!O89=0,"",RES_hhdet_tes!O89/RES_hhdet_fec!O89)</f>
        <v>0.91595534542318013</v>
      </c>
      <c r="P89" s="111">
        <f>IF(RES_hhdet_tes!P89=0,"",RES_hhdet_tes!P89/RES_hhdet_fec!P89)</f>
        <v>0.91382219839611878</v>
      </c>
      <c r="Q89" s="111">
        <f>IF(RES_hhdet_tes!Q89=0,"",RES_hhdet_tes!Q89/RES_hhdet_fec!Q89)</f>
        <v>0.87510560404364535</v>
      </c>
      <c r="R89" s="111">
        <f>IF(RES_hhdet_tes!R89=0,"",RES_hhdet_tes!R89/RES_hhdet_fec!R89)</f>
        <v>0.87840992041164212</v>
      </c>
      <c r="S89" s="111">
        <f>IF(RES_hhdet_tes!S89=0,"",RES_hhdet_tes!S89/RES_hhdet_fec!S89)</f>
        <v>0.88453291851771876</v>
      </c>
      <c r="T89" s="111">
        <f>IF(RES_hhdet_tes!T89=0,"",RES_hhdet_tes!T89/RES_hhdet_fec!T89)</f>
        <v>0.88230042578786816</v>
      </c>
      <c r="U89" s="111">
        <f>IF(RES_hhdet_tes!U89=0,"",RES_hhdet_tes!U89/RES_hhdet_fec!U89)</f>
        <v>0.88421665116844339</v>
      </c>
      <c r="V89" s="111">
        <f>IF(RES_hhdet_tes!V89=0,"",RES_hhdet_tes!V89/RES_hhdet_fec!V89)</f>
        <v>0.87595548985064831</v>
      </c>
      <c r="W89" s="111">
        <f>IF(RES_hhdet_tes!W89=0,"",RES_hhdet_tes!W89/RES_hhdet_fec!W89)</f>
        <v>0.89879191851771445</v>
      </c>
      <c r="X89" s="111">
        <f>IF(RES_hhdet_tes!X89=0,"",RES_hhdet_tes!X89/RES_hhdet_fec!X89)</f>
        <v>0.89672838512447761</v>
      </c>
      <c r="Y89" s="111">
        <f>IF(RES_hhdet_tes!Y89=0,"",RES_hhdet_tes!Y89/RES_hhdet_fec!Y89)</f>
        <v>0.88720855993068726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>
        <f>IF(RES_hhdet_tes!C90=0,"",RES_hhdet_tes!C90/RES_hhdet_fec!C90)</f>
        <v>0.52424113813482376</v>
      </c>
      <c r="D90" s="112">
        <f>IF(RES_hhdet_tes!D90=0,"",RES_hhdet_tes!D90/RES_hhdet_fec!D90)</f>
        <v>0.52424113813482376</v>
      </c>
      <c r="E90" s="112">
        <f>IF(RES_hhdet_tes!E90=0,"",RES_hhdet_tes!E90/RES_hhdet_fec!E90)</f>
        <v>0.52424113813482376</v>
      </c>
      <c r="F90" s="112">
        <f>IF(RES_hhdet_tes!F90=0,"",RES_hhdet_tes!F90/RES_hhdet_fec!F90)</f>
        <v>0.52424113813482376</v>
      </c>
      <c r="G90" s="112">
        <f>IF(RES_hhdet_tes!G90=0,"",RES_hhdet_tes!G90/RES_hhdet_fec!G90)</f>
        <v>0.54001252247223053</v>
      </c>
      <c r="H90" s="112">
        <f>IF(RES_hhdet_tes!H90=0,"",RES_hhdet_tes!H90/RES_hhdet_fec!H90)</f>
        <v>0.54001252247223053</v>
      </c>
      <c r="I90" s="112">
        <f>IF(RES_hhdet_tes!I90=0,"",RES_hhdet_tes!I90/RES_hhdet_fec!I90)</f>
        <v>0.55391531636606239</v>
      </c>
      <c r="J90" s="112">
        <f>IF(RES_hhdet_tes!J90=0,"",RES_hhdet_tes!J90/RES_hhdet_fec!J90)</f>
        <v>0.5722768701393911</v>
      </c>
      <c r="K90" s="112">
        <f>IF(RES_hhdet_tes!K90=0,"",RES_hhdet_tes!K90/RES_hhdet_fec!K90)</f>
        <v>0.59787843510465433</v>
      </c>
      <c r="L90" s="112">
        <f>IF(RES_hhdet_tes!L90=0,"",RES_hhdet_tes!L90/RES_hhdet_fec!L90)</f>
        <v>0.612386212836592</v>
      </c>
      <c r="M90" s="112">
        <f>IF(RES_hhdet_tes!M90=0,"",RES_hhdet_tes!M90/RES_hhdet_fec!M90)</f>
        <v>0.63077082470797785</v>
      </c>
      <c r="N90" s="112">
        <f>IF(RES_hhdet_tes!N90=0,"",RES_hhdet_tes!N90/RES_hhdet_fec!N90)</f>
        <v>0.64593306359350144</v>
      </c>
      <c r="O90" s="112">
        <f>IF(RES_hhdet_tes!O90=0,"",RES_hhdet_tes!O90/RES_hhdet_fec!O90)</f>
        <v>0.65174412328688802</v>
      </c>
      <c r="P90" s="112">
        <f>IF(RES_hhdet_tes!P90=0,"",RES_hhdet_tes!P90/RES_hhdet_fec!P90)</f>
        <v>0.65174412328688758</v>
      </c>
      <c r="Q90" s="112">
        <f>IF(RES_hhdet_tes!Q90=0,"",RES_hhdet_tes!Q90/RES_hhdet_fec!Q90)</f>
        <v>0.65174412328688802</v>
      </c>
      <c r="R90" s="112">
        <f>IF(RES_hhdet_tes!R90=0,"",RES_hhdet_tes!R90/RES_hhdet_fec!R90)</f>
        <v>0.65174412328688813</v>
      </c>
      <c r="S90" s="112">
        <f>IF(RES_hhdet_tes!S90=0,"",RES_hhdet_tes!S90/RES_hhdet_fec!S90)</f>
        <v>0.6517441232868878</v>
      </c>
      <c r="T90" s="112">
        <f>IF(RES_hhdet_tes!T90=0,"",RES_hhdet_tes!T90/RES_hhdet_fec!T90)</f>
        <v>0.6526270215744735</v>
      </c>
      <c r="U90" s="112">
        <f>IF(RES_hhdet_tes!U90=0,"",RES_hhdet_tes!U90/RES_hhdet_fec!U90)</f>
        <v>0.65269704120089922</v>
      </c>
      <c r="V90" s="112">
        <f>IF(RES_hhdet_tes!V90=0,"",RES_hhdet_tes!V90/RES_hhdet_fec!V90)</f>
        <v>0.65324717334224869</v>
      </c>
      <c r="W90" s="112">
        <f>IF(RES_hhdet_tes!W90=0,"",RES_hhdet_tes!W90/RES_hhdet_fec!W90)</f>
        <v>0.65556473111825697</v>
      </c>
      <c r="X90" s="112">
        <f>IF(RES_hhdet_tes!X90=0,"",RES_hhdet_tes!X90/RES_hhdet_fec!X90)</f>
        <v>0.68702553938051003</v>
      </c>
      <c r="Y90" s="112">
        <f>IF(RES_hhdet_tes!Y90=0,"",RES_hhdet_tes!Y90/RES_hhdet_fec!Y90)</f>
        <v>0.71118876431858868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0.50559555069316031</v>
      </c>
      <c r="C92" s="112">
        <f>IF(RES_hhdet_tes!C92=0,"",RES_hhdet_tes!C92/RES_hhdet_fec!C92)</f>
        <v>0.50762738062599733</v>
      </c>
      <c r="D92" s="112">
        <f>IF(RES_hhdet_tes!D92=0,"",RES_hhdet_tes!D92/RES_hhdet_fec!D92)</f>
        <v>0.50998536326527821</v>
      </c>
      <c r="E92" s="112">
        <f>IF(RES_hhdet_tes!E92=0,"",RES_hhdet_tes!E92/RES_hhdet_fec!E92)</f>
        <v>0.51292401815724165</v>
      </c>
      <c r="F92" s="112">
        <f>IF(RES_hhdet_tes!F92=0,"",RES_hhdet_tes!F92/RES_hhdet_fec!F92)</f>
        <v>0.51760239059075897</v>
      </c>
      <c r="G92" s="112">
        <f>IF(RES_hhdet_tes!G92=0,"",RES_hhdet_tes!G92/RES_hhdet_fec!G92)</f>
        <v>0.52589307825772147</v>
      </c>
      <c r="H92" s="112">
        <f>IF(RES_hhdet_tes!H92=0,"",RES_hhdet_tes!H92/RES_hhdet_fec!H92)</f>
        <v>0.53528412086198651</v>
      </c>
      <c r="I92" s="112">
        <f>IF(RES_hhdet_tes!I92=0,"",RES_hhdet_tes!I92/RES_hhdet_fec!I92)</f>
        <v>0.5395089877630932</v>
      </c>
      <c r="J92" s="112">
        <f>IF(RES_hhdet_tes!J92=0,"",RES_hhdet_tes!J92/RES_hhdet_fec!J92)</f>
        <v>0.54091997760271893</v>
      </c>
      <c r="K92" s="112">
        <f>IF(RES_hhdet_tes!K92=0,"",RES_hhdet_tes!K92/RES_hhdet_fec!K92)</f>
        <v>0.54625612129221979</v>
      </c>
      <c r="L92" s="112">
        <f>IF(RES_hhdet_tes!L92=0,"",RES_hhdet_tes!L92/RES_hhdet_fec!L92)</f>
        <v>0.55194492625375513</v>
      </c>
      <c r="M92" s="112">
        <f>IF(RES_hhdet_tes!M92=0,"",RES_hhdet_tes!M92/RES_hhdet_fec!M92)</f>
        <v>0.56004383117974488</v>
      </c>
      <c r="N92" s="112">
        <f>IF(RES_hhdet_tes!N92=0,"",RES_hhdet_tes!N92/RES_hhdet_fec!N92)</f>
        <v>0.57256919794950667</v>
      </c>
      <c r="O92" s="112">
        <f>IF(RES_hhdet_tes!O92=0,"",RES_hhdet_tes!O92/RES_hhdet_fec!O92)</f>
        <v>0.59168864209151251</v>
      </c>
      <c r="P92" s="112">
        <f>IF(RES_hhdet_tes!P92=0,"",RES_hhdet_tes!P92/RES_hhdet_fec!P92)</f>
        <v>0.60775245722171145</v>
      </c>
      <c r="Q92" s="112">
        <f>IF(RES_hhdet_tes!Q92=0,"",RES_hhdet_tes!Q92/RES_hhdet_fec!Q92)</f>
        <v>0.61881238222815627</v>
      </c>
      <c r="R92" s="112">
        <f>IF(RES_hhdet_tes!R92=0,"",RES_hhdet_tes!R92/RES_hhdet_fec!R92)</f>
        <v>0.63886332021885284</v>
      </c>
      <c r="S92" s="112">
        <f>IF(RES_hhdet_tes!S92=0,"",RES_hhdet_tes!S92/RES_hhdet_fec!S92)</f>
        <v>0.67636768505015643</v>
      </c>
      <c r="T92" s="112">
        <f>IF(RES_hhdet_tes!T92=0,"",RES_hhdet_tes!T92/RES_hhdet_fec!T92)</f>
        <v>0.7173744791511999</v>
      </c>
      <c r="U92" s="112">
        <f>IF(RES_hhdet_tes!U92=0,"",RES_hhdet_tes!U92/RES_hhdet_fec!U92)</f>
        <v>0.75913302391298276</v>
      </c>
      <c r="V92" s="112">
        <f>IF(RES_hhdet_tes!V92=0,"",RES_hhdet_tes!V92/RES_hhdet_fec!V92)</f>
        <v>0.7943797560435466</v>
      </c>
      <c r="W92" s="112">
        <f>IF(RES_hhdet_tes!W92=0,"",RES_hhdet_tes!W92/RES_hhdet_fec!W92)</f>
        <v>0.81932047536270525</v>
      </c>
      <c r="X92" s="112">
        <f>IF(RES_hhdet_tes!X92=0,"",RES_hhdet_tes!X92/RES_hhdet_fec!X92)</f>
        <v>0.83232398536894414</v>
      </c>
      <c r="Y92" s="112">
        <f>IF(RES_hhdet_tes!Y92=0,"",RES_hhdet_tes!Y92/RES_hhdet_fec!Y92)</f>
        <v>0.84303945801642988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>
        <f>IF(RES_hhdet_tes!C93=0,"",RES_hhdet_tes!C93/RES_hhdet_fec!C93)</f>
        <v>0.82663114779425451</v>
      </c>
      <c r="D93" s="113">
        <f>IF(RES_hhdet_tes!D93=0,"",RES_hhdet_tes!D93/RES_hhdet_fec!D93)</f>
        <v>0.82977308953203011</v>
      </c>
      <c r="E93" s="113">
        <f>IF(RES_hhdet_tes!E93=0,"",RES_hhdet_tes!E93/RES_hhdet_fec!E93)</f>
        <v>0.7995766537369301</v>
      </c>
      <c r="F93" s="113">
        <f>IF(RES_hhdet_tes!F93=0,"",RES_hhdet_tes!F93/RES_hhdet_fec!F93)</f>
        <v>0.82431689901055505</v>
      </c>
      <c r="G93" s="113">
        <f>IF(RES_hhdet_tes!G93=0,"",RES_hhdet_tes!G93/RES_hhdet_fec!G93)</f>
        <v>0.84597210091735309</v>
      </c>
      <c r="H93" s="113">
        <f>IF(RES_hhdet_tes!H93=0,"",RES_hhdet_tes!H93/RES_hhdet_fec!H93)</f>
        <v>0.80320530873934648</v>
      </c>
      <c r="I93" s="113">
        <f>IF(RES_hhdet_tes!I93=0,"",RES_hhdet_tes!I93/RES_hhdet_fec!I93)</f>
        <v>0.8337602955704535</v>
      </c>
      <c r="J93" s="113">
        <f>IF(RES_hhdet_tes!J93=0,"",RES_hhdet_tes!J93/RES_hhdet_fec!J93)</f>
        <v>0.82262230287888038</v>
      </c>
      <c r="K93" s="113">
        <f>IF(RES_hhdet_tes!K93=0,"",RES_hhdet_tes!K93/RES_hhdet_fec!K93)</f>
        <v>0.84656370655414237</v>
      </c>
      <c r="L93" s="113">
        <f>IF(RES_hhdet_tes!L93=0,"",RES_hhdet_tes!L93/RES_hhdet_fec!L93)</f>
        <v>0.8512067483833935</v>
      </c>
      <c r="M93" s="113">
        <f>IF(RES_hhdet_tes!M93=0,"",RES_hhdet_tes!M93/RES_hhdet_fec!M93)</f>
        <v>0.83413852382399123</v>
      </c>
      <c r="N93" s="113">
        <f>IF(RES_hhdet_tes!N93=0,"",RES_hhdet_tes!N93/RES_hhdet_fec!N93)</f>
        <v>0.89716852640201084</v>
      </c>
      <c r="O93" s="113">
        <f>IF(RES_hhdet_tes!O93=0,"",RES_hhdet_tes!O93/RES_hhdet_fec!O93)</f>
        <v>0.89482970564549269</v>
      </c>
      <c r="P93" s="113">
        <f>IF(RES_hhdet_tes!P93=0,"",RES_hhdet_tes!P93/RES_hhdet_fec!P93)</f>
        <v>0.89337189222514479</v>
      </c>
      <c r="Q93" s="113">
        <f>IF(RES_hhdet_tes!Q93=0,"",RES_hhdet_tes!Q93/RES_hhdet_fec!Q93)</f>
        <v>0.84899518736708512</v>
      </c>
      <c r="R93" s="113">
        <f>IF(RES_hhdet_tes!R93=0,"",RES_hhdet_tes!R93/RES_hhdet_fec!R93)</f>
        <v>0.85992309993016913</v>
      </c>
      <c r="S93" s="113">
        <f>IF(RES_hhdet_tes!S93=0,"",RES_hhdet_tes!S93/RES_hhdet_fec!S93)</f>
        <v>0.90277428800109372</v>
      </c>
      <c r="T93" s="113">
        <f>IF(RES_hhdet_tes!T93=0,"",RES_hhdet_tes!T93/RES_hhdet_fec!T93)</f>
        <v>0.92197343820763089</v>
      </c>
      <c r="U93" s="113">
        <f>IF(RES_hhdet_tes!U93=0,"",RES_hhdet_tes!U93/RES_hhdet_fec!U93)</f>
        <v>0.93579539306023829</v>
      </c>
      <c r="V93" s="113">
        <f>IF(RES_hhdet_tes!V93=0,"",RES_hhdet_tes!V93/RES_hhdet_fec!V93)</f>
        <v>0.9420971066735887</v>
      </c>
      <c r="W93" s="113">
        <f>IF(RES_hhdet_tes!W93=0,"",RES_hhdet_tes!W93/RES_hhdet_fec!W93)</f>
        <v>0.95620242809340794</v>
      </c>
      <c r="X93" s="113">
        <f>IF(RES_hhdet_tes!X93=0,"",RES_hhdet_tes!X93/RES_hhdet_fec!X93)</f>
        <v>0.94980112589898757</v>
      </c>
      <c r="Y93" s="113">
        <f>IF(RES_hhdet_tes!Y93=0,"",RES_hhdet_tes!Y93/RES_hhdet_fec!Y93)</f>
        <v>0.94213069518777359</v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>
        <f>IF(RES_hhdet_tes!C94=0,"",RES_hhdet_tes!C94/RES_hhdet_fec!C94)</f>
        <v>0.52670030178479621</v>
      </c>
      <c r="D94" s="111">
        <f>IF(RES_hhdet_tes!D94=0,"",RES_hhdet_tes!D94/RES_hhdet_fec!D94)</f>
        <v>0.52688079439409274</v>
      </c>
      <c r="E94" s="111">
        <f>IF(RES_hhdet_tes!E94=0,"",RES_hhdet_tes!E94/RES_hhdet_fec!E94)</f>
        <v>0.52688079439409286</v>
      </c>
      <c r="F94" s="111">
        <f>IF(RES_hhdet_tes!F94=0,"",RES_hhdet_tes!F94/RES_hhdet_fec!F94)</f>
        <v>0.52688079439409274</v>
      </c>
      <c r="G94" s="111">
        <f>IF(RES_hhdet_tes!G94=0,"",RES_hhdet_tes!G94/RES_hhdet_fec!G94)</f>
        <v>0.52690337313598667</v>
      </c>
      <c r="H94" s="111">
        <f>IF(RES_hhdet_tes!H94=0,"",RES_hhdet_tes!H94/RES_hhdet_fec!H94)</f>
        <v>0.52693237537480309</v>
      </c>
      <c r="I94" s="111">
        <f>IF(RES_hhdet_tes!I94=0,"",RES_hhdet_tes!I94/RES_hhdet_fec!I94)</f>
        <v>0.52699572670970363</v>
      </c>
      <c r="J94" s="111">
        <f>IF(RES_hhdet_tes!J94=0,"",RES_hhdet_tes!J94/RES_hhdet_fec!J94)</f>
        <v>0.54169150075814576</v>
      </c>
      <c r="K94" s="111">
        <f>IF(RES_hhdet_tes!K94=0,"",RES_hhdet_tes!K94/RES_hhdet_fec!K94)</f>
        <v>0.56166476867888415</v>
      </c>
      <c r="L94" s="111">
        <f>IF(RES_hhdet_tes!L94=0,"",RES_hhdet_tes!L94/RES_hhdet_fec!L94)</f>
        <v>0.56561708187136817</v>
      </c>
      <c r="M94" s="111">
        <f>IF(RES_hhdet_tes!M94=0,"",RES_hhdet_tes!M94/RES_hhdet_fec!M94)</f>
        <v>0.56754343985711475</v>
      </c>
      <c r="N94" s="111">
        <f>IF(RES_hhdet_tes!N94=0,"",RES_hhdet_tes!N94/RES_hhdet_fec!N94)</f>
        <v>0.57904151457187114</v>
      </c>
      <c r="O94" s="111">
        <f>IF(RES_hhdet_tes!O94=0,"",RES_hhdet_tes!O94/RES_hhdet_fec!O94)</f>
        <v>0.59234201994150237</v>
      </c>
      <c r="P94" s="111">
        <f>IF(RES_hhdet_tes!P94=0,"",RES_hhdet_tes!P94/RES_hhdet_fec!P94)</f>
        <v>0.59550979953135597</v>
      </c>
      <c r="Q94" s="111">
        <f>IF(RES_hhdet_tes!Q94=0,"",RES_hhdet_tes!Q94/RES_hhdet_fec!Q94)</f>
        <v>0.59992520094132151</v>
      </c>
      <c r="R94" s="111">
        <f>IF(RES_hhdet_tes!R94=0,"",RES_hhdet_tes!R94/RES_hhdet_fec!R94)</f>
        <v>0.61135645195709898</v>
      </c>
      <c r="S94" s="111">
        <f>IF(RES_hhdet_tes!S94=0,"",RES_hhdet_tes!S94/RES_hhdet_fec!S94)</f>
        <v>0.6935505898685066</v>
      </c>
      <c r="T94" s="111">
        <f>IF(RES_hhdet_tes!T94=0,"",RES_hhdet_tes!T94/RES_hhdet_fec!T94)</f>
        <v>0.74716671336145368</v>
      </c>
      <c r="U94" s="111">
        <f>IF(RES_hhdet_tes!U94=0,"",RES_hhdet_tes!U94/RES_hhdet_fec!U94)</f>
        <v>0.78197158859927707</v>
      </c>
      <c r="V94" s="111">
        <f>IF(RES_hhdet_tes!V94=0,"",RES_hhdet_tes!V94/RES_hhdet_fec!V94)</f>
        <v>0.81295244967890279</v>
      </c>
      <c r="W94" s="111">
        <f>IF(RES_hhdet_tes!W94=0,"",RES_hhdet_tes!W94/RES_hhdet_fec!W94)</f>
        <v>0.82327709351259593</v>
      </c>
      <c r="X94" s="111">
        <f>IF(RES_hhdet_tes!X94=0,"",RES_hhdet_tes!X94/RES_hhdet_fec!X94)</f>
        <v>0.82735889577571886</v>
      </c>
      <c r="Y94" s="111">
        <f>IF(RES_hhdet_tes!Y94=0,"",RES_hhdet_tes!Y94/RES_hhdet_fec!Y94)</f>
        <v>0.83682988304544625</v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0.57037957626969449</v>
      </c>
      <c r="C96" s="112">
        <f>IF(RES_hhdet_tes!C96=0,"",RES_hhdet_tes!C96/RES_hhdet_fec!C96)</f>
        <v>0.57334359935799062</v>
      </c>
      <c r="D96" s="112">
        <f>IF(RES_hhdet_tes!D96=0,"",RES_hhdet_tes!D96/RES_hhdet_fec!D96)</f>
        <v>0.57608025960770726</v>
      </c>
      <c r="E96" s="112">
        <f>IF(RES_hhdet_tes!E96=0,"",RES_hhdet_tes!E96/RES_hhdet_fec!E96)</f>
        <v>0.57998729849316277</v>
      </c>
      <c r="F96" s="112">
        <f>IF(RES_hhdet_tes!F96=0,"",RES_hhdet_tes!F96/RES_hhdet_fec!F96)</f>
        <v>0.58471912870979503</v>
      </c>
      <c r="G96" s="112">
        <f>IF(RES_hhdet_tes!G96=0,"",RES_hhdet_tes!G96/RES_hhdet_fec!G96)</f>
        <v>0.58953133867498542</v>
      </c>
      <c r="H96" s="112">
        <f>IF(RES_hhdet_tes!H96=0,"",RES_hhdet_tes!H96/RES_hhdet_fec!H96)</f>
        <v>0.59284842091314294</v>
      </c>
      <c r="I96" s="112">
        <f>IF(RES_hhdet_tes!I96=0,"",RES_hhdet_tes!I96/RES_hhdet_fec!I96)</f>
        <v>0.59457820381851167</v>
      </c>
      <c r="J96" s="112">
        <f>IF(RES_hhdet_tes!J96=0,"",RES_hhdet_tes!J96/RES_hhdet_fec!J96)</f>
        <v>0.59570581812857903</v>
      </c>
      <c r="K96" s="112">
        <f>IF(RES_hhdet_tes!K96=0,"",RES_hhdet_tes!K96/RES_hhdet_fec!K96)</f>
        <v>0.59756109658431988</v>
      </c>
      <c r="L96" s="112">
        <f>IF(RES_hhdet_tes!L96=0,"",RES_hhdet_tes!L96/RES_hhdet_fec!L96)</f>
        <v>0.5995194514741583</v>
      </c>
      <c r="M96" s="112">
        <f>IF(RES_hhdet_tes!M96=0,"",RES_hhdet_tes!M96/RES_hhdet_fec!M96)</f>
        <v>0.60244357190008968</v>
      </c>
      <c r="N96" s="112">
        <f>IF(RES_hhdet_tes!N96=0,"",RES_hhdet_tes!N96/RES_hhdet_fec!N96)</f>
        <v>0.60621785217053403</v>
      </c>
      <c r="O96" s="112">
        <f>IF(RES_hhdet_tes!O96=0,"",RES_hhdet_tes!O96/RES_hhdet_fec!O96)</f>
        <v>0.6112591383521061</v>
      </c>
      <c r="P96" s="112">
        <f>IF(RES_hhdet_tes!P96=0,"",RES_hhdet_tes!P96/RES_hhdet_fec!P96)</f>
        <v>0.61732763637090771</v>
      </c>
      <c r="Q96" s="112">
        <f>IF(RES_hhdet_tes!Q96=0,"",RES_hhdet_tes!Q96/RES_hhdet_fec!Q96)</f>
        <v>0.62458739835980559</v>
      </c>
      <c r="R96" s="112">
        <f>IF(RES_hhdet_tes!R96=0,"",RES_hhdet_tes!R96/RES_hhdet_fec!R96)</f>
        <v>0.63225397789905091</v>
      </c>
      <c r="S96" s="112">
        <f>IF(RES_hhdet_tes!S96=0,"",RES_hhdet_tes!S96/RES_hhdet_fec!S96)</f>
        <v>0.64298030245072058</v>
      </c>
      <c r="T96" s="112">
        <f>IF(RES_hhdet_tes!T96=0,"",RES_hhdet_tes!T96/RES_hhdet_fec!T96)</f>
        <v>0.65583605616148721</v>
      </c>
      <c r="U96" s="112">
        <f>IF(RES_hhdet_tes!U96=0,"",RES_hhdet_tes!U96/RES_hhdet_fec!U96)</f>
        <v>0.67177985364425752</v>
      </c>
      <c r="V96" s="112">
        <f>IF(RES_hhdet_tes!V96=0,"",RES_hhdet_tes!V96/RES_hhdet_fec!V96)</f>
        <v>0.68799813281750144</v>
      </c>
      <c r="W96" s="112">
        <f>IF(RES_hhdet_tes!W96=0,"",RES_hhdet_tes!W96/RES_hhdet_fec!W96)</f>
        <v>0.70223444126117796</v>
      </c>
      <c r="X96" s="112">
        <f>IF(RES_hhdet_tes!X96=0,"",RES_hhdet_tes!X96/RES_hhdet_fec!X96)</f>
        <v>0.71478924369474406</v>
      </c>
      <c r="Y96" s="112">
        <f>IF(RES_hhdet_tes!Y96=0,"",RES_hhdet_tes!Y96/RES_hhdet_fec!Y96)</f>
        <v>0.72579114487445173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>
        <f>IF(RES_hhdet_tes!C97=0,"",RES_hhdet_tes!C97/RES_hhdet_fec!C97)</f>
        <v>0.85956493421358704</v>
      </c>
      <c r="D97" s="113">
        <f>IF(RES_hhdet_tes!D97=0,"",RES_hhdet_tes!D97/RES_hhdet_fec!D97)</f>
        <v>0.86226453566937256</v>
      </c>
      <c r="E97" s="113">
        <f>IF(RES_hhdet_tes!E97=0,"",RES_hhdet_tes!E97/RES_hhdet_fec!E97)</f>
        <v>0.83683773553886498</v>
      </c>
      <c r="F97" s="113">
        <f>IF(RES_hhdet_tes!F97=0,"",RES_hhdet_tes!F97/RES_hhdet_fec!F97)</f>
        <v>0.85783804699313027</v>
      </c>
      <c r="G97" s="113">
        <f>IF(RES_hhdet_tes!G97=0,"",RES_hhdet_tes!G97/RES_hhdet_fec!G97)</f>
        <v>0.87638092034525328</v>
      </c>
      <c r="H97" s="113">
        <f>IF(RES_hhdet_tes!H97=0,"",RES_hhdet_tes!H97/RES_hhdet_fec!H97)</f>
        <v>0.84093043871473883</v>
      </c>
      <c r="I97" s="113">
        <f>IF(RES_hhdet_tes!I97=0,"",RES_hhdet_tes!I97/RES_hhdet_fec!I97)</f>
        <v>0.86844986311711381</v>
      </c>
      <c r="J97" s="113">
        <f>IF(RES_hhdet_tes!J97=0,"",RES_hhdet_tes!J97/RES_hhdet_fec!J97)</f>
        <v>0.85364998527400149</v>
      </c>
      <c r="K97" s="113">
        <f>IF(RES_hhdet_tes!K97=0,"",RES_hhdet_tes!K97/RES_hhdet_fec!K97)</f>
        <v>0.86413265822357599</v>
      </c>
      <c r="L97" s="113">
        <f>IF(RES_hhdet_tes!L97=0,"",RES_hhdet_tes!L97/RES_hhdet_fec!L97)</f>
        <v>0.86938489246892725</v>
      </c>
      <c r="M97" s="113">
        <f>IF(RES_hhdet_tes!M97=0,"",RES_hhdet_tes!M97/RES_hhdet_fec!M97)</f>
        <v>0.85376102299464196</v>
      </c>
      <c r="N97" s="113">
        <f>IF(RES_hhdet_tes!N97=0,"",RES_hhdet_tes!N97/RES_hhdet_fec!N97)</f>
        <v>0.9079075583712185</v>
      </c>
      <c r="O97" s="113">
        <f>IF(RES_hhdet_tes!O97=0,"",RES_hhdet_tes!O97/RES_hhdet_fec!O97)</f>
        <v>0.90270683672100827</v>
      </c>
      <c r="P97" s="113">
        <f>IF(RES_hhdet_tes!P97=0,"",RES_hhdet_tes!P97/RES_hhdet_fec!P97)</f>
        <v>0.90241790402097644</v>
      </c>
      <c r="Q97" s="113">
        <f>IF(RES_hhdet_tes!Q97=0,"",RES_hhdet_tes!Q97/RES_hhdet_fec!Q97)</f>
        <v>0.86254458715426818</v>
      </c>
      <c r="R97" s="113">
        <f>IF(RES_hhdet_tes!R97=0,"",RES_hhdet_tes!R97/RES_hhdet_fec!R97)</f>
        <v>0.87003035307621424</v>
      </c>
      <c r="S97" s="113">
        <f>IF(RES_hhdet_tes!S97=0,"",RES_hhdet_tes!S97/RES_hhdet_fec!S97)</f>
        <v>0.88102711313805526</v>
      </c>
      <c r="T97" s="113">
        <f>IF(RES_hhdet_tes!T97=0,"",RES_hhdet_tes!T97/RES_hhdet_fec!T97)</f>
        <v>0.88396066549601526</v>
      </c>
      <c r="U97" s="113">
        <f>IF(RES_hhdet_tes!U97=0,"",RES_hhdet_tes!U97/RES_hhdet_fec!U97)</f>
        <v>0.89340512477660561</v>
      </c>
      <c r="V97" s="113">
        <f>IF(RES_hhdet_tes!V97=0,"",RES_hhdet_tes!V97/RES_hhdet_fec!V97)</f>
        <v>0.89447103939150174</v>
      </c>
      <c r="W97" s="113">
        <f>IF(RES_hhdet_tes!W97=0,"",RES_hhdet_tes!W97/RES_hhdet_fec!W97)</f>
        <v>0.91873541266914305</v>
      </c>
      <c r="X97" s="113">
        <f>IF(RES_hhdet_tes!X97=0,"",RES_hhdet_tes!X97/RES_hhdet_fec!X97)</f>
        <v>0.91077198882372912</v>
      </c>
      <c r="Y97" s="113">
        <f>IF(RES_hhdet_tes!Y97=0,"",RES_hhdet_tes!Y97/RES_hhdet_fec!Y97)</f>
        <v>0.89659820548765923</v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>
        <f>IF(RES_hhdet_tes!C98=0,"",RES_hhdet_tes!C98/RES_hhdet_fec!C98)</f>
        <v>0.5883241045161326</v>
      </c>
      <c r="D98" s="111">
        <f>IF(RES_hhdet_tes!D98=0,"",RES_hhdet_tes!D98/RES_hhdet_fec!D98)</f>
        <v>0.58843796977895513</v>
      </c>
      <c r="E98" s="111">
        <f>IF(RES_hhdet_tes!E98=0,"",RES_hhdet_tes!E98/RES_hhdet_fec!E98)</f>
        <v>0.58862749126612479</v>
      </c>
      <c r="F98" s="111">
        <f>IF(RES_hhdet_tes!F98=0,"",RES_hhdet_tes!F98/RES_hhdet_fec!F98)</f>
        <v>0.58870759510917403</v>
      </c>
      <c r="G98" s="111">
        <f>IF(RES_hhdet_tes!G98=0,"",RES_hhdet_tes!G98/RES_hhdet_fec!G98)</f>
        <v>0.59031448869912395</v>
      </c>
      <c r="H98" s="111">
        <f>IF(RES_hhdet_tes!H98=0,"",RES_hhdet_tes!H98/RES_hhdet_fec!H98)</f>
        <v>0.59156592272579289</v>
      </c>
      <c r="I98" s="111">
        <f>IF(RES_hhdet_tes!I98=0,"",RES_hhdet_tes!I98/RES_hhdet_fec!I98)</f>
        <v>0.59518492865179518</v>
      </c>
      <c r="J98" s="111">
        <f>IF(RES_hhdet_tes!J98=0,"",RES_hhdet_tes!J98/RES_hhdet_fec!J98)</f>
        <v>0.59817083793941983</v>
      </c>
      <c r="K98" s="111">
        <f>IF(RES_hhdet_tes!K98=0,"",RES_hhdet_tes!K98/RES_hhdet_fec!K98)</f>
        <v>0.60025074076358076</v>
      </c>
      <c r="L98" s="111">
        <f>IF(RES_hhdet_tes!L98=0,"",RES_hhdet_tes!L98/RES_hhdet_fec!L98)</f>
        <v>0.60131858972603225</v>
      </c>
      <c r="M98" s="111">
        <f>IF(RES_hhdet_tes!M98=0,"",RES_hhdet_tes!M98/RES_hhdet_fec!M98)</f>
        <v>0.60418841447557114</v>
      </c>
      <c r="N98" s="111">
        <f>IF(RES_hhdet_tes!N98=0,"",RES_hhdet_tes!N98/RES_hhdet_fec!N98)</f>
        <v>0.60962297222333461</v>
      </c>
      <c r="O98" s="111">
        <f>IF(RES_hhdet_tes!O98=0,"",RES_hhdet_tes!O98/RES_hhdet_fec!O98)</f>
        <v>0.61274291695597527</v>
      </c>
      <c r="P98" s="111">
        <f>IF(RES_hhdet_tes!P98=0,"",RES_hhdet_tes!P98/RES_hhdet_fec!P98)</f>
        <v>0.61871506953528632</v>
      </c>
      <c r="Q98" s="111">
        <f>IF(RES_hhdet_tes!Q98=0,"",RES_hhdet_tes!Q98/RES_hhdet_fec!Q98)</f>
        <v>0.6257249421354556</v>
      </c>
      <c r="R98" s="111">
        <f>IF(RES_hhdet_tes!R98=0,"",RES_hhdet_tes!R98/RES_hhdet_fec!R98)</f>
        <v>0.63367943277523109</v>
      </c>
      <c r="S98" s="111">
        <f>IF(RES_hhdet_tes!S98=0,"",RES_hhdet_tes!S98/RES_hhdet_fec!S98)</f>
        <v>0.64343575347609361</v>
      </c>
      <c r="T98" s="111">
        <f>IF(RES_hhdet_tes!T98=0,"",RES_hhdet_tes!T98/RES_hhdet_fec!T98)</f>
        <v>0.65587167222960951</v>
      </c>
      <c r="U98" s="111">
        <f>IF(RES_hhdet_tes!U98=0,"",RES_hhdet_tes!U98/RES_hhdet_fec!U98)</f>
        <v>0.67316469422709924</v>
      </c>
      <c r="V98" s="111">
        <f>IF(RES_hhdet_tes!V98=0,"",RES_hhdet_tes!V98/RES_hhdet_fec!V98)</f>
        <v>0.69374848878297346</v>
      </c>
      <c r="W98" s="111">
        <f>IF(RES_hhdet_tes!W98=0,"",RES_hhdet_tes!W98/RES_hhdet_fec!W98)</f>
        <v>0.70668488535284513</v>
      </c>
      <c r="X98" s="111">
        <f>IF(RES_hhdet_tes!X98=0,"",RES_hhdet_tes!X98/RES_hhdet_fec!X98)</f>
        <v>0.72057974598365826</v>
      </c>
      <c r="Y98" s="111">
        <f>IF(RES_hhdet_tes!Y98=0,"",RES_hhdet_tes!Y98/RES_hhdet_fec!Y98)</f>
        <v>0.73215579309352474</v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0.58575564263605995</v>
      </c>
      <c r="C100" s="124">
        <f>IF(RES_hhdet_tes!C100=0,"",RES_hhdet_tes!C100/RES_hhdet_fec!C100)</f>
        <v>0.59028920237584559</v>
      </c>
      <c r="D100" s="124">
        <f>IF(RES_hhdet_tes!D100=0,"",RES_hhdet_tes!D100/RES_hhdet_fec!D100)</f>
        <v>0.58557178161995216</v>
      </c>
      <c r="E100" s="124">
        <f>IF(RES_hhdet_tes!E100=0,"",RES_hhdet_tes!E100/RES_hhdet_fec!E100)</f>
        <v>0.58477356751155218</v>
      </c>
      <c r="F100" s="124">
        <f>IF(RES_hhdet_tes!F100=0,"",RES_hhdet_tes!F100/RES_hhdet_fec!F100)</f>
        <v>0.59079511422643793</v>
      </c>
      <c r="G100" s="124">
        <f>IF(RES_hhdet_tes!G100=0,"",RES_hhdet_tes!G100/RES_hhdet_fec!G100)</f>
        <v>0.59836954506123397</v>
      </c>
      <c r="H100" s="124">
        <f>IF(RES_hhdet_tes!H100=0,"",RES_hhdet_tes!H100/RES_hhdet_fec!H100)</f>
        <v>0.60272348183432745</v>
      </c>
      <c r="I100" s="124">
        <f>IF(RES_hhdet_tes!I100=0,"",RES_hhdet_tes!I100/RES_hhdet_fec!I100)</f>
        <v>0.60881023799916134</v>
      </c>
      <c r="J100" s="124">
        <f>IF(RES_hhdet_tes!J100=0,"",RES_hhdet_tes!J100/RES_hhdet_fec!J100)</f>
        <v>0.61440930792594273</v>
      </c>
      <c r="K100" s="124">
        <f>IF(RES_hhdet_tes!K100=0,"",RES_hhdet_tes!K100/RES_hhdet_fec!K100)</f>
        <v>0.61552118231631481</v>
      </c>
      <c r="L100" s="124">
        <f>IF(RES_hhdet_tes!L100=0,"",RES_hhdet_tes!L100/RES_hhdet_fec!L100)</f>
        <v>0.62079425653720854</v>
      </c>
      <c r="M100" s="124">
        <f>IF(RES_hhdet_tes!M100=0,"",RES_hhdet_tes!M100/RES_hhdet_fec!M100)</f>
        <v>0.63433287411940797</v>
      </c>
      <c r="N100" s="124">
        <f>IF(RES_hhdet_tes!N100=0,"",RES_hhdet_tes!N100/RES_hhdet_fec!N100)</f>
        <v>0.64214982678278409</v>
      </c>
      <c r="O100" s="124">
        <f>IF(RES_hhdet_tes!O100=0,"",RES_hhdet_tes!O100/RES_hhdet_fec!O100)</f>
        <v>0.63722252556110792</v>
      </c>
      <c r="P100" s="124">
        <f>IF(RES_hhdet_tes!P100=0,"",RES_hhdet_tes!P100/RES_hhdet_fec!P100)</f>
        <v>0.64570044370269364</v>
      </c>
      <c r="Q100" s="124">
        <f>IF(RES_hhdet_tes!Q100=0,"",RES_hhdet_tes!Q100/RES_hhdet_fec!Q100)</f>
        <v>0.65113095216964478</v>
      </c>
      <c r="R100" s="124">
        <f>IF(RES_hhdet_tes!R100=0,"",RES_hhdet_tes!R100/RES_hhdet_fec!R100)</f>
        <v>0.66119905026849091</v>
      </c>
      <c r="S100" s="124">
        <f>IF(RES_hhdet_tes!S100=0,"",RES_hhdet_tes!S100/RES_hhdet_fec!S100)</f>
        <v>0.65647715874229096</v>
      </c>
      <c r="T100" s="124">
        <f>IF(RES_hhdet_tes!T100=0,"",RES_hhdet_tes!T100/RES_hhdet_fec!T100)</f>
        <v>0.65965260863120212</v>
      </c>
      <c r="U100" s="124">
        <f>IF(RES_hhdet_tes!U100=0,"",RES_hhdet_tes!U100/RES_hhdet_fec!U100)</f>
        <v>0.66640381101569257</v>
      </c>
      <c r="V100" s="124">
        <f>IF(RES_hhdet_tes!V100=0,"",RES_hhdet_tes!V100/RES_hhdet_fec!V100)</f>
        <v>0.68794370899306945</v>
      </c>
      <c r="W100" s="124">
        <f>IF(RES_hhdet_tes!W100=0,"",RES_hhdet_tes!W100/RES_hhdet_fec!W100)</f>
        <v>0.69257841869707648</v>
      </c>
      <c r="X100" s="124">
        <f>IF(RES_hhdet_tes!X100=0,"",RES_hhdet_tes!X100/RES_hhdet_fec!X100)</f>
        <v>0.70509859591134472</v>
      </c>
      <c r="Y100" s="124">
        <f>IF(RES_hhdet_tes!Y100=0,"",RES_hhdet_tes!Y100/RES_hhdet_fec!Y100)</f>
        <v>0.71624820480259577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0.56710686192574145</v>
      </c>
      <c r="C101" s="111">
        <f>IF(RES_hhdet_tes!C101=0,"",RES_hhdet_tes!C101/RES_hhdet_fec!C101)</f>
        <v>0.56786726649101493</v>
      </c>
      <c r="D101" s="111">
        <f>IF(RES_hhdet_tes!D101=0,"",RES_hhdet_tes!D101/RES_hhdet_fec!D101)</f>
        <v>0.56848512911709315</v>
      </c>
      <c r="E101" s="111">
        <f>IF(RES_hhdet_tes!E101=0,"",RES_hhdet_tes!E101/RES_hhdet_fec!E101)</f>
        <v>0.56957962172072196</v>
      </c>
      <c r="F101" s="111">
        <f>IF(RES_hhdet_tes!F101=0,"",RES_hhdet_tes!F101/RES_hhdet_fec!F101)</f>
        <v>0.57106850105197338</v>
      </c>
      <c r="G101" s="111">
        <f>IF(RES_hhdet_tes!G101=0,"",RES_hhdet_tes!G101/RES_hhdet_fec!G101)</f>
        <v>0.57277911378225999</v>
      </c>
      <c r="H101" s="111">
        <f>IF(RES_hhdet_tes!H101=0,"",RES_hhdet_tes!H101/RES_hhdet_fec!H101)</f>
        <v>0.57385004315030375</v>
      </c>
      <c r="I101" s="111">
        <f>IF(RES_hhdet_tes!I101=0,"",RES_hhdet_tes!I101/RES_hhdet_fec!I101)</f>
        <v>0.57433635173847675</v>
      </c>
      <c r="J101" s="111">
        <f>IF(RES_hhdet_tes!J101=0,"",RES_hhdet_tes!J101/RES_hhdet_fec!J101)</f>
        <v>0.57451309587615651</v>
      </c>
      <c r="K101" s="111">
        <f>IF(RES_hhdet_tes!K101=0,"",RES_hhdet_tes!K101/RES_hhdet_fec!K101)</f>
        <v>0.57481857566177574</v>
      </c>
      <c r="L101" s="111">
        <f>IF(RES_hhdet_tes!L101=0,"",RES_hhdet_tes!L101/RES_hhdet_fec!L101)</f>
        <v>0.5750920837754977</v>
      </c>
      <c r="M101" s="111">
        <f>IF(RES_hhdet_tes!M101=0,"",RES_hhdet_tes!M101/RES_hhdet_fec!M101)</f>
        <v>0.57539237420339129</v>
      </c>
      <c r="N101" s="111">
        <f>IF(RES_hhdet_tes!N101=0,"",RES_hhdet_tes!N101/RES_hhdet_fec!N101)</f>
        <v>0.57560051862141359</v>
      </c>
      <c r="O101" s="111">
        <f>IF(RES_hhdet_tes!O101=0,"",RES_hhdet_tes!O101/RES_hhdet_fec!O101)</f>
        <v>0.57575604676242276</v>
      </c>
      <c r="P101" s="111">
        <f>IF(RES_hhdet_tes!P101=0,"",RES_hhdet_tes!P101/RES_hhdet_fec!P101)</f>
        <v>0.57586096457194802</v>
      </c>
      <c r="Q101" s="111">
        <f>IF(RES_hhdet_tes!Q101=0,"",RES_hhdet_tes!Q101/RES_hhdet_fec!Q101)</f>
        <v>0.57602971129448532</v>
      </c>
      <c r="R101" s="111">
        <f>IF(RES_hhdet_tes!R101=0,"",RES_hhdet_tes!R101/RES_hhdet_fec!R101)</f>
        <v>0.57640772261856388</v>
      </c>
      <c r="S101" s="111">
        <f>IF(RES_hhdet_tes!S101=0,"",RES_hhdet_tes!S101/RES_hhdet_fec!S101)</f>
        <v>0.5772763881769698</v>
      </c>
      <c r="T101" s="111">
        <f>IF(RES_hhdet_tes!T101=0,"",RES_hhdet_tes!T101/RES_hhdet_fec!T101)</f>
        <v>0.57876155549757258</v>
      </c>
      <c r="U101" s="111">
        <f>IF(RES_hhdet_tes!U101=0,"",RES_hhdet_tes!U101/RES_hhdet_fec!U101)</f>
        <v>0.5803731072608459</v>
      </c>
      <c r="V101" s="111">
        <f>IF(RES_hhdet_tes!V101=0,"",RES_hhdet_tes!V101/RES_hhdet_fec!V101)</f>
        <v>0.58160131177928265</v>
      </c>
      <c r="W101" s="111">
        <f>IF(RES_hhdet_tes!W101=0,"",RES_hhdet_tes!W101/RES_hhdet_fec!W101)</f>
        <v>0.58396126816542682</v>
      </c>
      <c r="X101" s="111">
        <f>IF(RES_hhdet_tes!X101=0,"",RES_hhdet_tes!X101/RES_hhdet_fec!X101)</f>
        <v>0.58661704496495104</v>
      </c>
      <c r="Y101" s="111">
        <f>IF(RES_hhdet_tes!Y101=0,"",RES_hhdet_tes!Y101/RES_hhdet_fec!Y101)</f>
        <v>0.58899700723745341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0.57350026581398728</v>
      </c>
      <c r="C102" s="111">
        <f>IF(RES_hhdet_tes!C102=0,"",RES_hhdet_tes!C102/RES_hhdet_fec!C102)</f>
        <v>0.57443059991509093</v>
      </c>
      <c r="D102" s="111">
        <f>IF(RES_hhdet_tes!D102=0,"",RES_hhdet_tes!D102/RES_hhdet_fec!D102)</f>
        <v>0.57535952817262281</v>
      </c>
      <c r="E102" s="111">
        <f>IF(RES_hhdet_tes!E102=0,"",RES_hhdet_tes!E102/RES_hhdet_fec!E102)</f>
        <v>0.57660713118447038</v>
      </c>
      <c r="F102" s="111">
        <f>IF(RES_hhdet_tes!F102=0,"",RES_hhdet_tes!F102/RES_hhdet_fec!F102)</f>
        <v>0.57798434708977531</v>
      </c>
      <c r="G102" s="111">
        <f>IF(RES_hhdet_tes!G102=0,"",RES_hhdet_tes!G102/RES_hhdet_fec!G102)</f>
        <v>0.57939264841880134</v>
      </c>
      <c r="H102" s="111">
        <f>IF(RES_hhdet_tes!H102=0,"",RES_hhdet_tes!H102/RES_hhdet_fec!H102)</f>
        <v>0.58045116738317915</v>
      </c>
      <c r="I102" s="111">
        <f>IF(RES_hhdet_tes!I102=0,"",RES_hhdet_tes!I102/RES_hhdet_fec!I102)</f>
        <v>0.5809341065228707</v>
      </c>
      <c r="J102" s="111">
        <f>IF(RES_hhdet_tes!J102=0,"",RES_hhdet_tes!J102/RES_hhdet_fec!J102)</f>
        <v>0.58115167315136251</v>
      </c>
      <c r="K102" s="111">
        <f>IF(RES_hhdet_tes!K102=0,"",RES_hhdet_tes!K102/RES_hhdet_fec!K102)</f>
        <v>0.58145103291545752</v>
      </c>
      <c r="L102" s="111">
        <f>IF(RES_hhdet_tes!L102=0,"",RES_hhdet_tes!L102/RES_hhdet_fec!L102)</f>
        <v>0.58174749641048473</v>
      </c>
      <c r="M102" s="111">
        <f>IF(RES_hhdet_tes!M102=0,"",RES_hhdet_tes!M102/RES_hhdet_fec!M102)</f>
        <v>0.5820640093955527</v>
      </c>
      <c r="N102" s="111">
        <f>IF(RES_hhdet_tes!N102=0,"",RES_hhdet_tes!N102/RES_hhdet_fec!N102)</f>
        <v>0.58235515747094968</v>
      </c>
      <c r="O102" s="111">
        <f>IF(RES_hhdet_tes!O102=0,"",RES_hhdet_tes!O102/RES_hhdet_fec!O102)</f>
        <v>0.58261975926471277</v>
      </c>
      <c r="P102" s="111">
        <f>IF(RES_hhdet_tes!P102=0,"",RES_hhdet_tes!P102/RES_hhdet_fec!P102)</f>
        <v>0.58279052420731681</v>
      </c>
      <c r="Q102" s="111">
        <f>IF(RES_hhdet_tes!Q102=0,"",RES_hhdet_tes!Q102/RES_hhdet_fec!Q102)</f>
        <v>0.5830146109699561</v>
      </c>
      <c r="R102" s="111">
        <f>IF(RES_hhdet_tes!R102=0,"",RES_hhdet_tes!R102/RES_hhdet_fec!R102)</f>
        <v>0.58343916768383597</v>
      </c>
      <c r="S102" s="111">
        <f>IF(RES_hhdet_tes!S102=0,"",RES_hhdet_tes!S102/RES_hhdet_fec!S102)</f>
        <v>0.58458038349001884</v>
      </c>
      <c r="T102" s="111">
        <f>IF(RES_hhdet_tes!T102=0,"",RES_hhdet_tes!T102/RES_hhdet_fec!T102)</f>
        <v>0.58628334426392748</v>
      </c>
      <c r="U102" s="111">
        <f>IF(RES_hhdet_tes!U102=0,"",RES_hhdet_tes!U102/RES_hhdet_fec!U102)</f>
        <v>0.58877757584131407</v>
      </c>
      <c r="V102" s="111">
        <f>IF(RES_hhdet_tes!V102=0,"",RES_hhdet_tes!V102/RES_hhdet_fec!V102)</f>
        <v>0.591609906579592</v>
      </c>
      <c r="W102" s="111">
        <f>IF(RES_hhdet_tes!W102=0,"",RES_hhdet_tes!W102/RES_hhdet_fec!W102)</f>
        <v>0.59452396860214796</v>
      </c>
      <c r="X102" s="111">
        <f>IF(RES_hhdet_tes!X102=0,"",RES_hhdet_tes!X102/RES_hhdet_fec!X102)</f>
        <v>0.59669090985955064</v>
      </c>
      <c r="Y102" s="111">
        <f>IF(RES_hhdet_tes!Y102=0,"",RES_hhdet_tes!Y102/RES_hhdet_fec!Y102)</f>
        <v>0.5985910309660758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0.73418463955709468</v>
      </c>
      <c r="C103" s="45">
        <f>IF(RES_hhdet_tes!C103=0,"",RES_hhdet_tes!C103/RES_hhdet_fec!C103)</f>
        <v>0.73667318760311706</v>
      </c>
      <c r="D103" s="45">
        <f>IF(RES_hhdet_tes!D103=0,"",RES_hhdet_tes!D103/RES_hhdet_fec!D103)</f>
        <v>0.73710298985362821</v>
      </c>
      <c r="E103" s="45">
        <f>IF(RES_hhdet_tes!E103=0,"",RES_hhdet_tes!E103/RES_hhdet_fec!E103)</f>
        <v>0.73768480178345608</v>
      </c>
      <c r="F103" s="45">
        <f>IF(RES_hhdet_tes!F103=0,"",RES_hhdet_tes!F103/RES_hhdet_fec!F103)</f>
        <v>0.74323656438907071</v>
      </c>
      <c r="G103" s="45">
        <f>IF(RES_hhdet_tes!G103=0,"",RES_hhdet_tes!G103/RES_hhdet_fec!G103)</f>
        <v>0.74914940723399548</v>
      </c>
      <c r="H103" s="45">
        <f>IF(RES_hhdet_tes!H103=0,"",RES_hhdet_tes!H103/RES_hhdet_fec!H103)</f>
        <v>0.75153276932609536</v>
      </c>
      <c r="I103" s="45">
        <f>IF(RES_hhdet_tes!I103=0,"",RES_hhdet_tes!I103/RES_hhdet_fec!I103)</f>
        <v>0.75269660875845534</v>
      </c>
      <c r="J103" s="45">
        <f>IF(RES_hhdet_tes!J103=0,"",RES_hhdet_tes!J103/RES_hhdet_fec!J103)</f>
        <v>0.75352003272407098</v>
      </c>
      <c r="K103" s="45">
        <f>IF(RES_hhdet_tes!K103=0,"",RES_hhdet_tes!K103/RES_hhdet_fec!K103)</f>
        <v>0.75518180596811435</v>
      </c>
      <c r="L103" s="45">
        <f>IF(RES_hhdet_tes!L103=0,"",RES_hhdet_tes!L103/RES_hhdet_fec!L103)</f>
        <v>0.75654331555705168</v>
      </c>
      <c r="M103" s="45">
        <f>IF(RES_hhdet_tes!M103=0,"",RES_hhdet_tes!M103/RES_hhdet_fec!M103)</f>
        <v>0.75845757256016899</v>
      </c>
      <c r="N103" s="45">
        <f>IF(RES_hhdet_tes!N103=0,"",RES_hhdet_tes!N103/RES_hhdet_fec!N103)</f>
        <v>0.76048899906880096</v>
      </c>
      <c r="O103" s="45">
        <f>IF(RES_hhdet_tes!O103=0,"",RES_hhdet_tes!O103/RES_hhdet_fec!O103)</f>
        <v>0.76231848373000732</v>
      </c>
      <c r="P103" s="45">
        <f>IF(RES_hhdet_tes!P103=0,"",RES_hhdet_tes!P103/RES_hhdet_fec!P103)</f>
        <v>0.76531345495587488</v>
      </c>
      <c r="Q103" s="45">
        <f>IF(RES_hhdet_tes!Q103=0,"",RES_hhdet_tes!Q103/RES_hhdet_fec!Q103)</f>
        <v>0.76879730391989332</v>
      </c>
      <c r="R103" s="45">
        <f>IF(RES_hhdet_tes!R103=0,"",RES_hhdet_tes!R103/RES_hhdet_fec!R103)</f>
        <v>0.77297220994416227</v>
      </c>
      <c r="S103" s="45">
        <f>IF(RES_hhdet_tes!S103=0,"",RES_hhdet_tes!S103/RES_hhdet_fec!S103)</f>
        <v>0.77867275024670823</v>
      </c>
      <c r="T103" s="45">
        <f>IF(RES_hhdet_tes!T103=0,"",RES_hhdet_tes!T103/RES_hhdet_fec!T103)</f>
        <v>0.78743445938151047</v>
      </c>
      <c r="U103" s="45">
        <f>IF(RES_hhdet_tes!U103=0,"",RES_hhdet_tes!U103/RES_hhdet_fec!U103)</f>
        <v>0.80064923361055684</v>
      </c>
      <c r="V103" s="45">
        <f>IF(RES_hhdet_tes!V103=0,"",RES_hhdet_tes!V103/RES_hhdet_fec!V103)</f>
        <v>0.81665664414241568</v>
      </c>
      <c r="W103" s="45">
        <f>IF(RES_hhdet_tes!W103=0,"",RES_hhdet_tes!W103/RES_hhdet_fec!W103)</f>
        <v>0.8307436019529657</v>
      </c>
      <c r="X103" s="45">
        <f>IF(RES_hhdet_tes!X103=0,"",RES_hhdet_tes!X103/RES_hhdet_fec!X103)</f>
        <v>0.84577924976218577</v>
      </c>
      <c r="Y103" s="45">
        <f>IF(RES_hhdet_tes!Y103=0,"",RES_hhdet_tes!Y103/RES_hhdet_fec!Y103)</f>
        <v>0.85726115318646678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0.6829467141013843</v>
      </c>
      <c r="C124" s="119">
        <f>IF(RES_hhdet_tes!C124=0,"",RES_hhdet_tes!C124/RES_hhdet_fec!C124)</f>
        <v>0.68471274355647505</v>
      </c>
      <c r="D124" s="119">
        <f>IF(RES_hhdet_tes!D124=0,"",RES_hhdet_tes!D124/RES_hhdet_fec!D124)</f>
        <v>0.68361327906510372</v>
      </c>
      <c r="E124" s="119">
        <f>IF(RES_hhdet_tes!E124=0,"",RES_hhdet_tes!E124/RES_hhdet_fec!E124)</f>
        <v>0.68469672194966924</v>
      </c>
      <c r="F124" s="119">
        <f>IF(RES_hhdet_tes!F124=0,"",RES_hhdet_tes!F124/RES_hhdet_fec!F124)</f>
        <v>0.68817681467333813</v>
      </c>
      <c r="G124" s="119">
        <f>IF(RES_hhdet_tes!G124=0,"",RES_hhdet_tes!G124/RES_hhdet_fec!G124)</f>
        <v>0.69001907399644913</v>
      </c>
      <c r="H124" s="119">
        <f>IF(RES_hhdet_tes!H124=0,"",RES_hhdet_tes!H124/RES_hhdet_fec!H124)</f>
        <v>0.69269782549443371</v>
      </c>
      <c r="I124" s="119">
        <f>IF(RES_hhdet_tes!I124=0,"",RES_hhdet_tes!I124/RES_hhdet_fec!I124)</f>
        <v>0.6964745733684462</v>
      </c>
      <c r="J124" s="119">
        <f>IF(RES_hhdet_tes!J124=0,"",RES_hhdet_tes!J124/RES_hhdet_fec!J124)</f>
        <v>0.6987298226936588</v>
      </c>
      <c r="K124" s="119">
        <f>IF(RES_hhdet_tes!K124=0,"",RES_hhdet_tes!K124/RES_hhdet_fec!K124)</f>
        <v>0.70108751343475606</v>
      </c>
      <c r="L124" s="119">
        <f>IF(RES_hhdet_tes!L124=0,"",RES_hhdet_tes!L124/RES_hhdet_fec!L124)</f>
        <v>0.70479500021955044</v>
      </c>
      <c r="M124" s="119">
        <f>IF(RES_hhdet_tes!M124=0,"",RES_hhdet_tes!M124/RES_hhdet_fec!M124)</f>
        <v>0.70988471485588767</v>
      </c>
      <c r="N124" s="119">
        <f>IF(RES_hhdet_tes!N124=0,"",RES_hhdet_tes!N124/RES_hhdet_fec!N124)</f>
        <v>0.71777356904628831</v>
      </c>
      <c r="O124" s="119">
        <f>IF(RES_hhdet_tes!O124=0,"",RES_hhdet_tes!O124/RES_hhdet_fec!O124)</f>
        <v>0.72105620329777653</v>
      </c>
      <c r="P124" s="119">
        <f>IF(RES_hhdet_tes!P124=0,"",RES_hhdet_tes!P124/RES_hhdet_fec!P124)</f>
        <v>0.72201645108879109</v>
      </c>
      <c r="Q124" s="119">
        <f>IF(RES_hhdet_tes!Q124=0,"",RES_hhdet_tes!Q124/RES_hhdet_fec!Q124)</f>
        <v>0.72380468219513894</v>
      </c>
      <c r="R124" s="119">
        <f>IF(RES_hhdet_tes!R124=0,"",RES_hhdet_tes!R124/RES_hhdet_fec!R124)</f>
        <v>0.72540638640356503</v>
      </c>
      <c r="S124" s="119">
        <f>IF(RES_hhdet_tes!S124=0,"",RES_hhdet_tes!S124/RES_hhdet_fec!S124)</f>
        <v>0.72697565167744083</v>
      </c>
      <c r="T124" s="119">
        <f>IF(RES_hhdet_tes!T124=0,"",RES_hhdet_tes!T124/RES_hhdet_fec!T124)</f>
        <v>0.73096060802768315</v>
      </c>
      <c r="U124" s="119">
        <f>IF(RES_hhdet_tes!U124=0,"",RES_hhdet_tes!U124/RES_hhdet_fec!U124)</f>
        <v>0.73628783530249753</v>
      </c>
      <c r="V124" s="119">
        <f>IF(RES_hhdet_tes!V124=0,"",RES_hhdet_tes!V124/RES_hhdet_fec!V124)</f>
        <v>0.73622152343938596</v>
      </c>
      <c r="W124" s="119">
        <f>IF(RES_hhdet_tes!W124=0,"",RES_hhdet_tes!W124/RES_hhdet_fec!W124)</f>
        <v>0.74901498271410771</v>
      </c>
      <c r="X124" s="119">
        <f>IF(RES_hhdet_tes!X124=0,"",RES_hhdet_tes!X124/RES_hhdet_fec!X124)</f>
        <v>0.75451020704902838</v>
      </c>
      <c r="Y124" s="119">
        <f>IF(RES_hhdet_tes!Y124=0,"",RES_hhdet_tes!Y124/RES_hhdet_fec!Y124)</f>
        <v>0.75771460486632891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0.6843811156827615</v>
      </c>
      <c r="C125" s="124">
        <f>IF(RES_hhdet_tes!C125=0,"",RES_hhdet_tes!C125/RES_hhdet_fec!C125)</f>
        <v>0.68542002536980595</v>
      </c>
      <c r="D125" s="124">
        <f>IF(RES_hhdet_tes!D125=0,"",RES_hhdet_tes!D125/RES_hhdet_fec!D125)</f>
        <v>0.6854969895305042</v>
      </c>
      <c r="E125" s="124">
        <f>IF(RES_hhdet_tes!E125=0,"",RES_hhdet_tes!E125/RES_hhdet_fec!E125)</f>
        <v>0.68662227422547428</v>
      </c>
      <c r="F125" s="124">
        <f>IF(RES_hhdet_tes!F125=0,"",RES_hhdet_tes!F125/RES_hhdet_fec!F125)</f>
        <v>0.68891897117652645</v>
      </c>
      <c r="G125" s="124">
        <f>IF(RES_hhdet_tes!G125=0,"",RES_hhdet_tes!G125/RES_hhdet_fec!G125)</f>
        <v>0.690832659769266</v>
      </c>
      <c r="H125" s="124">
        <f>IF(RES_hhdet_tes!H125=0,"",RES_hhdet_tes!H125/RES_hhdet_fec!H125)</f>
        <v>0.69294953440555573</v>
      </c>
      <c r="I125" s="124">
        <f>IF(RES_hhdet_tes!I125=0,"",RES_hhdet_tes!I125/RES_hhdet_fec!I125)</f>
        <v>0.69507666745577523</v>
      </c>
      <c r="J125" s="124">
        <f>IF(RES_hhdet_tes!J125=0,"",RES_hhdet_tes!J125/RES_hhdet_fec!J125)</f>
        <v>0.69711415681783018</v>
      </c>
      <c r="K125" s="124">
        <f>IF(RES_hhdet_tes!K125=0,"",RES_hhdet_tes!K125/RES_hhdet_fec!K125)</f>
        <v>0.69940276049942818</v>
      </c>
      <c r="L125" s="124">
        <f>IF(RES_hhdet_tes!L125=0,"",RES_hhdet_tes!L125/RES_hhdet_fec!L125)</f>
        <v>0.70247032793566</v>
      </c>
      <c r="M125" s="124">
        <f>IF(RES_hhdet_tes!M125=0,"",RES_hhdet_tes!M125/RES_hhdet_fec!M125)</f>
        <v>0.70625510246599699</v>
      </c>
      <c r="N125" s="124">
        <f>IF(RES_hhdet_tes!N125=0,"",RES_hhdet_tes!N125/RES_hhdet_fec!N125)</f>
        <v>0.71104705897776954</v>
      </c>
      <c r="O125" s="124">
        <f>IF(RES_hhdet_tes!O125=0,"",RES_hhdet_tes!O125/RES_hhdet_fec!O125)</f>
        <v>0.71553312465098107</v>
      </c>
      <c r="P125" s="124">
        <f>IF(RES_hhdet_tes!P125=0,"",RES_hhdet_tes!P125/RES_hhdet_fec!P125)</f>
        <v>0.7159545601249877</v>
      </c>
      <c r="Q125" s="124">
        <f>IF(RES_hhdet_tes!Q125=0,"",RES_hhdet_tes!Q125/RES_hhdet_fec!Q125)</f>
        <v>0.71667806478888718</v>
      </c>
      <c r="R125" s="124">
        <f>IF(RES_hhdet_tes!R125=0,"",RES_hhdet_tes!R125/RES_hhdet_fec!R125)</f>
        <v>0.71795500772630483</v>
      </c>
      <c r="S125" s="124">
        <f>IF(RES_hhdet_tes!S125=0,"",RES_hhdet_tes!S125/RES_hhdet_fec!S125)</f>
        <v>0.71986337300740844</v>
      </c>
      <c r="T125" s="124">
        <f>IF(RES_hhdet_tes!T125=0,"",RES_hhdet_tes!T125/RES_hhdet_fec!T125)</f>
        <v>0.72195842022499246</v>
      </c>
      <c r="U125" s="124">
        <f>IF(RES_hhdet_tes!U125=0,"",RES_hhdet_tes!U125/RES_hhdet_fec!U125)</f>
        <v>0.72456846640306427</v>
      </c>
      <c r="V125" s="124">
        <f>IF(RES_hhdet_tes!V125=0,"",RES_hhdet_tes!V125/RES_hhdet_fec!V125)</f>
        <v>0.7274174002698397</v>
      </c>
      <c r="W125" s="124">
        <f>IF(RES_hhdet_tes!W125=0,"",RES_hhdet_tes!W125/RES_hhdet_fec!W125)</f>
        <v>0.73007398430201242</v>
      </c>
      <c r="X125" s="124">
        <f>IF(RES_hhdet_tes!X125=0,"",RES_hhdet_tes!X125/RES_hhdet_fec!X125)</f>
        <v>0.73293363343583118</v>
      </c>
      <c r="Y125" s="124">
        <f>IF(RES_hhdet_tes!Y125=0,"",RES_hhdet_tes!Y125/RES_hhdet_fec!Y125)</f>
        <v>0.73609402765154119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0.68331709138711927</v>
      </c>
      <c r="C126" s="111">
        <f>IF(RES_hhdet_tes!C126=0,"",RES_hhdet_tes!C126/RES_hhdet_fec!C126)</f>
        <v>0.68437674076055699</v>
      </c>
      <c r="D126" s="111">
        <f>IF(RES_hhdet_tes!D126=0,"",RES_hhdet_tes!D126/RES_hhdet_fec!D126)</f>
        <v>0.68446946477704818</v>
      </c>
      <c r="E126" s="111">
        <f>IF(RES_hhdet_tes!E126=0,"",RES_hhdet_tes!E126/RES_hhdet_fec!E126)</f>
        <v>0.68562278752543293</v>
      </c>
      <c r="F126" s="111">
        <f>IF(RES_hhdet_tes!F126=0,"",RES_hhdet_tes!F126/RES_hhdet_fec!F126)</f>
        <v>0.68793196157114367</v>
      </c>
      <c r="G126" s="111">
        <f>IF(RES_hhdet_tes!G126=0,"",RES_hhdet_tes!G126/RES_hhdet_fec!G126)</f>
        <v>0.68987254535262432</v>
      </c>
      <c r="H126" s="111">
        <f>IF(RES_hhdet_tes!H126=0,"",RES_hhdet_tes!H126/RES_hhdet_fec!H126)</f>
        <v>0.69201524404755144</v>
      </c>
      <c r="I126" s="111">
        <f>IF(RES_hhdet_tes!I126=0,"",RES_hhdet_tes!I126/RES_hhdet_fec!I126)</f>
        <v>0.69416071096413501</v>
      </c>
      <c r="J126" s="111">
        <f>IF(RES_hhdet_tes!J126=0,"",RES_hhdet_tes!J126/RES_hhdet_fec!J126)</f>
        <v>0.69621219376134091</v>
      </c>
      <c r="K126" s="111">
        <f>IF(RES_hhdet_tes!K126=0,"",RES_hhdet_tes!K126/RES_hhdet_fec!K126)</f>
        <v>0.69851918369619492</v>
      </c>
      <c r="L126" s="111">
        <f>IF(RES_hhdet_tes!L126=0,"",RES_hhdet_tes!L126/RES_hhdet_fec!L126)</f>
        <v>0.7016034810577142</v>
      </c>
      <c r="M126" s="111">
        <f>IF(RES_hhdet_tes!M126=0,"",RES_hhdet_tes!M126/RES_hhdet_fec!M126)</f>
        <v>0.70540965338727935</v>
      </c>
      <c r="N126" s="111">
        <f>IF(RES_hhdet_tes!N126=0,"",RES_hhdet_tes!N126/RES_hhdet_fec!N126)</f>
        <v>0.71024288359103283</v>
      </c>
      <c r="O126" s="111">
        <f>IF(RES_hhdet_tes!O126=0,"",RES_hhdet_tes!O126/RES_hhdet_fec!O126)</f>
        <v>0.71474236559821458</v>
      </c>
      <c r="P126" s="111">
        <f>IF(RES_hhdet_tes!P126=0,"",RES_hhdet_tes!P126/RES_hhdet_fec!P126)</f>
        <v>0.71516268169330344</v>
      </c>
      <c r="Q126" s="111">
        <f>IF(RES_hhdet_tes!Q126=0,"",RES_hhdet_tes!Q126/RES_hhdet_fec!Q126)</f>
        <v>0.71588634042983235</v>
      </c>
      <c r="R126" s="111">
        <f>IF(RES_hhdet_tes!R126=0,"",RES_hhdet_tes!R126/RES_hhdet_fec!R126)</f>
        <v>0.71716866460548467</v>
      </c>
      <c r="S126" s="111">
        <f>IF(RES_hhdet_tes!S126=0,"",RES_hhdet_tes!S126/RES_hhdet_fec!S126)</f>
        <v>0.71907792312968266</v>
      </c>
      <c r="T126" s="111">
        <f>IF(RES_hhdet_tes!T126=0,"",RES_hhdet_tes!T126/RES_hhdet_fec!T126)</f>
        <v>0.72117787568488179</v>
      </c>
      <c r="U126" s="111">
        <f>IF(RES_hhdet_tes!U126=0,"",RES_hhdet_tes!U126/RES_hhdet_fec!U126)</f>
        <v>0.72379357427363056</v>
      </c>
      <c r="V126" s="111">
        <f>IF(RES_hhdet_tes!V126=0,"",RES_hhdet_tes!V126/RES_hhdet_fec!V126)</f>
        <v>0.72663429033574023</v>
      </c>
      <c r="W126" s="111">
        <f>IF(RES_hhdet_tes!W126=0,"",RES_hhdet_tes!W126/RES_hhdet_fec!W126)</f>
        <v>0.72929611984374398</v>
      </c>
      <c r="X126" s="111">
        <f>IF(RES_hhdet_tes!X126=0,"",RES_hhdet_tes!X126/RES_hhdet_fec!X126)</f>
        <v>0.73216855469109465</v>
      </c>
      <c r="Y126" s="111">
        <f>IF(RES_hhdet_tes!Y126=0,"",RES_hhdet_tes!Y126/RES_hhdet_fec!Y126)</f>
        <v>0.73533906726817888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1.6784535314436273</v>
      </c>
      <c r="C128" s="124">
        <f>IF(RES_hhdet_tes!C128=0,"",RES_hhdet_tes!C128/RES_hhdet_fec!C128)</f>
        <v>1.9315254657818151</v>
      </c>
      <c r="D128" s="124">
        <f>IF(RES_hhdet_tes!D128=0,"",RES_hhdet_tes!D128/RES_hhdet_fec!D128)</f>
        <v>2.0327529447944137</v>
      </c>
      <c r="E128" s="124">
        <f>IF(RES_hhdet_tes!E128=0,"",RES_hhdet_tes!E128/RES_hhdet_fec!E128)</f>
        <v>2.111574872450289</v>
      </c>
      <c r="F128" s="124">
        <f>IF(RES_hhdet_tes!F128=0,"",RES_hhdet_tes!F128/RES_hhdet_fec!F128)</f>
        <v>2.2188517532887562</v>
      </c>
      <c r="G128" s="124">
        <f>IF(RES_hhdet_tes!G128=0,"",RES_hhdet_tes!G128/RES_hhdet_fec!G128)</f>
        <v>2.3273679780960954</v>
      </c>
      <c r="H128" s="124">
        <f>IF(RES_hhdet_tes!H128=0,"",RES_hhdet_tes!H128/RES_hhdet_fec!H128)</f>
        <v>2.4371393664029823</v>
      </c>
      <c r="I128" s="124">
        <f>IF(RES_hhdet_tes!I128=0,"",RES_hhdet_tes!I128/RES_hhdet_fec!I128)</f>
        <v>2.5176731516843334</v>
      </c>
      <c r="J128" s="124">
        <f>IF(RES_hhdet_tes!J128=0,"",RES_hhdet_tes!J128/RES_hhdet_fec!J128)</f>
        <v>2.5895537417758856</v>
      </c>
      <c r="K128" s="124">
        <f>IF(RES_hhdet_tes!K128=0,"",RES_hhdet_tes!K128/RES_hhdet_fec!K128)</f>
        <v>2.6706660639186799</v>
      </c>
      <c r="L128" s="124">
        <f>IF(RES_hhdet_tes!L128=0,"",RES_hhdet_tes!L128/RES_hhdet_fec!L128)</f>
        <v>2.7457369992172533</v>
      </c>
      <c r="M128" s="124">
        <f>IF(RES_hhdet_tes!M128=0,"",RES_hhdet_tes!M128/RES_hhdet_fec!M128)</f>
        <v>2.8328833318266344</v>
      </c>
      <c r="N128" s="124">
        <f>IF(RES_hhdet_tes!N128=0,"",RES_hhdet_tes!N128/RES_hhdet_fec!N128)</f>
        <v>2.9487368985033497</v>
      </c>
      <c r="O128" s="124">
        <f>IF(RES_hhdet_tes!O128=0,"",RES_hhdet_tes!O128/RES_hhdet_fec!O128)</f>
        <v>3.0801951164864474</v>
      </c>
      <c r="P128" s="124">
        <f>IF(RES_hhdet_tes!P128=0,"",RES_hhdet_tes!P128/RES_hhdet_fec!P128)</f>
        <v>3.2003062597034986</v>
      </c>
      <c r="Q128" s="124">
        <f>IF(RES_hhdet_tes!Q128=0,"",RES_hhdet_tes!Q128/RES_hhdet_fec!Q128)</f>
        <v>3.2984390714083078</v>
      </c>
      <c r="R128" s="124">
        <f>IF(RES_hhdet_tes!R128=0,"",RES_hhdet_tes!R128/RES_hhdet_fec!R128)</f>
        <v>3.3774708566501936</v>
      </c>
      <c r="S128" s="124">
        <f>IF(RES_hhdet_tes!S128=0,"",RES_hhdet_tes!S128/RES_hhdet_fec!S128)</f>
        <v>3.4595477914101038</v>
      </c>
      <c r="T128" s="124">
        <f>IF(RES_hhdet_tes!T128=0,"",RES_hhdet_tes!T128/RES_hhdet_fec!T128)</f>
        <v>3.5488694727986281</v>
      </c>
      <c r="U128" s="124">
        <f>IF(RES_hhdet_tes!U128=0,"",RES_hhdet_tes!U128/RES_hhdet_fec!U128)</f>
        <v>3.6186114139471997</v>
      </c>
      <c r="V128" s="124">
        <f>IF(RES_hhdet_tes!V128=0,"",RES_hhdet_tes!V128/RES_hhdet_fec!V128)</f>
        <v>3.6712912501186192</v>
      </c>
      <c r="W128" s="124">
        <f>IF(RES_hhdet_tes!W128=0,"",RES_hhdet_tes!W128/RES_hhdet_fec!W128)</f>
        <v>3.706560896146943</v>
      </c>
      <c r="X128" s="124">
        <f>IF(RES_hhdet_tes!X128=0,"",RES_hhdet_tes!X128/RES_hhdet_fec!X128)</f>
        <v>3.7319700217316885</v>
      </c>
      <c r="Y128" s="124">
        <f>IF(RES_hhdet_tes!Y128=0,"",RES_hhdet_tes!Y128/RES_hhdet_fec!Y128)</f>
        <v>3.7566249186448606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1.6784535314436273</v>
      </c>
      <c r="C129" s="111">
        <f>IF(RES_hhdet_tes!C129=0,"",RES_hhdet_tes!C129/RES_hhdet_fec!C129)</f>
        <v>1.9315254657818151</v>
      </c>
      <c r="D129" s="111">
        <f>IF(RES_hhdet_tes!D129=0,"",RES_hhdet_tes!D129/RES_hhdet_fec!D129)</f>
        <v>2.0327529447944137</v>
      </c>
      <c r="E129" s="111">
        <f>IF(RES_hhdet_tes!E129=0,"",RES_hhdet_tes!E129/RES_hhdet_fec!E129)</f>
        <v>2.111574872450289</v>
      </c>
      <c r="F129" s="111">
        <f>IF(RES_hhdet_tes!F129=0,"",RES_hhdet_tes!F129/RES_hhdet_fec!F129)</f>
        <v>2.2188517532887562</v>
      </c>
      <c r="G129" s="111">
        <f>IF(RES_hhdet_tes!G129=0,"",RES_hhdet_tes!G129/RES_hhdet_fec!G129)</f>
        <v>2.3273679780960954</v>
      </c>
      <c r="H129" s="111">
        <f>IF(RES_hhdet_tes!H129=0,"",RES_hhdet_tes!H129/RES_hhdet_fec!H129)</f>
        <v>2.4371393664029823</v>
      </c>
      <c r="I129" s="111">
        <f>IF(RES_hhdet_tes!I129=0,"",RES_hhdet_tes!I129/RES_hhdet_fec!I129)</f>
        <v>2.5176731516843334</v>
      </c>
      <c r="J129" s="111">
        <f>IF(RES_hhdet_tes!J129=0,"",RES_hhdet_tes!J129/RES_hhdet_fec!J129)</f>
        <v>2.5895537417758856</v>
      </c>
      <c r="K129" s="111">
        <f>IF(RES_hhdet_tes!K129=0,"",RES_hhdet_tes!K129/RES_hhdet_fec!K129)</f>
        <v>2.6706660639186799</v>
      </c>
      <c r="L129" s="111">
        <f>IF(RES_hhdet_tes!L129=0,"",RES_hhdet_tes!L129/RES_hhdet_fec!L129)</f>
        <v>2.7457369992172533</v>
      </c>
      <c r="M129" s="111">
        <f>IF(RES_hhdet_tes!M129=0,"",RES_hhdet_tes!M129/RES_hhdet_fec!M129)</f>
        <v>2.8328833318266344</v>
      </c>
      <c r="N129" s="111">
        <f>IF(RES_hhdet_tes!N129=0,"",RES_hhdet_tes!N129/RES_hhdet_fec!N129)</f>
        <v>2.9487368985033497</v>
      </c>
      <c r="O129" s="111">
        <f>IF(RES_hhdet_tes!O129=0,"",RES_hhdet_tes!O129/RES_hhdet_fec!O129)</f>
        <v>3.0801951164864474</v>
      </c>
      <c r="P129" s="111">
        <f>IF(RES_hhdet_tes!P129=0,"",RES_hhdet_tes!P129/RES_hhdet_fec!P129)</f>
        <v>3.2003062597034986</v>
      </c>
      <c r="Q129" s="111">
        <f>IF(RES_hhdet_tes!Q129=0,"",RES_hhdet_tes!Q129/RES_hhdet_fec!Q129)</f>
        <v>3.2984390714083078</v>
      </c>
      <c r="R129" s="111">
        <f>IF(RES_hhdet_tes!R129=0,"",RES_hhdet_tes!R129/RES_hhdet_fec!R129)</f>
        <v>3.3774708566501936</v>
      </c>
      <c r="S129" s="111">
        <f>IF(RES_hhdet_tes!S129=0,"",RES_hhdet_tes!S129/RES_hhdet_fec!S129)</f>
        <v>3.4595477914101038</v>
      </c>
      <c r="T129" s="111">
        <f>IF(RES_hhdet_tes!T129=0,"",RES_hhdet_tes!T129/RES_hhdet_fec!T129)</f>
        <v>3.5488694727986281</v>
      </c>
      <c r="U129" s="111">
        <f>IF(RES_hhdet_tes!U129=0,"",RES_hhdet_tes!U129/RES_hhdet_fec!U129)</f>
        <v>3.6186114139471997</v>
      </c>
      <c r="V129" s="111">
        <f>IF(RES_hhdet_tes!V129=0,"",RES_hhdet_tes!V129/RES_hhdet_fec!V129)</f>
        <v>3.6712912501186192</v>
      </c>
      <c r="W129" s="111">
        <f>IF(RES_hhdet_tes!W129=0,"",RES_hhdet_tes!W129/RES_hhdet_fec!W129)</f>
        <v>3.706560896146943</v>
      </c>
      <c r="X129" s="111">
        <f>IF(RES_hhdet_tes!X129=0,"",RES_hhdet_tes!X129/RES_hhdet_fec!X129)</f>
        <v>3.7319700217316885</v>
      </c>
      <c r="Y129" s="111">
        <f>IF(RES_hhdet_tes!Y129=0,"",RES_hhdet_tes!Y129/RES_hhdet_fec!Y129)</f>
        <v>3.7566249186448606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0.72503790188623529</v>
      </c>
      <c r="C130" s="124">
        <f>IF(RES_hhdet_tes!C130=0,"",RES_hhdet_tes!C130/RES_hhdet_fec!C130)</f>
        <v>0.72644785764533981</v>
      </c>
      <c r="D130" s="124">
        <f>IF(RES_hhdet_tes!D130=0,"",RES_hhdet_tes!D130/RES_hhdet_fec!D130)</f>
        <v>0.7248532138854028</v>
      </c>
      <c r="E130" s="124">
        <f>IF(RES_hhdet_tes!E130=0,"",RES_hhdet_tes!E130/RES_hhdet_fec!E130)</f>
        <v>0.7240185483034618</v>
      </c>
      <c r="F130" s="124">
        <f>IF(RES_hhdet_tes!F130=0,"",RES_hhdet_tes!F130/RES_hhdet_fec!F130)</f>
        <v>0.72825507683853696</v>
      </c>
      <c r="G130" s="124">
        <f>IF(RES_hhdet_tes!G130=0,"",RES_hhdet_tes!G130/RES_hhdet_fec!G130)</f>
        <v>0.72971075008826181</v>
      </c>
      <c r="H130" s="124">
        <f>IF(RES_hhdet_tes!H130=0,"",RES_hhdet_tes!H130/RES_hhdet_fec!H130)</f>
        <v>0.73078848720474787</v>
      </c>
      <c r="I130" s="124">
        <f>IF(RES_hhdet_tes!I130=0,"",RES_hhdet_tes!I130/RES_hhdet_fec!I130)</f>
        <v>0.73466050940394212</v>
      </c>
      <c r="J130" s="124">
        <f>IF(RES_hhdet_tes!J130=0,"",RES_hhdet_tes!J130/RES_hhdet_fec!J130)</f>
        <v>0.73555520405736952</v>
      </c>
      <c r="K130" s="124">
        <f>IF(RES_hhdet_tes!K130=0,"",RES_hhdet_tes!K130/RES_hhdet_fec!K130)</f>
        <v>0.73814715337906578</v>
      </c>
      <c r="L130" s="124">
        <f>IF(RES_hhdet_tes!L130=0,"",RES_hhdet_tes!L130/RES_hhdet_fec!L130)</f>
        <v>0.74322295270588978</v>
      </c>
      <c r="M130" s="124">
        <f>IF(RES_hhdet_tes!M130=0,"",RES_hhdet_tes!M130/RES_hhdet_fec!M130)</f>
        <v>0.74866582829257933</v>
      </c>
      <c r="N130" s="124">
        <f>IF(RES_hhdet_tes!N130=0,"",RES_hhdet_tes!N130/RES_hhdet_fec!N130)</f>
        <v>0.75956959373883304</v>
      </c>
      <c r="O130" s="124">
        <f>IF(RES_hhdet_tes!O130=0,"",RES_hhdet_tes!O130/RES_hhdet_fec!O130)</f>
        <v>0.76490007542281968</v>
      </c>
      <c r="P130" s="124">
        <f>IF(RES_hhdet_tes!P130=0,"",RES_hhdet_tes!P130/RES_hhdet_fec!P130)</f>
        <v>0.76404751372609248</v>
      </c>
      <c r="Q130" s="124">
        <f>IF(RES_hhdet_tes!Q130=0,"",RES_hhdet_tes!Q130/RES_hhdet_fec!Q130)</f>
        <v>0.76228775676905869</v>
      </c>
      <c r="R130" s="124">
        <f>IF(RES_hhdet_tes!R130=0,"",RES_hhdet_tes!R130/RES_hhdet_fec!R130)</f>
        <v>0.76466234518412268</v>
      </c>
      <c r="S130" s="124">
        <f>IF(RES_hhdet_tes!S130=0,"",RES_hhdet_tes!S130/RES_hhdet_fec!S130)</f>
        <v>0.76841375719406302</v>
      </c>
      <c r="T130" s="124">
        <f>IF(RES_hhdet_tes!T130=0,"",RES_hhdet_tes!T130/RES_hhdet_fec!T130)</f>
        <v>0.77232360912227216</v>
      </c>
      <c r="U130" s="124">
        <f>IF(RES_hhdet_tes!U130=0,"",RES_hhdet_tes!U130/RES_hhdet_fec!U130)</f>
        <v>0.7770651420309812</v>
      </c>
      <c r="V130" s="124">
        <f>IF(RES_hhdet_tes!V130=0,"",RES_hhdet_tes!V130/RES_hhdet_fec!V130)</f>
        <v>0.78175050626542419</v>
      </c>
      <c r="W130" s="124">
        <f>IF(RES_hhdet_tes!W130=0,"",RES_hhdet_tes!W130/RES_hhdet_fec!W130)</f>
        <v>0.78884979787725051</v>
      </c>
      <c r="X130" s="124">
        <f>IF(RES_hhdet_tes!X130=0,"",RES_hhdet_tes!X130/RES_hhdet_fec!X130)</f>
        <v>0.79489253524884174</v>
      </c>
      <c r="Y130" s="124">
        <f>IF(RES_hhdet_tes!Y130=0,"",RES_hhdet_tes!Y130/RES_hhdet_fec!Y130)</f>
        <v>0.80086167932155738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0.73638477464119101</v>
      </c>
      <c r="C131" s="111">
        <f>IF(RES_hhdet_tes!C131=0,"",RES_hhdet_tes!C131/RES_hhdet_fec!C131)</f>
        <v>0.73742271010057103</v>
      </c>
      <c r="D131" s="111">
        <f>IF(RES_hhdet_tes!D131=0,"",RES_hhdet_tes!D131/RES_hhdet_fec!D131)</f>
        <v>0.73769424540181139</v>
      </c>
      <c r="E131" s="111">
        <f>IF(RES_hhdet_tes!E131=0,"",RES_hhdet_tes!E131/RES_hhdet_fec!E131)</f>
        <v>0.73867399591260696</v>
      </c>
      <c r="F131" s="111">
        <f>IF(RES_hhdet_tes!F131=0,"",RES_hhdet_tes!F131/RES_hhdet_fec!F131)</f>
        <v>0.74104700172619975</v>
      </c>
      <c r="G131" s="111">
        <f>IF(RES_hhdet_tes!G131=0,"",RES_hhdet_tes!G131/RES_hhdet_fec!G131)</f>
        <v>0.74323041719969218</v>
      </c>
      <c r="H131" s="111">
        <f>IF(RES_hhdet_tes!H131=0,"",RES_hhdet_tes!H131/RES_hhdet_fec!H131)</f>
        <v>0.74579168443417099</v>
      </c>
      <c r="I131" s="111">
        <f>IF(RES_hhdet_tes!I131=0,"",RES_hhdet_tes!I131/RES_hhdet_fec!I131)</f>
        <v>0.74841570359482379</v>
      </c>
      <c r="J131" s="111">
        <f>IF(RES_hhdet_tes!J131=0,"",RES_hhdet_tes!J131/RES_hhdet_fec!J131)</f>
        <v>0.75106801928121802</v>
      </c>
      <c r="K131" s="111">
        <f>IF(RES_hhdet_tes!K131=0,"",RES_hhdet_tes!K131/RES_hhdet_fec!K131)</f>
        <v>0.75409037212970087</v>
      </c>
      <c r="L131" s="111">
        <f>IF(RES_hhdet_tes!L131=0,"",RES_hhdet_tes!L131/RES_hhdet_fec!L131)</f>
        <v>0.75824066688358049</v>
      </c>
      <c r="M131" s="111">
        <f>IF(RES_hhdet_tes!M131=0,"",RES_hhdet_tes!M131/RES_hhdet_fec!M131)</f>
        <v>0.76365663075365853</v>
      </c>
      <c r="N131" s="111">
        <f>IF(RES_hhdet_tes!N131=0,"",RES_hhdet_tes!N131/RES_hhdet_fec!N131)</f>
        <v>0.77052971563060701</v>
      </c>
      <c r="O131" s="111">
        <f>IF(RES_hhdet_tes!O131=0,"",RES_hhdet_tes!O131/RES_hhdet_fec!O131)</f>
        <v>0.77617230956265149</v>
      </c>
      <c r="P131" s="111">
        <f>IF(RES_hhdet_tes!P131=0,"",RES_hhdet_tes!P131/RES_hhdet_fec!P131)</f>
        <v>0.77686889860756281</v>
      </c>
      <c r="Q131" s="111">
        <f>IF(RES_hhdet_tes!Q131=0,"",RES_hhdet_tes!Q131/RES_hhdet_fec!Q131)</f>
        <v>0.77792842850179211</v>
      </c>
      <c r="R131" s="111">
        <f>IF(RES_hhdet_tes!R131=0,"",RES_hhdet_tes!R131/RES_hhdet_fec!R131)</f>
        <v>0.7795893619620109</v>
      </c>
      <c r="S131" s="111">
        <f>IF(RES_hhdet_tes!S131=0,"",RES_hhdet_tes!S131/RES_hhdet_fec!S131)</f>
        <v>0.78250849952839086</v>
      </c>
      <c r="T131" s="111">
        <f>IF(RES_hhdet_tes!T131=0,"",RES_hhdet_tes!T131/RES_hhdet_fec!T131)</f>
        <v>0.78583470350502926</v>
      </c>
      <c r="U131" s="111">
        <f>IF(RES_hhdet_tes!U131=0,"",RES_hhdet_tes!U131/RES_hhdet_fec!U131)</f>
        <v>0.78999946494447748</v>
      </c>
      <c r="V131" s="111">
        <f>IF(RES_hhdet_tes!V131=0,"",RES_hhdet_tes!V131/RES_hhdet_fec!V131)</f>
        <v>0.79450734106621035</v>
      </c>
      <c r="W131" s="111">
        <f>IF(RES_hhdet_tes!W131=0,"",RES_hhdet_tes!W131/RES_hhdet_fec!W131)</f>
        <v>0.79888296898572353</v>
      </c>
      <c r="X131" s="111">
        <f>IF(RES_hhdet_tes!X131=0,"",RES_hhdet_tes!X131/RES_hhdet_fec!X131)</f>
        <v>0.80326033497226101</v>
      </c>
      <c r="Y131" s="111">
        <f>IF(RES_hhdet_tes!Y131=0,"",RES_hhdet_tes!Y131/RES_hhdet_fec!Y131)</f>
        <v>0.80825751420208325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>
        <f>IF(RES_hhdet_tes!C132=0,"",RES_hhdet_tes!C132/RES_hhdet_fec!C132)</f>
        <v>0.93153130736102852</v>
      </c>
      <c r="D132" s="111">
        <f>IF(RES_hhdet_tes!D132=0,"",RES_hhdet_tes!D132/RES_hhdet_fec!D132)</f>
        <v>0.93289440167869708</v>
      </c>
      <c r="E132" s="111">
        <f>IF(RES_hhdet_tes!E132=0,"",RES_hhdet_tes!E132/RES_hhdet_fec!E132)</f>
        <v>0.9192270098536176</v>
      </c>
      <c r="F132" s="111">
        <f>IF(RES_hhdet_tes!F132=0,"",RES_hhdet_tes!F132/RES_hhdet_fec!F132)</f>
        <v>0.93046453992057865</v>
      </c>
      <c r="G132" s="111">
        <f>IF(RES_hhdet_tes!G132=0,"",RES_hhdet_tes!G132/RES_hhdet_fec!G132)</f>
        <v>0.93985483323482621</v>
      </c>
      <c r="H132" s="111">
        <f>IF(RES_hhdet_tes!H132=0,"",RES_hhdet_tes!H132/RES_hhdet_fec!H132)</f>
        <v>0.92066030492965556</v>
      </c>
      <c r="I132" s="111">
        <f>IF(RES_hhdet_tes!I132=0,"",RES_hhdet_tes!I132/RES_hhdet_fec!I132)</f>
        <v>0.93454439115297727</v>
      </c>
      <c r="J132" s="111">
        <f>IF(RES_hhdet_tes!J132=0,"",RES_hhdet_tes!J132/RES_hhdet_fec!J132)</f>
        <v>0.92683660050753236</v>
      </c>
      <c r="K132" s="111">
        <f>IF(RES_hhdet_tes!K132=0,"",RES_hhdet_tes!K132/RES_hhdet_fec!K132)</f>
        <v>0.93257878866734412</v>
      </c>
      <c r="L132" s="111">
        <f>IF(RES_hhdet_tes!L132=0,"",RES_hhdet_tes!L132/RES_hhdet_fec!L132)</f>
        <v>0.93590010472101604</v>
      </c>
      <c r="M132" s="111">
        <f>IF(RES_hhdet_tes!M132=0,"",RES_hhdet_tes!M132/RES_hhdet_fec!M132)</f>
        <v>0.92794706707120767</v>
      </c>
      <c r="N132" s="111">
        <f>IF(RES_hhdet_tes!N132=0,"",RES_hhdet_tes!N132/RES_hhdet_fec!N132)</f>
        <v>0.95631375633281723</v>
      </c>
      <c r="O132" s="111">
        <f>IF(RES_hhdet_tes!O132=0,"",RES_hhdet_tes!O132/RES_hhdet_fec!O132)</f>
        <v>0.95366817567525064</v>
      </c>
      <c r="P132" s="111">
        <f>IF(RES_hhdet_tes!P132=0,"",RES_hhdet_tes!P132/RES_hhdet_fec!P132)</f>
        <v>0.9526631819114656</v>
      </c>
      <c r="Q132" s="111">
        <f>IF(RES_hhdet_tes!Q132=0,"",RES_hhdet_tes!Q132/RES_hhdet_fec!Q132)</f>
        <v>0.93034158435839986</v>
      </c>
      <c r="R132" s="111">
        <f>IF(RES_hhdet_tes!R132=0,"",RES_hhdet_tes!R132/RES_hhdet_fec!R132)</f>
        <v>0.9332857226435487</v>
      </c>
      <c r="S132" s="111">
        <f>IF(RES_hhdet_tes!S132=0,"",RES_hhdet_tes!S132/RES_hhdet_fec!S132)</f>
        <v>0.93818403810795359</v>
      </c>
      <c r="T132" s="111">
        <f>IF(RES_hhdet_tes!T132=0,"",RES_hhdet_tes!T132/RES_hhdet_fec!T132)</f>
        <v>0.93746235316842752</v>
      </c>
      <c r="U132" s="111">
        <f>IF(RES_hhdet_tes!U132=0,"",RES_hhdet_tes!U132/RES_hhdet_fec!U132)</f>
        <v>0.93949257633979721</v>
      </c>
      <c r="V132" s="111">
        <f>IF(RES_hhdet_tes!V132=0,"",RES_hhdet_tes!V132/RES_hhdet_fec!V132)</f>
        <v>0.93542091791593374</v>
      </c>
      <c r="W132" s="111">
        <f>IF(RES_hhdet_tes!W132=0,"",RES_hhdet_tes!W132/RES_hhdet_fec!W132)</f>
        <v>0.94973532456011722</v>
      </c>
      <c r="X132" s="111">
        <f>IF(RES_hhdet_tes!X132=0,"",RES_hhdet_tes!X132/RES_hhdet_fec!X132)</f>
        <v>0.94281614006880854</v>
      </c>
      <c r="Y132" s="111">
        <f>IF(RES_hhdet_tes!Y132=0,"",RES_hhdet_tes!Y132/RES_hhdet_fec!Y132)</f>
        <v>0.93248956439269493</v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>
        <f>IF(RES_hhdet_tes!C133=0,"",RES_hhdet_tes!C133/RES_hhdet_fec!C133)</f>
        <v>0.76067736442054312</v>
      </c>
      <c r="D133" s="112">
        <f>IF(RES_hhdet_tes!D133=0,"",RES_hhdet_tes!D133/RES_hhdet_fec!D133)</f>
        <v>0.76067736442054312</v>
      </c>
      <c r="E133" s="112">
        <f>IF(RES_hhdet_tes!E133=0,"",RES_hhdet_tes!E133/RES_hhdet_fec!E133)</f>
        <v>0.76067736442054301</v>
      </c>
      <c r="F133" s="112">
        <f>IF(RES_hhdet_tes!F133=0,"",RES_hhdet_tes!F133/RES_hhdet_fec!F133)</f>
        <v>0.76067736442054312</v>
      </c>
      <c r="G133" s="112">
        <f>IF(RES_hhdet_tes!G133=0,"",RES_hhdet_tes!G133/RES_hhdet_fec!G133)</f>
        <v>0.76067736442054301</v>
      </c>
      <c r="H133" s="112">
        <f>IF(RES_hhdet_tes!H133=0,"",RES_hhdet_tes!H133/RES_hhdet_fec!H133)</f>
        <v>0.76067736442054301</v>
      </c>
      <c r="I133" s="112">
        <f>IF(RES_hhdet_tes!I133=0,"",RES_hhdet_tes!I133/RES_hhdet_fec!I133)</f>
        <v>0.76067736442054312</v>
      </c>
      <c r="J133" s="112">
        <f>IF(RES_hhdet_tes!J133=0,"",RES_hhdet_tes!J133/RES_hhdet_fec!J133)</f>
        <v>0.76369929050060403</v>
      </c>
      <c r="K133" s="112">
        <f>IF(RES_hhdet_tes!K133=0,"",RES_hhdet_tes!K133/RES_hhdet_fec!K133)</f>
        <v>0.76547631316380071</v>
      </c>
      <c r="L133" s="112">
        <f>IF(RES_hhdet_tes!L133=0,"",RES_hhdet_tes!L133/RES_hhdet_fec!L133)</f>
        <v>0.76792032864846249</v>
      </c>
      <c r="M133" s="112">
        <f>IF(RES_hhdet_tes!M133=0,"",RES_hhdet_tes!M133/RES_hhdet_fec!M133)</f>
        <v>0.77077821140265623</v>
      </c>
      <c r="N133" s="112">
        <f>IF(RES_hhdet_tes!N133=0,"",RES_hhdet_tes!N133/RES_hhdet_fec!N133)</f>
        <v>0.77691997112986422</v>
      </c>
      <c r="O133" s="112">
        <f>IF(RES_hhdet_tes!O133=0,"",RES_hhdet_tes!O133/RES_hhdet_fec!O133)</f>
        <v>0.77857672523370369</v>
      </c>
      <c r="P133" s="112">
        <f>IF(RES_hhdet_tes!P133=0,"",RES_hhdet_tes!P133/RES_hhdet_fec!P133)</f>
        <v>0.77962436516547551</v>
      </c>
      <c r="Q133" s="112">
        <f>IF(RES_hhdet_tes!Q133=0,"",RES_hhdet_tes!Q133/RES_hhdet_fec!Q133)</f>
        <v>0.78055339961015002</v>
      </c>
      <c r="R133" s="112">
        <f>IF(RES_hhdet_tes!R133=0,"",RES_hhdet_tes!R133/RES_hhdet_fec!R133)</f>
        <v>0.78325513794612955</v>
      </c>
      <c r="S133" s="112">
        <f>IF(RES_hhdet_tes!S133=0,"",RES_hhdet_tes!S133/RES_hhdet_fec!S133)</f>
        <v>0.78721498305415472</v>
      </c>
      <c r="T133" s="112">
        <f>IF(RES_hhdet_tes!T133=0,"",RES_hhdet_tes!T133/RES_hhdet_fec!T133)</f>
        <v>0.78952546512240596</v>
      </c>
      <c r="U133" s="112">
        <f>IF(RES_hhdet_tes!U133=0,"",RES_hhdet_tes!U133/RES_hhdet_fec!U133)</f>
        <v>0.79236966769876227</v>
      </c>
      <c r="V133" s="112">
        <f>IF(RES_hhdet_tes!V133=0,"",RES_hhdet_tes!V133/RES_hhdet_fec!V133)</f>
        <v>0.79461714368613201</v>
      </c>
      <c r="W133" s="112">
        <f>IF(RES_hhdet_tes!W133=0,"",RES_hhdet_tes!W133/RES_hhdet_fec!W133)</f>
        <v>0.80142623616639774</v>
      </c>
      <c r="X133" s="112">
        <f>IF(RES_hhdet_tes!X133=0,"",RES_hhdet_tes!X133/RES_hhdet_fec!X133)</f>
        <v>0.80669516190312929</v>
      </c>
      <c r="Y133" s="112">
        <f>IF(RES_hhdet_tes!Y133=0,"",RES_hhdet_tes!Y133/RES_hhdet_fec!Y133)</f>
        <v>0.81314295469198183</v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0.57037957626969449</v>
      </c>
      <c r="C135" s="112">
        <f>IF(RES_hhdet_tes!C135=0,"",RES_hhdet_tes!C135/RES_hhdet_fec!C135)</f>
        <v>0.57313320646403776</v>
      </c>
      <c r="D135" s="112">
        <f>IF(RES_hhdet_tes!D135=0,"",RES_hhdet_tes!D135/RES_hhdet_fec!D135)</f>
        <v>0.57605827406354226</v>
      </c>
      <c r="E135" s="112">
        <f>IF(RES_hhdet_tes!E135=0,"",RES_hhdet_tes!E135/RES_hhdet_fec!E135)</f>
        <v>0.57976843511979737</v>
      </c>
      <c r="F135" s="112">
        <f>IF(RES_hhdet_tes!F135=0,"",RES_hhdet_tes!F135/RES_hhdet_fec!F135)</f>
        <v>0.58361842876987924</v>
      </c>
      <c r="G135" s="112">
        <f>IF(RES_hhdet_tes!G135=0,"",RES_hhdet_tes!G135/RES_hhdet_fec!G135)</f>
        <v>0.58720862435714027</v>
      </c>
      <c r="H135" s="112">
        <f>IF(RES_hhdet_tes!H135=0,"",RES_hhdet_tes!H135/RES_hhdet_fec!H135)</f>
        <v>0.59120031781840698</v>
      </c>
      <c r="I135" s="112">
        <f>IF(RES_hhdet_tes!I135=0,"",RES_hhdet_tes!I135/RES_hhdet_fec!I135)</f>
        <v>0.59327153702337598</v>
      </c>
      <c r="J135" s="112">
        <f>IF(RES_hhdet_tes!J135=0,"",RES_hhdet_tes!J135/RES_hhdet_fec!J135)</f>
        <v>0.59413150415828098</v>
      </c>
      <c r="K135" s="112">
        <f>IF(RES_hhdet_tes!K135=0,"",RES_hhdet_tes!K135/RES_hhdet_fec!K135)</f>
        <v>0.59572265830253834</v>
      </c>
      <c r="L135" s="112">
        <f>IF(RES_hhdet_tes!L135=0,"",RES_hhdet_tes!L135/RES_hhdet_fec!L135)</f>
        <v>0.59744385625665941</v>
      </c>
      <c r="M135" s="112">
        <f>IF(RES_hhdet_tes!M135=0,"",RES_hhdet_tes!M135/RES_hhdet_fec!M135)</f>
        <v>0.59951049656623701</v>
      </c>
      <c r="N135" s="112">
        <f>IF(RES_hhdet_tes!N135=0,"",RES_hhdet_tes!N135/RES_hhdet_fec!N135)</f>
        <v>0.60140286666893317</v>
      </c>
      <c r="O135" s="112">
        <f>IF(RES_hhdet_tes!O135=0,"",RES_hhdet_tes!O135/RES_hhdet_fec!O135)</f>
        <v>0.6106119518584886</v>
      </c>
      <c r="P135" s="112">
        <f>IF(RES_hhdet_tes!P135=0,"",RES_hhdet_tes!P135/RES_hhdet_fec!P135)</f>
        <v>0.62696067323480731</v>
      </c>
      <c r="Q135" s="112">
        <f>IF(RES_hhdet_tes!Q135=0,"",RES_hhdet_tes!Q135/RES_hhdet_fec!Q135)</f>
        <v>0.64096952134245277</v>
      </c>
      <c r="R135" s="112">
        <f>IF(RES_hhdet_tes!R135=0,"",RES_hhdet_tes!R135/RES_hhdet_fec!R135)</f>
        <v>0.6495352485717889</v>
      </c>
      <c r="S135" s="112">
        <f>IF(RES_hhdet_tes!S135=0,"",RES_hhdet_tes!S135/RES_hhdet_fec!S135)</f>
        <v>0.65682429166083123</v>
      </c>
      <c r="T135" s="112">
        <f>IF(RES_hhdet_tes!T135=0,"",RES_hhdet_tes!T135/RES_hhdet_fec!T135)</f>
        <v>0.66422282454084303</v>
      </c>
      <c r="U135" s="112">
        <f>IF(RES_hhdet_tes!U135=0,"",RES_hhdet_tes!U135/RES_hhdet_fec!U135)</f>
        <v>0.67154919477462227</v>
      </c>
      <c r="V135" s="112">
        <f>IF(RES_hhdet_tes!V135=0,"",RES_hhdet_tes!V135/RES_hhdet_fec!V135)</f>
        <v>0.6811721920655277</v>
      </c>
      <c r="W135" s="112">
        <f>IF(RES_hhdet_tes!W135=0,"",RES_hhdet_tes!W135/RES_hhdet_fec!W135)</f>
        <v>0.6954059012815148</v>
      </c>
      <c r="X135" s="112">
        <f>IF(RES_hhdet_tes!X135=0,"",RES_hhdet_tes!X135/RES_hhdet_fec!X135)</f>
        <v>0.71278682979045993</v>
      </c>
      <c r="Y135" s="112">
        <f>IF(RES_hhdet_tes!Y135=0,"",RES_hhdet_tes!Y135/RES_hhdet_fec!Y135)</f>
        <v>0.72732332685882384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>
        <f>IF(RES_hhdet_tes!C136=0,"",RES_hhdet_tes!C136/RES_hhdet_fec!C136)</f>
        <v>0.85956493421358704</v>
      </c>
      <c r="D136" s="113">
        <f>IF(RES_hhdet_tes!D136=0,"",RES_hhdet_tes!D136/RES_hhdet_fec!D136)</f>
        <v>0.8622733606920937</v>
      </c>
      <c r="E136" s="113">
        <f>IF(RES_hhdet_tes!E136=0,"",RES_hhdet_tes!E136/RES_hhdet_fec!E136)</f>
        <v>0.83684337427355104</v>
      </c>
      <c r="F136" s="113">
        <f>IF(RES_hhdet_tes!F136=0,"",RES_hhdet_tes!F136/RES_hhdet_fec!F136)</f>
        <v>0.85783306270907289</v>
      </c>
      <c r="G136" s="113">
        <f>IF(RES_hhdet_tes!G136=0,"",RES_hhdet_tes!G136/RES_hhdet_fec!G136)</f>
        <v>0.87594455773062385</v>
      </c>
      <c r="H136" s="113">
        <f>IF(RES_hhdet_tes!H136=0,"",RES_hhdet_tes!H136/RES_hhdet_fec!H136)</f>
        <v>0.84012903694384533</v>
      </c>
      <c r="I136" s="113">
        <f>IF(RES_hhdet_tes!I136=0,"",RES_hhdet_tes!I136/RES_hhdet_fec!I136)</f>
        <v>0.86732292340662609</v>
      </c>
      <c r="J136" s="113">
        <f>IF(RES_hhdet_tes!J136=0,"",RES_hhdet_tes!J136/RES_hhdet_fec!J136)</f>
        <v>0.85259994708347475</v>
      </c>
      <c r="K136" s="113">
        <f>IF(RES_hhdet_tes!K136=0,"",RES_hhdet_tes!K136/RES_hhdet_fec!K136)</f>
        <v>0.86376532816260765</v>
      </c>
      <c r="L136" s="113">
        <f>IF(RES_hhdet_tes!L136=0,"",RES_hhdet_tes!L136/RES_hhdet_fec!L136)</f>
        <v>0.86902466543008716</v>
      </c>
      <c r="M136" s="113">
        <f>IF(RES_hhdet_tes!M136=0,"",RES_hhdet_tes!M136/RES_hhdet_fec!M136)</f>
        <v>0.85273529143127147</v>
      </c>
      <c r="N136" s="113">
        <f>IF(RES_hhdet_tes!N136=0,"",RES_hhdet_tes!N136/RES_hhdet_fec!N136)</f>
        <v>0.90585354824317943</v>
      </c>
      <c r="O136" s="113">
        <f>IF(RES_hhdet_tes!O136=0,"",RES_hhdet_tes!O136/RES_hhdet_fec!O136)</f>
        <v>0.90224450612916074</v>
      </c>
      <c r="P136" s="113">
        <f>IF(RES_hhdet_tes!P136=0,"",RES_hhdet_tes!P136/RES_hhdet_fec!P136)</f>
        <v>0.90636329961271789</v>
      </c>
      <c r="Q136" s="113">
        <f>IF(RES_hhdet_tes!Q136=0,"",RES_hhdet_tes!Q136/RES_hhdet_fec!Q136)</f>
        <v>0.87125867751485919</v>
      </c>
      <c r="R136" s="113">
        <f>IF(RES_hhdet_tes!R136=0,"",RES_hhdet_tes!R136/RES_hhdet_fec!R136)</f>
        <v>0.87892533621576152</v>
      </c>
      <c r="S136" s="113">
        <f>IF(RES_hhdet_tes!S136=0,"",RES_hhdet_tes!S136/RES_hhdet_fec!S136)</f>
        <v>0.88799042466710221</v>
      </c>
      <c r="T136" s="113">
        <f>IF(RES_hhdet_tes!T136=0,"",RES_hhdet_tes!T136/RES_hhdet_fec!T136)</f>
        <v>0.88864160246778912</v>
      </c>
      <c r="U136" s="113">
        <f>IF(RES_hhdet_tes!U136=0,"",RES_hhdet_tes!U136/RES_hhdet_fec!U136)</f>
        <v>0.89392642258722332</v>
      </c>
      <c r="V136" s="113">
        <f>IF(RES_hhdet_tes!V136=0,"",RES_hhdet_tes!V136/RES_hhdet_fec!V136)</f>
        <v>0.89107275651061102</v>
      </c>
      <c r="W136" s="113">
        <f>IF(RES_hhdet_tes!W136=0,"",RES_hhdet_tes!W136/RES_hhdet_fec!W136)</f>
        <v>0.9165298299353144</v>
      </c>
      <c r="X136" s="113">
        <f>IF(RES_hhdet_tes!X136=0,"",RES_hhdet_tes!X136/RES_hhdet_fec!X136)</f>
        <v>0.91052855196505489</v>
      </c>
      <c r="Y136" s="113">
        <f>IF(RES_hhdet_tes!Y136=0,"",RES_hhdet_tes!Y136/RES_hhdet_fec!Y136)</f>
        <v>0.89735838100885512</v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>
        <f>IF(RES_hhdet_tes!C137=0,"",RES_hhdet_tes!C137/RES_hhdet_fec!C137)</f>
        <v>0.58832410451613271</v>
      </c>
      <c r="D137" s="111">
        <f>IF(RES_hhdet_tes!D137=0,"",RES_hhdet_tes!D137/RES_hhdet_fec!D137)</f>
        <v>0.58845596571150116</v>
      </c>
      <c r="E137" s="111">
        <f>IF(RES_hhdet_tes!E137=0,"",RES_hhdet_tes!E137/RES_hhdet_fec!E137)</f>
        <v>0.58863749128775555</v>
      </c>
      <c r="F137" s="111">
        <f>IF(RES_hhdet_tes!F137=0,"",RES_hhdet_tes!F137/RES_hhdet_fec!F137)</f>
        <v>0.5886976991099816</v>
      </c>
      <c r="G137" s="111">
        <f>IF(RES_hhdet_tes!G137=0,"",RES_hhdet_tes!G137/RES_hhdet_fec!G137)</f>
        <v>0.58934151063786178</v>
      </c>
      <c r="H137" s="111">
        <f>IF(RES_hhdet_tes!H137=0,"",RES_hhdet_tes!H137/RES_hhdet_fec!H137)</f>
        <v>0.59012054976010653</v>
      </c>
      <c r="I137" s="111">
        <f>IF(RES_hhdet_tes!I137=0,"",RES_hhdet_tes!I137/RES_hhdet_fec!I137)</f>
        <v>0.59281462418441966</v>
      </c>
      <c r="J137" s="111">
        <f>IF(RES_hhdet_tes!J137=0,"",RES_hhdet_tes!J137/RES_hhdet_fec!J137)</f>
        <v>0.59615494425168125</v>
      </c>
      <c r="K137" s="111">
        <f>IF(RES_hhdet_tes!K137=0,"",RES_hhdet_tes!K137/RES_hhdet_fec!K137)</f>
        <v>0.59950063424511313</v>
      </c>
      <c r="L137" s="111">
        <f>IF(RES_hhdet_tes!L137=0,"",RES_hhdet_tes!L137/RES_hhdet_fec!L137)</f>
        <v>0.60055873203361454</v>
      </c>
      <c r="M137" s="111">
        <f>IF(RES_hhdet_tes!M137=0,"",RES_hhdet_tes!M137/RES_hhdet_fec!M137)</f>
        <v>0.60222773952640951</v>
      </c>
      <c r="N137" s="111">
        <f>IF(RES_hhdet_tes!N137=0,"",RES_hhdet_tes!N137/RES_hhdet_fec!N137)</f>
        <v>0.6038191812657433</v>
      </c>
      <c r="O137" s="111">
        <f>IF(RES_hhdet_tes!O137=0,"",RES_hhdet_tes!O137/RES_hhdet_fec!O137)</f>
        <v>0.61149570907960138</v>
      </c>
      <c r="P137" s="111">
        <f>IF(RES_hhdet_tes!P137=0,"",RES_hhdet_tes!P137/RES_hhdet_fec!P137)</f>
        <v>0.62942061261298587</v>
      </c>
      <c r="Q137" s="111">
        <f>IF(RES_hhdet_tes!Q137=0,"",RES_hhdet_tes!Q137/RES_hhdet_fec!Q137)</f>
        <v>0.6432427136487604</v>
      </c>
      <c r="R137" s="111">
        <f>IF(RES_hhdet_tes!R137=0,"",RES_hhdet_tes!R137/RES_hhdet_fec!R137)</f>
        <v>0.65228530807851004</v>
      </c>
      <c r="S137" s="111">
        <f>IF(RES_hhdet_tes!S137=0,"",RES_hhdet_tes!S137/RES_hhdet_fec!S137)</f>
        <v>0.65892145867433749</v>
      </c>
      <c r="T137" s="111">
        <f>IF(RES_hhdet_tes!T137=0,"",RES_hhdet_tes!T137/RES_hhdet_fec!T137)</f>
        <v>0.66627993094834481</v>
      </c>
      <c r="U137" s="111">
        <f>IF(RES_hhdet_tes!U137=0,"",RES_hhdet_tes!U137/RES_hhdet_fec!U137)</f>
        <v>0.67437049435540353</v>
      </c>
      <c r="V137" s="111">
        <f>IF(RES_hhdet_tes!V137=0,"",RES_hhdet_tes!V137/RES_hhdet_fec!V137)</f>
        <v>0.68615441514856579</v>
      </c>
      <c r="W137" s="111">
        <f>IF(RES_hhdet_tes!W137=0,"",RES_hhdet_tes!W137/RES_hhdet_fec!W137)</f>
        <v>0.70059961674602267</v>
      </c>
      <c r="X137" s="111">
        <f>IF(RES_hhdet_tes!X137=0,"",RES_hhdet_tes!X137/RES_hhdet_fec!X137)</f>
        <v>0.71997695321837496</v>
      </c>
      <c r="Y137" s="111">
        <f>IF(RES_hhdet_tes!Y137=0,"",RES_hhdet_tes!Y137/RES_hhdet_fec!Y137)</f>
        <v>0.73376591839647642</v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0.58584483641327834</v>
      </c>
      <c r="C139" s="124">
        <f>IF(RES_hhdet_tes!C139=0,"",RES_hhdet_tes!C139/RES_hhdet_fec!C139)</f>
        <v>0.59002856672309201</v>
      </c>
      <c r="D139" s="124">
        <f>IF(RES_hhdet_tes!D139=0,"",RES_hhdet_tes!D139/RES_hhdet_fec!D139)</f>
        <v>0.58559916773642195</v>
      </c>
      <c r="E139" s="124">
        <f>IF(RES_hhdet_tes!E139=0,"",RES_hhdet_tes!E139/RES_hhdet_fec!E139)</f>
        <v>0.58503291035928096</v>
      </c>
      <c r="F139" s="124">
        <f>IF(RES_hhdet_tes!F139=0,"",RES_hhdet_tes!F139/RES_hhdet_fec!F139)</f>
        <v>0.59036711380953288</v>
      </c>
      <c r="G139" s="124">
        <f>IF(RES_hhdet_tes!G139=0,"",RES_hhdet_tes!G139/RES_hhdet_fec!G139)</f>
        <v>0.59390038931479128</v>
      </c>
      <c r="H139" s="124">
        <f>IF(RES_hhdet_tes!H139=0,"",RES_hhdet_tes!H139/RES_hhdet_fec!H139)</f>
        <v>0.59847114445870098</v>
      </c>
      <c r="I139" s="124">
        <f>IF(RES_hhdet_tes!I139=0,"",RES_hhdet_tes!I139/RES_hhdet_fec!I139)</f>
        <v>0.60404130628020114</v>
      </c>
      <c r="J139" s="124">
        <f>IF(RES_hhdet_tes!J139=0,"",RES_hhdet_tes!J139/RES_hhdet_fec!J139)</f>
        <v>0.6089684683754456</v>
      </c>
      <c r="K139" s="124">
        <f>IF(RES_hhdet_tes!K139=0,"",RES_hhdet_tes!K139/RES_hhdet_fec!K139)</f>
        <v>0.60845918502675478</v>
      </c>
      <c r="L139" s="124">
        <f>IF(RES_hhdet_tes!L139=0,"",RES_hhdet_tes!L139/RES_hhdet_fec!L139)</f>
        <v>0.61417793591464498</v>
      </c>
      <c r="M139" s="124">
        <f>IF(RES_hhdet_tes!M139=0,"",RES_hhdet_tes!M139/RES_hhdet_fec!M139)</f>
        <v>0.62903368816238447</v>
      </c>
      <c r="N139" s="124">
        <f>IF(RES_hhdet_tes!N139=0,"",RES_hhdet_tes!N139/RES_hhdet_fec!N139)</f>
        <v>0.64064379848337338</v>
      </c>
      <c r="O139" s="124">
        <f>IF(RES_hhdet_tes!O139=0,"",RES_hhdet_tes!O139/RES_hhdet_fec!O139)</f>
        <v>0.63739948701596905</v>
      </c>
      <c r="P139" s="124">
        <f>IF(RES_hhdet_tes!P139=0,"",RES_hhdet_tes!P139/RES_hhdet_fec!P139)</f>
        <v>0.64509320402939629</v>
      </c>
      <c r="Q139" s="124">
        <f>IF(RES_hhdet_tes!Q139=0,"",RES_hhdet_tes!Q139/RES_hhdet_fec!Q139)</f>
        <v>0.65039102542615312</v>
      </c>
      <c r="R139" s="124">
        <f>IF(RES_hhdet_tes!R139=0,"",RES_hhdet_tes!R139/RES_hhdet_fec!R139)</f>
        <v>0.66116782732044888</v>
      </c>
      <c r="S139" s="124">
        <f>IF(RES_hhdet_tes!S139=0,"",RES_hhdet_tes!S139/RES_hhdet_fec!S139)</f>
        <v>0.65576089893934209</v>
      </c>
      <c r="T139" s="124">
        <f>IF(RES_hhdet_tes!T139=0,"",RES_hhdet_tes!T139/RES_hhdet_fec!T139)</f>
        <v>0.65941381416619316</v>
      </c>
      <c r="U139" s="124">
        <f>IF(RES_hhdet_tes!U139=0,"",RES_hhdet_tes!U139/RES_hhdet_fec!U139)</f>
        <v>0.66677137507984563</v>
      </c>
      <c r="V139" s="124">
        <f>IF(RES_hhdet_tes!V139=0,"",RES_hhdet_tes!V139/RES_hhdet_fec!V139)</f>
        <v>0.68820429800426974</v>
      </c>
      <c r="W139" s="124">
        <f>IF(RES_hhdet_tes!W139=0,"",RES_hhdet_tes!W139/RES_hhdet_fec!W139)</f>
        <v>0.69163042381555317</v>
      </c>
      <c r="X139" s="124">
        <f>IF(RES_hhdet_tes!X139=0,"",RES_hhdet_tes!X139/RES_hhdet_fec!X139)</f>
        <v>0.70061044049452625</v>
      </c>
      <c r="Y139" s="124">
        <f>IF(RES_hhdet_tes!Y139=0,"",RES_hhdet_tes!Y139/RES_hhdet_fec!Y139)</f>
        <v>0.71094758978106709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0.57350026581398728</v>
      </c>
      <c r="C140" s="111">
        <f>IF(RES_hhdet_tes!C140=0,"",RES_hhdet_tes!C140/RES_hhdet_fec!C140)</f>
        <v>0.57424883338550381</v>
      </c>
      <c r="D140" s="111">
        <f>IF(RES_hhdet_tes!D140=0,"",RES_hhdet_tes!D140/RES_hhdet_fec!D140)</f>
        <v>0.57492132773002824</v>
      </c>
      <c r="E140" s="111">
        <f>IF(RES_hhdet_tes!E140=0,"",RES_hhdet_tes!E140/RES_hhdet_fec!E140)</f>
        <v>0.57599860064003217</v>
      </c>
      <c r="F140" s="111">
        <f>IF(RES_hhdet_tes!F140=0,"",RES_hhdet_tes!F140/RES_hhdet_fec!F140)</f>
        <v>0.5772543978411766</v>
      </c>
      <c r="G140" s="111">
        <f>IF(RES_hhdet_tes!G140=0,"",RES_hhdet_tes!G140/RES_hhdet_fec!G140)</f>
        <v>0.5785080038640561</v>
      </c>
      <c r="H140" s="111">
        <f>IF(RES_hhdet_tes!H140=0,"",RES_hhdet_tes!H140/RES_hhdet_fec!H140)</f>
        <v>0.57999351392652965</v>
      </c>
      <c r="I140" s="111">
        <f>IF(RES_hhdet_tes!I140=0,"",RES_hhdet_tes!I140/RES_hhdet_fec!I140)</f>
        <v>0.58071400122708505</v>
      </c>
      <c r="J140" s="111">
        <f>IF(RES_hhdet_tes!J140=0,"",RES_hhdet_tes!J140/RES_hhdet_fec!J140)</f>
        <v>0.58088000488115898</v>
      </c>
      <c r="K140" s="111">
        <f>IF(RES_hhdet_tes!K140=0,"",RES_hhdet_tes!K140/RES_hhdet_fec!K140)</f>
        <v>0.58112010533886316</v>
      </c>
      <c r="L140" s="111">
        <f>IF(RES_hhdet_tes!L140=0,"",RES_hhdet_tes!L140/RES_hhdet_fec!L140)</f>
        <v>0.5814055486399371</v>
      </c>
      <c r="M140" s="111">
        <f>IF(RES_hhdet_tes!M140=0,"",RES_hhdet_tes!M140/RES_hhdet_fec!M140)</f>
        <v>0.58179028648227771</v>
      </c>
      <c r="N140" s="111">
        <f>IF(RES_hhdet_tes!N140=0,"",RES_hhdet_tes!N140/RES_hhdet_fec!N140)</f>
        <v>0.58225444685705996</v>
      </c>
      <c r="O140" s="111">
        <f>IF(RES_hhdet_tes!O140=0,"",RES_hhdet_tes!O140/RES_hhdet_fec!O140)</f>
        <v>0.5826615714561213</v>
      </c>
      <c r="P140" s="111">
        <f>IF(RES_hhdet_tes!P140=0,"",RES_hhdet_tes!P140/RES_hhdet_fec!P140)</f>
        <v>0.58282561122406751</v>
      </c>
      <c r="Q140" s="111">
        <f>IF(RES_hhdet_tes!Q140=0,"",RES_hhdet_tes!Q140/RES_hhdet_fec!Q140)</f>
        <v>0.58304245851105385</v>
      </c>
      <c r="R140" s="111">
        <f>IF(RES_hhdet_tes!R140=0,"",RES_hhdet_tes!R140/RES_hhdet_fec!R140)</f>
        <v>0.5835484695372638</v>
      </c>
      <c r="S140" s="111">
        <f>IF(RES_hhdet_tes!S140=0,"",RES_hhdet_tes!S140/RES_hhdet_fec!S140)</f>
        <v>0.58490566261093935</v>
      </c>
      <c r="T140" s="111">
        <f>IF(RES_hhdet_tes!T140=0,"",RES_hhdet_tes!T140/RES_hhdet_fec!T140)</f>
        <v>0.58693374907962081</v>
      </c>
      <c r="U140" s="111">
        <f>IF(RES_hhdet_tes!U140=0,"",RES_hhdet_tes!U140/RES_hhdet_fec!U140)</f>
        <v>0.58954521577110885</v>
      </c>
      <c r="V140" s="111">
        <f>IF(RES_hhdet_tes!V140=0,"",RES_hhdet_tes!V140/RES_hhdet_fec!V140)</f>
        <v>0.59227179650828232</v>
      </c>
      <c r="W140" s="111">
        <f>IF(RES_hhdet_tes!W140=0,"",RES_hhdet_tes!W140/RES_hhdet_fec!W140)</f>
        <v>0.59474002451333319</v>
      </c>
      <c r="X140" s="111">
        <f>IF(RES_hhdet_tes!X140=0,"",RES_hhdet_tes!X140/RES_hhdet_fec!X140)</f>
        <v>0.59622896148441351</v>
      </c>
      <c r="Y140" s="111">
        <f>IF(RES_hhdet_tes!Y140=0,"",RES_hhdet_tes!Y140/RES_hhdet_fec!Y140)</f>
        <v>0.59788080133199539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0.73418463955709468</v>
      </c>
      <c r="C141" s="45">
        <f>IF(RES_hhdet_tes!C141=0,"",RES_hhdet_tes!C141/RES_hhdet_fec!C141)</f>
        <v>0.73620843875943798</v>
      </c>
      <c r="D141" s="45">
        <f>IF(RES_hhdet_tes!D141=0,"",RES_hhdet_tes!D141/RES_hhdet_fec!D141)</f>
        <v>0.73657646870399218</v>
      </c>
      <c r="E141" s="45">
        <f>IF(RES_hhdet_tes!E141=0,"",RES_hhdet_tes!E141/RES_hhdet_fec!E141)</f>
        <v>0.73708564451862379</v>
      </c>
      <c r="F141" s="45">
        <f>IF(RES_hhdet_tes!F141=0,"",RES_hhdet_tes!F141/RES_hhdet_fec!F141)</f>
        <v>0.74142662600502152</v>
      </c>
      <c r="G141" s="45">
        <f>IF(RES_hhdet_tes!G141=0,"",RES_hhdet_tes!G141/RES_hhdet_fec!G141)</f>
        <v>0.74653759255638086</v>
      </c>
      <c r="H141" s="45">
        <f>IF(RES_hhdet_tes!H141=0,"",RES_hhdet_tes!H141/RES_hhdet_fec!H141)</f>
        <v>0.75050607718387641</v>
      </c>
      <c r="I141" s="45">
        <f>IF(RES_hhdet_tes!I141=0,"",RES_hhdet_tes!I141/RES_hhdet_fec!I141)</f>
        <v>0.75213772867097872</v>
      </c>
      <c r="J141" s="45">
        <f>IF(RES_hhdet_tes!J141=0,"",RES_hhdet_tes!J141/RES_hhdet_fec!J141)</f>
        <v>0.75281273426275253</v>
      </c>
      <c r="K141" s="45">
        <f>IF(RES_hhdet_tes!K141=0,"",RES_hhdet_tes!K141/RES_hhdet_fec!K141)</f>
        <v>0.75404297338772819</v>
      </c>
      <c r="L141" s="45">
        <f>IF(RES_hhdet_tes!L141=0,"",RES_hhdet_tes!L141/RES_hhdet_fec!L141)</f>
        <v>0.75533616240679524</v>
      </c>
      <c r="M141" s="45">
        <f>IF(RES_hhdet_tes!M141=0,"",RES_hhdet_tes!M141/RES_hhdet_fec!M141)</f>
        <v>0.75746754065914779</v>
      </c>
      <c r="N141" s="45">
        <f>IF(RES_hhdet_tes!N141=0,"",RES_hhdet_tes!N141/RES_hhdet_fec!N141)</f>
        <v>0.76043315595236982</v>
      </c>
      <c r="O141" s="45">
        <f>IF(RES_hhdet_tes!O141=0,"",RES_hhdet_tes!O141/RES_hhdet_fec!O141)</f>
        <v>0.76306545913976964</v>
      </c>
      <c r="P141" s="45">
        <f>IF(RES_hhdet_tes!P141=0,"",RES_hhdet_tes!P141/RES_hhdet_fec!P141)</f>
        <v>0.76553456142351717</v>
      </c>
      <c r="Q141" s="45">
        <f>IF(RES_hhdet_tes!Q141=0,"",RES_hhdet_tes!Q141/RES_hhdet_fec!Q141)</f>
        <v>0.76890233784540918</v>
      </c>
      <c r="R141" s="45">
        <f>IF(RES_hhdet_tes!R141=0,"",RES_hhdet_tes!R141/RES_hhdet_fec!R141)</f>
        <v>0.77391654829537004</v>
      </c>
      <c r="S141" s="45">
        <f>IF(RES_hhdet_tes!S141=0,"",RES_hhdet_tes!S141/RES_hhdet_fec!S141)</f>
        <v>0.78039143788430854</v>
      </c>
      <c r="T141" s="45">
        <f>IF(RES_hhdet_tes!T141=0,"",RES_hhdet_tes!T141/RES_hhdet_fec!T141)</f>
        <v>0.79084062763010587</v>
      </c>
      <c r="U141" s="45">
        <f>IF(RES_hhdet_tes!U141=0,"",RES_hhdet_tes!U141/RES_hhdet_fec!U141)</f>
        <v>0.80493583696842863</v>
      </c>
      <c r="V141" s="45">
        <f>IF(RES_hhdet_tes!V141=0,"",RES_hhdet_tes!V141/RES_hhdet_fec!V141)</f>
        <v>0.82054443426135137</v>
      </c>
      <c r="W141" s="45">
        <f>IF(RES_hhdet_tes!W141=0,"",RES_hhdet_tes!W141/RES_hhdet_fec!W141)</f>
        <v>0.83214235124069824</v>
      </c>
      <c r="X141" s="45">
        <f>IF(RES_hhdet_tes!X141=0,"",RES_hhdet_tes!X141/RES_hhdet_fec!X141)</f>
        <v>0.84268576372880499</v>
      </c>
      <c r="Y141" s="45">
        <f>IF(RES_hhdet_tes!Y141=0,"",RES_hhdet_tes!Y141/RES_hhdet_fec!Y141)</f>
        <v>0.85310126209385095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1.0851230782287844</v>
      </c>
      <c r="C143" s="119">
        <f>IF(RES_hhdet_tes!C143=0,"",RES_hhdet_tes!C143/RES_hhdet_fec!C143)</f>
        <v>1.1177506059307361</v>
      </c>
      <c r="D143" s="119">
        <f>IF(RES_hhdet_tes!D143=0,"",RES_hhdet_tes!D143/RES_hhdet_fec!D143)</f>
        <v>1.1402489908904179</v>
      </c>
      <c r="E143" s="119">
        <f>IF(RES_hhdet_tes!E143=0,"",RES_hhdet_tes!E143/RES_hhdet_fec!E143)</f>
        <v>1.1805764932325784</v>
      </c>
      <c r="F143" s="119">
        <f>IF(RES_hhdet_tes!F143=0,"",RES_hhdet_tes!F143/RES_hhdet_fec!F143)</f>
        <v>1.2046817484966061</v>
      </c>
      <c r="G143" s="119">
        <f>IF(RES_hhdet_tes!G143=0,"",RES_hhdet_tes!G143/RES_hhdet_fec!G143)</f>
        <v>1.2386930856090594</v>
      </c>
      <c r="H143" s="119">
        <f>IF(RES_hhdet_tes!H143=0,"",RES_hhdet_tes!H143/RES_hhdet_fec!H143)</f>
        <v>1.2637104953494187</v>
      </c>
      <c r="I143" s="119">
        <f>IF(RES_hhdet_tes!I143=0,"",RES_hhdet_tes!I143/RES_hhdet_fec!I143)</f>
        <v>1.2692766702080085</v>
      </c>
      <c r="J143" s="119">
        <f>IF(RES_hhdet_tes!J143=0,"",RES_hhdet_tes!J143/RES_hhdet_fec!J143)</f>
        <v>1.2925091855309672</v>
      </c>
      <c r="K143" s="119">
        <f>IF(RES_hhdet_tes!K143=0,"",RES_hhdet_tes!K143/RES_hhdet_fec!K143)</f>
        <v>1.3253039302159004</v>
      </c>
      <c r="L143" s="119">
        <f>IF(RES_hhdet_tes!L143=0,"",RES_hhdet_tes!L143/RES_hhdet_fec!L143)</f>
        <v>1.4066518281032938</v>
      </c>
      <c r="M143" s="119">
        <f>IF(RES_hhdet_tes!M143=0,"",RES_hhdet_tes!M143/RES_hhdet_fec!M143)</f>
        <v>1.4287632201292813</v>
      </c>
      <c r="N143" s="119">
        <f>IF(RES_hhdet_tes!N143=0,"",RES_hhdet_tes!N143/RES_hhdet_fec!N143)</f>
        <v>1.5268458759418024</v>
      </c>
      <c r="O143" s="119">
        <f>IF(RES_hhdet_tes!O143=0,"",RES_hhdet_tes!O143/RES_hhdet_fec!O143)</f>
        <v>1.5738449877737579</v>
      </c>
      <c r="P143" s="119">
        <f>IF(RES_hhdet_tes!P143=0,"",RES_hhdet_tes!P143/RES_hhdet_fec!P143)</f>
        <v>1.6191894531713655</v>
      </c>
      <c r="Q143" s="119">
        <f>IF(RES_hhdet_tes!Q143=0,"",RES_hhdet_tes!Q143/RES_hhdet_fec!Q143)</f>
        <v>1.8382951075235463</v>
      </c>
      <c r="R143" s="119">
        <f>IF(RES_hhdet_tes!R143=0,"",RES_hhdet_tes!R143/RES_hhdet_fec!R143)</f>
        <v>1.8626298111423023</v>
      </c>
      <c r="S143" s="119">
        <f>IF(RES_hhdet_tes!S143=0,"",RES_hhdet_tes!S143/RES_hhdet_fec!S143)</f>
        <v>1.840691239057151</v>
      </c>
      <c r="T143" s="119">
        <f>IF(RES_hhdet_tes!T143=0,"",RES_hhdet_tes!T143/RES_hhdet_fec!T143)</f>
        <v>1.9083433274430601</v>
      </c>
      <c r="U143" s="119">
        <f>IF(RES_hhdet_tes!U143=0,"",RES_hhdet_tes!U143/RES_hhdet_fec!U143)</f>
        <v>1.9502520546381577</v>
      </c>
      <c r="V143" s="119">
        <f>IF(RES_hhdet_tes!V143=0,"",RES_hhdet_tes!V143/RES_hhdet_fec!V143)</f>
        <v>1.8079614035954465</v>
      </c>
      <c r="W143" s="119">
        <f>IF(RES_hhdet_tes!W143=0,"",RES_hhdet_tes!W143/RES_hhdet_fec!W143)</f>
        <v>2.0497008997762562</v>
      </c>
      <c r="X143" s="119">
        <f>IF(RES_hhdet_tes!X143=0,"",RES_hhdet_tes!X143/RES_hhdet_fec!X143)</f>
        <v>2.1377333345116329</v>
      </c>
      <c r="Y143" s="119">
        <f>IF(RES_hhdet_tes!Y143=0,"",RES_hhdet_tes!Y143/RES_hhdet_fec!Y143)</f>
        <v>2.1025817143140451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1.4269239276645858</v>
      </c>
      <c r="C144" s="124">
        <f>IF(RES_hhdet_tes!C144=0,"",RES_hhdet_tes!C144/RES_hhdet_fec!C144)</f>
        <v>1.4451906936371122</v>
      </c>
      <c r="D144" s="124">
        <f>IF(RES_hhdet_tes!D144=0,"",RES_hhdet_tes!D144/RES_hhdet_fec!D144)</f>
        <v>1.488870634815465</v>
      </c>
      <c r="E144" s="124">
        <f>IF(RES_hhdet_tes!E144=0,"",RES_hhdet_tes!E144/RES_hhdet_fec!E144)</f>
        <v>1.5322241349986763</v>
      </c>
      <c r="F144" s="124">
        <f>IF(RES_hhdet_tes!F144=0,"",RES_hhdet_tes!F144/RES_hhdet_fec!F144)</f>
        <v>1.5782687365238501</v>
      </c>
      <c r="G144" s="124">
        <f>IF(RES_hhdet_tes!G144=0,"",RES_hhdet_tes!G144/RES_hhdet_fec!G144)</f>
        <v>1.6149638231789023</v>
      </c>
      <c r="H144" s="124">
        <f>IF(RES_hhdet_tes!H144=0,"",RES_hhdet_tes!H144/RES_hhdet_fec!H144)</f>
        <v>1.6641991854708902</v>
      </c>
      <c r="I144" s="124">
        <f>IF(RES_hhdet_tes!I144=0,"",RES_hhdet_tes!I144/RES_hhdet_fec!I144)</f>
        <v>1.7062402758670523</v>
      </c>
      <c r="J144" s="124">
        <f>IF(RES_hhdet_tes!J144=0,"",RES_hhdet_tes!J144/RES_hhdet_fec!J144)</f>
        <v>1.7586700078447206</v>
      </c>
      <c r="K144" s="124">
        <f>IF(RES_hhdet_tes!K144=0,"",RES_hhdet_tes!K144/RES_hhdet_fec!K144)</f>
        <v>1.8037217775934522</v>
      </c>
      <c r="L144" s="124">
        <f>IF(RES_hhdet_tes!L144=0,"",RES_hhdet_tes!L144/RES_hhdet_fec!L144)</f>
        <v>1.8682462356679839</v>
      </c>
      <c r="M144" s="124">
        <f>IF(RES_hhdet_tes!M144=0,"",RES_hhdet_tes!M144/RES_hhdet_fec!M144)</f>
        <v>1.9306341530632363</v>
      </c>
      <c r="N144" s="124">
        <f>IF(RES_hhdet_tes!N144=0,"",RES_hhdet_tes!N144/RES_hhdet_fec!N144)</f>
        <v>2.0385026721655461</v>
      </c>
      <c r="O144" s="124">
        <f>IF(RES_hhdet_tes!O144=0,"",RES_hhdet_tes!O144/RES_hhdet_fec!O144)</f>
        <v>2.2368975120833596</v>
      </c>
      <c r="P144" s="124">
        <f>IF(RES_hhdet_tes!P144=0,"",RES_hhdet_tes!P144/RES_hhdet_fec!P144)</f>
        <v>2.4608471110084902</v>
      </c>
      <c r="Q144" s="124">
        <f>IF(RES_hhdet_tes!Q144=0,"",RES_hhdet_tes!Q144/RES_hhdet_fec!Q144)</f>
        <v>2.6852089226544558</v>
      </c>
      <c r="R144" s="124">
        <f>IF(RES_hhdet_tes!R144=0,"",RES_hhdet_tes!R144/RES_hhdet_fec!R144)</f>
        <v>2.8326790349276174</v>
      </c>
      <c r="S144" s="124">
        <f>IF(RES_hhdet_tes!S144=0,"",RES_hhdet_tes!S144/RES_hhdet_fec!S144)</f>
        <v>2.9753544088536215</v>
      </c>
      <c r="T144" s="124">
        <f>IF(RES_hhdet_tes!T144=0,"",RES_hhdet_tes!T144/RES_hhdet_fec!T144)</f>
        <v>3.0993377444235835</v>
      </c>
      <c r="U144" s="124">
        <f>IF(RES_hhdet_tes!U144=0,"",RES_hhdet_tes!U144/RES_hhdet_fec!U144)</f>
        <v>3.1867384309751174</v>
      </c>
      <c r="V144" s="124">
        <f>IF(RES_hhdet_tes!V144=0,"",RES_hhdet_tes!V144/RES_hhdet_fec!V144)</f>
        <v>3.24848401855854</v>
      </c>
      <c r="W144" s="124">
        <f>IF(RES_hhdet_tes!W144=0,"",RES_hhdet_tes!W144/RES_hhdet_fec!W144)</f>
        <v>3.3041875750116341</v>
      </c>
      <c r="X144" s="124">
        <f>IF(RES_hhdet_tes!X144=0,"",RES_hhdet_tes!X144/RES_hhdet_fec!X144)</f>
        <v>3.3577892653447785</v>
      </c>
      <c r="Y144" s="124">
        <f>IF(RES_hhdet_tes!Y144=0,"",RES_hhdet_tes!Y144/RES_hhdet_fec!Y144)</f>
        <v>3.3969960852267298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1.4269239276645858</v>
      </c>
      <c r="C145" s="111">
        <f>IF(RES_hhdet_tes!C145=0,"",RES_hhdet_tes!C145/RES_hhdet_fec!C145)</f>
        <v>1.4451906936371122</v>
      </c>
      <c r="D145" s="111">
        <f>IF(RES_hhdet_tes!D145=0,"",RES_hhdet_tes!D145/RES_hhdet_fec!D145)</f>
        <v>1.488870634815465</v>
      </c>
      <c r="E145" s="111">
        <f>IF(RES_hhdet_tes!E145=0,"",RES_hhdet_tes!E145/RES_hhdet_fec!E145)</f>
        <v>1.5322241349986763</v>
      </c>
      <c r="F145" s="111">
        <f>IF(RES_hhdet_tes!F145=0,"",RES_hhdet_tes!F145/RES_hhdet_fec!F145)</f>
        <v>1.5782687365238501</v>
      </c>
      <c r="G145" s="111">
        <f>IF(RES_hhdet_tes!G145=0,"",RES_hhdet_tes!G145/RES_hhdet_fec!G145)</f>
        <v>1.6149638231789023</v>
      </c>
      <c r="H145" s="111">
        <f>IF(RES_hhdet_tes!H145=0,"",RES_hhdet_tes!H145/RES_hhdet_fec!H145)</f>
        <v>1.6641991854708902</v>
      </c>
      <c r="I145" s="111">
        <f>IF(RES_hhdet_tes!I145=0,"",RES_hhdet_tes!I145/RES_hhdet_fec!I145)</f>
        <v>1.7062402758670523</v>
      </c>
      <c r="J145" s="111">
        <f>IF(RES_hhdet_tes!J145=0,"",RES_hhdet_tes!J145/RES_hhdet_fec!J145)</f>
        <v>1.7586700078447206</v>
      </c>
      <c r="K145" s="111">
        <f>IF(RES_hhdet_tes!K145=0,"",RES_hhdet_tes!K145/RES_hhdet_fec!K145)</f>
        <v>1.8037217775934522</v>
      </c>
      <c r="L145" s="111">
        <f>IF(RES_hhdet_tes!L145=0,"",RES_hhdet_tes!L145/RES_hhdet_fec!L145)</f>
        <v>1.8682462356679839</v>
      </c>
      <c r="M145" s="111">
        <f>IF(RES_hhdet_tes!M145=0,"",RES_hhdet_tes!M145/RES_hhdet_fec!M145)</f>
        <v>1.9306341530632363</v>
      </c>
      <c r="N145" s="111">
        <f>IF(RES_hhdet_tes!N145=0,"",RES_hhdet_tes!N145/RES_hhdet_fec!N145)</f>
        <v>2.0385026721655461</v>
      </c>
      <c r="O145" s="111">
        <f>IF(RES_hhdet_tes!O145=0,"",RES_hhdet_tes!O145/RES_hhdet_fec!O145)</f>
        <v>2.2368975120833596</v>
      </c>
      <c r="P145" s="111">
        <f>IF(RES_hhdet_tes!P145=0,"",RES_hhdet_tes!P145/RES_hhdet_fec!P145)</f>
        <v>2.4608471110084902</v>
      </c>
      <c r="Q145" s="111">
        <f>IF(RES_hhdet_tes!Q145=0,"",RES_hhdet_tes!Q145/RES_hhdet_fec!Q145)</f>
        <v>2.6852089226544558</v>
      </c>
      <c r="R145" s="111">
        <f>IF(RES_hhdet_tes!R145=0,"",RES_hhdet_tes!R145/RES_hhdet_fec!R145)</f>
        <v>2.8326790349276174</v>
      </c>
      <c r="S145" s="111">
        <f>IF(RES_hhdet_tes!S145=0,"",RES_hhdet_tes!S145/RES_hhdet_fec!S145)</f>
        <v>2.9753544088536215</v>
      </c>
      <c r="T145" s="111">
        <f>IF(RES_hhdet_tes!T145=0,"",RES_hhdet_tes!T145/RES_hhdet_fec!T145)</f>
        <v>3.0993377444235835</v>
      </c>
      <c r="U145" s="111">
        <f>IF(RES_hhdet_tes!U145=0,"",RES_hhdet_tes!U145/RES_hhdet_fec!U145)</f>
        <v>3.1867384309751174</v>
      </c>
      <c r="V145" s="111">
        <f>IF(RES_hhdet_tes!V145=0,"",RES_hhdet_tes!V145/RES_hhdet_fec!V145)</f>
        <v>3.24848401855854</v>
      </c>
      <c r="W145" s="111">
        <f>IF(RES_hhdet_tes!W145=0,"",RES_hhdet_tes!W145/RES_hhdet_fec!W145)</f>
        <v>3.3041875750116341</v>
      </c>
      <c r="X145" s="111">
        <f>IF(RES_hhdet_tes!X145=0,"",RES_hhdet_tes!X145/RES_hhdet_fec!X145)</f>
        <v>3.3577892653447785</v>
      </c>
      <c r="Y145" s="111">
        <f>IF(RES_hhdet_tes!Y145=0,"",RES_hhdet_tes!Y145/RES_hhdet_fec!Y145)</f>
        <v>3.3969960852267298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1.6784535314436275</v>
      </c>
      <c r="C146" s="124">
        <f>IF(RES_hhdet_tes!C146=0,"",RES_hhdet_tes!C146/RES_hhdet_fec!C146)</f>
        <v>1.9304314492857757</v>
      </c>
      <c r="D146" s="124">
        <f>IF(RES_hhdet_tes!D146=0,"",RES_hhdet_tes!D146/RES_hhdet_fec!D146)</f>
        <v>2.0770373869606424</v>
      </c>
      <c r="E146" s="124">
        <f>IF(RES_hhdet_tes!E146=0,"",RES_hhdet_tes!E146/RES_hhdet_fec!E146)</f>
        <v>2.1526852639340621</v>
      </c>
      <c r="F146" s="124">
        <f>IF(RES_hhdet_tes!F146=0,"",RES_hhdet_tes!F146/RES_hhdet_fec!F146)</f>
        <v>2.2371865348528615</v>
      </c>
      <c r="G146" s="124">
        <f>IF(RES_hhdet_tes!G146=0,"",RES_hhdet_tes!G146/RES_hhdet_fec!G146)</f>
        <v>2.3175665276823318</v>
      </c>
      <c r="H146" s="124">
        <f>IF(RES_hhdet_tes!H146=0,"",RES_hhdet_tes!H146/RES_hhdet_fec!H146)</f>
        <v>2.4076885797072434</v>
      </c>
      <c r="I146" s="124">
        <f>IF(RES_hhdet_tes!I146=0,"",RES_hhdet_tes!I146/RES_hhdet_fec!I146)</f>
        <v>2.4759866551054821</v>
      </c>
      <c r="J146" s="124">
        <f>IF(RES_hhdet_tes!J146=0,"",RES_hhdet_tes!J146/RES_hhdet_fec!J146)</f>
        <v>2.5539427570276483</v>
      </c>
      <c r="K146" s="124">
        <f>IF(RES_hhdet_tes!K146=0,"",RES_hhdet_tes!K146/RES_hhdet_fec!K146)</f>
        <v>2.6527736632535039</v>
      </c>
      <c r="L146" s="124">
        <f>IF(RES_hhdet_tes!L146=0,"",RES_hhdet_tes!L146/RES_hhdet_fec!L146)</f>
        <v>2.7496345430619638</v>
      </c>
      <c r="M146" s="124">
        <f>IF(RES_hhdet_tes!M146=0,"",RES_hhdet_tes!M146/RES_hhdet_fec!M146)</f>
        <v>2.8456290717851522</v>
      </c>
      <c r="N146" s="124">
        <f>IF(RES_hhdet_tes!N146=0,"",RES_hhdet_tes!N146/RES_hhdet_fec!N146)</f>
        <v>2.9721885302780695</v>
      </c>
      <c r="O146" s="124">
        <f>IF(RES_hhdet_tes!O146=0,"",RES_hhdet_tes!O146/RES_hhdet_fec!O146)</f>
        <v>3.1391830335543212</v>
      </c>
      <c r="P146" s="124">
        <f>IF(RES_hhdet_tes!P146=0,"",RES_hhdet_tes!P146/RES_hhdet_fec!P146)</f>
        <v>3.3710218260185791</v>
      </c>
      <c r="Q146" s="124">
        <f>IF(RES_hhdet_tes!Q146=0,"",RES_hhdet_tes!Q146/RES_hhdet_fec!Q146)</f>
        <v>3.5319829923901302</v>
      </c>
      <c r="R146" s="124">
        <f>IF(RES_hhdet_tes!R146=0,"",RES_hhdet_tes!R146/RES_hhdet_fec!R146)</f>
        <v>3.6057452132726842</v>
      </c>
      <c r="S146" s="124">
        <f>IF(RES_hhdet_tes!S146=0,"",RES_hhdet_tes!S146/RES_hhdet_fec!S146)</f>
        <v>3.6398519591114287</v>
      </c>
      <c r="T146" s="124">
        <f>IF(RES_hhdet_tes!T146=0,"",RES_hhdet_tes!T146/RES_hhdet_fec!T146)</f>
        <v>3.6606087345638283</v>
      </c>
      <c r="U146" s="124">
        <f>IF(RES_hhdet_tes!U146=0,"",RES_hhdet_tes!U146/RES_hhdet_fec!U146)</f>
        <v>3.6769239714474673</v>
      </c>
      <c r="V146" s="124">
        <f>IF(RES_hhdet_tes!V146=0,"",RES_hhdet_tes!V146/RES_hhdet_fec!V146)</f>
        <v>3.6927391011977013</v>
      </c>
      <c r="W146" s="124">
        <f>IF(RES_hhdet_tes!W146=0,"",RES_hhdet_tes!W146/RES_hhdet_fec!W146)</f>
        <v>3.7203950958111291</v>
      </c>
      <c r="X146" s="124">
        <f>IF(RES_hhdet_tes!X146=0,"",RES_hhdet_tes!X146/RES_hhdet_fec!X146)</f>
        <v>3.7552713368969948</v>
      </c>
      <c r="Y146" s="124">
        <f>IF(RES_hhdet_tes!Y146=0,"",RES_hhdet_tes!Y146/RES_hhdet_fec!Y146)</f>
        <v>3.7859205335332087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1.6784535314436275</v>
      </c>
      <c r="C147" s="111">
        <f>IF(RES_hhdet_tes!C147=0,"",RES_hhdet_tes!C147/RES_hhdet_fec!C147)</f>
        <v>1.9304314492857757</v>
      </c>
      <c r="D147" s="111">
        <f>IF(RES_hhdet_tes!D147=0,"",RES_hhdet_tes!D147/RES_hhdet_fec!D147)</f>
        <v>2.0770373869606424</v>
      </c>
      <c r="E147" s="111">
        <f>IF(RES_hhdet_tes!E147=0,"",RES_hhdet_tes!E147/RES_hhdet_fec!E147)</f>
        <v>2.1526852639340621</v>
      </c>
      <c r="F147" s="111">
        <f>IF(RES_hhdet_tes!F147=0,"",RES_hhdet_tes!F147/RES_hhdet_fec!F147)</f>
        <v>2.2371865348528615</v>
      </c>
      <c r="G147" s="111">
        <f>IF(RES_hhdet_tes!G147=0,"",RES_hhdet_tes!G147/RES_hhdet_fec!G147)</f>
        <v>2.3175665276823318</v>
      </c>
      <c r="H147" s="111">
        <f>IF(RES_hhdet_tes!H147=0,"",RES_hhdet_tes!H147/RES_hhdet_fec!H147)</f>
        <v>2.4076885797072434</v>
      </c>
      <c r="I147" s="111">
        <f>IF(RES_hhdet_tes!I147=0,"",RES_hhdet_tes!I147/RES_hhdet_fec!I147)</f>
        <v>2.4759866551054821</v>
      </c>
      <c r="J147" s="111">
        <f>IF(RES_hhdet_tes!J147=0,"",RES_hhdet_tes!J147/RES_hhdet_fec!J147)</f>
        <v>2.5539427570276483</v>
      </c>
      <c r="K147" s="111">
        <f>IF(RES_hhdet_tes!K147=0,"",RES_hhdet_tes!K147/RES_hhdet_fec!K147)</f>
        <v>2.6527736632535039</v>
      </c>
      <c r="L147" s="111">
        <f>IF(RES_hhdet_tes!L147=0,"",RES_hhdet_tes!L147/RES_hhdet_fec!L147)</f>
        <v>2.7496345430619638</v>
      </c>
      <c r="M147" s="111">
        <f>IF(RES_hhdet_tes!M147=0,"",RES_hhdet_tes!M147/RES_hhdet_fec!M147)</f>
        <v>2.8456290717851522</v>
      </c>
      <c r="N147" s="111">
        <f>IF(RES_hhdet_tes!N147=0,"",RES_hhdet_tes!N147/RES_hhdet_fec!N147)</f>
        <v>2.9721885302780695</v>
      </c>
      <c r="O147" s="111">
        <f>IF(RES_hhdet_tes!O147=0,"",RES_hhdet_tes!O147/RES_hhdet_fec!O147)</f>
        <v>3.1391830335543212</v>
      </c>
      <c r="P147" s="111">
        <f>IF(RES_hhdet_tes!P147=0,"",RES_hhdet_tes!P147/RES_hhdet_fec!P147)</f>
        <v>3.3710218260185791</v>
      </c>
      <c r="Q147" s="111">
        <f>IF(RES_hhdet_tes!Q147=0,"",RES_hhdet_tes!Q147/RES_hhdet_fec!Q147)</f>
        <v>3.5319829923901302</v>
      </c>
      <c r="R147" s="111">
        <f>IF(RES_hhdet_tes!R147=0,"",RES_hhdet_tes!R147/RES_hhdet_fec!R147)</f>
        <v>3.6057452132726842</v>
      </c>
      <c r="S147" s="111">
        <f>IF(RES_hhdet_tes!S147=0,"",RES_hhdet_tes!S147/RES_hhdet_fec!S147)</f>
        <v>3.6398519591114287</v>
      </c>
      <c r="T147" s="111">
        <f>IF(RES_hhdet_tes!T147=0,"",RES_hhdet_tes!T147/RES_hhdet_fec!T147)</f>
        <v>3.6606087345638283</v>
      </c>
      <c r="U147" s="111">
        <f>IF(RES_hhdet_tes!U147=0,"",RES_hhdet_tes!U147/RES_hhdet_fec!U147)</f>
        <v>3.6769239714474673</v>
      </c>
      <c r="V147" s="111">
        <f>IF(RES_hhdet_tes!V147=0,"",RES_hhdet_tes!V147/RES_hhdet_fec!V147)</f>
        <v>3.6927391011977013</v>
      </c>
      <c r="W147" s="111">
        <f>IF(RES_hhdet_tes!W147=0,"",RES_hhdet_tes!W147/RES_hhdet_fec!W147)</f>
        <v>3.7203950958111291</v>
      </c>
      <c r="X147" s="111">
        <f>IF(RES_hhdet_tes!X147=0,"",RES_hhdet_tes!X147/RES_hhdet_fec!X147)</f>
        <v>3.7552713368969948</v>
      </c>
      <c r="Y147" s="111">
        <f>IF(RES_hhdet_tes!Y147=0,"",RES_hhdet_tes!Y147/RES_hhdet_fec!Y147)</f>
        <v>3.7859205335332087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0.54967968812174284</v>
      </c>
      <c r="C148" s="124">
        <f>IF(RES_hhdet_tes!C148=0,"",RES_hhdet_tes!C148/RES_hhdet_fec!C148)</f>
        <v>0.56100023937829058</v>
      </c>
      <c r="D148" s="124">
        <f>IF(RES_hhdet_tes!D148=0,"",RES_hhdet_tes!D148/RES_hhdet_fec!D148)</f>
        <v>0.56660454028669816</v>
      </c>
      <c r="E148" s="124">
        <f>IF(RES_hhdet_tes!E148=0,"",RES_hhdet_tes!E148/RES_hhdet_fec!E148)</f>
        <v>0.57352817888868712</v>
      </c>
      <c r="F148" s="124">
        <f>IF(RES_hhdet_tes!F148=0,"",RES_hhdet_tes!F148/RES_hhdet_fec!F148)</f>
        <v>0.57914921719795032</v>
      </c>
      <c r="G148" s="124">
        <f>IF(RES_hhdet_tes!G148=0,"",RES_hhdet_tes!G148/RES_hhdet_fec!G148)</f>
        <v>0.58118546127281034</v>
      </c>
      <c r="H148" s="124">
        <f>IF(RES_hhdet_tes!H148=0,"",RES_hhdet_tes!H148/RES_hhdet_fec!H148)</f>
        <v>0.58590434645785616</v>
      </c>
      <c r="I148" s="124">
        <f>IF(RES_hhdet_tes!I148=0,"",RES_hhdet_tes!I148/RES_hhdet_fec!I148)</f>
        <v>0.59050062513484791</v>
      </c>
      <c r="J148" s="124">
        <f>IF(RES_hhdet_tes!J148=0,"",RES_hhdet_tes!J148/RES_hhdet_fec!J148)</f>
        <v>0.59541398008828728</v>
      </c>
      <c r="K148" s="124">
        <f>IF(RES_hhdet_tes!K148=0,"",RES_hhdet_tes!K148/RES_hhdet_fec!K148)</f>
        <v>0.59927548709790701</v>
      </c>
      <c r="L148" s="124">
        <f>IF(RES_hhdet_tes!L148=0,"",RES_hhdet_tes!L148/RES_hhdet_fec!L148)</f>
        <v>0.60266560037944816</v>
      </c>
      <c r="M148" s="124">
        <f>IF(RES_hhdet_tes!M148=0,"",RES_hhdet_tes!M148/RES_hhdet_fec!M148)</f>
        <v>0.60802243004431744</v>
      </c>
      <c r="N148" s="124">
        <f>IF(RES_hhdet_tes!N148=0,"",RES_hhdet_tes!N148/RES_hhdet_fec!N148)</f>
        <v>0.61816780163158203</v>
      </c>
      <c r="O148" s="124">
        <f>IF(RES_hhdet_tes!O148=0,"",RES_hhdet_tes!O148/RES_hhdet_fec!O148)</f>
        <v>0.62755583438280538</v>
      </c>
      <c r="P148" s="124">
        <f>IF(RES_hhdet_tes!P148=0,"",RES_hhdet_tes!P148/RES_hhdet_fec!P148)</f>
        <v>0.64161034598625533</v>
      </c>
      <c r="Q148" s="124">
        <f>IF(RES_hhdet_tes!Q148=0,"",RES_hhdet_tes!Q148/RES_hhdet_fec!Q148)</f>
        <v>0.65435604491452193</v>
      </c>
      <c r="R148" s="124">
        <f>IF(RES_hhdet_tes!R148=0,"",RES_hhdet_tes!R148/RES_hhdet_fec!R148)</f>
        <v>0.66589756871430561</v>
      </c>
      <c r="S148" s="124">
        <f>IF(RES_hhdet_tes!S148=0,"",RES_hhdet_tes!S148/RES_hhdet_fec!S148)</f>
        <v>0.67925686665157736</v>
      </c>
      <c r="T148" s="124">
        <f>IF(RES_hhdet_tes!T148=0,"",RES_hhdet_tes!T148/RES_hhdet_fec!T148)</f>
        <v>0.69445109658286541</v>
      </c>
      <c r="U148" s="124">
        <f>IF(RES_hhdet_tes!U148=0,"",RES_hhdet_tes!U148/RES_hhdet_fec!U148)</f>
        <v>0.70893236395255443</v>
      </c>
      <c r="V148" s="124">
        <f>IF(RES_hhdet_tes!V148=0,"",RES_hhdet_tes!V148/RES_hhdet_fec!V148)</f>
        <v>0.72122570387884921</v>
      </c>
      <c r="W148" s="124">
        <f>IF(RES_hhdet_tes!W148=0,"",RES_hhdet_tes!W148/RES_hhdet_fec!W148)</f>
        <v>0.73590225353031802</v>
      </c>
      <c r="X148" s="124">
        <f>IF(RES_hhdet_tes!X148=0,"",RES_hhdet_tes!X148/RES_hhdet_fec!X148)</f>
        <v>0.74793832345658329</v>
      </c>
      <c r="Y148" s="124">
        <f>IF(RES_hhdet_tes!Y148=0,"",RES_hhdet_tes!Y148/RES_hhdet_fec!Y148)</f>
        <v>0.75565507203928395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0.50559555069316031</v>
      </c>
      <c r="C149" s="111">
        <f>IF(RES_hhdet_tes!C149=0,"",RES_hhdet_tes!C149/RES_hhdet_fec!C149)</f>
        <v>0.50926176281339064</v>
      </c>
      <c r="D149" s="111">
        <f>IF(RES_hhdet_tes!D149=0,"",RES_hhdet_tes!D149/RES_hhdet_fec!D149)</f>
        <v>0.51479540665920798</v>
      </c>
      <c r="E149" s="111">
        <f>IF(RES_hhdet_tes!E149=0,"",RES_hhdet_tes!E149/RES_hhdet_fec!E149)</f>
        <v>0.51859980943146367</v>
      </c>
      <c r="F149" s="111">
        <f>IF(RES_hhdet_tes!F149=0,"",RES_hhdet_tes!F149/RES_hhdet_fec!F149)</f>
        <v>0.52257908284669752</v>
      </c>
      <c r="G149" s="111">
        <f>IF(RES_hhdet_tes!G149=0,"",RES_hhdet_tes!G149/RES_hhdet_fec!G149)</f>
        <v>0.52711237792930099</v>
      </c>
      <c r="H149" s="111">
        <f>IF(RES_hhdet_tes!H149=0,"",RES_hhdet_tes!H149/RES_hhdet_fec!H149)</f>
        <v>0.53334524500362213</v>
      </c>
      <c r="I149" s="111">
        <f>IF(RES_hhdet_tes!I149=0,"",RES_hhdet_tes!I149/RES_hhdet_fec!I149)</f>
        <v>0.53626964634306529</v>
      </c>
      <c r="J149" s="111">
        <f>IF(RES_hhdet_tes!J149=0,"",RES_hhdet_tes!J149/RES_hhdet_fec!J149)</f>
        <v>0.53766192734788509</v>
      </c>
      <c r="K149" s="111">
        <f>IF(RES_hhdet_tes!K149=0,"",RES_hhdet_tes!K149/RES_hhdet_fec!K149)</f>
        <v>0.54263840675668917</v>
      </c>
      <c r="L149" s="111">
        <f>IF(RES_hhdet_tes!L149=0,"",RES_hhdet_tes!L149/RES_hhdet_fec!L149)</f>
        <v>0.55045990721288474</v>
      </c>
      <c r="M149" s="111">
        <f>IF(RES_hhdet_tes!M149=0,"",RES_hhdet_tes!M149/RES_hhdet_fec!M149)</f>
        <v>0.55819047989442305</v>
      </c>
      <c r="N149" s="111">
        <f>IF(RES_hhdet_tes!N149=0,"",RES_hhdet_tes!N149/RES_hhdet_fec!N149)</f>
        <v>0.57348290356072362</v>
      </c>
      <c r="O149" s="111">
        <f>IF(RES_hhdet_tes!O149=0,"",RES_hhdet_tes!O149/RES_hhdet_fec!O149)</f>
        <v>0.60559976959704853</v>
      </c>
      <c r="P149" s="111">
        <f>IF(RES_hhdet_tes!P149=0,"",RES_hhdet_tes!P149/RES_hhdet_fec!P149)</f>
        <v>0.6353357654450148</v>
      </c>
      <c r="Q149" s="111">
        <f>IF(RES_hhdet_tes!Q149=0,"",RES_hhdet_tes!Q149/RES_hhdet_fec!Q149)</f>
        <v>0.65717439796382393</v>
      </c>
      <c r="R149" s="111">
        <f>IF(RES_hhdet_tes!R149=0,"",RES_hhdet_tes!R149/RES_hhdet_fec!R149)</f>
        <v>0.69374883910050578</v>
      </c>
      <c r="S149" s="111">
        <f>IF(RES_hhdet_tes!S149=0,"",RES_hhdet_tes!S149/RES_hhdet_fec!S149)</f>
        <v>0.73725403841174642</v>
      </c>
      <c r="T149" s="111">
        <f>IF(RES_hhdet_tes!T149=0,"",RES_hhdet_tes!T149/RES_hhdet_fec!T149)</f>
        <v>0.77598421964221376</v>
      </c>
      <c r="U149" s="111">
        <f>IF(RES_hhdet_tes!U149=0,"",RES_hhdet_tes!U149/RES_hhdet_fec!U149)</f>
        <v>0.80273678743831389</v>
      </c>
      <c r="V149" s="111">
        <f>IF(RES_hhdet_tes!V149=0,"",RES_hhdet_tes!V149/RES_hhdet_fec!V149)</f>
        <v>0.82310719614781058</v>
      </c>
      <c r="W149" s="111">
        <f>IF(RES_hhdet_tes!W149=0,"",RES_hhdet_tes!W149/RES_hhdet_fec!W149)</f>
        <v>0.83778388169978835</v>
      </c>
      <c r="X149" s="111">
        <f>IF(RES_hhdet_tes!X149=0,"",RES_hhdet_tes!X149/RES_hhdet_fec!X149)</f>
        <v>0.84705046789641325</v>
      </c>
      <c r="Y149" s="111">
        <f>IF(RES_hhdet_tes!Y149=0,"",RES_hhdet_tes!Y149/RES_hhdet_fec!Y149)</f>
        <v>0.85603584139224931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0.57037957626969449</v>
      </c>
      <c r="C153" s="112">
        <f>IF(RES_hhdet_tes!C153=0,"",RES_hhdet_tes!C153/RES_hhdet_fec!C153)</f>
        <v>0.5753336997756956</v>
      </c>
      <c r="D153" s="112">
        <f>IF(RES_hhdet_tes!D153=0,"",RES_hhdet_tes!D153/RES_hhdet_fec!D153)</f>
        <v>0.58064638792417123</v>
      </c>
      <c r="E153" s="112">
        <f>IF(RES_hhdet_tes!E153=0,"",RES_hhdet_tes!E153/RES_hhdet_fec!E153)</f>
        <v>0.58434181296240872</v>
      </c>
      <c r="F153" s="112">
        <f>IF(RES_hhdet_tes!F153=0,"",RES_hhdet_tes!F153/RES_hhdet_fec!F153)</f>
        <v>0.58727684618057763</v>
      </c>
      <c r="G153" s="112">
        <f>IF(RES_hhdet_tes!G153=0,"",RES_hhdet_tes!G153/RES_hhdet_fec!G153)</f>
        <v>0.58957424531290925</v>
      </c>
      <c r="H153" s="112">
        <f>IF(RES_hhdet_tes!H153=0,"",RES_hhdet_tes!H153/RES_hhdet_fec!H153)</f>
        <v>0.59201168487905365</v>
      </c>
      <c r="I153" s="112">
        <f>IF(RES_hhdet_tes!I153=0,"",RES_hhdet_tes!I153/RES_hhdet_fec!I153)</f>
        <v>0.59351596973276721</v>
      </c>
      <c r="J153" s="112">
        <f>IF(RES_hhdet_tes!J153=0,"",RES_hhdet_tes!J153/RES_hhdet_fec!J153)</f>
        <v>0.59494997354911527</v>
      </c>
      <c r="K153" s="112">
        <f>IF(RES_hhdet_tes!K153=0,"",RES_hhdet_tes!K153/RES_hhdet_fec!K153)</f>
        <v>0.59680686857541898</v>
      </c>
      <c r="L153" s="112">
        <f>IF(RES_hhdet_tes!L153=0,"",RES_hhdet_tes!L153/RES_hhdet_fec!L153)</f>
        <v>0.59928065774312522</v>
      </c>
      <c r="M153" s="112">
        <f>IF(RES_hhdet_tes!M153=0,"",RES_hhdet_tes!M153/RES_hhdet_fec!M153)</f>
        <v>0.60197131325024056</v>
      </c>
      <c r="N153" s="112">
        <f>IF(RES_hhdet_tes!N153=0,"",RES_hhdet_tes!N153/RES_hhdet_fec!N153)</f>
        <v>0.60639894044316622</v>
      </c>
      <c r="O153" s="112">
        <f>IF(RES_hhdet_tes!O153=0,"",RES_hhdet_tes!O153/RES_hhdet_fec!O153)</f>
        <v>0.61538312003742912</v>
      </c>
      <c r="P153" s="112">
        <f>IF(RES_hhdet_tes!P153=0,"",RES_hhdet_tes!P153/RES_hhdet_fec!P153)</f>
        <v>0.62780264775072769</v>
      </c>
      <c r="Q153" s="112">
        <f>IF(RES_hhdet_tes!Q153=0,"",RES_hhdet_tes!Q153/RES_hhdet_fec!Q153)</f>
        <v>0.64172872525476765</v>
      </c>
      <c r="R153" s="112">
        <f>IF(RES_hhdet_tes!R153=0,"",RES_hhdet_tes!R153/RES_hhdet_fec!R153)</f>
        <v>0.6521893210668499</v>
      </c>
      <c r="S153" s="112">
        <f>IF(RES_hhdet_tes!S153=0,"",RES_hhdet_tes!S153/RES_hhdet_fec!S153)</f>
        <v>0.66349875744912545</v>
      </c>
      <c r="T153" s="112">
        <f>IF(RES_hhdet_tes!T153=0,"",RES_hhdet_tes!T153/RES_hhdet_fec!T153)</f>
        <v>0.67629003552185185</v>
      </c>
      <c r="U153" s="112">
        <f>IF(RES_hhdet_tes!U153=0,"",RES_hhdet_tes!U153/RES_hhdet_fec!U153)</f>
        <v>0.68914699991434147</v>
      </c>
      <c r="V153" s="112">
        <f>IF(RES_hhdet_tes!V153=0,"",RES_hhdet_tes!V153/RES_hhdet_fec!V153)</f>
        <v>0.70210977534611252</v>
      </c>
      <c r="W153" s="112">
        <f>IF(RES_hhdet_tes!W153=0,"",RES_hhdet_tes!W153/RES_hhdet_fec!W153)</f>
        <v>0.71505880091549456</v>
      </c>
      <c r="X153" s="112">
        <f>IF(RES_hhdet_tes!X153=0,"",RES_hhdet_tes!X153/RES_hhdet_fec!X153)</f>
        <v>0.72635035517770818</v>
      </c>
      <c r="Y153" s="112">
        <f>IF(RES_hhdet_tes!Y153=0,"",RES_hhdet_tes!Y153/RES_hhdet_fec!Y153)</f>
        <v>0.73431053790973611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>
        <f>IF(RES_hhdet_tes!C154=0,"",RES_hhdet_tes!C154/RES_hhdet_fec!C154)</f>
        <v>0.85956493421358704</v>
      </c>
      <c r="D154" s="113">
        <f>IF(RES_hhdet_tes!D154=0,"",RES_hhdet_tes!D154/RES_hhdet_fec!D154)</f>
        <v>0.86232063252496949</v>
      </c>
      <c r="E154" s="113">
        <f>IF(RES_hhdet_tes!E154=0,"",RES_hhdet_tes!E154/RES_hhdet_fec!E154)</f>
        <v>0.83690944216385454</v>
      </c>
      <c r="F154" s="113">
        <f>IF(RES_hhdet_tes!F154=0,"",RES_hhdet_tes!F154/RES_hhdet_fec!F154)</f>
        <v>0.85787044523754319</v>
      </c>
      <c r="G154" s="113">
        <f>IF(RES_hhdet_tes!G154=0,"",RES_hhdet_tes!G154/RES_hhdet_fec!G154)</f>
        <v>0.87599071389221361</v>
      </c>
      <c r="H154" s="113">
        <f>IF(RES_hhdet_tes!H154=0,"",RES_hhdet_tes!H154/RES_hhdet_fec!H154)</f>
        <v>0.84027981522586492</v>
      </c>
      <c r="I154" s="113">
        <f>IF(RES_hhdet_tes!I154=0,"",RES_hhdet_tes!I154/RES_hhdet_fec!I154)</f>
        <v>0.86771847130155222</v>
      </c>
      <c r="J154" s="113">
        <f>IF(RES_hhdet_tes!J154=0,"",RES_hhdet_tes!J154/RES_hhdet_fec!J154)</f>
        <v>0.85334448697560306</v>
      </c>
      <c r="K154" s="113">
        <f>IF(RES_hhdet_tes!K154=0,"",RES_hhdet_tes!K154/RES_hhdet_fec!K154)</f>
        <v>0.86396528284594243</v>
      </c>
      <c r="L154" s="113">
        <f>IF(RES_hhdet_tes!L154=0,"",RES_hhdet_tes!L154/RES_hhdet_fec!L154)</f>
        <v>0.86931617778661718</v>
      </c>
      <c r="M154" s="113">
        <f>IF(RES_hhdet_tes!M154=0,"",RES_hhdet_tes!M154/RES_hhdet_fec!M154)</f>
        <v>0.85329768454525112</v>
      </c>
      <c r="N154" s="113">
        <f>IF(RES_hhdet_tes!N154=0,"",RES_hhdet_tes!N154/RES_hhdet_fec!N154)</f>
        <v>0.90787769131312812</v>
      </c>
      <c r="O154" s="113">
        <f>IF(RES_hhdet_tes!O154=0,"",RES_hhdet_tes!O154/RES_hhdet_fec!O154)</f>
        <v>0.90363689440911354</v>
      </c>
      <c r="P154" s="113">
        <f>IF(RES_hhdet_tes!P154=0,"",RES_hhdet_tes!P154/RES_hhdet_fec!P154)</f>
        <v>0.90609580793883793</v>
      </c>
      <c r="Q154" s="113">
        <f>IF(RES_hhdet_tes!Q154=0,"",RES_hhdet_tes!Q154/RES_hhdet_fec!Q154)</f>
        <v>0.87099466070500398</v>
      </c>
      <c r="R154" s="113">
        <f>IF(RES_hhdet_tes!R154=0,"",RES_hhdet_tes!R154/RES_hhdet_fec!R154)</f>
        <v>0.87938630511214999</v>
      </c>
      <c r="S154" s="113">
        <f>IF(RES_hhdet_tes!S154=0,"",RES_hhdet_tes!S154/RES_hhdet_fec!S154)</f>
        <v>0.89023984821013891</v>
      </c>
      <c r="T154" s="113">
        <f>IF(RES_hhdet_tes!T154=0,"",RES_hhdet_tes!T154/RES_hhdet_fec!T154)</f>
        <v>0.89365213527304155</v>
      </c>
      <c r="U154" s="113">
        <f>IF(RES_hhdet_tes!U154=0,"",RES_hhdet_tes!U154/RES_hhdet_fec!U154)</f>
        <v>0.90117778527267689</v>
      </c>
      <c r="V154" s="113">
        <f>IF(RES_hhdet_tes!V154=0,"",RES_hhdet_tes!V154/RES_hhdet_fec!V154)</f>
        <v>0.89986515950013801</v>
      </c>
      <c r="W154" s="113">
        <f>IF(RES_hhdet_tes!W154=0,"",RES_hhdet_tes!W154/RES_hhdet_fec!W154)</f>
        <v>0.9227617339085894</v>
      </c>
      <c r="X154" s="113">
        <f>IF(RES_hhdet_tes!X154=0,"",RES_hhdet_tes!X154/RES_hhdet_fec!X154)</f>
        <v>0.91469244012455819</v>
      </c>
      <c r="Y154" s="113">
        <f>IF(RES_hhdet_tes!Y154=0,"",RES_hhdet_tes!Y154/RES_hhdet_fec!Y154)</f>
        <v>0.89964009687640012</v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>
        <f>IF(RES_hhdet_tes!C155=0,"",RES_hhdet_tes!C155/RES_hhdet_fec!C155)</f>
        <v>0.58832410451613282</v>
      </c>
      <c r="D155" s="111">
        <f>IF(RES_hhdet_tes!D155=0,"",RES_hhdet_tes!D155/RES_hhdet_fec!D155)</f>
        <v>0.58855237461436993</v>
      </c>
      <c r="E155" s="111">
        <f>IF(RES_hhdet_tes!E155=0,"",RES_hhdet_tes!E155/RES_hhdet_fec!E155)</f>
        <v>0.58875467475199195</v>
      </c>
      <c r="F155" s="111">
        <f>IF(RES_hhdet_tes!F155=0,"",RES_hhdet_tes!F155/RES_hhdet_fec!F155)</f>
        <v>0.5887719252012481</v>
      </c>
      <c r="G155" s="111">
        <f>IF(RES_hhdet_tes!G155=0,"",RES_hhdet_tes!G155/RES_hhdet_fec!G155)</f>
        <v>0.58944432125229118</v>
      </c>
      <c r="H155" s="111">
        <f>IF(RES_hhdet_tes!H155=0,"",RES_hhdet_tes!H155/RES_hhdet_fec!H155)</f>
        <v>0.59039215740703821</v>
      </c>
      <c r="I155" s="111">
        <f>IF(RES_hhdet_tes!I155=0,"",RES_hhdet_tes!I155/RES_hhdet_fec!I155)</f>
        <v>0.59364513142602215</v>
      </c>
      <c r="J155" s="111">
        <f>IF(RES_hhdet_tes!J155=0,"",RES_hhdet_tes!J155/RES_hhdet_fec!J155)</f>
        <v>0.59758344104709538</v>
      </c>
      <c r="K155" s="111">
        <f>IF(RES_hhdet_tes!K155=0,"",RES_hhdet_tes!K155/RES_hhdet_fec!K155)</f>
        <v>0.59990879825070531</v>
      </c>
      <c r="L155" s="111">
        <f>IF(RES_hhdet_tes!L155=0,"",RES_hhdet_tes!L155/RES_hhdet_fec!L155)</f>
        <v>0.60117354424086134</v>
      </c>
      <c r="M155" s="111">
        <f>IF(RES_hhdet_tes!M155=0,"",RES_hhdet_tes!M155/RES_hhdet_fec!M155)</f>
        <v>0.60330175323778634</v>
      </c>
      <c r="N155" s="111">
        <f>IF(RES_hhdet_tes!N155=0,"",RES_hhdet_tes!N155/RES_hhdet_fec!N155)</f>
        <v>0.60953797081278849</v>
      </c>
      <c r="O155" s="111">
        <f>IF(RES_hhdet_tes!O155=0,"",RES_hhdet_tes!O155/RES_hhdet_fec!O155)</f>
        <v>0.61526345990626108</v>
      </c>
      <c r="P155" s="111">
        <f>IF(RES_hhdet_tes!P155=0,"",RES_hhdet_tes!P155/RES_hhdet_fec!P155)</f>
        <v>0.62868609002387388</v>
      </c>
      <c r="Q155" s="111">
        <f>IF(RES_hhdet_tes!Q155=0,"",RES_hhdet_tes!Q155/RES_hhdet_fec!Q155)</f>
        <v>0.64270285358665813</v>
      </c>
      <c r="R155" s="111">
        <f>IF(RES_hhdet_tes!R155=0,"",RES_hhdet_tes!R155/RES_hhdet_fec!R155)</f>
        <v>0.65326876102332632</v>
      </c>
      <c r="S155" s="111">
        <f>IF(RES_hhdet_tes!S155=0,"",RES_hhdet_tes!S155/RES_hhdet_fec!S155)</f>
        <v>0.66403064303214476</v>
      </c>
      <c r="T155" s="111">
        <f>IF(RES_hhdet_tes!T155=0,"",RES_hhdet_tes!T155/RES_hhdet_fec!T155)</f>
        <v>0.67766644393307673</v>
      </c>
      <c r="U155" s="111">
        <f>IF(RES_hhdet_tes!U155=0,"",RES_hhdet_tes!U155/RES_hhdet_fec!U155)</f>
        <v>0.69145045035865149</v>
      </c>
      <c r="V155" s="111">
        <f>IF(RES_hhdet_tes!V155=0,"",RES_hhdet_tes!V155/RES_hhdet_fec!V155)</f>
        <v>0.70603060729294553</v>
      </c>
      <c r="W155" s="111">
        <f>IF(RES_hhdet_tes!W155=0,"",RES_hhdet_tes!W155/RES_hhdet_fec!W155)</f>
        <v>0.71799252280921433</v>
      </c>
      <c r="X155" s="111">
        <f>IF(RES_hhdet_tes!X155=0,"",RES_hhdet_tes!X155/RES_hhdet_fec!X155)</f>
        <v>0.73038295525151919</v>
      </c>
      <c r="Y155" s="111">
        <f>IF(RES_hhdet_tes!Y155=0,"",RES_hhdet_tes!Y155/RES_hhdet_fec!Y155)</f>
        <v>0.73862503070086438</v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0.58583350155031888</v>
      </c>
      <c r="C157" s="124">
        <f>IF(RES_hhdet_tes!C157=0,"",RES_hhdet_tes!C157/RES_hhdet_fec!C157)</f>
        <v>0.59168301229287157</v>
      </c>
      <c r="D157" s="124">
        <f>IF(RES_hhdet_tes!D157=0,"",RES_hhdet_tes!D157/RES_hhdet_fec!D157)</f>
        <v>0.58528588950601346</v>
      </c>
      <c r="E157" s="124">
        <f>IF(RES_hhdet_tes!E157=0,"",RES_hhdet_tes!E157/RES_hhdet_fec!E157)</f>
        <v>0.58414297851246022</v>
      </c>
      <c r="F157" s="124">
        <f>IF(RES_hhdet_tes!F157=0,"",RES_hhdet_tes!F157/RES_hhdet_fec!F157)</f>
        <v>0.58899615824922824</v>
      </c>
      <c r="G157" s="124">
        <f>IF(RES_hhdet_tes!G157=0,"",RES_hhdet_tes!G157/RES_hhdet_fec!G157)</f>
        <v>0.59230925543608504</v>
      </c>
      <c r="H157" s="124">
        <f>IF(RES_hhdet_tes!H157=0,"",RES_hhdet_tes!H157/RES_hhdet_fec!H157)</f>
        <v>0.59616584621353141</v>
      </c>
      <c r="I157" s="124">
        <f>IF(RES_hhdet_tes!I157=0,"",RES_hhdet_tes!I157/RES_hhdet_fec!I157)</f>
        <v>0.60188079275076134</v>
      </c>
      <c r="J157" s="124">
        <f>IF(RES_hhdet_tes!J157=0,"",RES_hhdet_tes!J157/RES_hhdet_fec!J157)</f>
        <v>0.60876494507901169</v>
      </c>
      <c r="K157" s="124">
        <f>IF(RES_hhdet_tes!K157=0,"",RES_hhdet_tes!K157/RES_hhdet_fec!K157)</f>
        <v>0.61071154851460152</v>
      </c>
      <c r="L157" s="124">
        <f>IF(RES_hhdet_tes!L157=0,"",RES_hhdet_tes!L157/RES_hhdet_fec!L157)</f>
        <v>0.61884264167344327</v>
      </c>
      <c r="M157" s="124">
        <f>IF(RES_hhdet_tes!M157=0,"",RES_hhdet_tes!M157/RES_hhdet_fec!M157)</f>
        <v>0.6325148905604</v>
      </c>
      <c r="N157" s="124">
        <f>IF(RES_hhdet_tes!N157=0,"",RES_hhdet_tes!N157/RES_hhdet_fec!N157)</f>
        <v>0.64154646065088872</v>
      </c>
      <c r="O157" s="124">
        <f>IF(RES_hhdet_tes!O157=0,"",RES_hhdet_tes!O157/RES_hhdet_fec!O157)</f>
        <v>0.63542949271464133</v>
      </c>
      <c r="P157" s="124">
        <f>IF(RES_hhdet_tes!P157=0,"",RES_hhdet_tes!P157/RES_hhdet_fec!P157)</f>
        <v>0.65224201632303747</v>
      </c>
      <c r="Q157" s="124">
        <f>IF(RES_hhdet_tes!Q157=0,"",RES_hhdet_tes!Q157/RES_hhdet_fec!Q157)</f>
        <v>0.66278422401106651</v>
      </c>
      <c r="R157" s="124">
        <f>IF(RES_hhdet_tes!R157=0,"",RES_hhdet_tes!R157/RES_hhdet_fec!R157)</f>
        <v>0.67439753711356643</v>
      </c>
      <c r="S157" s="124">
        <f>IF(RES_hhdet_tes!S157=0,"",RES_hhdet_tes!S157/RES_hhdet_fec!S157)</f>
        <v>0.66497265487419199</v>
      </c>
      <c r="T157" s="124">
        <f>IF(RES_hhdet_tes!T157=0,"",RES_hhdet_tes!T157/RES_hhdet_fec!T157)</f>
        <v>0.66724414785090302</v>
      </c>
      <c r="U157" s="124">
        <f>IF(RES_hhdet_tes!U157=0,"",RES_hhdet_tes!U157/RES_hhdet_fec!U157)</f>
        <v>0.67491010668302398</v>
      </c>
      <c r="V157" s="124">
        <f>IF(RES_hhdet_tes!V157=0,"",RES_hhdet_tes!V157/RES_hhdet_fec!V157)</f>
        <v>0.69953169229667989</v>
      </c>
      <c r="W157" s="124">
        <f>IF(RES_hhdet_tes!W157=0,"",RES_hhdet_tes!W157/RES_hhdet_fec!W157)</f>
        <v>0.70423534909266783</v>
      </c>
      <c r="X157" s="124">
        <f>IF(RES_hhdet_tes!X157=0,"",RES_hhdet_tes!X157/RES_hhdet_fec!X157)</f>
        <v>0.72066855518387629</v>
      </c>
      <c r="Y157" s="124">
        <f>IF(RES_hhdet_tes!Y157=0,"",RES_hhdet_tes!Y157/RES_hhdet_fec!Y157)</f>
        <v>0.72876658668022931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0.57350026581398728</v>
      </c>
      <c r="C158" s="111">
        <f>IF(RES_hhdet_tes!C158=0,"",RES_hhdet_tes!C158/RES_hhdet_fec!C158)</f>
        <v>0.57508467271291019</v>
      </c>
      <c r="D158" s="111">
        <f>IF(RES_hhdet_tes!D158=0,"",RES_hhdet_tes!D158/RES_hhdet_fec!D158)</f>
        <v>0.57692576109042237</v>
      </c>
      <c r="E158" s="111">
        <f>IF(RES_hhdet_tes!E158=0,"",RES_hhdet_tes!E158/RES_hhdet_fec!E158)</f>
        <v>0.57809492993719402</v>
      </c>
      <c r="F158" s="111">
        <f>IF(RES_hhdet_tes!F158=0,"",RES_hhdet_tes!F158/RES_hhdet_fec!F158)</f>
        <v>0.57894230143425573</v>
      </c>
      <c r="G158" s="111">
        <f>IF(RES_hhdet_tes!G158=0,"",RES_hhdet_tes!G158/RES_hhdet_fec!G158)</f>
        <v>0.57960359776990367</v>
      </c>
      <c r="H158" s="111">
        <f>IF(RES_hhdet_tes!H158=0,"",RES_hhdet_tes!H158/RES_hhdet_fec!H158)</f>
        <v>0.58031059121912698</v>
      </c>
      <c r="I158" s="111">
        <f>IF(RES_hhdet_tes!I158=0,"",RES_hhdet_tes!I158/RES_hhdet_fec!I158)</f>
        <v>0.58068539755430282</v>
      </c>
      <c r="J158" s="111">
        <f>IF(RES_hhdet_tes!J158=0,"",RES_hhdet_tes!J158/RES_hhdet_fec!J158)</f>
        <v>0.58095484319762047</v>
      </c>
      <c r="K158" s="111">
        <f>IF(RES_hhdet_tes!K158=0,"",RES_hhdet_tes!K158/RES_hhdet_fec!K158)</f>
        <v>0.58127245917019277</v>
      </c>
      <c r="L158" s="111">
        <f>IF(RES_hhdet_tes!L158=0,"",RES_hhdet_tes!L158/RES_hhdet_fec!L158)</f>
        <v>0.58167892958783018</v>
      </c>
      <c r="M158" s="111">
        <f>IF(RES_hhdet_tes!M158=0,"",RES_hhdet_tes!M158/RES_hhdet_fec!M158)</f>
        <v>0.58201100739004674</v>
      </c>
      <c r="N158" s="111">
        <f>IF(RES_hhdet_tes!N158=0,"",RES_hhdet_tes!N158/RES_hhdet_fec!N158)</f>
        <v>0.58235042822459415</v>
      </c>
      <c r="O158" s="111">
        <f>IF(RES_hhdet_tes!O158=0,"",RES_hhdet_tes!O158/RES_hhdet_fec!O158)</f>
        <v>0.58270861330651902</v>
      </c>
      <c r="P158" s="111">
        <f>IF(RES_hhdet_tes!P158=0,"",RES_hhdet_tes!P158/RES_hhdet_fec!P158)</f>
        <v>0.58295986162446722</v>
      </c>
      <c r="Q158" s="111">
        <f>IF(RES_hhdet_tes!Q158=0,"",RES_hhdet_tes!Q158/RES_hhdet_fec!Q158)</f>
        <v>0.58340353721837668</v>
      </c>
      <c r="R158" s="111">
        <f>IF(RES_hhdet_tes!R158=0,"",RES_hhdet_tes!R158/RES_hhdet_fec!R158)</f>
        <v>0.58425598025358905</v>
      </c>
      <c r="S158" s="111">
        <f>IF(RES_hhdet_tes!S158=0,"",RES_hhdet_tes!S158/RES_hhdet_fec!S158)</f>
        <v>0.58622995857922267</v>
      </c>
      <c r="T158" s="111">
        <f>IF(RES_hhdet_tes!T158=0,"",RES_hhdet_tes!T158/RES_hhdet_fec!T158)</f>
        <v>0.58895258829598407</v>
      </c>
      <c r="U158" s="111">
        <f>IF(RES_hhdet_tes!U158=0,"",RES_hhdet_tes!U158/RES_hhdet_fec!U158)</f>
        <v>0.59196868329097208</v>
      </c>
      <c r="V158" s="111">
        <f>IF(RES_hhdet_tes!V158=0,"",RES_hhdet_tes!V158/RES_hhdet_fec!V158)</f>
        <v>0.59479701766817206</v>
      </c>
      <c r="W158" s="111">
        <f>IF(RES_hhdet_tes!W158=0,"",RES_hhdet_tes!W158/RES_hhdet_fec!W158)</f>
        <v>0.5976043982346636</v>
      </c>
      <c r="X158" s="111">
        <f>IF(RES_hhdet_tes!X158=0,"",RES_hhdet_tes!X158/RES_hhdet_fec!X158)</f>
        <v>0.59934343388144007</v>
      </c>
      <c r="Y158" s="111">
        <f>IF(RES_hhdet_tes!Y158=0,"",RES_hhdet_tes!Y158/RES_hhdet_fec!Y158)</f>
        <v>0.60043208492773326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0.73418463955709468</v>
      </c>
      <c r="C159" s="45">
        <f>IF(RES_hhdet_tes!C159=0,"",RES_hhdet_tes!C159/RES_hhdet_fec!C159)</f>
        <v>0.7382980913325502</v>
      </c>
      <c r="D159" s="45">
        <f>IF(RES_hhdet_tes!D159=0,"",RES_hhdet_tes!D159/RES_hhdet_fec!D159)</f>
        <v>0.73886108410211637</v>
      </c>
      <c r="E159" s="45">
        <f>IF(RES_hhdet_tes!E159=0,"",RES_hhdet_tes!E159/RES_hhdet_fec!E159)</f>
        <v>0.73970561811974733</v>
      </c>
      <c r="F159" s="45">
        <f>IF(RES_hhdet_tes!F159=0,"",RES_hhdet_tes!F159/RES_hhdet_fec!F159)</f>
        <v>0.74478475155706148</v>
      </c>
      <c r="G159" s="45">
        <f>IF(RES_hhdet_tes!G159=0,"",RES_hhdet_tes!G159/RES_hhdet_fec!G159)</f>
        <v>0.74851661056779939</v>
      </c>
      <c r="H159" s="45">
        <f>IF(RES_hhdet_tes!H159=0,"",RES_hhdet_tes!H159/RES_hhdet_fec!H159)</f>
        <v>0.7511760241607307</v>
      </c>
      <c r="I159" s="45">
        <f>IF(RES_hhdet_tes!I159=0,"",RES_hhdet_tes!I159/RES_hhdet_fec!I159)</f>
        <v>0.75245922264387155</v>
      </c>
      <c r="J159" s="45">
        <f>IF(RES_hhdet_tes!J159=0,"",RES_hhdet_tes!J159/RES_hhdet_fec!J159)</f>
        <v>0.7535636205284012</v>
      </c>
      <c r="K159" s="45">
        <f>IF(RES_hhdet_tes!K159=0,"",RES_hhdet_tes!K159/RES_hhdet_fec!K159)</f>
        <v>0.75507779464951408</v>
      </c>
      <c r="L159" s="45">
        <f>IF(RES_hhdet_tes!L159=0,"",RES_hhdet_tes!L159/RES_hhdet_fec!L159)</f>
        <v>0.75652681004277145</v>
      </c>
      <c r="M159" s="45">
        <f>IF(RES_hhdet_tes!M159=0,"",RES_hhdet_tes!M159/RES_hhdet_fec!M159)</f>
        <v>0.75811708687247303</v>
      </c>
      <c r="N159" s="45">
        <f>IF(RES_hhdet_tes!N159=0,"",RES_hhdet_tes!N159/RES_hhdet_fec!N159)</f>
        <v>0.76054533918584288</v>
      </c>
      <c r="O159" s="45">
        <f>IF(RES_hhdet_tes!O159=0,"",RES_hhdet_tes!O159/RES_hhdet_fec!O159)</f>
        <v>0.7637546430846317</v>
      </c>
      <c r="P159" s="45">
        <f>IF(RES_hhdet_tes!P159=0,"",RES_hhdet_tes!P159/RES_hhdet_fec!P159)</f>
        <v>0.77011887739991935</v>
      </c>
      <c r="Q159" s="45">
        <f>IF(RES_hhdet_tes!Q159=0,"",RES_hhdet_tes!Q159/RES_hhdet_fec!Q159)</f>
        <v>0.77647308458912068</v>
      </c>
      <c r="R159" s="45">
        <f>IF(RES_hhdet_tes!R159=0,"",RES_hhdet_tes!R159/RES_hhdet_fec!R159)</f>
        <v>0.78234260119128307</v>
      </c>
      <c r="S159" s="45">
        <f>IF(RES_hhdet_tes!S159=0,"",RES_hhdet_tes!S159/RES_hhdet_fec!S159)</f>
        <v>0.78903225241004749</v>
      </c>
      <c r="T159" s="45">
        <f>IF(RES_hhdet_tes!T159=0,"",RES_hhdet_tes!T159/RES_hhdet_fec!T159)</f>
        <v>0.80059503390010667</v>
      </c>
      <c r="U159" s="45">
        <f>IF(RES_hhdet_tes!U159=0,"",RES_hhdet_tes!U159/RES_hhdet_fec!U159)</f>
        <v>0.81525848751993069</v>
      </c>
      <c r="V159" s="45">
        <f>IF(RES_hhdet_tes!V159=0,"",RES_hhdet_tes!V159/RES_hhdet_fec!V159)</f>
        <v>0.83175385726432005</v>
      </c>
      <c r="W159" s="45">
        <f>IF(RES_hhdet_tes!W159=0,"",RES_hhdet_tes!W159/RES_hhdet_fec!W159)</f>
        <v>0.84608691678068226</v>
      </c>
      <c r="X159" s="45">
        <f>IF(RES_hhdet_tes!X159=0,"",RES_hhdet_tes!X159/RES_hhdet_fec!X159)</f>
        <v>0.85820232884720438</v>
      </c>
      <c r="Y159" s="45">
        <f>IF(RES_hhdet_tes!Y159=0,"",RES_hhdet_tes!Y159/RES_hhdet_fec!Y159)</f>
        <v>0.86512363439511686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0.59959156137910452</v>
      </c>
      <c r="C161" s="119">
        <f>IF(RES_hhdet_tes!C161=0,"",RES_hhdet_tes!C161/RES_hhdet_fec!C161)</f>
        <v>0.60447154341474241</v>
      </c>
      <c r="D161" s="119">
        <f>IF(RES_hhdet_tes!D161=0,"",RES_hhdet_tes!D161/RES_hhdet_fec!D161)</f>
        <v>0.6089510038462087</v>
      </c>
      <c r="E161" s="119">
        <f>IF(RES_hhdet_tes!E161=0,"",RES_hhdet_tes!E161/RES_hhdet_fec!E161)</f>
        <v>0.61412171490143663</v>
      </c>
      <c r="F161" s="119">
        <f>IF(RES_hhdet_tes!F161=0,"",RES_hhdet_tes!F161/RES_hhdet_fec!F161)</f>
        <v>0.61890894314335876</v>
      </c>
      <c r="G161" s="119">
        <f>IF(RES_hhdet_tes!G161=0,"",RES_hhdet_tes!G161/RES_hhdet_fec!G161)</f>
        <v>0.6232239795465041</v>
      </c>
      <c r="H161" s="119">
        <f>IF(RES_hhdet_tes!H161=0,"",RES_hhdet_tes!H161/RES_hhdet_fec!H161)</f>
        <v>0.628885688568802</v>
      </c>
      <c r="I161" s="119">
        <f>IF(RES_hhdet_tes!I161=0,"",RES_hhdet_tes!I161/RES_hhdet_fec!I161)</f>
        <v>0.63546998478679206</v>
      </c>
      <c r="J161" s="119">
        <f>IF(RES_hhdet_tes!J161=0,"",RES_hhdet_tes!J161/RES_hhdet_fec!J161)</f>
        <v>0.64036675228533813</v>
      </c>
      <c r="K161" s="119">
        <f>IF(RES_hhdet_tes!K161=0,"",RES_hhdet_tes!K161/RES_hhdet_fec!K161)</f>
        <v>0.64501344200074806</v>
      </c>
      <c r="L161" s="119">
        <f>IF(RES_hhdet_tes!L161=0,"",RES_hhdet_tes!L161/RES_hhdet_fec!L161)</f>
        <v>0.64899150821629326</v>
      </c>
      <c r="M161" s="119">
        <f>IF(RES_hhdet_tes!M161=0,"",RES_hhdet_tes!M161/RES_hhdet_fec!M161)</f>
        <v>0.65351627985612759</v>
      </c>
      <c r="N161" s="119">
        <f>IF(RES_hhdet_tes!N161=0,"",RES_hhdet_tes!N161/RES_hhdet_fec!N161)</f>
        <v>0.66341708163956636</v>
      </c>
      <c r="O161" s="119">
        <f>IF(RES_hhdet_tes!O161=0,"",RES_hhdet_tes!O161/RES_hhdet_fec!O161)</f>
        <v>0.67030009307636096</v>
      </c>
      <c r="P161" s="119">
        <f>IF(RES_hhdet_tes!P161=0,"",RES_hhdet_tes!P161/RES_hhdet_fec!P161)</f>
        <v>0.67487810964812933</v>
      </c>
      <c r="Q161" s="119">
        <f>IF(RES_hhdet_tes!Q161=0,"",RES_hhdet_tes!Q161/RES_hhdet_fec!Q161)</f>
        <v>0.68319096912766319</v>
      </c>
      <c r="R161" s="119">
        <f>IF(RES_hhdet_tes!R161=0,"",RES_hhdet_tes!R161/RES_hhdet_fec!R161)</f>
        <v>0.6921387445512478</v>
      </c>
      <c r="S161" s="119">
        <f>IF(RES_hhdet_tes!S161=0,"",RES_hhdet_tes!S161/RES_hhdet_fec!S161)</f>
        <v>0.7035472234671184</v>
      </c>
      <c r="T161" s="119">
        <f>IF(RES_hhdet_tes!T161=0,"",RES_hhdet_tes!T161/RES_hhdet_fec!T161)</f>
        <v>0.72600615933073842</v>
      </c>
      <c r="U161" s="119">
        <f>IF(RES_hhdet_tes!U161=0,"",RES_hhdet_tes!U161/RES_hhdet_fec!U161)</f>
        <v>0.76962836799493861</v>
      </c>
      <c r="V161" s="119">
        <f>IF(RES_hhdet_tes!V161=0,"",RES_hhdet_tes!V161/RES_hhdet_fec!V161)</f>
        <v>0.80089169564457918</v>
      </c>
      <c r="W161" s="119">
        <f>IF(RES_hhdet_tes!W161=0,"",RES_hhdet_tes!W161/RES_hhdet_fec!W161)</f>
        <v>0.86902032055301981</v>
      </c>
      <c r="X161" s="119">
        <f>IF(RES_hhdet_tes!X161=0,"",RES_hhdet_tes!X161/RES_hhdet_fec!X161)</f>
        <v>0.89267611396278412</v>
      </c>
      <c r="Y161" s="119">
        <f>IF(RES_hhdet_tes!Y161=0,"",RES_hhdet_tes!Y161/RES_hhdet_fec!Y161)</f>
        <v>0.89723604373705634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0.60952067491391571</v>
      </c>
      <c r="C162" s="124">
        <f>IF(RES_hhdet_tes!C162=0,"",RES_hhdet_tes!C162/RES_hhdet_fec!C162)</f>
        <v>0.61311980462571081</v>
      </c>
      <c r="D162" s="124">
        <f>IF(RES_hhdet_tes!D162=0,"",RES_hhdet_tes!D162/RES_hhdet_fec!D162)</f>
        <v>0.61819476843852161</v>
      </c>
      <c r="E162" s="124">
        <f>IF(RES_hhdet_tes!E162=0,"",RES_hhdet_tes!E162/RES_hhdet_fec!E162)</f>
        <v>0.62264337409617765</v>
      </c>
      <c r="F162" s="124">
        <f>IF(RES_hhdet_tes!F162=0,"",RES_hhdet_tes!F162/RES_hhdet_fec!F162)</f>
        <v>0.62757036407024736</v>
      </c>
      <c r="G162" s="124">
        <f>IF(RES_hhdet_tes!G162=0,"",RES_hhdet_tes!G162/RES_hhdet_fec!G162)</f>
        <v>0.63132875427823953</v>
      </c>
      <c r="H162" s="124">
        <f>IF(RES_hhdet_tes!H162=0,"",RES_hhdet_tes!H162/RES_hhdet_fec!H162)</f>
        <v>0.63680357459302106</v>
      </c>
      <c r="I162" s="124">
        <f>IF(RES_hhdet_tes!I162=0,"",RES_hhdet_tes!I162/RES_hhdet_fec!I162)</f>
        <v>0.6426091309162848</v>
      </c>
      <c r="J162" s="124">
        <f>IF(RES_hhdet_tes!J162=0,"",RES_hhdet_tes!J162/RES_hhdet_fec!J162)</f>
        <v>0.6484342353802085</v>
      </c>
      <c r="K162" s="124">
        <f>IF(RES_hhdet_tes!K162=0,"",RES_hhdet_tes!K162/RES_hhdet_fec!K162)</f>
        <v>0.65248928238370618</v>
      </c>
      <c r="L162" s="124">
        <f>IF(RES_hhdet_tes!L162=0,"",RES_hhdet_tes!L162/RES_hhdet_fec!L162)</f>
        <v>0.65574793506044382</v>
      </c>
      <c r="M162" s="124">
        <f>IF(RES_hhdet_tes!M162=0,"",RES_hhdet_tes!M162/RES_hhdet_fec!M162)</f>
        <v>0.65969516799466288</v>
      </c>
      <c r="N162" s="124">
        <f>IF(RES_hhdet_tes!N162=0,"",RES_hhdet_tes!N162/RES_hhdet_fec!N162)</f>
        <v>0.66583585380450527</v>
      </c>
      <c r="O162" s="124">
        <f>IF(RES_hhdet_tes!O162=0,"",RES_hhdet_tes!O162/RES_hhdet_fec!O162)</f>
        <v>0.6750692582520893</v>
      </c>
      <c r="P162" s="124">
        <f>IF(RES_hhdet_tes!P162=0,"",RES_hhdet_tes!P162/RES_hhdet_fec!P162)</f>
        <v>0.67919022199543744</v>
      </c>
      <c r="Q162" s="124">
        <f>IF(RES_hhdet_tes!Q162=0,"",RES_hhdet_tes!Q162/RES_hhdet_fec!Q162)</f>
        <v>0.6839085505019864</v>
      </c>
      <c r="R162" s="124">
        <f>IF(RES_hhdet_tes!R162=0,"",RES_hhdet_tes!R162/RES_hhdet_fec!R162)</f>
        <v>0.69027295657921228</v>
      </c>
      <c r="S162" s="124">
        <f>IF(RES_hhdet_tes!S162=0,"",RES_hhdet_tes!S162/RES_hhdet_fec!S162)</f>
        <v>0.70041398369752217</v>
      </c>
      <c r="T162" s="124">
        <f>IF(RES_hhdet_tes!T162=0,"",RES_hhdet_tes!T162/RES_hhdet_fec!T162)</f>
        <v>0.72112201223695405</v>
      </c>
      <c r="U162" s="124">
        <f>IF(RES_hhdet_tes!U162=0,"",RES_hhdet_tes!U162/RES_hhdet_fec!U162)</f>
        <v>0.76406095188132794</v>
      </c>
      <c r="V162" s="124">
        <f>IF(RES_hhdet_tes!V162=0,"",RES_hhdet_tes!V162/RES_hhdet_fec!V162)</f>
        <v>0.81966246578550928</v>
      </c>
      <c r="W162" s="124">
        <f>IF(RES_hhdet_tes!W162=0,"",RES_hhdet_tes!W162/RES_hhdet_fec!W162)</f>
        <v>0.86051244144453587</v>
      </c>
      <c r="X162" s="124">
        <f>IF(RES_hhdet_tes!X162=0,"",RES_hhdet_tes!X162/RES_hhdet_fec!X162)</f>
        <v>0.88366294163090486</v>
      </c>
      <c r="Y162" s="124">
        <f>IF(RES_hhdet_tes!Y162=0,"",RES_hhdet_tes!Y162/RES_hhdet_fec!Y162)</f>
        <v>0.89681122016378234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0.60952067491391571</v>
      </c>
      <c r="C163" s="45">
        <f>IF(RES_hhdet_tes!C163=0,"",RES_hhdet_tes!C163/RES_hhdet_fec!C163)</f>
        <v>0.61311980462571081</v>
      </c>
      <c r="D163" s="45">
        <f>IF(RES_hhdet_tes!D163=0,"",RES_hhdet_tes!D163/RES_hhdet_fec!D163)</f>
        <v>0.61819476843852161</v>
      </c>
      <c r="E163" s="45">
        <f>IF(RES_hhdet_tes!E163=0,"",RES_hhdet_tes!E163/RES_hhdet_fec!E163)</f>
        <v>0.62264337409617765</v>
      </c>
      <c r="F163" s="45">
        <f>IF(RES_hhdet_tes!F163=0,"",RES_hhdet_tes!F163/RES_hhdet_fec!F163)</f>
        <v>0.62757036407024736</v>
      </c>
      <c r="G163" s="45">
        <f>IF(RES_hhdet_tes!G163=0,"",RES_hhdet_tes!G163/RES_hhdet_fec!G163)</f>
        <v>0.63132875427823953</v>
      </c>
      <c r="H163" s="45">
        <f>IF(RES_hhdet_tes!H163=0,"",RES_hhdet_tes!H163/RES_hhdet_fec!H163)</f>
        <v>0.63680357459302106</v>
      </c>
      <c r="I163" s="45">
        <f>IF(RES_hhdet_tes!I163=0,"",RES_hhdet_tes!I163/RES_hhdet_fec!I163)</f>
        <v>0.6426091309162848</v>
      </c>
      <c r="J163" s="45">
        <f>IF(RES_hhdet_tes!J163=0,"",RES_hhdet_tes!J163/RES_hhdet_fec!J163)</f>
        <v>0.6484342353802085</v>
      </c>
      <c r="K163" s="45">
        <f>IF(RES_hhdet_tes!K163=0,"",RES_hhdet_tes!K163/RES_hhdet_fec!K163)</f>
        <v>0.65248928238370618</v>
      </c>
      <c r="L163" s="45">
        <f>IF(RES_hhdet_tes!L163=0,"",RES_hhdet_tes!L163/RES_hhdet_fec!L163)</f>
        <v>0.65574793506044382</v>
      </c>
      <c r="M163" s="45">
        <f>IF(RES_hhdet_tes!M163=0,"",RES_hhdet_tes!M163/RES_hhdet_fec!M163)</f>
        <v>0.65969516799466288</v>
      </c>
      <c r="N163" s="45">
        <f>IF(RES_hhdet_tes!N163=0,"",RES_hhdet_tes!N163/RES_hhdet_fec!N163)</f>
        <v>0.66583585380450527</v>
      </c>
      <c r="O163" s="45">
        <f>IF(RES_hhdet_tes!O163=0,"",RES_hhdet_tes!O163/RES_hhdet_fec!O163)</f>
        <v>0.6750692582520893</v>
      </c>
      <c r="P163" s="45">
        <f>IF(RES_hhdet_tes!P163=0,"",RES_hhdet_tes!P163/RES_hhdet_fec!P163)</f>
        <v>0.67919022199543744</v>
      </c>
      <c r="Q163" s="45">
        <f>IF(RES_hhdet_tes!Q163=0,"",RES_hhdet_tes!Q163/RES_hhdet_fec!Q163)</f>
        <v>0.6839085505019864</v>
      </c>
      <c r="R163" s="45">
        <f>IF(RES_hhdet_tes!R163=0,"",RES_hhdet_tes!R163/RES_hhdet_fec!R163)</f>
        <v>0.69027295657921228</v>
      </c>
      <c r="S163" s="45">
        <f>IF(RES_hhdet_tes!S163=0,"",RES_hhdet_tes!S163/RES_hhdet_fec!S163)</f>
        <v>0.70041398369752217</v>
      </c>
      <c r="T163" s="45">
        <f>IF(RES_hhdet_tes!T163=0,"",RES_hhdet_tes!T163/RES_hhdet_fec!T163)</f>
        <v>0.72112201223695405</v>
      </c>
      <c r="U163" s="45">
        <f>IF(RES_hhdet_tes!U163=0,"",RES_hhdet_tes!U163/RES_hhdet_fec!U163)</f>
        <v>0.76406095188132794</v>
      </c>
      <c r="V163" s="45">
        <f>IF(RES_hhdet_tes!V163=0,"",RES_hhdet_tes!V163/RES_hhdet_fec!V163)</f>
        <v>0.81966246578550928</v>
      </c>
      <c r="W163" s="45">
        <f>IF(RES_hhdet_tes!W163=0,"",RES_hhdet_tes!W163/RES_hhdet_fec!W163)</f>
        <v>0.86051244144453587</v>
      </c>
      <c r="X163" s="45">
        <f>IF(RES_hhdet_tes!X163=0,"",RES_hhdet_tes!X163/RES_hhdet_fec!X163)</f>
        <v>0.88366294163090486</v>
      </c>
      <c r="Y163" s="45">
        <f>IF(RES_hhdet_tes!Y163=0,"",RES_hhdet_tes!Y163/RES_hhdet_fec!Y163)</f>
        <v>0.89681122016378234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1.6784535314436273</v>
      </c>
      <c r="C164" s="124">
        <f>IF(RES_hhdet_tes!C164=0,"",RES_hhdet_tes!C164/RES_hhdet_fec!C164)</f>
        <v>1.9189719132299383</v>
      </c>
      <c r="D164" s="124">
        <f>IF(RES_hhdet_tes!D164=0,"",RES_hhdet_tes!D164/RES_hhdet_fec!D164)</f>
        <v>2.0492966421557917</v>
      </c>
      <c r="E164" s="124">
        <f>IF(RES_hhdet_tes!E164=0,"",RES_hhdet_tes!E164/RES_hhdet_fec!E164)</f>
        <v>2.1226073651008175</v>
      </c>
      <c r="F164" s="124">
        <f>IF(RES_hhdet_tes!F164=0,"",RES_hhdet_tes!F164/RES_hhdet_fec!F164)</f>
        <v>2.209401969637856</v>
      </c>
      <c r="G164" s="124">
        <f>IF(RES_hhdet_tes!G164=0,"",RES_hhdet_tes!G164/RES_hhdet_fec!G164)</f>
        <v>2.2912601629170681</v>
      </c>
      <c r="H164" s="124">
        <f>IF(RES_hhdet_tes!H164=0,"",RES_hhdet_tes!H164/RES_hhdet_fec!H164)</f>
        <v>2.3864934537191824</v>
      </c>
      <c r="I164" s="124">
        <f>IF(RES_hhdet_tes!I164=0,"",RES_hhdet_tes!I164/RES_hhdet_fec!I164)</f>
        <v>2.4694888930396846</v>
      </c>
      <c r="J164" s="124">
        <f>IF(RES_hhdet_tes!J164=0,"",RES_hhdet_tes!J164/RES_hhdet_fec!J164)</f>
        <v>2.5600399150691113</v>
      </c>
      <c r="K164" s="124">
        <f>IF(RES_hhdet_tes!K164=0,"",RES_hhdet_tes!K164/RES_hhdet_fec!K164)</f>
        <v>2.660350109027068</v>
      </c>
      <c r="L164" s="124">
        <f>IF(RES_hhdet_tes!L164=0,"",RES_hhdet_tes!L164/RES_hhdet_fec!L164)</f>
        <v>2.7355869493217781</v>
      </c>
      <c r="M164" s="124">
        <f>IF(RES_hhdet_tes!M164=0,"",RES_hhdet_tes!M164/RES_hhdet_fec!M164)</f>
        <v>2.780392007731133</v>
      </c>
      <c r="N164" s="124">
        <f>IF(RES_hhdet_tes!N164=0,"",RES_hhdet_tes!N164/RES_hhdet_fec!N164)</f>
        <v>2.8280931074045048</v>
      </c>
      <c r="O164" s="124">
        <f>IF(RES_hhdet_tes!O164=0,"",RES_hhdet_tes!O164/RES_hhdet_fec!O164)</f>
        <v>2.9507018517034185</v>
      </c>
      <c r="P164" s="124">
        <f>IF(RES_hhdet_tes!P164=0,"",RES_hhdet_tes!P164/RES_hhdet_fec!P164)</f>
        <v>3.1903393737667396</v>
      </c>
      <c r="Q164" s="124">
        <f>IF(RES_hhdet_tes!Q164=0,"",RES_hhdet_tes!Q164/RES_hhdet_fec!Q164)</f>
        <v>3.4206605689920679</v>
      </c>
      <c r="R164" s="124">
        <f>IF(RES_hhdet_tes!R164=0,"",RES_hhdet_tes!R164/RES_hhdet_fec!R164)</f>
        <v>3.5535360940501208</v>
      </c>
      <c r="S164" s="124">
        <f>IF(RES_hhdet_tes!S164=0,"",RES_hhdet_tes!S164/RES_hhdet_fec!S164)</f>
        <v>3.6154703723151642</v>
      </c>
      <c r="T164" s="124">
        <f>IF(RES_hhdet_tes!T164=0,"",RES_hhdet_tes!T164/RES_hhdet_fec!T164)</f>
        <v>3.6497049438300895</v>
      </c>
      <c r="U164" s="124">
        <f>IF(RES_hhdet_tes!U164=0,"",RES_hhdet_tes!U164/RES_hhdet_fec!U164)</f>
        <v>3.6743013744513964</v>
      </c>
      <c r="V164" s="124">
        <f>IF(RES_hhdet_tes!V164=0,"",RES_hhdet_tes!V164/RES_hhdet_fec!V164)</f>
        <v>3.6983163481103509</v>
      </c>
      <c r="W164" s="124">
        <f>IF(RES_hhdet_tes!W164=0,"",RES_hhdet_tes!W164/RES_hhdet_fec!W164)</f>
        <v>3.7298541029909646</v>
      </c>
      <c r="X164" s="124">
        <f>IF(RES_hhdet_tes!X164=0,"",RES_hhdet_tes!X164/RES_hhdet_fec!X164)</f>
        <v>3.7639193030105904</v>
      </c>
      <c r="Y164" s="124">
        <f>IF(RES_hhdet_tes!Y164=0,"",RES_hhdet_tes!Y164/RES_hhdet_fec!Y164)</f>
        <v>3.7952529642929145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1.6784535314436273</v>
      </c>
      <c r="C165" s="111">
        <f>IF(RES_hhdet_tes!C165=0,"",RES_hhdet_tes!C165/RES_hhdet_fec!C165)</f>
        <v>1.9189719132299383</v>
      </c>
      <c r="D165" s="111">
        <f>IF(RES_hhdet_tes!D165=0,"",RES_hhdet_tes!D165/RES_hhdet_fec!D165)</f>
        <v>2.0492966421557917</v>
      </c>
      <c r="E165" s="111">
        <f>IF(RES_hhdet_tes!E165=0,"",RES_hhdet_tes!E165/RES_hhdet_fec!E165)</f>
        <v>2.1226073651008175</v>
      </c>
      <c r="F165" s="111">
        <f>IF(RES_hhdet_tes!F165=0,"",RES_hhdet_tes!F165/RES_hhdet_fec!F165)</f>
        <v>2.209401969637856</v>
      </c>
      <c r="G165" s="111">
        <f>IF(RES_hhdet_tes!G165=0,"",RES_hhdet_tes!G165/RES_hhdet_fec!G165)</f>
        <v>2.2912601629170681</v>
      </c>
      <c r="H165" s="111">
        <f>IF(RES_hhdet_tes!H165=0,"",RES_hhdet_tes!H165/RES_hhdet_fec!H165)</f>
        <v>2.3864934537191824</v>
      </c>
      <c r="I165" s="111">
        <f>IF(RES_hhdet_tes!I165=0,"",RES_hhdet_tes!I165/RES_hhdet_fec!I165)</f>
        <v>2.4694888930396846</v>
      </c>
      <c r="J165" s="111">
        <f>IF(RES_hhdet_tes!J165=0,"",RES_hhdet_tes!J165/RES_hhdet_fec!J165)</f>
        <v>2.5600399150691113</v>
      </c>
      <c r="K165" s="111">
        <f>IF(RES_hhdet_tes!K165=0,"",RES_hhdet_tes!K165/RES_hhdet_fec!K165)</f>
        <v>2.660350109027068</v>
      </c>
      <c r="L165" s="111">
        <f>IF(RES_hhdet_tes!L165=0,"",RES_hhdet_tes!L165/RES_hhdet_fec!L165)</f>
        <v>2.7355869493217781</v>
      </c>
      <c r="M165" s="111">
        <f>IF(RES_hhdet_tes!M165=0,"",RES_hhdet_tes!M165/RES_hhdet_fec!M165)</f>
        <v>2.780392007731133</v>
      </c>
      <c r="N165" s="111">
        <f>IF(RES_hhdet_tes!N165=0,"",RES_hhdet_tes!N165/RES_hhdet_fec!N165)</f>
        <v>2.8280931074045048</v>
      </c>
      <c r="O165" s="111">
        <f>IF(RES_hhdet_tes!O165=0,"",RES_hhdet_tes!O165/RES_hhdet_fec!O165)</f>
        <v>2.9507018517034185</v>
      </c>
      <c r="P165" s="111">
        <f>IF(RES_hhdet_tes!P165=0,"",RES_hhdet_tes!P165/RES_hhdet_fec!P165)</f>
        <v>3.1903393737667396</v>
      </c>
      <c r="Q165" s="111">
        <f>IF(RES_hhdet_tes!Q165=0,"",RES_hhdet_tes!Q165/RES_hhdet_fec!Q165)</f>
        <v>3.4206605689920679</v>
      </c>
      <c r="R165" s="111">
        <f>IF(RES_hhdet_tes!R165=0,"",RES_hhdet_tes!R165/RES_hhdet_fec!R165)</f>
        <v>3.5535360940501208</v>
      </c>
      <c r="S165" s="111">
        <f>IF(RES_hhdet_tes!S165=0,"",RES_hhdet_tes!S165/RES_hhdet_fec!S165)</f>
        <v>3.6154703723151642</v>
      </c>
      <c r="T165" s="111">
        <f>IF(RES_hhdet_tes!T165=0,"",RES_hhdet_tes!T165/RES_hhdet_fec!T165)</f>
        <v>3.6497049438300895</v>
      </c>
      <c r="U165" s="111">
        <f>IF(RES_hhdet_tes!U165=0,"",RES_hhdet_tes!U165/RES_hhdet_fec!U165)</f>
        <v>3.6743013744513964</v>
      </c>
      <c r="V165" s="111">
        <f>IF(RES_hhdet_tes!V165=0,"",RES_hhdet_tes!V165/RES_hhdet_fec!V165)</f>
        <v>3.6983163481103509</v>
      </c>
      <c r="W165" s="111">
        <f>IF(RES_hhdet_tes!W165=0,"",RES_hhdet_tes!W165/RES_hhdet_fec!W165)</f>
        <v>3.7298541029909646</v>
      </c>
      <c r="X165" s="111">
        <f>IF(RES_hhdet_tes!X165=0,"",RES_hhdet_tes!X165/RES_hhdet_fec!X165)</f>
        <v>3.7639193030105904</v>
      </c>
      <c r="Y165" s="111">
        <f>IF(RES_hhdet_tes!Y165=0,"",RES_hhdet_tes!Y165/RES_hhdet_fec!Y165)</f>
        <v>3.7952529642929145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0.54966269028316173</v>
      </c>
      <c r="C166" s="124">
        <f>IF(RES_hhdet_tes!C166=0,"",RES_hhdet_tes!C166/RES_hhdet_fec!C166)</f>
        <v>0.557504126568937</v>
      </c>
      <c r="D166" s="124">
        <f>IF(RES_hhdet_tes!D166=0,"",RES_hhdet_tes!D166/RES_hhdet_fec!D166)</f>
        <v>0.56117227256485558</v>
      </c>
      <c r="E166" s="124">
        <f>IF(RES_hhdet_tes!E166=0,"",RES_hhdet_tes!E166/RES_hhdet_fec!E166)</f>
        <v>0.56778641140956665</v>
      </c>
      <c r="F166" s="124">
        <f>IF(RES_hhdet_tes!F166=0,"",RES_hhdet_tes!F166/RES_hhdet_fec!F166)</f>
        <v>0.57444391815765439</v>
      </c>
      <c r="G166" s="124">
        <f>IF(RES_hhdet_tes!G166=0,"",RES_hhdet_tes!G166/RES_hhdet_fec!G166)</f>
        <v>0.57781192246470126</v>
      </c>
      <c r="H166" s="124">
        <f>IF(RES_hhdet_tes!H166=0,"",RES_hhdet_tes!H166/RES_hhdet_fec!H166)</f>
        <v>0.58488398150173637</v>
      </c>
      <c r="I166" s="124">
        <f>IF(RES_hhdet_tes!I166=0,"",RES_hhdet_tes!I166/RES_hhdet_fec!I166)</f>
        <v>0.59040640064423922</v>
      </c>
      <c r="J166" s="124">
        <f>IF(RES_hhdet_tes!J166=0,"",RES_hhdet_tes!J166/RES_hhdet_fec!J166)</f>
        <v>0.59473369012216004</v>
      </c>
      <c r="K166" s="124">
        <f>IF(RES_hhdet_tes!K166=0,"",RES_hhdet_tes!K166/RES_hhdet_fec!K166)</f>
        <v>0.59774307875000332</v>
      </c>
      <c r="L166" s="124">
        <f>IF(RES_hhdet_tes!L166=0,"",RES_hhdet_tes!L166/RES_hhdet_fec!L166)</f>
        <v>0.60003895889920689</v>
      </c>
      <c r="M166" s="124">
        <f>IF(RES_hhdet_tes!M166=0,"",RES_hhdet_tes!M166/RES_hhdet_fec!M166)</f>
        <v>0.60465851516503666</v>
      </c>
      <c r="N166" s="124">
        <f>IF(RES_hhdet_tes!N166=0,"",RES_hhdet_tes!N166/RES_hhdet_fec!N166)</f>
        <v>0.61351673819849883</v>
      </c>
      <c r="O166" s="124">
        <f>IF(RES_hhdet_tes!O166=0,"",RES_hhdet_tes!O166/RES_hhdet_fec!O166)</f>
        <v>0.62260928626805312</v>
      </c>
      <c r="P166" s="124">
        <f>IF(RES_hhdet_tes!P166=0,"",RES_hhdet_tes!P166/RES_hhdet_fec!P166)</f>
        <v>0.63388633336878708</v>
      </c>
      <c r="Q166" s="124">
        <f>IF(RES_hhdet_tes!Q166=0,"",RES_hhdet_tes!Q166/RES_hhdet_fec!Q166)</f>
        <v>0.64393521502398499</v>
      </c>
      <c r="R166" s="124">
        <f>IF(RES_hhdet_tes!R166=0,"",RES_hhdet_tes!R166/RES_hhdet_fec!R166)</f>
        <v>0.65511781838306116</v>
      </c>
      <c r="S166" s="124">
        <f>IF(RES_hhdet_tes!S166=0,"",RES_hhdet_tes!S166/RES_hhdet_fec!S166)</f>
        <v>0.66670132660376114</v>
      </c>
      <c r="T166" s="124">
        <f>IF(RES_hhdet_tes!T166=0,"",RES_hhdet_tes!T166/RES_hhdet_fec!T166)</f>
        <v>0.68203709878243923</v>
      </c>
      <c r="U166" s="124">
        <f>IF(RES_hhdet_tes!U166=0,"",RES_hhdet_tes!U166/RES_hhdet_fec!U166)</f>
        <v>0.70584552231765807</v>
      </c>
      <c r="V166" s="124">
        <f>IF(RES_hhdet_tes!V166=0,"",RES_hhdet_tes!V166/RES_hhdet_fec!V166)</f>
        <v>0.72845487834089795</v>
      </c>
      <c r="W166" s="124">
        <f>IF(RES_hhdet_tes!W166=0,"",RES_hhdet_tes!W166/RES_hhdet_fec!W166)</f>
        <v>0.74464186391711007</v>
      </c>
      <c r="X166" s="124">
        <f>IF(RES_hhdet_tes!X166=0,"",RES_hhdet_tes!X166/RES_hhdet_fec!X166)</f>
        <v>0.75549591144341</v>
      </c>
      <c r="Y166" s="124">
        <f>IF(RES_hhdet_tes!Y166=0,"",RES_hhdet_tes!Y166/RES_hhdet_fec!Y166)</f>
        <v>0.76224927531740794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0.50559555069316031</v>
      </c>
      <c r="C167" s="111">
        <f>IF(RES_hhdet_tes!C167=0,"",RES_hhdet_tes!C167/RES_hhdet_fec!C167)</f>
        <v>0.50777172422145389</v>
      </c>
      <c r="D167" s="111">
        <f>IF(RES_hhdet_tes!D167=0,"",RES_hhdet_tes!D167/RES_hhdet_fec!D167)</f>
        <v>0.51117890367894758</v>
      </c>
      <c r="E167" s="111">
        <f>IF(RES_hhdet_tes!E167=0,"",RES_hhdet_tes!E167/RES_hhdet_fec!E167)</f>
        <v>0.51407512545246048</v>
      </c>
      <c r="F167" s="111">
        <f>IF(RES_hhdet_tes!F167=0,"",RES_hhdet_tes!F167/RES_hhdet_fec!F167)</f>
        <v>0.51781091015721725</v>
      </c>
      <c r="G167" s="111">
        <f>IF(RES_hhdet_tes!G167=0,"",RES_hhdet_tes!G167/RES_hhdet_fec!G167)</f>
        <v>0.52289141456057686</v>
      </c>
      <c r="H167" s="111">
        <f>IF(RES_hhdet_tes!H167=0,"",RES_hhdet_tes!H167/RES_hhdet_fec!H167)</f>
        <v>0.53148731554909734</v>
      </c>
      <c r="I167" s="111">
        <f>IF(RES_hhdet_tes!I167=0,"",RES_hhdet_tes!I167/RES_hhdet_fec!I167)</f>
        <v>0.53627312034063446</v>
      </c>
      <c r="J167" s="111">
        <f>IF(RES_hhdet_tes!J167=0,"",RES_hhdet_tes!J167/RES_hhdet_fec!J167)</f>
        <v>0.53780208146684394</v>
      </c>
      <c r="K167" s="111">
        <f>IF(RES_hhdet_tes!K167=0,"",RES_hhdet_tes!K167/RES_hhdet_fec!K167)</f>
        <v>0.54192826998008847</v>
      </c>
      <c r="L167" s="111">
        <f>IF(RES_hhdet_tes!L167=0,"",RES_hhdet_tes!L167/RES_hhdet_fec!L167)</f>
        <v>0.54683091253320804</v>
      </c>
      <c r="M167" s="111">
        <f>IF(RES_hhdet_tes!M167=0,"",RES_hhdet_tes!M167/RES_hhdet_fec!M167)</f>
        <v>0.55264094863707469</v>
      </c>
      <c r="N167" s="111">
        <f>IF(RES_hhdet_tes!N167=0,"",RES_hhdet_tes!N167/RES_hhdet_fec!N167)</f>
        <v>0.56427158243467734</v>
      </c>
      <c r="O167" s="111">
        <f>IF(RES_hhdet_tes!O167=0,"",RES_hhdet_tes!O167/RES_hhdet_fec!O167)</f>
        <v>0.5923362647324012</v>
      </c>
      <c r="P167" s="111">
        <f>IF(RES_hhdet_tes!P167=0,"",RES_hhdet_tes!P167/RES_hhdet_fec!P167)</f>
        <v>0.61840952317274556</v>
      </c>
      <c r="Q167" s="111">
        <f>IF(RES_hhdet_tes!Q167=0,"",RES_hhdet_tes!Q167/RES_hhdet_fec!Q167)</f>
        <v>0.63391533676460809</v>
      </c>
      <c r="R167" s="111">
        <f>IF(RES_hhdet_tes!R167=0,"",RES_hhdet_tes!R167/RES_hhdet_fec!R167)</f>
        <v>0.66125803717701614</v>
      </c>
      <c r="S167" s="111">
        <f>IF(RES_hhdet_tes!S167=0,"",RES_hhdet_tes!S167/RES_hhdet_fec!S167)</f>
        <v>0.70001416145234974</v>
      </c>
      <c r="T167" s="111">
        <f>IF(RES_hhdet_tes!T167=0,"",RES_hhdet_tes!T167/RES_hhdet_fec!T167)</f>
        <v>0.74081014511956489</v>
      </c>
      <c r="U167" s="111">
        <f>IF(RES_hhdet_tes!U167=0,"",RES_hhdet_tes!U167/RES_hhdet_fec!U167)</f>
        <v>0.79285695952571289</v>
      </c>
      <c r="V167" s="111">
        <f>IF(RES_hhdet_tes!V167=0,"",RES_hhdet_tes!V167/RES_hhdet_fec!V167)</f>
        <v>0.83216547146069542</v>
      </c>
      <c r="W167" s="111">
        <f>IF(RES_hhdet_tes!W167=0,"",RES_hhdet_tes!W167/RES_hhdet_fec!W167)</f>
        <v>0.85356861379115379</v>
      </c>
      <c r="X167" s="111">
        <f>IF(RES_hhdet_tes!X167=0,"",RES_hhdet_tes!X167/RES_hhdet_fec!X167)</f>
        <v>0.86172798617831248</v>
      </c>
      <c r="Y167" s="111">
        <f>IF(RES_hhdet_tes!Y167=0,"",RES_hhdet_tes!Y167/RES_hhdet_fec!Y167)</f>
        <v>0.86828384756558563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0.57037957626969449</v>
      </c>
      <c r="C171" s="112">
        <f>IF(RES_hhdet_tes!C171=0,"",RES_hhdet_tes!C171/RES_hhdet_fec!C171)</f>
        <v>0.57354155246155936</v>
      </c>
      <c r="D171" s="112">
        <f>IF(RES_hhdet_tes!D171=0,"",RES_hhdet_tes!D171/RES_hhdet_fec!D171)</f>
        <v>0.5773212378551672</v>
      </c>
      <c r="E171" s="112">
        <f>IF(RES_hhdet_tes!E171=0,"",RES_hhdet_tes!E171/RES_hhdet_fec!E171)</f>
        <v>0.58086426627005927</v>
      </c>
      <c r="F171" s="112">
        <f>IF(RES_hhdet_tes!F171=0,"",RES_hhdet_tes!F171/RES_hhdet_fec!F171)</f>
        <v>0.58446542238985544</v>
      </c>
      <c r="G171" s="112">
        <f>IF(RES_hhdet_tes!G171=0,"",RES_hhdet_tes!G171/RES_hhdet_fec!G171)</f>
        <v>0.58773206518651133</v>
      </c>
      <c r="H171" s="112">
        <f>IF(RES_hhdet_tes!H171=0,"",RES_hhdet_tes!H171/RES_hhdet_fec!H171)</f>
        <v>0.59148041741430368</v>
      </c>
      <c r="I171" s="112">
        <f>IF(RES_hhdet_tes!I171=0,"",RES_hhdet_tes!I171/RES_hhdet_fec!I171)</f>
        <v>0.5935450713217596</v>
      </c>
      <c r="J171" s="112">
        <f>IF(RES_hhdet_tes!J171=0,"",RES_hhdet_tes!J171/RES_hhdet_fec!J171)</f>
        <v>0.59481166458042745</v>
      </c>
      <c r="K171" s="112">
        <f>IF(RES_hhdet_tes!K171=0,"",RES_hhdet_tes!K171/RES_hhdet_fec!K171)</f>
        <v>0.59631591622510538</v>
      </c>
      <c r="L171" s="112">
        <f>IF(RES_hhdet_tes!L171=0,"",RES_hhdet_tes!L171/RES_hhdet_fec!L171)</f>
        <v>0.59789834798286057</v>
      </c>
      <c r="M171" s="112">
        <f>IF(RES_hhdet_tes!M171=0,"",RES_hhdet_tes!M171/RES_hhdet_fec!M171)</f>
        <v>0.59990201398052734</v>
      </c>
      <c r="N171" s="112">
        <f>IF(RES_hhdet_tes!N171=0,"",RES_hhdet_tes!N171/RES_hhdet_fec!N171)</f>
        <v>0.60344809624422402</v>
      </c>
      <c r="O171" s="112">
        <f>IF(RES_hhdet_tes!O171=0,"",RES_hhdet_tes!O171/RES_hhdet_fec!O171)</f>
        <v>0.61096651892010878</v>
      </c>
      <c r="P171" s="112">
        <f>IF(RES_hhdet_tes!P171=0,"",RES_hhdet_tes!P171/RES_hhdet_fec!P171)</f>
        <v>0.62032134986540766</v>
      </c>
      <c r="Q171" s="112">
        <f>IF(RES_hhdet_tes!Q171=0,"",RES_hhdet_tes!Q171/RES_hhdet_fec!Q171)</f>
        <v>0.63157010423155391</v>
      </c>
      <c r="R171" s="112">
        <f>IF(RES_hhdet_tes!R171=0,"",RES_hhdet_tes!R171/RES_hhdet_fec!R171)</f>
        <v>0.64206890760474045</v>
      </c>
      <c r="S171" s="112">
        <f>IF(RES_hhdet_tes!S171=0,"",RES_hhdet_tes!S171/RES_hhdet_fec!S171)</f>
        <v>0.65196694315128856</v>
      </c>
      <c r="T171" s="112">
        <f>IF(RES_hhdet_tes!T171=0,"",RES_hhdet_tes!T171/RES_hhdet_fec!T171)</f>
        <v>0.66536214210625244</v>
      </c>
      <c r="U171" s="112">
        <f>IF(RES_hhdet_tes!U171=0,"",RES_hhdet_tes!U171/RES_hhdet_fec!U171)</f>
        <v>0.68670651751801037</v>
      </c>
      <c r="V171" s="112">
        <f>IF(RES_hhdet_tes!V171=0,"",RES_hhdet_tes!V171/RES_hhdet_fec!V171)</f>
        <v>0.70888054672715461</v>
      </c>
      <c r="W171" s="112">
        <f>IF(RES_hhdet_tes!W171=0,"",RES_hhdet_tes!W171/RES_hhdet_fec!W171)</f>
        <v>0.72374696349938827</v>
      </c>
      <c r="X171" s="112">
        <f>IF(RES_hhdet_tes!X171=0,"",RES_hhdet_tes!X171/RES_hhdet_fec!X171)</f>
        <v>0.73354162981572457</v>
      </c>
      <c r="Y171" s="112">
        <f>IF(RES_hhdet_tes!Y171=0,"",RES_hhdet_tes!Y171/RES_hhdet_fec!Y171)</f>
        <v>0.74038532268621227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>
        <f>IF(RES_hhdet_tes!C172=0,"",RES_hhdet_tes!C172/RES_hhdet_fec!C172)</f>
        <v>0.85956493421358704</v>
      </c>
      <c r="D172" s="113">
        <f>IF(RES_hhdet_tes!D172=0,"",RES_hhdet_tes!D172/RES_hhdet_fec!D172)</f>
        <v>0.86229008884941771</v>
      </c>
      <c r="E172" s="113">
        <f>IF(RES_hhdet_tes!E172=0,"",RES_hhdet_tes!E172/RES_hhdet_fec!E172)</f>
        <v>0.83686731493120436</v>
      </c>
      <c r="F172" s="113">
        <f>IF(RES_hhdet_tes!F172=0,"",RES_hhdet_tes!F172/RES_hhdet_fec!F172)</f>
        <v>0.85783203459585189</v>
      </c>
      <c r="G172" s="113">
        <f>IF(RES_hhdet_tes!G172=0,"",RES_hhdet_tes!G172/RES_hhdet_fec!G172)</f>
        <v>0.87591244188530415</v>
      </c>
      <c r="H172" s="113">
        <f>IF(RES_hhdet_tes!H172=0,"",RES_hhdet_tes!H172/RES_hhdet_fec!H172)</f>
        <v>0.84012551091655241</v>
      </c>
      <c r="I172" s="113">
        <f>IF(RES_hhdet_tes!I172=0,"",RES_hhdet_tes!I172/RES_hhdet_fec!I172)</f>
        <v>0.86761823296500229</v>
      </c>
      <c r="J172" s="113">
        <f>IF(RES_hhdet_tes!J172=0,"",RES_hhdet_tes!J172/RES_hhdet_fec!J172)</f>
        <v>0.85315745970913803</v>
      </c>
      <c r="K172" s="113">
        <f>IF(RES_hhdet_tes!K172=0,"",RES_hhdet_tes!K172/RES_hhdet_fec!K172)</f>
        <v>0.8637923195110524</v>
      </c>
      <c r="L172" s="113">
        <f>IF(RES_hhdet_tes!L172=0,"",RES_hhdet_tes!L172/RES_hhdet_fec!L172)</f>
        <v>0.86890829203718578</v>
      </c>
      <c r="M172" s="113">
        <f>IF(RES_hhdet_tes!M172=0,"",RES_hhdet_tes!M172/RES_hhdet_fec!M172)</f>
        <v>0.85257438456137102</v>
      </c>
      <c r="N172" s="113">
        <f>IF(RES_hhdet_tes!N172=0,"",RES_hhdet_tes!N172/RES_hhdet_fec!N172)</f>
        <v>0.90691764166467714</v>
      </c>
      <c r="O172" s="113">
        <f>IF(RES_hhdet_tes!O172=0,"",RES_hhdet_tes!O172/RES_hhdet_fec!O172)</f>
        <v>0.90231244329210591</v>
      </c>
      <c r="P172" s="113">
        <f>IF(RES_hhdet_tes!P172=0,"",RES_hhdet_tes!P172/RES_hhdet_fec!P172)</f>
        <v>0.90329744677982415</v>
      </c>
      <c r="Q172" s="113">
        <f>IF(RES_hhdet_tes!Q172=0,"",RES_hhdet_tes!Q172/RES_hhdet_fec!Q172)</f>
        <v>0.86565034436887345</v>
      </c>
      <c r="R172" s="113">
        <f>IF(RES_hhdet_tes!R172=0,"",RES_hhdet_tes!R172/RES_hhdet_fec!R172)</f>
        <v>0.87449452055632748</v>
      </c>
      <c r="S172" s="113">
        <f>IF(RES_hhdet_tes!S172=0,"",RES_hhdet_tes!S172/RES_hhdet_fec!S172)</f>
        <v>0.88482568548823692</v>
      </c>
      <c r="T172" s="113">
        <f>IF(RES_hhdet_tes!T172=0,"",RES_hhdet_tes!T172/RES_hhdet_fec!T172)</f>
        <v>0.88872706347827979</v>
      </c>
      <c r="U172" s="113">
        <f>IF(RES_hhdet_tes!U172=0,"",RES_hhdet_tes!U172/RES_hhdet_fec!U172)</f>
        <v>0.90038337640708743</v>
      </c>
      <c r="V172" s="113">
        <f>IF(RES_hhdet_tes!V172=0,"",RES_hhdet_tes!V172/RES_hhdet_fec!V172)</f>
        <v>0.90274352303106753</v>
      </c>
      <c r="W172" s="113">
        <f>IF(RES_hhdet_tes!W172=0,"",RES_hhdet_tes!W172/RES_hhdet_fec!W172)</f>
        <v>0.92530688722448362</v>
      </c>
      <c r="X172" s="113">
        <f>IF(RES_hhdet_tes!X172=0,"",RES_hhdet_tes!X172/RES_hhdet_fec!X172)</f>
        <v>0.91685309282027105</v>
      </c>
      <c r="Y172" s="113">
        <f>IF(RES_hhdet_tes!Y172=0,"",RES_hhdet_tes!Y172/RES_hhdet_fec!Y172)</f>
        <v>0.90175918449930847</v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>
        <f>IF(RES_hhdet_tes!C173=0,"",RES_hhdet_tes!C173/RES_hhdet_fec!C173)</f>
        <v>0.58832410451613271</v>
      </c>
      <c r="D173" s="111">
        <f>IF(RES_hhdet_tes!D173=0,"",RES_hhdet_tes!D173/RES_hhdet_fec!D173)</f>
        <v>0.58849007967782396</v>
      </c>
      <c r="E173" s="111">
        <f>IF(RES_hhdet_tes!E173=0,"",RES_hhdet_tes!E173/RES_hhdet_fec!E173)</f>
        <v>0.58867995116245497</v>
      </c>
      <c r="F173" s="111">
        <f>IF(RES_hhdet_tes!F173=0,"",RES_hhdet_tes!F173/RES_hhdet_fec!F173)</f>
        <v>0.58869565787948741</v>
      </c>
      <c r="G173" s="111">
        <f>IF(RES_hhdet_tes!G173=0,"",RES_hhdet_tes!G173/RES_hhdet_fec!G173)</f>
        <v>0.58926998891467608</v>
      </c>
      <c r="H173" s="111">
        <f>IF(RES_hhdet_tes!H173=0,"",RES_hhdet_tes!H173/RES_hhdet_fec!H173)</f>
        <v>0.59011419990060432</v>
      </c>
      <c r="I173" s="111">
        <f>IF(RES_hhdet_tes!I173=0,"",RES_hhdet_tes!I173/RES_hhdet_fec!I173)</f>
        <v>0.59343451887531429</v>
      </c>
      <c r="J173" s="111">
        <f>IF(RES_hhdet_tes!J173=0,"",RES_hhdet_tes!J173/RES_hhdet_fec!J173)</f>
        <v>0.59722419617460409</v>
      </c>
      <c r="K173" s="111">
        <f>IF(RES_hhdet_tes!K173=0,"",RES_hhdet_tes!K173/RES_hhdet_fec!K173)</f>
        <v>0.59955570981118944</v>
      </c>
      <c r="L173" s="111">
        <f>IF(RES_hhdet_tes!L173=0,"",RES_hhdet_tes!L173/RES_hhdet_fec!L173)</f>
        <v>0.60031353156111944</v>
      </c>
      <c r="M173" s="111">
        <f>IF(RES_hhdet_tes!M173=0,"",RES_hhdet_tes!M173/RES_hhdet_fec!M173)</f>
        <v>0.60192089559563045</v>
      </c>
      <c r="N173" s="111">
        <f>IF(RES_hhdet_tes!N173=0,"",RES_hhdet_tes!N173/RES_hhdet_fec!N173)</f>
        <v>0.60681529236591625</v>
      </c>
      <c r="O173" s="111">
        <f>IF(RES_hhdet_tes!O173=0,"",RES_hhdet_tes!O173/RES_hhdet_fec!O173)</f>
        <v>0.61167874169824599</v>
      </c>
      <c r="P173" s="111">
        <f>IF(RES_hhdet_tes!P173=0,"",RES_hhdet_tes!P173/RES_hhdet_fec!P173)</f>
        <v>0.62107800479450981</v>
      </c>
      <c r="Q173" s="111">
        <f>IF(RES_hhdet_tes!Q173=0,"",RES_hhdet_tes!Q173/RES_hhdet_fec!Q173)</f>
        <v>0.63189800960417741</v>
      </c>
      <c r="R173" s="111">
        <f>IF(RES_hhdet_tes!R173=0,"",RES_hhdet_tes!R173/RES_hhdet_fec!R173)</f>
        <v>0.6429299584674113</v>
      </c>
      <c r="S173" s="111">
        <f>IF(RES_hhdet_tes!S173=0,"",RES_hhdet_tes!S173/RES_hhdet_fec!S173)</f>
        <v>0.65182227122060243</v>
      </c>
      <c r="T173" s="111">
        <f>IF(RES_hhdet_tes!T173=0,"",RES_hhdet_tes!T173/RES_hhdet_fec!T173)</f>
        <v>0.66647199269487378</v>
      </c>
      <c r="U173" s="111">
        <f>IF(RES_hhdet_tes!U173=0,"",RES_hhdet_tes!U173/RES_hhdet_fec!U173)</f>
        <v>0.68955088924215258</v>
      </c>
      <c r="V173" s="111">
        <f>IF(RES_hhdet_tes!V173=0,"",RES_hhdet_tes!V173/RES_hhdet_fec!V173)</f>
        <v>0.71270183933539155</v>
      </c>
      <c r="W173" s="111">
        <f>IF(RES_hhdet_tes!W173=0,"",RES_hhdet_tes!W173/RES_hhdet_fec!W173)</f>
        <v>0.72527635244087107</v>
      </c>
      <c r="X173" s="111">
        <f>IF(RES_hhdet_tes!X173=0,"",RES_hhdet_tes!X173/RES_hhdet_fec!X173)</f>
        <v>0.73586373607583011</v>
      </c>
      <c r="Y173" s="111">
        <f>IF(RES_hhdet_tes!Y173=0,"",RES_hhdet_tes!Y173/RES_hhdet_fec!Y173)</f>
        <v>0.74317336353286056</v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0.58585077733306201</v>
      </c>
      <c r="C175" s="124">
        <f>IF(RES_hhdet_tes!C175=0,"",RES_hhdet_tes!C175/RES_hhdet_fec!C175)</f>
        <v>0.59054047995929593</v>
      </c>
      <c r="D175" s="124">
        <f>IF(RES_hhdet_tes!D175=0,"",RES_hhdet_tes!D175/RES_hhdet_fec!D175)</f>
        <v>0.58535060731132826</v>
      </c>
      <c r="E175" s="124">
        <f>IF(RES_hhdet_tes!E175=0,"",RES_hhdet_tes!E175/RES_hhdet_fec!E175)</f>
        <v>0.58457453687049143</v>
      </c>
      <c r="F175" s="124">
        <f>IF(RES_hhdet_tes!F175=0,"",RES_hhdet_tes!F175/RES_hhdet_fec!F175)</f>
        <v>0.58934465198355923</v>
      </c>
      <c r="G175" s="124">
        <f>IF(RES_hhdet_tes!G175=0,"",RES_hhdet_tes!G175/RES_hhdet_fec!G175)</f>
        <v>0.59222561340388169</v>
      </c>
      <c r="H175" s="124">
        <f>IF(RES_hhdet_tes!H175=0,"",RES_hhdet_tes!H175/RES_hhdet_fec!H175)</f>
        <v>0.59657810336739381</v>
      </c>
      <c r="I175" s="124">
        <f>IF(RES_hhdet_tes!I175=0,"",RES_hhdet_tes!I175/RES_hhdet_fec!I175)</f>
        <v>0.60259116409295144</v>
      </c>
      <c r="J175" s="124">
        <f>IF(RES_hhdet_tes!J175=0,"",RES_hhdet_tes!J175/RES_hhdet_fec!J175)</f>
        <v>0.608753514666319</v>
      </c>
      <c r="K175" s="124">
        <f>IF(RES_hhdet_tes!K175=0,"",RES_hhdet_tes!K175/RES_hhdet_fec!K175)</f>
        <v>0.60919315855549272</v>
      </c>
      <c r="L175" s="124">
        <f>IF(RES_hhdet_tes!L175=0,"",RES_hhdet_tes!L175/RES_hhdet_fec!L175)</f>
        <v>0.61468684041525012</v>
      </c>
      <c r="M175" s="124">
        <f>IF(RES_hhdet_tes!M175=0,"",RES_hhdet_tes!M175/RES_hhdet_fec!M175)</f>
        <v>0.62645058840112111</v>
      </c>
      <c r="N175" s="124">
        <f>IF(RES_hhdet_tes!N175=0,"",RES_hhdet_tes!N175/RES_hhdet_fec!N175)</f>
        <v>0.63531340693475391</v>
      </c>
      <c r="O175" s="124">
        <f>IF(RES_hhdet_tes!O175=0,"",RES_hhdet_tes!O175/RES_hhdet_fec!O175)</f>
        <v>0.63213426431480702</v>
      </c>
      <c r="P175" s="124">
        <f>IF(RES_hhdet_tes!P175=0,"",RES_hhdet_tes!P175/RES_hhdet_fec!P175)</f>
        <v>0.64526467050064096</v>
      </c>
      <c r="Q175" s="124">
        <f>IF(RES_hhdet_tes!Q175=0,"",RES_hhdet_tes!Q175/RES_hhdet_fec!Q175)</f>
        <v>0.65450446987208843</v>
      </c>
      <c r="R175" s="124">
        <f>IF(RES_hhdet_tes!R175=0,"",RES_hhdet_tes!R175/RES_hhdet_fec!R175)</f>
        <v>0.66724846455246301</v>
      </c>
      <c r="S175" s="124">
        <f>IF(RES_hhdet_tes!S175=0,"",RES_hhdet_tes!S175/RES_hhdet_fec!S175)</f>
        <v>0.66130812640271097</v>
      </c>
      <c r="T175" s="124">
        <f>IF(RES_hhdet_tes!T175=0,"",RES_hhdet_tes!T175/RES_hhdet_fec!T175)</f>
        <v>0.66443572109095539</v>
      </c>
      <c r="U175" s="124">
        <f>IF(RES_hhdet_tes!U175=0,"",RES_hhdet_tes!U175/RES_hhdet_fec!U175)</f>
        <v>0.67592456135339241</v>
      </c>
      <c r="V175" s="124">
        <f>IF(RES_hhdet_tes!V175=0,"",RES_hhdet_tes!V175/RES_hhdet_fec!V175)</f>
        <v>0.71089666882205282</v>
      </c>
      <c r="W175" s="124">
        <f>IF(RES_hhdet_tes!W175=0,"",RES_hhdet_tes!W175/RES_hhdet_fec!W175)</f>
        <v>0.71490582103024025</v>
      </c>
      <c r="X175" s="124">
        <f>IF(RES_hhdet_tes!X175=0,"",RES_hhdet_tes!X175/RES_hhdet_fec!X175)</f>
        <v>0.73111358595280906</v>
      </c>
      <c r="Y175" s="124">
        <f>IF(RES_hhdet_tes!Y175=0,"",RES_hhdet_tes!Y175/RES_hhdet_fec!Y175)</f>
        <v>0.73642178974309525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0.57350026581398728</v>
      </c>
      <c r="C176" s="111">
        <f>IF(RES_hhdet_tes!C176=0,"",RES_hhdet_tes!C176/RES_hhdet_fec!C176)</f>
        <v>0.57450176044290968</v>
      </c>
      <c r="D176" s="111">
        <f>IF(RES_hhdet_tes!D176=0,"",RES_hhdet_tes!D176/RES_hhdet_fec!D176)</f>
        <v>0.57579675709166211</v>
      </c>
      <c r="E176" s="111">
        <f>IF(RES_hhdet_tes!E176=0,"",RES_hhdet_tes!E176/RES_hhdet_fec!E176)</f>
        <v>0.57692875224644158</v>
      </c>
      <c r="F176" s="111">
        <f>IF(RES_hhdet_tes!F176=0,"",RES_hhdet_tes!F176/RES_hhdet_fec!F176)</f>
        <v>0.57798019622820618</v>
      </c>
      <c r="G176" s="111">
        <f>IF(RES_hhdet_tes!G176=0,"",RES_hhdet_tes!G176/RES_hhdet_fec!G176)</f>
        <v>0.57895124666410613</v>
      </c>
      <c r="H176" s="111">
        <f>IF(RES_hhdet_tes!H176=0,"",RES_hhdet_tes!H176/RES_hhdet_fec!H176)</f>
        <v>0.58010313781374845</v>
      </c>
      <c r="I176" s="111">
        <f>IF(RES_hhdet_tes!I176=0,"",RES_hhdet_tes!I176/RES_hhdet_fec!I176)</f>
        <v>0.58068732453174798</v>
      </c>
      <c r="J176" s="111">
        <f>IF(RES_hhdet_tes!J176=0,"",RES_hhdet_tes!J176/RES_hhdet_fec!J176)</f>
        <v>0.58092928811073385</v>
      </c>
      <c r="K176" s="111">
        <f>IF(RES_hhdet_tes!K176=0,"",RES_hhdet_tes!K176/RES_hhdet_fec!K176)</f>
        <v>0.58120133285900388</v>
      </c>
      <c r="L176" s="111">
        <f>IF(RES_hhdet_tes!L176=0,"",RES_hhdet_tes!L176/RES_hhdet_fec!L176)</f>
        <v>0.58148626635910705</v>
      </c>
      <c r="M176" s="111">
        <f>IF(RES_hhdet_tes!M176=0,"",RES_hhdet_tes!M176/RES_hhdet_fec!M176)</f>
        <v>0.58176372549447086</v>
      </c>
      <c r="N176" s="111">
        <f>IF(RES_hhdet_tes!N176=0,"",RES_hhdet_tes!N176/RES_hhdet_fec!N176)</f>
        <v>0.582086730970518</v>
      </c>
      <c r="O176" s="111">
        <f>IF(RES_hhdet_tes!O176=0,"",RES_hhdet_tes!O176/RES_hhdet_fec!O176)</f>
        <v>0.58247718442644614</v>
      </c>
      <c r="P176" s="111">
        <f>IF(RES_hhdet_tes!P176=0,"",RES_hhdet_tes!P176/RES_hhdet_fec!P176)</f>
        <v>0.58274329287710436</v>
      </c>
      <c r="Q176" s="111">
        <f>IF(RES_hhdet_tes!Q176=0,"",RES_hhdet_tes!Q176/RES_hhdet_fec!Q176)</f>
        <v>0.58311061654723806</v>
      </c>
      <c r="R176" s="111">
        <f>IF(RES_hhdet_tes!R176=0,"",RES_hhdet_tes!R176/RES_hhdet_fec!R176)</f>
        <v>0.5837512755317209</v>
      </c>
      <c r="S176" s="111">
        <f>IF(RES_hhdet_tes!S176=0,"",RES_hhdet_tes!S176/RES_hhdet_fec!S176)</f>
        <v>0.58496696668325865</v>
      </c>
      <c r="T176" s="111">
        <f>IF(RES_hhdet_tes!T176=0,"",RES_hhdet_tes!T176/RES_hhdet_fec!T176)</f>
        <v>0.58735479034384697</v>
      </c>
      <c r="U176" s="111">
        <f>IF(RES_hhdet_tes!U176=0,"",RES_hhdet_tes!U176/RES_hhdet_fec!U176)</f>
        <v>0.59196457784433898</v>
      </c>
      <c r="V176" s="111">
        <f>IF(RES_hhdet_tes!V176=0,"",RES_hhdet_tes!V176/RES_hhdet_fec!V176)</f>
        <v>0.59677414286826036</v>
      </c>
      <c r="W176" s="111">
        <f>IF(RES_hhdet_tes!W176=0,"",RES_hhdet_tes!W176/RES_hhdet_fec!W176)</f>
        <v>0.59987129293262709</v>
      </c>
      <c r="X176" s="111">
        <f>IF(RES_hhdet_tes!X176=0,"",RES_hhdet_tes!X176/RES_hhdet_fec!X176)</f>
        <v>0.60101882510216664</v>
      </c>
      <c r="Y176" s="111">
        <f>IF(RES_hhdet_tes!Y176=0,"",RES_hhdet_tes!Y176/RES_hhdet_fec!Y176)</f>
        <v>0.60155575959263952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0.73418463955709468</v>
      </c>
      <c r="C177" s="45">
        <f>IF(RES_hhdet_tes!C177=0,"",RES_hhdet_tes!C177/RES_hhdet_fec!C177)</f>
        <v>0.73685835781518882</v>
      </c>
      <c r="D177" s="45">
        <f>IF(RES_hhdet_tes!D177=0,"",RES_hhdet_tes!D177/RES_hhdet_fec!D177)</f>
        <v>0.73731096049575084</v>
      </c>
      <c r="E177" s="45">
        <f>IF(RES_hhdet_tes!E177=0,"",RES_hhdet_tes!E177/RES_hhdet_fec!E177)</f>
        <v>0.73791104768211113</v>
      </c>
      <c r="F177" s="45">
        <f>IF(RES_hhdet_tes!F177=0,"",RES_hhdet_tes!F177/RES_hhdet_fec!F177)</f>
        <v>0.74234811265538647</v>
      </c>
      <c r="G177" s="45">
        <f>IF(RES_hhdet_tes!G177=0,"",RES_hhdet_tes!G177/RES_hhdet_fec!G177)</f>
        <v>0.74694872742268315</v>
      </c>
      <c r="H177" s="45">
        <f>IF(RES_hhdet_tes!H177=0,"",RES_hhdet_tes!H177/RES_hhdet_fec!H177)</f>
        <v>0.75072250595497525</v>
      </c>
      <c r="I177" s="45">
        <f>IF(RES_hhdet_tes!I177=0,"",RES_hhdet_tes!I177/RES_hhdet_fec!I177)</f>
        <v>0.75239928483557761</v>
      </c>
      <c r="J177" s="45">
        <f>IF(RES_hhdet_tes!J177=0,"",RES_hhdet_tes!J177/RES_hhdet_fec!J177)</f>
        <v>0.7533902245758296</v>
      </c>
      <c r="K177" s="45">
        <f>IF(RES_hhdet_tes!K177=0,"",RES_hhdet_tes!K177/RES_hhdet_fec!K177)</f>
        <v>0.75461697665775551</v>
      </c>
      <c r="L177" s="45">
        <f>IF(RES_hhdet_tes!L177=0,"",RES_hhdet_tes!L177/RES_hhdet_fec!L177)</f>
        <v>0.75547880949775037</v>
      </c>
      <c r="M177" s="45">
        <f>IF(RES_hhdet_tes!M177=0,"",RES_hhdet_tes!M177/RES_hhdet_fec!M177)</f>
        <v>0.75673196003175169</v>
      </c>
      <c r="N177" s="45">
        <f>IF(RES_hhdet_tes!N177=0,"",RES_hhdet_tes!N177/RES_hhdet_fec!N177)</f>
        <v>0.75895484784125788</v>
      </c>
      <c r="O177" s="45">
        <f>IF(RES_hhdet_tes!O177=0,"",RES_hhdet_tes!O177/RES_hhdet_fec!O177)</f>
        <v>0.76201374706204328</v>
      </c>
      <c r="P177" s="45">
        <f>IF(RES_hhdet_tes!P177=0,"",RES_hhdet_tes!P177/RES_hhdet_fec!P177)</f>
        <v>0.76706791368179594</v>
      </c>
      <c r="Q177" s="45">
        <f>IF(RES_hhdet_tes!Q177=0,"",RES_hhdet_tes!Q177/RES_hhdet_fec!Q177)</f>
        <v>0.77233997013733047</v>
      </c>
      <c r="R177" s="45">
        <f>IF(RES_hhdet_tes!R177=0,"",RES_hhdet_tes!R177/RES_hhdet_fec!R177)</f>
        <v>0.7777962854933903</v>
      </c>
      <c r="S177" s="45">
        <f>IF(RES_hhdet_tes!S177=0,"",RES_hhdet_tes!S177/RES_hhdet_fec!S177)</f>
        <v>0.78293558324559853</v>
      </c>
      <c r="T177" s="45">
        <f>IF(RES_hhdet_tes!T177=0,"",RES_hhdet_tes!T177/RES_hhdet_fec!T177)</f>
        <v>0.79332068717782867</v>
      </c>
      <c r="U177" s="45">
        <f>IF(RES_hhdet_tes!U177=0,"",RES_hhdet_tes!U177/RES_hhdet_fec!U177)</f>
        <v>0.81521399799565752</v>
      </c>
      <c r="V177" s="45">
        <f>IF(RES_hhdet_tes!V177=0,"",RES_hhdet_tes!V177/RES_hhdet_fec!V177)</f>
        <v>0.84082916768827909</v>
      </c>
      <c r="W177" s="45">
        <f>IF(RES_hhdet_tes!W177=0,"",RES_hhdet_tes!W177/RES_hhdet_fec!W177)</f>
        <v>0.85557281598725532</v>
      </c>
      <c r="X177" s="45">
        <f>IF(RES_hhdet_tes!X177=0,"",RES_hhdet_tes!X177/RES_hhdet_fec!X177)</f>
        <v>0.8647915520046302</v>
      </c>
      <c r="Y177" s="45">
        <f>IF(RES_hhdet_tes!Y177=0,"",RES_hhdet_tes!Y177/RES_hhdet_fec!Y177)</f>
        <v>0.86992246707744558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875.23722149251762</v>
      </c>
      <c r="C3" s="117">
        <f t="shared" si="0"/>
        <v>865.74598835835627</v>
      </c>
      <c r="D3" s="117">
        <f t="shared" si="0"/>
        <v>1002.6157952188345</v>
      </c>
      <c r="E3" s="117">
        <f t="shared" si="0"/>
        <v>1061.1764423818836</v>
      </c>
      <c r="F3" s="117">
        <f t="shared" si="0"/>
        <v>1006.2550157823327</v>
      </c>
      <c r="G3" s="117">
        <f t="shared" si="0"/>
        <v>1033.3173309419644</v>
      </c>
      <c r="H3" s="117">
        <f t="shared" si="0"/>
        <v>986.51104146657292</v>
      </c>
      <c r="I3" s="117">
        <f t="shared" si="0"/>
        <v>580.35228975989764</v>
      </c>
      <c r="J3" s="117">
        <f t="shared" si="0"/>
        <v>691.59282302995939</v>
      </c>
      <c r="K3" s="117">
        <f t="shared" si="0"/>
        <v>604.78547443320645</v>
      </c>
      <c r="L3" s="117">
        <f t="shared" si="0"/>
        <v>640.18090991236625</v>
      </c>
      <c r="M3" s="117">
        <f t="shared" si="0"/>
        <v>735.1333057123536</v>
      </c>
      <c r="N3" s="117">
        <f t="shared" si="0"/>
        <v>661.44845560972283</v>
      </c>
      <c r="O3" s="117">
        <f t="shared" si="0"/>
        <v>587.10644628452212</v>
      </c>
      <c r="P3" s="117">
        <f t="shared" si="0"/>
        <v>454.01162293501227</v>
      </c>
      <c r="Q3" s="117">
        <f t="shared" si="0"/>
        <v>421.87539401081006</v>
      </c>
      <c r="R3" s="117">
        <f t="shared" ref="R3:V3" si="1">R4+R7+R9+R19</f>
        <v>523.91049571934047</v>
      </c>
      <c r="S3" s="117">
        <f t="shared" si="1"/>
        <v>635.35077394153097</v>
      </c>
      <c r="T3" s="117">
        <f t="shared" si="1"/>
        <v>428.0330426587314</v>
      </c>
      <c r="U3" s="117">
        <f t="shared" si="1"/>
        <v>318.4626327968241</v>
      </c>
      <c r="V3" s="117">
        <f t="shared" si="1"/>
        <v>254.25461137206813</v>
      </c>
      <c r="W3" s="117">
        <f t="shared" ref="W3:Y3" si="2">W4+W7+W9+W19</f>
        <v>203.21580987987744</v>
      </c>
      <c r="X3" s="117">
        <f t="shared" si="2"/>
        <v>223.41132327730162</v>
      </c>
      <c r="Y3" s="117">
        <f t="shared" si="2"/>
        <v>145.68804675042202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810.44309203562352</v>
      </c>
      <c r="C4" s="122">
        <f t="shared" si="3"/>
        <v>805.42743682615765</v>
      </c>
      <c r="D4" s="122">
        <f t="shared" si="3"/>
        <v>938.72807235929702</v>
      </c>
      <c r="E4" s="122">
        <f t="shared" si="3"/>
        <v>998.91333073265196</v>
      </c>
      <c r="F4" s="122">
        <f t="shared" si="3"/>
        <v>952.95241506443779</v>
      </c>
      <c r="G4" s="122">
        <f t="shared" si="3"/>
        <v>983.51133888075776</v>
      </c>
      <c r="H4" s="122">
        <f t="shared" si="3"/>
        <v>944.405756426773</v>
      </c>
      <c r="I4" s="122">
        <f t="shared" si="3"/>
        <v>549.83124565918706</v>
      </c>
      <c r="J4" s="122">
        <f t="shared" si="3"/>
        <v>666.29945241233008</v>
      </c>
      <c r="K4" s="122">
        <f t="shared" si="3"/>
        <v>583.24699285279496</v>
      </c>
      <c r="L4" s="122">
        <f t="shared" si="3"/>
        <v>619.10014185322507</v>
      </c>
      <c r="M4" s="122">
        <f t="shared" si="3"/>
        <v>719.8907736116214</v>
      </c>
      <c r="N4" s="122">
        <f t="shared" si="3"/>
        <v>650.30291399424527</v>
      </c>
      <c r="O4" s="122">
        <f t="shared" si="3"/>
        <v>576.32650155791737</v>
      </c>
      <c r="P4" s="122">
        <f t="shared" si="3"/>
        <v>444.82594961286054</v>
      </c>
      <c r="Q4" s="122">
        <f t="shared" si="3"/>
        <v>412.81950380746457</v>
      </c>
      <c r="R4" s="122">
        <f t="shared" ref="R4:V4" si="4">SUM(R5:R6)</f>
        <v>516.31175585766141</v>
      </c>
      <c r="S4" s="122">
        <f t="shared" si="4"/>
        <v>625.0953691522883</v>
      </c>
      <c r="T4" s="122">
        <f t="shared" si="4"/>
        <v>417.96703115130924</v>
      </c>
      <c r="U4" s="122">
        <f t="shared" si="4"/>
        <v>310.1448047157233</v>
      </c>
      <c r="V4" s="122">
        <f t="shared" si="4"/>
        <v>246.3616910047686</v>
      </c>
      <c r="W4" s="122">
        <f t="shared" ref="W4:Y4" si="5">SUM(W5:W6)</f>
        <v>197.17661255181153</v>
      </c>
      <c r="X4" s="122">
        <f t="shared" si="5"/>
        <v>218.42836269122668</v>
      </c>
      <c r="Y4" s="122">
        <f t="shared" si="5"/>
        <v>141.33422420635353</v>
      </c>
      <c r="DA4" s="130" t="s">
        <v>2077</v>
      </c>
    </row>
    <row r="5" spans="1:105" ht="12" customHeight="1" x14ac:dyDescent="0.25">
      <c r="A5" s="97" t="s">
        <v>51</v>
      </c>
      <c r="B5" s="98">
        <v>810.44309203562352</v>
      </c>
      <c r="C5" s="98">
        <v>805.42743682615765</v>
      </c>
      <c r="D5" s="98">
        <v>938.72807235929702</v>
      </c>
      <c r="E5" s="98">
        <v>998.91333073265196</v>
      </c>
      <c r="F5" s="98">
        <v>952.95241506443779</v>
      </c>
      <c r="G5" s="98">
        <v>983.51133888075776</v>
      </c>
      <c r="H5" s="98">
        <v>944.405756426773</v>
      </c>
      <c r="I5" s="98">
        <v>549.83124565918706</v>
      </c>
      <c r="J5" s="98">
        <v>666.29945241233008</v>
      </c>
      <c r="K5" s="98">
        <v>583.24699285279496</v>
      </c>
      <c r="L5" s="98">
        <v>619.10014185322507</v>
      </c>
      <c r="M5" s="98">
        <v>719.8907736116214</v>
      </c>
      <c r="N5" s="98">
        <v>650.30291399424527</v>
      </c>
      <c r="O5" s="98">
        <v>576.32650155791737</v>
      </c>
      <c r="P5" s="98">
        <v>444.82594961286054</v>
      </c>
      <c r="Q5" s="98">
        <v>412.81950380746457</v>
      </c>
      <c r="R5" s="98">
        <v>516.31175585766141</v>
      </c>
      <c r="S5" s="98">
        <v>625.0953691522883</v>
      </c>
      <c r="T5" s="98">
        <v>417.96703115130924</v>
      </c>
      <c r="U5" s="98">
        <v>310.1448047157233</v>
      </c>
      <c r="V5" s="98">
        <v>246.3616910047686</v>
      </c>
      <c r="W5" s="98">
        <v>197.17661255181153</v>
      </c>
      <c r="X5" s="98">
        <v>218.42836269122668</v>
      </c>
      <c r="Y5" s="98">
        <v>141.33422420635353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30.141955315297039</v>
      </c>
      <c r="C9" s="122">
        <v>25.73293205828082</v>
      </c>
      <c r="D9" s="122">
        <v>27.021664730814777</v>
      </c>
      <c r="E9" s="122">
        <v>23.967003718007035</v>
      </c>
      <c r="F9" s="122">
        <v>17.765727279744219</v>
      </c>
      <c r="G9" s="122">
        <v>17.173616340235867</v>
      </c>
      <c r="H9" s="122">
        <v>13.093854090778164</v>
      </c>
      <c r="I9" s="122">
        <v>8.334380535960209</v>
      </c>
      <c r="J9" s="122">
        <v>7.003020717505323</v>
      </c>
      <c r="K9" s="122">
        <v>5.6924040893795924</v>
      </c>
      <c r="L9" s="122">
        <v>5.9308501489494114</v>
      </c>
      <c r="M9" s="122">
        <v>3.9292528579391686</v>
      </c>
      <c r="N9" s="122">
        <v>2.5512327424697401</v>
      </c>
      <c r="O9" s="122">
        <v>2.3627208912879865</v>
      </c>
      <c r="P9" s="122">
        <v>2.0452391534204968</v>
      </c>
      <c r="Q9" s="122">
        <v>1.9722880601864348</v>
      </c>
      <c r="R9" s="122">
        <v>1.6720205598076097</v>
      </c>
      <c r="S9" s="122">
        <v>2.29571887068365</v>
      </c>
      <c r="T9" s="122">
        <v>2.2889420897029931</v>
      </c>
      <c r="U9" s="122">
        <v>1.9153952137993997</v>
      </c>
      <c r="V9" s="122">
        <v>1.1287596882794766</v>
      </c>
      <c r="W9" s="122">
        <v>0.92645462915434051</v>
      </c>
      <c r="X9" s="122">
        <v>0.83782447224937751</v>
      </c>
      <c r="Y9" s="122">
        <v>0.77575752150987032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30.141955315297039</v>
      </c>
      <c r="C11" s="98">
        <v>25.73215902942972</v>
      </c>
      <c r="D11" s="98">
        <v>27.020697915472759</v>
      </c>
      <c r="E11" s="98">
        <v>23.965821307943099</v>
      </c>
      <c r="F11" s="98">
        <v>17.76484646352128</v>
      </c>
      <c r="G11" s="98">
        <v>17.172705778044836</v>
      </c>
      <c r="H11" s="98">
        <v>13.09286325236703</v>
      </c>
      <c r="I11" s="98">
        <v>8.3337849884934716</v>
      </c>
      <c r="J11" s="98">
        <v>7.0026792501395905</v>
      </c>
      <c r="K11" s="98">
        <v>5.6924040893795924</v>
      </c>
      <c r="L11" s="98">
        <v>5.930719004938652</v>
      </c>
      <c r="M11" s="98">
        <v>3.9291305330673487</v>
      </c>
      <c r="N11" s="98">
        <v>2.5511726463338871</v>
      </c>
      <c r="O11" s="98">
        <v>2.3626446487826187</v>
      </c>
      <c r="P11" s="98">
        <v>2.0451638321640377</v>
      </c>
      <c r="Q11" s="98">
        <v>1.9721688181407739</v>
      </c>
      <c r="R11" s="98">
        <v>1.6719190630036427</v>
      </c>
      <c r="S11" s="98">
        <v>2.2956248295677804</v>
      </c>
      <c r="T11" s="98">
        <v>2.2888362012812085</v>
      </c>
      <c r="U11" s="98">
        <v>1.9152849596088906</v>
      </c>
      <c r="V11" s="98">
        <v>1.1286653626716943</v>
      </c>
      <c r="W11" s="98">
        <v>0.92637422073131814</v>
      </c>
      <c r="X11" s="98">
        <v>0.83772883968862843</v>
      </c>
      <c r="Y11" s="98">
        <v>0.77563448683808511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7.7302885109881039E-4</v>
      </c>
      <c r="D12" s="98">
        <v>9.6681534201849826E-4</v>
      </c>
      <c r="E12" s="98">
        <v>1.1824100639380071E-3</v>
      </c>
      <c r="F12" s="98">
        <v>8.8081622293833238E-4</v>
      </c>
      <c r="G12" s="98">
        <v>9.105621910291715E-4</v>
      </c>
      <c r="H12" s="98">
        <v>9.9083841113324742E-4</v>
      </c>
      <c r="I12" s="98">
        <v>5.9554746673654534E-4</v>
      </c>
      <c r="J12" s="98">
        <v>3.4146736573246957E-4</v>
      </c>
      <c r="K12" s="98">
        <v>0</v>
      </c>
      <c r="L12" s="98">
        <v>1.3114401075968118E-4</v>
      </c>
      <c r="M12" s="98">
        <v>1.2232487182004174E-4</v>
      </c>
      <c r="N12" s="98">
        <v>6.0096135852810611E-5</v>
      </c>
      <c r="O12" s="98">
        <v>7.6242505367857757E-5</v>
      </c>
      <c r="P12" s="98">
        <v>7.5321256458977718E-5</v>
      </c>
      <c r="Q12" s="98">
        <v>1.1924204566091264E-4</v>
      </c>
      <c r="R12" s="98">
        <v>1.014968039668859E-4</v>
      </c>
      <c r="S12" s="98">
        <v>9.4041115869696721E-5</v>
      </c>
      <c r="T12" s="98">
        <v>1.0588842178455475E-4</v>
      </c>
      <c r="U12" s="98">
        <v>1.1025419050912706E-4</v>
      </c>
      <c r="V12" s="98">
        <v>9.4325607782373098E-5</v>
      </c>
      <c r="W12" s="98">
        <v>8.0408423022422491E-5</v>
      </c>
      <c r="X12" s="98">
        <v>9.5632560749080628E-5</v>
      </c>
      <c r="Y12" s="98">
        <v>1.2303467178524603E-4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7.7302885109881039E-4</v>
      </c>
      <c r="D13" s="101">
        <v>9.6681534201849826E-4</v>
      </c>
      <c r="E13" s="101">
        <v>1.1824100639380071E-3</v>
      </c>
      <c r="F13" s="101">
        <v>8.8081622293833238E-4</v>
      </c>
      <c r="G13" s="101">
        <v>9.105621910291715E-4</v>
      </c>
      <c r="H13" s="101">
        <v>9.9083841113324742E-4</v>
      </c>
      <c r="I13" s="101">
        <v>5.9554746673654534E-4</v>
      </c>
      <c r="J13" s="101">
        <v>3.4146736573246957E-4</v>
      </c>
      <c r="K13" s="101">
        <v>0</v>
      </c>
      <c r="L13" s="101">
        <v>1.3114401075968118E-4</v>
      </c>
      <c r="M13" s="101">
        <v>1.2232487182004174E-4</v>
      </c>
      <c r="N13" s="101">
        <v>6.0096135852810611E-5</v>
      </c>
      <c r="O13" s="101">
        <v>7.6242505367857757E-5</v>
      </c>
      <c r="P13" s="101">
        <v>7.5321256458977718E-5</v>
      </c>
      <c r="Q13" s="101">
        <v>1.1924204566091264E-4</v>
      </c>
      <c r="R13" s="101">
        <v>1.014968039668859E-4</v>
      </c>
      <c r="S13" s="101">
        <v>9.4041115869696721E-5</v>
      </c>
      <c r="T13" s="101">
        <v>1.0588842178455475E-4</v>
      </c>
      <c r="U13" s="101">
        <v>1.1025419050912706E-4</v>
      </c>
      <c r="V13" s="101">
        <v>9.4325607782373098E-5</v>
      </c>
      <c r="W13" s="101">
        <v>8.0408423022422491E-5</v>
      </c>
      <c r="X13" s="101">
        <v>9.5632560749080628E-5</v>
      </c>
      <c r="Y13" s="101">
        <v>1.2303467178524603E-4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34.652174141596987</v>
      </c>
      <c r="C19" s="122">
        <v>34.585619473917873</v>
      </c>
      <c r="D19" s="122">
        <v>36.866058128722685</v>
      </c>
      <c r="E19" s="122">
        <v>38.296107931224668</v>
      </c>
      <c r="F19" s="122">
        <v>35.536873438150785</v>
      </c>
      <c r="G19" s="122">
        <v>32.632375720970735</v>
      </c>
      <c r="H19" s="122">
        <v>29.011430949021804</v>
      </c>
      <c r="I19" s="122">
        <v>22.186663564750337</v>
      </c>
      <c r="J19" s="122">
        <v>18.290349900123907</v>
      </c>
      <c r="K19" s="122">
        <v>15.846077491031895</v>
      </c>
      <c r="L19" s="122">
        <v>15.149917910191757</v>
      </c>
      <c r="M19" s="122">
        <v>11.313279242792952</v>
      </c>
      <c r="N19" s="122">
        <v>8.5943088730078028</v>
      </c>
      <c r="O19" s="122">
        <v>8.4172238353167597</v>
      </c>
      <c r="P19" s="122">
        <v>7.1404341687312556</v>
      </c>
      <c r="Q19" s="122">
        <v>7.0836021431590455</v>
      </c>
      <c r="R19" s="122">
        <v>5.9267193018714828</v>
      </c>
      <c r="S19" s="122">
        <v>7.9596859185590114</v>
      </c>
      <c r="T19" s="122">
        <v>7.7770694177192157</v>
      </c>
      <c r="U19" s="122">
        <v>6.4024328673013784</v>
      </c>
      <c r="V19" s="122">
        <v>6.7641606790200486</v>
      </c>
      <c r="W19" s="122">
        <v>5.1127426989115721</v>
      </c>
      <c r="X19" s="122">
        <v>4.1451361138255711</v>
      </c>
      <c r="Y19" s="122">
        <v>3.5780650225586412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34.652174141596987</v>
      </c>
      <c r="C21" s="98">
        <v>34.585619473917873</v>
      </c>
      <c r="D21" s="98">
        <v>36.866058128722685</v>
      </c>
      <c r="E21" s="98">
        <v>38.296107931224668</v>
      </c>
      <c r="F21" s="98">
        <v>35.536873438150785</v>
      </c>
      <c r="G21" s="98">
        <v>32.632375720970735</v>
      </c>
      <c r="H21" s="98">
        <v>29.011430949021804</v>
      </c>
      <c r="I21" s="98">
        <v>22.186663564750337</v>
      </c>
      <c r="J21" s="98">
        <v>18.290349900123907</v>
      </c>
      <c r="K21" s="98">
        <v>15.846077491031895</v>
      </c>
      <c r="L21" s="98">
        <v>15.149917910191757</v>
      </c>
      <c r="M21" s="98">
        <v>11.313279242792952</v>
      </c>
      <c r="N21" s="98">
        <v>8.5943088730078028</v>
      </c>
      <c r="O21" s="98">
        <v>8.4172238353167597</v>
      </c>
      <c r="P21" s="98">
        <v>7.1404341687312556</v>
      </c>
      <c r="Q21" s="98">
        <v>7.0836021431590455</v>
      </c>
      <c r="R21" s="98">
        <v>5.9267193018714828</v>
      </c>
      <c r="S21" s="98">
        <v>7.9596859185590114</v>
      </c>
      <c r="T21" s="98">
        <v>7.7770694177192157</v>
      </c>
      <c r="U21" s="98">
        <v>6.4024328673013784</v>
      </c>
      <c r="V21" s="98">
        <v>6.7641606790200486</v>
      </c>
      <c r="W21" s="98">
        <v>5.1127426989115721</v>
      </c>
      <c r="X21" s="98">
        <v>4.1451361138255711</v>
      </c>
      <c r="Y21" s="98">
        <v>3.5780650225586412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452.84048574633005</v>
      </c>
      <c r="C24" s="117">
        <f t="shared" si="7"/>
        <v>361.31893726091448</v>
      </c>
      <c r="D24" s="117">
        <f t="shared" si="7"/>
        <v>370.06868006210561</v>
      </c>
      <c r="E24" s="117">
        <f t="shared" si="7"/>
        <v>297.47557345474064</v>
      </c>
      <c r="F24" s="117">
        <f t="shared" si="7"/>
        <v>172.55985670040081</v>
      </c>
      <c r="G24" s="117">
        <f t="shared" si="7"/>
        <v>199.72010639273074</v>
      </c>
      <c r="H24" s="117">
        <f t="shared" si="7"/>
        <v>144.57350787144043</v>
      </c>
      <c r="I24" s="117">
        <f t="shared" si="7"/>
        <v>52.652270310914936</v>
      </c>
      <c r="J24" s="117">
        <f t="shared" si="7"/>
        <v>46.104815504875553</v>
      </c>
      <c r="K24" s="117">
        <f t="shared" si="7"/>
        <v>46.107177382581511</v>
      </c>
      <c r="L24" s="117">
        <f t="shared" si="7"/>
        <v>96.213849193519906</v>
      </c>
      <c r="M24" s="117">
        <f t="shared" si="7"/>
        <v>62.503926981022182</v>
      </c>
      <c r="N24" s="117">
        <f t="shared" si="7"/>
        <v>31.456696509622606</v>
      </c>
      <c r="O24" s="117">
        <f t="shared" si="7"/>
        <v>32.227576045398621</v>
      </c>
      <c r="P24" s="117">
        <f t="shared" si="7"/>
        <v>23.903706376342051</v>
      </c>
      <c r="Q24" s="117">
        <f t="shared" si="7"/>
        <v>25.329127672971708</v>
      </c>
      <c r="R24" s="117">
        <f t="shared" ref="R24:V24" si="8">R25+R28+R30+R39</f>
        <v>20.672474135649001</v>
      </c>
      <c r="S24" s="117">
        <f t="shared" si="8"/>
        <v>26.098957271511452</v>
      </c>
      <c r="T24" s="117">
        <f t="shared" si="8"/>
        <v>26.513337160255166</v>
      </c>
      <c r="U24" s="117">
        <f t="shared" si="8"/>
        <v>25.654307300235796</v>
      </c>
      <c r="V24" s="117">
        <f t="shared" si="8"/>
        <v>6.7055759062969891</v>
      </c>
      <c r="W24" s="117">
        <f t="shared" ref="W24:Y24" si="9">W25+W28+W30+W39</f>
        <v>5.9736240683239421</v>
      </c>
      <c r="X24" s="117">
        <f t="shared" si="9"/>
        <v>5.2764980897894116</v>
      </c>
      <c r="Y24" s="117">
        <f t="shared" si="9"/>
        <v>5.0929489795705516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417.70067041703624</v>
      </c>
      <c r="C25" s="122">
        <f t="shared" si="10"/>
        <v>331.6268886593578</v>
      </c>
      <c r="D25" s="122">
        <f t="shared" si="10"/>
        <v>342.24540931757207</v>
      </c>
      <c r="E25" s="122">
        <f t="shared" si="10"/>
        <v>275.48689171062182</v>
      </c>
      <c r="F25" s="122">
        <f t="shared" si="10"/>
        <v>157.33011304994017</v>
      </c>
      <c r="G25" s="122">
        <f t="shared" si="10"/>
        <v>187.93002219452336</v>
      </c>
      <c r="H25" s="122">
        <f t="shared" si="10"/>
        <v>137.27640227251015</v>
      </c>
      <c r="I25" s="122">
        <f t="shared" si="10"/>
        <v>48.911760488900676</v>
      </c>
      <c r="J25" s="122">
        <f t="shared" si="10"/>
        <v>43.522711220151763</v>
      </c>
      <c r="K25" s="122">
        <f t="shared" si="10"/>
        <v>43.812012865975433</v>
      </c>
      <c r="L25" s="122">
        <f t="shared" si="10"/>
        <v>93.819850288353038</v>
      </c>
      <c r="M25" s="122">
        <f t="shared" si="10"/>
        <v>60.640726936966352</v>
      </c>
      <c r="N25" s="122">
        <f t="shared" si="10"/>
        <v>30.367820008775574</v>
      </c>
      <c r="O25" s="122">
        <f t="shared" si="10"/>
        <v>31.32305888961028</v>
      </c>
      <c r="P25" s="122">
        <f t="shared" si="10"/>
        <v>23.138118247079003</v>
      </c>
      <c r="Q25" s="122">
        <f t="shared" si="10"/>
        <v>24.555970759999976</v>
      </c>
      <c r="R25" s="122">
        <f t="shared" ref="R25:V25" si="11">SUM(R26:R27)</f>
        <v>20.03643578399998</v>
      </c>
      <c r="S25" s="122">
        <f t="shared" si="11"/>
        <v>25.218765587999982</v>
      </c>
      <c r="T25" s="122">
        <f t="shared" si="11"/>
        <v>25.588593426000017</v>
      </c>
      <c r="U25" s="122">
        <f t="shared" si="11"/>
        <v>24.84916490999996</v>
      </c>
      <c r="V25" s="122">
        <f t="shared" si="11"/>
        <v>6.119834267999984</v>
      </c>
      <c r="W25" s="122">
        <f t="shared" ref="W25:Y25" si="12">SUM(W26:W27)</f>
        <v>5.694840624000002</v>
      </c>
      <c r="X25" s="122">
        <f t="shared" si="12"/>
        <v>5.1008323679999927</v>
      </c>
      <c r="Y25" s="122">
        <f t="shared" si="12"/>
        <v>4.921931374200005</v>
      </c>
      <c r="DA25" s="130" t="s">
        <v>2097</v>
      </c>
    </row>
    <row r="26" spans="1:105" ht="12" customHeight="1" x14ac:dyDescent="0.25">
      <c r="A26" s="97" t="s">
        <v>74</v>
      </c>
      <c r="B26" s="98">
        <v>417.70067041703624</v>
      </c>
      <c r="C26" s="98">
        <v>331.6268886593578</v>
      </c>
      <c r="D26" s="98">
        <v>342.24540931757207</v>
      </c>
      <c r="E26" s="98">
        <v>275.48689171062182</v>
      </c>
      <c r="F26" s="98">
        <v>157.33011304994017</v>
      </c>
      <c r="G26" s="98">
        <v>187.93002219452336</v>
      </c>
      <c r="H26" s="98">
        <v>137.27640227251015</v>
      </c>
      <c r="I26" s="98">
        <v>48.911760488900676</v>
      </c>
      <c r="J26" s="98">
        <v>43.522711220151763</v>
      </c>
      <c r="K26" s="98">
        <v>43.812012865975433</v>
      </c>
      <c r="L26" s="98">
        <v>93.819850288353038</v>
      </c>
      <c r="M26" s="98">
        <v>60.640726936966352</v>
      </c>
      <c r="N26" s="98">
        <v>30.367820008775574</v>
      </c>
      <c r="O26" s="98">
        <v>31.32305888961028</v>
      </c>
      <c r="P26" s="98">
        <v>23.138118247079003</v>
      </c>
      <c r="Q26" s="98">
        <v>24.555970759999976</v>
      </c>
      <c r="R26" s="98">
        <v>20.03643578399998</v>
      </c>
      <c r="S26" s="98">
        <v>25.218765587999982</v>
      </c>
      <c r="T26" s="98">
        <v>25.588593426000017</v>
      </c>
      <c r="U26" s="98">
        <v>24.84916490999996</v>
      </c>
      <c r="V26" s="98">
        <v>6.119834267999984</v>
      </c>
      <c r="W26" s="98">
        <v>5.694840624000002</v>
      </c>
      <c r="X26" s="98">
        <v>5.1008323679999927</v>
      </c>
      <c r="Y26" s="98">
        <v>4.921931374200005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16.346953123419734</v>
      </c>
      <c r="C30" s="122">
        <v>12.993552947820366</v>
      </c>
      <c r="D30" s="122">
        <v>12.44557896502481</v>
      </c>
      <c r="E30" s="122">
        <v>9.6839532027376674</v>
      </c>
      <c r="F30" s="122">
        <v>6.2655342733761836</v>
      </c>
      <c r="G30" s="122">
        <v>5.0451759519880603</v>
      </c>
      <c r="H30" s="122">
        <v>2.6506936112204782</v>
      </c>
      <c r="I30" s="122">
        <v>1.0666365567473413</v>
      </c>
      <c r="J30" s="122">
        <v>0.78279049380635157</v>
      </c>
      <c r="K30" s="122">
        <v>0.6888704933911306</v>
      </c>
      <c r="L30" s="122">
        <v>0.79032183603340878</v>
      </c>
      <c r="M30" s="122">
        <v>0.5968256493471561</v>
      </c>
      <c r="N30" s="122">
        <v>0.30762039535519525</v>
      </c>
      <c r="O30" s="122">
        <v>0.19451287287906144</v>
      </c>
      <c r="P30" s="122">
        <v>0.16775172323856405</v>
      </c>
      <c r="Q30" s="122">
        <v>0.16715700691234001</v>
      </c>
      <c r="R30" s="122">
        <v>0.1376826323768795</v>
      </c>
      <c r="S30" s="122">
        <v>0.19501680677491989</v>
      </c>
      <c r="T30" s="122">
        <v>0.20722606287437645</v>
      </c>
      <c r="U30" s="122">
        <v>0.18127814637056586</v>
      </c>
      <c r="V30" s="122">
        <v>8.2093926486047755E-2</v>
      </c>
      <c r="W30" s="122">
        <v>3.4874744028672904E-2</v>
      </c>
      <c r="X30" s="122">
        <v>2.5696608844026251E-2</v>
      </c>
      <c r="Y30" s="122">
        <v>2.6523106838514176E-2</v>
      </c>
      <c r="DA30" s="130" t="s">
        <v>2102</v>
      </c>
    </row>
    <row r="31" spans="1:105" ht="12" customHeight="1" x14ac:dyDescent="0.25">
      <c r="A31" s="97" t="s">
        <v>141</v>
      </c>
      <c r="B31" s="98">
        <v>16.346953123419734</v>
      </c>
      <c r="C31" s="98">
        <v>12.993456295050786</v>
      </c>
      <c r="D31" s="98">
        <v>12.445471443561946</v>
      </c>
      <c r="E31" s="98">
        <v>9.6838217045556938</v>
      </c>
      <c r="F31" s="98">
        <v>6.2654363160469106</v>
      </c>
      <c r="G31" s="98">
        <v>5.0450746865503362</v>
      </c>
      <c r="H31" s="98">
        <v>2.6505518975939637</v>
      </c>
      <c r="I31" s="98">
        <v>1.066537163592411</v>
      </c>
      <c r="J31" s="98">
        <v>0.78279049380635157</v>
      </c>
      <c r="K31" s="98">
        <v>0.6888704933911306</v>
      </c>
      <c r="L31" s="98">
        <v>0.79032183603340878</v>
      </c>
      <c r="M31" s="98">
        <v>0.5968256493471561</v>
      </c>
      <c r="N31" s="98">
        <v>0.30762039535519525</v>
      </c>
      <c r="O31" s="98">
        <v>0.19451287287906144</v>
      </c>
      <c r="P31" s="98">
        <v>0.16775172323856405</v>
      </c>
      <c r="Q31" s="98">
        <v>0.16715700691234001</v>
      </c>
      <c r="R31" s="98">
        <v>0.1376826323768795</v>
      </c>
      <c r="S31" s="98">
        <v>0.19501680677491989</v>
      </c>
      <c r="T31" s="98">
        <v>0.20722606287437645</v>
      </c>
      <c r="U31" s="98">
        <v>0.18127814637056586</v>
      </c>
      <c r="V31" s="98">
        <v>8.2093926486047755E-2</v>
      </c>
      <c r="W31" s="98">
        <v>3.4874744028672904E-2</v>
      </c>
      <c r="X31" s="98">
        <v>2.5696608844026251E-2</v>
      </c>
      <c r="Y31" s="98">
        <v>2.6523106838514176E-2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9.6652769579746238E-5</v>
      </c>
      <c r="D32" s="98">
        <v>1.0752146286333477E-4</v>
      </c>
      <c r="E32" s="98">
        <v>1.3149818197290378E-4</v>
      </c>
      <c r="F32" s="98">
        <v>9.7957329272785427E-5</v>
      </c>
      <c r="G32" s="98">
        <v>1.0126543772370812E-4</v>
      </c>
      <c r="H32" s="98">
        <v>1.4171362651442773E-4</v>
      </c>
      <c r="I32" s="98">
        <v>9.9393154930229794E-5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9.6652769579746238E-5</v>
      </c>
      <c r="D33" s="101">
        <v>1.0752146286333477E-4</v>
      </c>
      <c r="E33" s="101">
        <v>1.3149818197290378E-4</v>
      </c>
      <c r="F33" s="101">
        <v>9.7957329272785427E-5</v>
      </c>
      <c r="G33" s="101">
        <v>1.0126543772370812E-4</v>
      </c>
      <c r="H33" s="101">
        <v>1.4171362651442773E-4</v>
      </c>
      <c r="I33" s="101">
        <v>9.9393154930229794E-5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18.792862205874069</v>
      </c>
      <c r="C39" s="122">
        <v>16.698495653736281</v>
      </c>
      <c r="D39" s="122">
        <v>15.377691779508721</v>
      </c>
      <c r="E39" s="122">
        <v>12.304728541381172</v>
      </c>
      <c r="F39" s="122">
        <v>8.9642093770844724</v>
      </c>
      <c r="G39" s="122">
        <v>6.7449082462193255</v>
      </c>
      <c r="H39" s="122">
        <v>4.6464119877098069</v>
      </c>
      <c r="I39" s="122">
        <v>2.673873265266923</v>
      </c>
      <c r="J39" s="122">
        <v>1.7993137909174359</v>
      </c>
      <c r="K39" s="122">
        <v>1.6062940232149465</v>
      </c>
      <c r="L39" s="122">
        <v>1.6036770691334552</v>
      </c>
      <c r="M39" s="122">
        <v>1.2663743947086765</v>
      </c>
      <c r="N39" s="122">
        <v>0.78125610549183944</v>
      </c>
      <c r="O39" s="122">
        <v>0.71000428290927786</v>
      </c>
      <c r="P39" s="122">
        <v>0.59783640602448473</v>
      </c>
      <c r="Q39" s="122">
        <v>0.60599990605939313</v>
      </c>
      <c r="R39" s="122">
        <v>0.49835571927214228</v>
      </c>
      <c r="S39" s="122">
        <v>0.68517487673654931</v>
      </c>
      <c r="T39" s="122">
        <v>0.71751767138077294</v>
      </c>
      <c r="U39" s="122">
        <v>0.62386424386526995</v>
      </c>
      <c r="V39" s="122">
        <v>0.50364771181095758</v>
      </c>
      <c r="W39" s="122">
        <v>0.24390870029526698</v>
      </c>
      <c r="X39" s="122">
        <v>0.14996911294539197</v>
      </c>
      <c r="Y39" s="122">
        <v>0.14449449853203236</v>
      </c>
      <c r="DA39" s="130" t="s">
        <v>2111</v>
      </c>
    </row>
    <row r="40" spans="1:105" ht="12" customHeight="1" x14ac:dyDescent="0.25">
      <c r="A40" s="97" t="s">
        <v>50</v>
      </c>
      <c r="B40" s="98">
        <v>18.792862205874069</v>
      </c>
      <c r="C40" s="98">
        <v>16.698495653736281</v>
      </c>
      <c r="D40" s="98">
        <v>15.377691779508721</v>
      </c>
      <c r="E40" s="98">
        <v>12.304728541381172</v>
      </c>
      <c r="F40" s="98">
        <v>8.9642093770844724</v>
      </c>
      <c r="G40" s="98">
        <v>6.7449082462193255</v>
      </c>
      <c r="H40" s="98">
        <v>4.6464119877098069</v>
      </c>
      <c r="I40" s="98">
        <v>2.673873265266923</v>
      </c>
      <c r="J40" s="98">
        <v>1.7993137909174359</v>
      </c>
      <c r="K40" s="98">
        <v>1.6062940232149465</v>
      </c>
      <c r="L40" s="98">
        <v>1.6036770691334552</v>
      </c>
      <c r="M40" s="98">
        <v>1.2663743947086765</v>
      </c>
      <c r="N40" s="98">
        <v>0.78125610549183944</v>
      </c>
      <c r="O40" s="98">
        <v>0.71000428290927786</v>
      </c>
      <c r="P40" s="98">
        <v>0.59783640602448473</v>
      </c>
      <c r="Q40" s="98">
        <v>0.60599990605939313</v>
      </c>
      <c r="R40" s="98">
        <v>0.49835571927214228</v>
      </c>
      <c r="S40" s="98">
        <v>0.68517487673654931</v>
      </c>
      <c r="T40" s="98">
        <v>0.71751767138077294</v>
      </c>
      <c r="U40" s="98">
        <v>0.62386424386526995</v>
      </c>
      <c r="V40" s="98">
        <v>0.50364771181095758</v>
      </c>
      <c r="W40" s="98">
        <v>0.24390870029526698</v>
      </c>
      <c r="X40" s="98">
        <v>0.14996911294539197</v>
      </c>
      <c r="Y40" s="98">
        <v>0.14449449853203236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86.772171647204416</v>
      </c>
      <c r="C43" s="117">
        <f t="shared" si="14"/>
        <v>131.2882874017634</v>
      </c>
      <c r="D43" s="117">
        <f t="shared" si="14"/>
        <v>89.09064777592215</v>
      </c>
      <c r="E43" s="117">
        <f t="shared" si="14"/>
        <v>33.773273746880371</v>
      </c>
      <c r="F43" s="117">
        <f t="shared" si="14"/>
        <v>29.702385037379969</v>
      </c>
      <c r="G43" s="117">
        <f t="shared" si="14"/>
        <v>6.7794315143744015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82.84391856000002</v>
      </c>
      <c r="C44" s="122">
        <f t="shared" si="17"/>
        <v>127.45205927999996</v>
      </c>
      <c r="D44" s="122">
        <f t="shared" si="17"/>
        <v>86.030100000000061</v>
      </c>
      <c r="E44" s="122">
        <f t="shared" si="17"/>
        <v>31.862881440000027</v>
      </c>
      <c r="F44" s="122">
        <f t="shared" si="17"/>
        <v>28.676699999999983</v>
      </c>
      <c r="G44" s="122">
        <f t="shared" si="17"/>
        <v>6.3726296400000138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2115</v>
      </c>
    </row>
    <row r="45" spans="1:105" ht="12" customHeight="1" x14ac:dyDescent="0.25">
      <c r="A45" s="97" t="s">
        <v>211</v>
      </c>
      <c r="B45" s="98">
        <v>82.84391856000002</v>
      </c>
      <c r="C45" s="98">
        <v>127.45205927999996</v>
      </c>
      <c r="D45" s="98">
        <v>86.030100000000061</v>
      </c>
      <c r="E45" s="98">
        <v>31.862881440000027</v>
      </c>
      <c r="F45" s="98">
        <v>28.676699999999983</v>
      </c>
      <c r="G45" s="98">
        <v>6.3726296400000138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3.9282530872043977</v>
      </c>
      <c r="C58" s="122">
        <v>3.8362281217634431</v>
      </c>
      <c r="D58" s="122">
        <v>3.0605477759220912</v>
      </c>
      <c r="E58" s="122">
        <v>1.9103923068803459</v>
      </c>
      <c r="F58" s="122">
        <v>1.0256850373799864</v>
      </c>
      <c r="G58" s="122">
        <v>0.40680187437438814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3.9282530872043977</v>
      </c>
      <c r="C59" s="98">
        <v>3.8362281217634431</v>
      </c>
      <c r="D59" s="98">
        <v>3.0605477759220912</v>
      </c>
      <c r="E59" s="98">
        <v>1.9103923068803459</v>
      </c>
      <c r="F59" s="98">
        <v>1.0256850373799864</v>
      </c>
      <c r="G59" s="98">
        <v>0.40680187437438814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7105.9121099999993</v>
      </c>
      <c r="C62" s="117">
        <f t="shared" si="21"/>
        <v>7759.353689999999</v>
      </c>
      <c r="D62" s="117">
        <f t="shared" si="21"/>
        <v>8017.2061200000007</v>
      </c>
      <c r="E62" s="117">
        <f t="shared" si="21"/>
        <v>9270.3679199999988</v>
      </c>
      <c r="F62" s="117">
        <f t="shared" si="21"/>
        <v>8381.3904900000016</v>
      </c>
      <c r="G62" s="117">
        <f t="shared" si="21"/>
        <v>9226.6435799999981</v>
      </c>
      <c r="H62" s="117">
        <f t="shared" si="21"/>
        <v>8558.9638200000045</v>
      </c>
      <c r="I62" s="117">
        <f t="shared" si="21"/>
        <v>7455.9087899999986</v>
      </c>
      <c r="J62" s="117">
        <f t="shared" si="21"/>
        <v>7737.7944600000019</v>
      </c>
      <c r="K62" s="117">
        <f t="shared" si="21"/>
        <v>7473.0248999999958</v>
      </c>
      <c r="L62" s="117">
        <f t="shared" si="21"/>
        <v>7656.5055599999932</v>
      </c>
      <c r="M62" s="117">
        <f t="shared" si="21"/>
        <v>6967.4180399999977</v>
      </c>
      <c r="N62" s="117">
        <f t="shared" si="21"/>
        <v>6351.1875900000041</v>
      </c>
      <c r="O62" s="117">
        <f t="shared" si="21"/>
        <v>5902.6849199999997</v>
      </c>
      <c r="P62" s="117">
        <f t="shared" si="21"/>
        <v>5450.7994199999985</v>
      </c>
      <c r="Q62" s="117">
        <f t="shared" si="21"/>
        <v>6167.5554600000023</v>
      </c>
      <c r="R62" s="117">
        <f t="shared" ref="R62:V62" si="22">R63+R66+R68+R77</f>
        <v>6608.1816900000013</v>
      </c>
      <c r="S62" s="117">
        <f t="shared" si="22"/>
        <v>6976.0991904646562</v>
      </c>
      <c r="T62" s="117">
        <f t="shared" si="22"/>
        <v>6644.663318574002</v>
      </c>
      <c r="U62" s="117">
        <f t="shared" si="22"/>
        <v>6555.9573275950561</v>
      </c>
      <c r="V62" s="117">
        <f t="shared" si="22"/>
        <v>7104.8498179241187</v>
      </c>
      <c r="W62" s="117">
        <f t="shared" ref="W62:Y62" si="23">W63+W66+W68+W77</f>
        <v>7815.9616767084945</v>
      </c>
      <c r="X62" s="117">
        <f t="shared" si="23"/>
        <v>6717.5826918397088</v>
      </c>
      <c r="Y62" s="117">
        <f t="shared" si="23"/>
        <v>5846.1105329534194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6114.2469461846904</v>
      </c>
      <c r="C63" s="122">
        <f t="shared" si="24"/>
        <v>6755.8343355552506</v>
      </c>
      <c r="D63" s="122">
        <f t="shared" si="24"/>
        <v>6939.2380600963697</v>
      </c>
      <c r="E63" s="122">
        <f t="shared" si="24"/>
        <v>8218.2106831168967</v>
      </c>
      <c r="F63" s="122">
        <f t="shared" si="24"/>
        <v>7313.5960245201941</v>
      </c>
      <c r="G63" s="122">
        <f t="shared" si="24"/>
        <v>8149.8749272803643</v>
      </c>
      <c r="H63" s="122">
        <f t="shared" si="24"/>
        <v>7589.0935483449657</v>
      </c>
      <c r="I63" s="122">
        <f t="shared" si="24"/>
        <v>6474.9776713251367</v>
      </c>
      <c r="J63" s="122">
        <f t="shared" si="24"/>
        <v>6738.2554297646593</v>
      </c>
      <c r="K63" s="122">
        <f t="shared" si="24"/>
        <v>6520.8242219799613</v>
      </c>
      <c r="L63" s="122">
        <f t="shared" si="24"/>
        <v>6685.2667358734216</v>
      </c>
      <c r="M63" s="122">
        <f t="shared" si="24"/>
        <v>6068.7034080034982</v>
      </c>
      <c r="N63" s="122">
        <f t="shared" si="24"/>
        <v>5539.2270065728562</v>
      </c>
      <c r="O63" s="122">
        <f t="shared" si="24"/>
        <v>5137.2126400360512</v>
      </c>
      <c r="P63" s="122">
        <f t="shared" si="24"/>
        <v>4597.9901476447067</v>
      </c>
      <c r="Q63" s="122">
        <f t="shared" si="24"/>
        <v>5262.508599562052</v>
      </c>
      <c r="R63" s="122">
        <f t="shared" ref="R63:V63" si="25">SUM(R64:R65)</f>
        <v>5686.9464186691857</v>
      </c>
      <c r="S63" s="122">
        <f t="shared" si="25"/>
        <v>6007.7881878456683</v>
      </c>
      <c r="T63" s="122">
        <f t="shared" si="25"/>
        <v>5662.4178519574489</v>
      </c>
      <c r="U63" s="122">
        <f t="shared" si="25"/>
        <v>5559.4222042072561</v>
      </c>
      <c r="V63" s="122">
        <f t="shared" si="25"/>
        <v>5917.4002101762107</v>
      </c>
      <c r="W63" s="122">
        <f t="shared" ref="W63:Y63" si="26">SUM(W64:W65)</f>
        <v>6633.1429132720859</v>
      </c>
      <c r="X63" s="122">
        <f t="shared" si="26"/>
        <v>5607.5529936998855</v>
      </c>
      <c r="Y63" s="122">
        <f t="shared" si="26"/>
        <v>4777.7876919063956</v>
      </c>
      <c r="DA63" s="130" t="s">
        <v>2133</v>
      </c>
    </row>
    <row r="64" spans="1:105" ht="12" customHeight="1" x14ac:dyDescent="0.25">
      <c r="A64" s="97" t="s">
        <v>212</v>
      </c>
      <c r="B64" s="98">
        <v>6114.2469461846904</v>
      </c>
      <c r="C64" s="98">
        <v>6755.8343355552506</v>
      </c>
      <c r="D64" s="98">
        <v>6939.2380600963697</v>
      </c>
      <c r="E64" s="98">
        <v>8218.2106831168967</v>
      </c>
      <c r="F64" s="98">
        <v>7313.5960245201941</v>
      </c>
      <c r="G64" s="98">
        <v>8149.8749272803643</v>
      </c>
      <c r="H64" s="98">
        <v>7589.0935483449657</v>
      </c>
      <c r="I64" s="98">
        <v>6474.9776713251367</v>
      </c>
      <c r="J64" s="98">
        <v>6738.2554297646593</v>
      </c>
      <c r="K64" s="98">
        <v>6520.8242219799613</v>
      </c>
      <c r="L64" s="98">
        <v>6685.2667358734216</v>
      </c>
      <c r="M64" s="98">
        <v>6068.7034080034982</v>
      </c>
      <c r="N64" s="98">
        <v>5539.2270065728562</v>
      </c>
      <c r="O64" s="98">
        <v>5137.2126400360512</v>
      </c>
      <c r="P64" s="98">
        <v>4597.9901476447067</v>
      </c>
      <c r="Q64" s="98">
        <v>5262.508599562052</v>
      </c>
      <c r="R64" s="98">
        <v>5686.9464186691857</v>
      </c>
      <c r="S64" s="98">
        <v>6007.7881878456683</v>
      </c>
      <c r="T64" s="98">
        <v>5662.4178519574489</v>
      </c>
      <c r="U64" s="98">
        <v>5559.4222042072561</v>
      </c>
      <c r="V64" s="98">
        <v>5917.4002101762107</v>
      </c>
      <c r="W64" s="98">
        <v>6633.1429132720859</v>
      </c>
      <c r="X64" s="98">
        <v>5607.5529936998855</v>
      </c>
      <c r="Y64" s="98">
        <v>4777.7876919063956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650.93131997208002</v>
      </c>
      <c r="C68" s="122">
        <v>647.85181185172519</v>
      </c>
      <c r="D68" s="122">
        <v>683.83211373545373</v>
      </c>
      <c r="E68" s="122">
        <v>645.98872194197577</v>
      </c>
      <c r="F68" s="122">
        <v>659.0467281221504</v>
      </c>
      <c r="G68" s="122">
        <v>699.45716864721942</v>
      </c>
      <c r="H68" s="122">
        <v>614.64404862490915</v>
      </c>
      <c r="I68" s="122">
        <v>671.25271861935857</v>
      </c>
      <c r="J68" s="122">
        <v>662.70190550110942</v>
      </c>
      <c r="K68" s="122">
        <v>689.30473843832954</v>
      </c>
      <c r="L68" s="122">
        <v>703.09496517141611</v>
      </c>
      <c r="M68" s="122">
        <v>688.94222182228896</v>
      </c>
      <c r="N68" s="122">
        <v>646.62214280793842</v>
      </c>
      <c r="O68" s="122">
        <v>603.79308721559539</v>
      </c>
      <c r="P68" s="122">
        <v>681.87732293948818</v>
      </c>
      <c r="Q68" s="122">
        <v>710.36985294237195</v>
      </c>
      <c r="R68" s="122">
        <v>727.21172886965894</v>
      </c>
      <c r="S68" s="122">
        <v>716.33331405557783</v>
      </c>
      <c r="T68" s="122">
        <v>691.08463501798644</v>
      </c>
      <c r="U68" s="122">
        <v>689.08532437647943</v>
      </c>
      <c r="V68" s="122">
        <v>738.7429072046109</v>
      </c>
      <c r="W68" s="122">
        <v>735.86195500341125</v>
      </c>
      <c r="X68" s="122">
        <v>741.58797215224797</v>
      </c>
      <c r="Y68" s="122">
        <v>740.560500180399</v>
      </c>
      <c r="DA68" s="130" t="s">
        <v>2138</v>
      </c>
    </row>
    <row r="69" spans="1:105" ht="12" customHeight="1" x14ac:dyDescent="0.25">
      <c r="A69" s="97" t="s">
        <v>134</v>
      </c>
      <c r="B69" s="98">
        <v>650.93131997208002</v>
      </c>
      <c r="C69" s="98">
        <v>647.83268827941254</v>
      </c>
      <c r="D69" s="98">
        <v>683.81002942235318</v>
      </c>
      <c r="E69" s="98">
        <v>645.96254918959039</v>
      </c>
      <c r="F69" s="98">
        <v>659.02373056042632</v>
      </c>
      <c r="G69" s="98">
        <v>699.43623777076527</v>
      </c>
      <c r="H69" s="98">
        <v>614.61859844889227</v>
      </c>
      <c r="I69" s="98">
        <v>671.22789751827088</v>
      </c>
      <c r="J69" s="98">
        <v>662.66360736302966</v>
      </c>
      <c r="K69" s="98">
        <v>689.25656424422232</v>
      </c>
      <c r="L69" s="98">
        <v>703.03865019667069</v>
      </c>
      <c r="M69" s="98">
        <v>688.86253039025644</v>
      </c>
      <c r="N69" s="98">
        <v>646.55085393305365</v>
      </c>
      <c r="O69" s="98">
        <v>603.72234245366303</v>
      </c>
      <c r="P69" s="98">
        <v>681.78314354880411</v>
      </c>
      <c r="Q69" s="98">
        <v>710.22780010852432</v>
      </c>
      <c r="R69" s="98">
        <v>727.06741021568007</v>
      </c>
      <c r="S69" s="98">
        <v>716.1921685216131</v>
      </c>
      <c r="T69" s="98">
        <v>690.93920264043447</v>
      </c>
      <c r="U69" s="98">
        <v>688.93794746789843</v>
      </c>
      <c r="V69" s="98">
        <v>738.56699472865989</v>
      </c>
      <c r="W69" s="98">
        <v>735.69243153532</v>
      </c>
      <c r="X69" s="98">
        <v>741.35917477463886</v>
      </c>
      <c r="Y69" s="98">
        <v>740.2605696185492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1.9123572312667307E-2</v>
      </c>
      <c r="D70" s="98">
        <v>2.2084313100573277E-2</v>
      </c>
      <c r="E70" s="98">
        <v>2.6172752385364411E-2</v>
      </c>
      <c r="F70" s="98">
        <v>2.2997561724117745E-2</v>
      </c>
      <c r="G70" s="98">
        <v>2.0930876454118938E-2</v>
      </c>
      <c r="H70" s="98">
        <v>2.5450176016881355E-2</v>
      </c>
      <c r="I70" s="98">
        <v>2.4821101087748761E-2</v>
      </c>
      <c r="J70" s="98">
        <v>3.8298138079729725E-2</v>
      </c>
      <c r="K70" s="98">
        <v>4.8174194107236994E-2</v>
      </c>
      <c r="L70" s="98">
        <v>5.6314974745473333E-2</v>
      </c>
      <c r="M70" s="98">
        <v>7.9691432032566956E-2</v>
      </c>
      <c r="N70" s="98">
        <v>7.1288874884786302E-2</v>
      </c>
      <c r="O70" s="98">
        <v>7.0744761932328759E-2</v>
      </c>
      <c r="P70" s="98">
        <v>9.4179390684125966E-2</v>
      </c>
      <c r="Q70" s="98">
        <v>0.14205283384764253</v>
      </c>
      <c r="R70" s="98">
        <v>0.14431865397890806</v>
      </c>
      <c r="S70" s="98">
        <v>0.14114553396478594</v>
      </c>
      <c r="T70" s="98">
        <v>0.14543237755199104</v>
      </c>
      <c r="U70" s="98">
        <v>0.14737690858097899</v>
      </c>
      <c r="V70" s="98">
        <v>0.17591247595105869</v>
      </c>
      <c r="W70" s="98">
        <v>0.16952346809121582</v>
      </c>
      <c r="X70" s="98">
        <v>0.22879737760916133</v>
      </c>
      <c r="Y70" s="98">
        <v>0.29993056184975336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1.9123572312667307E-2</v>
      </c>
      <c r="D71" s="101">
        <v>2.2084313100573277E-2</v>
      </c>
      <c r="E71" s="101">
        <v>2.6172752385364411E-2</v>
      </c>
      <c r="F71" s="101">
        <v>2.2997561724117745E-2</v>
      </c>
      <c r="G71" s="101">
        <v>2.0930876454118938E-2</v>
      </c>
      <c r="H71" s="101">
        <v>2.5450176016881355E-2</v>
      </c>
      <c r="I71" s="101">
        <v>2.4821101087748761E-2</v>
      </c>
      <c r="J71" s="101">
        <v>3.8298138079729725E-2</v>
      </c>
      <c r="K71" s="101">
        <v>4.8174194107236994E-2</v>
      </c>
      <c r="L71" s="101">
        <v>5.6314974745473333E-2</v>
      </c>
      <c r="M71" s="101">
        <v>7.9691432032566956E-2</v>
      </c>
      <c r="N71" s="101">
        <v>7.1288874884786302E-2</v>
      </c>
      <c r="O71" s="101">
        <v>7.0744761932328759E-2</v>
      </c>
      <c r="P71" s="101">
        <v>9.4179390684125966E-2</v>
      </c>
      <c r="Q71" s="101">
        <v>0.14205283384764253</v>
      </c>
      <c r="R71" s="101">
        <v>0.14431865397890806</v>
      </c>
      <c r="S71" s="101">
        <v>0.14114553396478594</v>
      </c>
      <c r="T71" s="101">
        <v>0.14543237755199104</v>
      </c>
      <c r="U71" s="101">
        <v>0.14737690858097899</v>
      </c>
      <c r="V71" s="101">
        <v>0.17591247595105869</v>
      </c>
      <c r="W71" s="101">
        <v>0.16952346809121582</v>
      </c>
      <c r="X71" s="101">
        <v>0.22879737760916133</v>
      </c>
      <c r="Y71" s="101">
        <v>0.29993056184975336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340.73384384322878</v>
      </c>
      <c r="C77" s="122">
        <v>355.66754259302303</v>
      </c>
      <c r="D77" s="122">
        <v>394.13594616817699</v>
      </c>
      <c r="E77" s="122">
        <v>406.16851494112512</v>
      </c>
      <c r="F77" s="122">
        <v>408.74773735765729</v>
      </c>
      <c r="G77" s="122">
        <v>377.31148407241426</v>
      </c>
      <c r="H77" s="122">
        <v>355.22622303012884</v>
      </c>
      <c r="I77" s="122">
        <v>309.67840005550391</v>
      </c>
      <c r="J77" s="122">
        <v>336.83712473423321</v>
      </c>
      <c r="K77" s="122">
        <v>262.89593958170502</v>
      </c>
      <c r="L77" s="122">
        <v>268.14385895515517</v>
      </c>
      <c r="M77" s="122">
        <v>209.77241017421053</v>
      </c>
      <c r="N77" s="122">
        <v>165.33844061920979</v>
      </c>
      <c r="O77" s="122">
        <v>161.67919274835245</v>
      </c>
      <c r="P77" s="122">
        <v>170.93194941580379</v>
      </c>
      <c r="Q77" s="122">
        <v>194.67700749557869</v>
      </c>
      <c r="R77" s="122">
        <v>194.02354246115672</v>
      </c>
      <c r="S77" s="122">
        <v>251.97768856340974</v>
      </c>
      <c r="T77" s="122">
        <v>291.16083159856697</v>
      </c>
      <c r="U77" s="122">
        <v>307.44979901132012</v>
      </c>
      <c r="V77" s="122">
        <v>448.70670054329747</v>
      </c>
      <c r="W77" s="122">
        <v>446.9568084329976</v>
      </c>
      <c r="X77" s="122">
        <v>368.44172598757535</v>
      </c>
      <c r="Y77" s="122">
        <v>327.7623408666251</v>
      </c>
      <c r="DA77" s="130" t="s">
        <v>2147</v>
      </c>
    </row>
    <row r="78" spans="1:105" ht="12" customHeight="1" x14ac:dyDescent="0.25">
      <c r="A78" s="97" t="s">
        <v>189</v>
      </c>
      <c r="B78" s="98">
        <v>340.73384384322878</v>
      </c>
      <c r="C78" s="98">
        <v>355.66754259302303</v>
      </c>
      <c r="D78" s="98">
        <v>394.13594616817699</v>
      </c>
      <c r="E78" s="98">
        <v>406.16851494112512</v>
      </c>
      <c r="F78" s="98">
        <v>408.74773735765729</v>
      </c>
      <c r="G78" s="98">
        <v>377.31148407241426</v>
      </c>
      <c r="H78" s="98">
        <v>355.22622303012884</v>
      </c>
      <c r="I78" s="98">
        <v>309.67840005550391</v>
      </c>
      <c r="J78" s="98">
        <v>336.83712473423321</v>
      </c>
      <c r="K78" s="98">
        <v>262.89593958170502</v>
      </c>
      <c r="L78" s="98">
        <v>268.14385895515517</v>
      </c>
      <c r="M78" s="98">
        <v>209.77241017421053</v>
      </c>
      <c r="N78" s="98">
        <v>165.33844061920979</v>
      </c>
      <c r="O78" s="98">
        <v>161.67919274835245</v>
      </c>
      <c r="P78" s="98">
        <v>170.93194941580379</v>
      </c>
      <c r="Q78" s="98">
        <v>194.67700749557869</v>
      </c>
      <c r="R78" s="98">
        <v>194.02354246115672</v>
      </c>
      <c r="S78" s="98">
        <v>251.97768856340974</v>
      </c>
      <c r="T78" s="98">
        <v>291.16083159856697</v>
      </c>
      <c r="U78" s="98">
        <v>307.44979901132012</v>
      </c>
      <c r="V78" s="98">
        <v>448.70670054329747</v>
      </c>
      <c r="W78" s="98">
        <v>446.9568084329976</v>
      </c>
      <c r="X78" s="98">
        <v>368.44172598757535</v>
      </c>
      <c r="Y78" s="98">
        <v>327.7623408666251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121.80863300988722</v>
      </c>
      <c r="C81" s="117">
        <f t="shared" si="28"/>
        <v>114.22071516512332</v>
      </c>
      <c r="D81" s="117">
        <f t="shared" si="28"/>
        <v>119.06533028140261</v>
      </c>
      <c r="E81" s="117">
        <f t="shared" si="28"/>
        <v>118.11249976149227</v>
      </c>
      <c r="F81" s="117">
        <f t="shared" si="28"/>
        <v>113.17136127062903</v>
      </c>
      <c r="G81" s="117">
        <f t="shared" si="28"/>
        <v>137.47342539587103</v>
      </c>
      <c r="H81" s="117">
        <f t="shared" si="28"/>
        <v>150.88696563435715</v>
      </c>
      <c r="I81" s="117">
        <f t="shared" si="28"/>
        <v>143.4617055386835</v>
      </c>
      <c r="J81" s="117">
        <f t="shared" si="28"/>
        <v>137.17493473188259</v>
      </c>
      <c r="K81" s="117">
        <f t="shared" si="28"/>
        <v>150.97035067884457</v>
      </c>
      <c r="L81" s="117">
        <f t="shared" si="28"/>
        <v>178.26981951650123</v>
      </c>
      <c r="M81" s="117">
        <f t="shared" si="28"/>
        <v>153.91374445460562</v>
      </c>
      <c r="N81" s="117">
        <f t="shared" si="28"/>
        <v>130.87691547563085</v>
      </c>
      <c r="O81" s="117">
        <f t="shared" si="28"/>
        <v>143.62167098300523</v>
      </c>
      <c r="P81" s="117">
        <f t="shared" si="28"/>
        <v>128.17100871005744</v>
      </c>
      <c r="Q81" s="117">
        <f t="shared" si="28"/>
        <v>126.71200479924539</v>
      </c>
      <c r="R81" s="117">
        <f t="shared" ref="R81:V81" si="29">R82+R85+R87+R100</f>
        <v>102.01112284989767</v>
      </c>
      <c r="S81" s="117">
        <f t="shared" si="29"/>
        <v>125.49791924883657</v>
      </c>
      <c r="T81" s="117">
        <f t="shared" si="29"/>
        <v>125.07177147649099</v>
      </c>
      <c r="U81" s="117">
        <f t="shared" si="29"/>
        <v>120.72732172632691</v>
      </c>
      <c r="V81" s="117">
        <f t="shared" si="29"/>
        <v>140.93210748494928</v>
      </c>
      <c r="W81" s="117">
        <f t="shared" ref="W81:Y81" si="30">W82+W85+W87+W100</f>
        <v>130.33184713424404</v>
      </c>
      <c r="X81" s="117">
        <f t="shared" si="30"/>
        <v>115.64920759953679</v>
      </c>
      <c r="Y81" s="117">
        <f t="shared" si="30"/>
        <v>111.03815287561669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54.838527389406671</v>
      </c>
      <c r="C87" s="122">
        <v>47.015350897478605</v>
      </c>
      <c r="D87" s="122">
        <v>48.831458356127797</v>
      </c>
      <c r="E87" s="122">
        <v>43.663363628202724</v>
      </c>
      <c r="F87" s="122">
        <v>34.574790315194541</v>
      </c>
      <c r="G87" s="122">
        <v>41.603299087940009</v>
      </c>
      <c r="H87" s="122">
        <v>41.753159552349999</v>
      </c>
      <c r="I87" s="122">
        <v>32.272710370780615</v>
      </c>
      <c r="J87" s="122">
        <v>29.509145130380613</v>
      </c>
      <c r="K87" s="122">
        <v>31.727545606772402</v>
      </c>
      <c r="L87" s="122">
        <v>41.956478763312141</v>
      </c>
      <c r="M87" s="122">
        <v>33.770868992901541</v>
      </c>
      <c r="N87" s="122">
        <v>26.25887027209744</v>
      </c>
      <c r="O87" s="122">
        <v>28.872065513469398</v>
      </c>
      <c r="P87" s="122">
        <v>25.837486558794907</v>
      </c>
      <c r="Q87" s="122">
        <v>24.983842889621961</v>
      </c>
      <c r="R87" s="122">
        <v>20.283175405270178</v>
      </c>
      <c r="S87" s="122">
        <v>25.239931988237913</v>
      </c>
      <c r="T87" s="122">
        <v>25.500254091328252</v>
      </c>
      <c r="U87" s="122">
        <v>24.879683139199468</v>
      </c>
      <c r="V87" s="122">
        <v>17.620439685856489</v>
      </c>
      <c r="W87" s="122">
        <v>16.325433015502679</v>
      </c>
      <c r="X87" s="122">
        <v>14.426395220579858</v>
      </c>
      <c r="Y87" s="122">
        <v>13.710539034157886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54.838527389406671</v>
      </c>
      <c r="C92" s="101">
        <v>47.013708380312366</v>
      </c>
      <c r="D92" s="101">
        <v>48.829524277705858</v>
      </c>
      <c r="E92" s="101">
        <v>43.660998260493756</v>
      </c>
      <c r="F92" s="101">
        <v>34.573028274837462</v>
      </c>
      <c r="G92" s="101">
        <v>41.601680072746667</v>
      </c>
      <c r="H92" s="101">
        <v>41.751177001980516</v>
      </c>
      <c r="I92" s="101">
        <v>32.271618056325536</v>
      </c>
      <c r="J92" s="101">
        <v>29.507598043355763</v>
      </c>
      <c r="K92" s="101">
        <v>31.725496104463186</v>
      </c>
      <c r="L92" s="101">
        <v>41.952266822863265</v>
      </c>
      <c r="M92" s="101">
        <v>33.766588265108396</v>
      </c>
      <c r="N92" s="101">
        <v>26.256220928898692</v>
      </c>
      <c r="O92" s="101">
        <v>28.868122604598579</v>
      </c>
      <c r="P92" s="101">
        <v>25.833970186663272</v>
      </c>
      <c r="Q92" s="101">
        <v>24.978992620817902</v>
      </c>
      <c r="R92" s="101">
        <v>20.279784304181703</v>
      </c>
      <c r="S92" s="101">
        <v>25.234746938030217</v>
      </c>
      <c r="T92" s="101">
        <v>25.493816458661026</v>
      </c>
      <c r="U92" s="101">
        <v>24.872956724776984</v>
      </c>
      <c r="V92" s="101">
        <v>17.615733307819653</v>
      </c>
      <c r="W92" s="101">
        <v>16.321559300398746</v>
      </c>
      <c r="X92" s="101">
        <v>14.421913591986986</v>
      </c>
      <c r="Y92" s="101">
        <v>13.704771248172074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1.6425171662382075E-3</v>
      </c>
      <c r="D93" s="104">
        <v>1.9340784219370579E-3</v>
      </c>
      <c r="E93" s="104">
        <v>2.3653677089662496E-3</v>
      </c>
      <c r="F93" s="104">
        <v>1.76204035707631E-3</v>
      </c>
      <c r="G93" s="104">
        <v>1.6190151933442335E-3</v>
      </c>
      <c r="H93" s="104">
        <v>1.9825503694812126E-3</v>
      </c>
      <c r="I93" s="104">
        <v>1.0923144550778335E-3</v>
      </c>
      <c r="J93" s="104">
        <v>1.5470870248492485E-3</v>
      </c>
      <c r="K93" s="104">
        <v>2.049502309215264E-3</v>
      </c>
      <c r="L93" s="104">
        <v>4.2119404488770232E-3</v>
      </c>
      <c r="M93" s="104">
        <v>4.2807277931449133E-3</v>
      </c>
      <c r="N93" s="104">
        <v>2.649343198748294E-3</v>
      </c>
      <c r="O93" s="104">
        <v>3.9429088708176421E-3</v>
      </c>
      <c r="P93" s="104">
        <v>3.5163721316367603E-3</v>
      </c>
      <c r="Q93" s="104">
        <v>4.850268804058022E-3</v>
      </c>
      <c r="R93" s="104">
        <v>3.3911010884749371E-3</v>
      </c>
      <c r="S93" s="104">
        <v>5.1850502076954399E-3</v>
      </c>
      <c r="T93" s="104">
        <v>6.4376326672267092E-3</v>
      </c>
      <c r="U93" s="104">
        <v>6.7264144224827632E-3</v>
      </c>
      <c r="V93" s="104">
        <v>4.7063780368373966E-3</v>
      </c>
      <c r="W93" s="104">
        <v>3.8737151039308065E-3</v>
      </c>
      <c r="X93" s="104">
        <v>4.481628592872192E-3</v>
      </c>
      <c r="Y93" s="104">
        <v>5.7677859858121568E-3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1.6425171662382075E-3</v>
      </c>
      <c r="D94" s="98">
        <v>1.9340784219370579E-3</v>
      </c>
      <c r="E94" s="98">
        <v>2.3653677089662496E-3</v>
      </c>
      <c r="F94" s="98">
        <v>1.76204035707631E-3</v>
      </c>
      <c r="G94" s="98">
        <v>1.6190151933442335E-3</v>
      </c>
      <c r="H94" s="98">
        <v>1.9825503694812126E-3</v>
      </c>
      <c r="I94" s="98">
        <v>1.0923144550778335E-3</v>
      </c>
      <c r="J94" s="98">
        <v>1.5470870248492485E-3</v>
      </c>
      <c r="K94" s="98">
        <v>2.049502309215264E-3</v>
      </c>
      <c r="L94" s="98">
        <v>4.2119404488770232E-3</v>
      </c>
      <c r="M94" s="98">
        <v>4.2807277931449133E-3</v>
      </c>
      <c r="N94" s="98">
        <v>2.649343198748294E-3</v>
      </c>
      <c r="O94" s="98">
        <v>3.9429088708176421E-3</v>
      </c>
      <c r="P94" s="98">
        <v>3.5163721316367603E-3</v>
      </c>
      <c r="Q94" s="98">
        <v>4.850268804058022E-3</v>
      </c>
      <c r="R94" s="98">
        <v>3.3911010884749371E-3</v>
      </c>
      <c r="S94" s="98">
        <v>5.1850502076954399E-3</v>
      </c>
      <c r="T94" s="98">
        <v>6.4376326672267092E-3</v>
      </c>
      <c r="U94" s="98">
        <v>6.7264144224827632E-3</v>
      </c>
      <c r="V94" s="98">
        <v>4.7063780368373966E-3</v>
      </c>
      <c r="W94" s="98">
        <v>3.8737151039308065E-3</v>
      </c>
      <c r="X94" s="98">
        <v>4.481628592872192E-3</v>
      </c>
      <c r="Y94" s="98">
        <v>5.7677859858121568E-3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66.970105620480538</v>
      </c>
      <c r="C100" s="122">
        <v>67.205364267644725</v>
      </c>
      <c r="D100" s="122">
        <v>70.233871925274812</v>
      </c>
      <c r="E100" s="122">
        <v>74.449136133289542</v>
      </c>
      <c r="F100" s="122">
        <v>78.596570955434501</v>
      </c>
      <c r="G100" s="122">
        <v>95.870126307931031</v>
      </c>
      <c r="H100" s="122">
        <v>109.13380608200715</v>
      </c>
      <c r="I100" s="122">
        <v>111.18899516790289</v>
      </c>
      <c r="J100" s="122">
        <v>107.66578960150198</v>
      </c>
      <c r="K100" s="122">
        <v>119.24280507207216</v>
      </c>
      <c r="L100" s="122">
        <v>136.3133407531891</v>
      </c>
      <c r="M100" s="122">
        <v>120.14287546170408</v>
      </c>
      <c r="N100" s="122">
        <v>104.61804520353341</v>
      </c>
      <c r="O100" s="122">
        <v>114.74960546953582</v>
      </c>
      <c r="P100" s="122">
        <v>102.33352215126251</v>
      </c>
      <c r="Q100" s="122">
        <v>101.72816190962342</v>
      </c>
      <c r="R100" s="122">
        <v>81.727947444627489</v>
      </c>
      <c r="S100" s="122">
        <v>100.25798726059865</v>
      </c>
      <c r="T100" s="122">
        <v>99.571517385162736</v>
      </c>
      <c r="U100" s="122">
        <v>95.847638587127435</v>
      </c>
      <c r="V100" s="122">
        <v>123.3116677990928</v>
      </c>
      <c r="W100" s="122">
        <v>114.00641411874136</v>
      </c>
      <c r="X100" s="122">
        <v>101.22281237895693</v>
      </c>
      <c r="Y100" s="122">
        <v>97.327613841458799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66.970105620480538</v>
      </c>
      <c r="C102" s="98">
        <v>67.205364267644725</v>
      </c>
      <c r="D102" s="98">
        <v>70.233871925274812</v>
      </c>
      <c r="E102" s="98">
        <v>74.449136133289542</v>
      </c>
      <c r="F102" s="98">
        <v>78.596570955434501</v>
      </c>
      <c r="G102" s="98">
        <v>95.870126307931031</v>
      </c>
      <c r="H102" s="98">
        <v>109.13380608200715</v>
      </c>
      <c r="I102" s="98">
        <v>111.18899516790289</v>
      </c>
      <c r="J102" s="98">
        <v>107.66578960150198</v>
      </c>
      <c r="K102" s="98">
        <v>119.24280507207216</v>
      </c>
      <c r="L102" s="98">
        <v>136.3133407531891</v>
      </c>
      <c r="M102" s="98">
        <v>120.14287546170408</v>
      </c>
      <c r="N102" s="98">
        <v>104.61804520353341</v>
      </c>
      <c r="O102" s="98">
        <v>114.74960546953582</v>
      </c>
      <c r="P102" s="98">
        <v>102.33352215126251</v>
      </c>
      <c r="Q102" s="98">
        <v>101.72816190962342</v>
      </c>
      <c r="R102" s="98">
        <v>81.727947444627489</v>
      </c>
      <c r="S102" s="98">
        <v>100.25798726059865</v>
      </c>
      <c r="T102" s="98">
        <v>99.571517385162736</v>
      </c>
      <c r="U102" s="98">
        <v>95.847638587127435</v>
      </c>
      <c r="V102" s="98">
        <v>123.3116677990928</v>
      </c>
      <c r="W102" s="98">
        <v>114.00641411874136</v>
      </c>
      <c r="X102" s="98">
        <v>101.22281237895693</v>
      </c>
      <c r="Y102" s="98">
        <v>97.327613841458799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121.84958338261467</v>
      </c>
      <c r="C124" s="117">
        <f t="shared" si="42"/>
        <v>118.14745564622139</v>
      </c>
      <c r="D124" s="117">
        <f t="shared" si="42"/>
        <v>116.39713881932893</v>
      </c>
      <c r="E124" s="117">
        <f t="shared" si="42"/>
        <v>115.06799847492252</v>
      </c>
      <c r="F124" s="117">
        <f t="shared" si="42"/>
        <v>108.79430603999592</v>
      </c>
      <c r="G124" s="117">
        <f t="shared" si="42"/>
        <v>102.9578866242307</v>
      </c>
      <c r="H124" s="117">
        <f t="shared" si="42"/>
        <v>96.508034987320045</v>
      </c>
      <c r="I124" s="117">
        <f t="shared" si="42"/>
        <v>83.142494254724411</v>
      </c>
      <c r="J124" s="117">
        <f t="shared" si="42"/>
        <v>68.765194492601509</v>
      </c>
      <c r="K124" s="117">
        <f t="shared" si="42"/>
        <v>61.809528830081099</v>
      </c>
      <c r="L124" s="117">
        <f t="shared" si="42"/>
        <v>59.028830246094763</v>
      </c>
      <c r="M124" s="117">
        <f t="shared" si="42"/>
        <v>43.22280983379936</v>
      </c>
      <c r="N124" s="117">
        <f t="shared" si="42"/>
        <v>33.409383639938895</v>
      </c>
      <c r="O124" s="117">
        <f t="shared" si="42"/>
        <v>34.948519491503127</v>
      </c>
      <c r="P124" s="117">
        <f t="shared" si="42"/>
        <v>30.654858899330403</v>
      </c>
      <c r="Q124" s="117">
        <f t="shared" si="42"/>
        <v>30.680238713617875</v>
      </c>
      <c r="R124" s="117">
        <f t="shared" ref="R124:V124" si="43">R125+R128+R130+R139</f>
        <v>26.037679562508469</v>
      </c>
      <c r="S124" s="117">
        <f t="shared" si="43"/>
        <v>34.576127097598196</v>
      </c>
      <c r="T124" s="117">
        <f t="shared" si="43"/>
        <v>37.089877114284938</v>
      </c>
      <c r="U124" s="117">
        <f t="shared" si="43"/>
        <v>37.356542862658181</v>
      </c>
      <c r="V124" s="117">
        <f t="shared" si="43"/>
        <v>48.793270203486244</v>
      </c>
      <c r="W124" s="117">
        <f t="shared" ref="W124:Y124" si="44">W125+W128+W130+W139</f>
        <v>44.766279285682273</v>
      </c>
      <c r="X124" s="117">
        <f t="shared" si="44"/>
        <v>38.780441652255782</v>
      </c>
      <c r="Y124" s="117">
        <f t="shared" si="44"/>
        <v>35.898676428674833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121.84958338261467</v>
      </c>
      <c r="C139" s="122">
        <v>118.14745564622139</v>
      </c>
      <c r="D139" s="122">
        <v>116.39713881932893</v>
      </c>
      <c r="E139" s="122">
        <v>115.06799847492252</v>
      </c>
      <c r="F139" s="122">
        <v>108.79430603999592</v>
      </c>
      <c r="G139" s="122">
        <v>102.9578866242307</v>
      </c>
      <c r="H139" s="122">
        <v>96.508034987320045</v>
      </c>
      <c r="I139" s="122">
        <v>83.142494254724411</v>
      </c>
      <c r="J139" s="122">
        <v>68.765194492601509</v>
      </c>
      <c r="K139" s="122">
        <v>61.809528830081099</v>
      </c>
      <c r="L139" s="122">
        <v>59.028830246094763</v>
      </c>
      <c r="M139" s="122">
        <v>43.22280983379936</v>
      </c>
      <c r="N139" s="122">
        <v>33.409383639938895</v>
      </c>
      <c r="O139" s="122">
        <v>34.948519491503127</v>
      </c>
      <c r="P139" s="122">
        <v>30.654858899330403</v>
      </c>
      <c r="Q139" s="122">
        <v>30.680238713617875</v>
      </c>
      <c r="R139" s="122">
        <v>26.037679562508469</v>
      </c>
      <c r="S139" s="122">
        <v>34.576127097598196</v>
      </c>
      <c r="T139" s="122">
        <v>37.089877114284938</v>
      </c>
      <c r="U139" s="122">
        <v>37.356542862658181</v>
      </c>
      <c r="V139" s="122">
        <v>48.793270203486244</v>
      </c>
      <c r="W139" s="122">
        <v>44.766279285682273</v>
      </c>
      <c r="X139" s="122">
        <v>38.780441652255782</v>
      </c>
      <c r="Y139" s="122">
        <v>35.898676428674833</v>
      </c>
      <c r="DA139" s="130" t="s">
        <v>2206</v>
      </c>
    </row>
    <row r="140" spans="1:105" ht="12" customHeight="1" x14ac:dyDescent="0.25">
      <c r="A140" s="97" t="s">
        <v>50</v>
      </c>
      <c r="B140" s="98">
        <v>121.84958338261467</v>
      </c>
      <c r="C140" s="98">
        <v>118.14745564622139</v>
      </c>
      <c r="D140" s="98">
        <v>116.39713881932893</v>
      </c>
      <c r="E140" s="98">
        <v>115.06799847492252</v>
      </c>
      <c r="F140" s="98">
        <v>108.79430603999592</v>
      </c>
      <c r="G140" s="98">
        <v>102.9578866242307</v>
      </c>
      <c r="H140" s="98">
        <v>96.508034987320045</v>
      </c>
      <c r="I140" s="98">
        <v>83.142494254724411</v>
      </c>
      <c r="J140" s="98">
        <v>68.765194492601509</v>
      </c>
      <c r="K140" s="98">
        <v>61.809528830081099</v>
      </c>
      <c r="L140" s="98">
        <v>59.028830246094763</v>
      </c>
      <c r="M140" s="98">
        <v>43.22280983379936</v>
      </c>
      <c r="N140" s="98">
        <v>33.409383639938895</v>
      </c>
      <c r="O140" s="98">
        <v>34.948519491503127</v>
      </c>
      <c r="P140" s="98">
        <v>30.654858899330403</v>
      </c>
      <c r="Q140" s="98">
        <v>30.680238713617875</v>
      </c>
      <c r="R140" s="98">
        <v>26.037679562508469</v>
      </c>
      <c r="S140" s="98">
        <v>34.576127097598196</v>
      </c>
      <c r="T140" s="98">
        <v>37.089877114284938</v>
      </c>
      <c r="U140" s="98">
        <v>37.356542862658181</v>
      </c>
      <c r="V140" s="98">
        <v>48.793270203486244</v>
      </c>
      <c r="W140" s="98">
        <v>44.766279285682273</v>
      </c>
      <c r="X140" s="98">
        <v>38.780441652255782</v>
      </c>
      <c r="Y140" s="98">
        <v>35.898676428674833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0.30105520134620628</v>
      </c>
      <c r="C143" s="117">
        <f t="shared" si="49"/>
        <v>0.31589065080416345</v>
      </c>
      <c r="D143" s="117">
        <f t="shared" si="49"/>
        <v>0.42555050685524981</v>
      </c>
      <c r="E143" s="117">
        <f t="shared" si="49"/>
        <v>0.48339840227113828</v>
      </c>
      <c r="F143" s="117">
        <f t="shared" si="49"/>
        <v>0.48452522001413589</v>
      </c>
      <c r="G143" s="117">
        <f t="shared" si="49"/>
        <v>0.51892439983896999</v>
      </c>
      <c r="H143" s="117">
        <f t="shared" si="49"/>
        <v>0.54025957354448373</v>
      </c>
      <c r="I143" s="117">
        <f t="shared" si="49"/>
        <v>0.47844501901708014</v>
      </c>
      <c r="J143" s="117">
        <f t="shared" si="49"/>
        <v>0.43726606155355996</v>
      </c>
      <c r="K143" s="117">
        <f t="shared" si="49"/>
        <v>0.41767542577957262</v>
      </c>
      <c r="L143" s="117">
        <f t="shared" si="49"/>
        <v>0.4456373456307563</v>
      </c>
      <c r="M143" s="117">
        <f t="shared" si="49"/>
        <v>0.34797651969246746</v>
      </c>
      <c r="N143" s="117">
        <f t="shared" si="49"/>
        <v>0.29807158490814434</v>
      </c>
      <c r="O143" s="117">
        <f t="shared" si="49"/>
        <v>0.41302898400733784</v>
      </c>
      <c r="P143" s="117">
        <f t="shared" si="49"/>
        <v>0.46491350688302657</v>
      </c>
      <c r="Q143" s="117">
        <f t="shared" si="49"/>
        <v>0.59912764090282455</v>
      </c>
      <c r="R143" s="117">
        <f t="shared" ref="R143:V143" si="50">R144+R146+R148+R157</f>
        <v>0.62860718908338775</v>
      </c>
      <c r="S143" s="117">
        <f t="shared" si="50"/>
        <v>1.1020312127449394</v>
      </c>
      <c r="T143" s="117">
        <f t="shared" si="50"/>
        <v>1.6056239731066888</v>
      </c>
      <c r="U143" s="117">
        <f t="shared" si="50"/>
        <v>2.2096966567432337</v>
      </c>
      <c r="V143" s="117">
        <f t="shared" si="50"/>
        <v>3.5384316039750106</v>
      </c>
      <c r="W143" s="117">
        <f t="shared" ref="W143:Y143" si="51">W144+W146+W148+W157</f>
        <v>4.6473631798737864</v>
      </c>
      <c r="X143" s="117">
        <f t="shared" si="51"/>
        <v>5.3388207754064512</v>
      </c>
      <c r="Y143" s="117">
        <f t="shared" si="51"/>
        <v>6.0358012080716925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0.13997448510945007</v>
      </c>
      <c r="C148" s="122">
        <v>0.13102019906792731</v>
      </c>
      <c r="D148" s="122">
        <v>0.166997802124696</v>
      </c>
      <c r="E148" s="122">
        <v>0.16637834770848323</v>
      </c>
      <c r="F148" s="122">
        <v>0.14131425381690038</v>
      </c>
      <c r="G148" s="122">
        <v>0.16006781567635461</v>
      </c>
      <c r="H148" s="122">
        <v>0.15886461110705768</v>
      </c>
      <c r="I148" s="122">
        <v>0.1194680311007926</v>
      </c>
      <c r="J148" s="122">
        <v>0.10451465519256514</v>
      </c>
      <c r="K148" s="122">
        <v>9.3806463824371647E-2</v>
      </c>
      <c r="L148" s="122">
        <v>0.10717371212519247</v>
      </c>
      <c r="M148" s="122">
        <v>7.8331454473702766E-2</v>
      </c>
      <c r="N148" s="122">
        <v>6.1184567213494176E-2</v>
      </c>
      <c r="O148" s="122">
        <v>8.5693167491750724E-2</v>
      </c>
      <c r="P148" s="122">
        <v>9.7785600880083007E-2</v>
      </c>
      <c r="Q148" s="122">
        <v>0.11243033557169202</v>
      </c>
      <c r="R148" s="122">
        <v>0.12164920250291342</v>
      </c>
      <c r="S148" s="122">
        <v>0.22749862982218144</v>
      </c>
      <c r="T148" s="122">
        <v>0.34913474132477412</v>
      </c>
      <c r="U148" s="122">
        <v>0.48799215679387953</v>
      </c>
      <c r="V148" s="122">
        <v>0.45554356224697667</v>
      </c>
      <c r="W148" s="122">
        <v>0.54064406801726694</v>
      </c>
      <c r="X148" s="122">
        <v>0.56666570490062074</v>
      </c>
      <c r="Y148" s="122">
        <v>0.63045819765525934</v>
      </c>
      <c r="DA148" s="130" t="s">
        <v>2214</v>
      </c>
    </row>
    <row r="149" spans="1:105" ht="12" customHeight="1" x14ac:dyDescent="0.25">
      <c r="A149" s="97" t="s">
        <v>124</v>
      </c>
      <c r="B149" s="98">
        <v>0.13997448510945007</v>
      </c>
      <c r="C149" s="98">
        <v>0.13102019906792731</v>
      </c>
      <c r="D149" s="98">
        <v>0.166997802124696</v>
      </c>
      <c r="E149" s="98">
        <v>0.16637834770848323</v>
      </c>
      <c r="F149" s="98">
        <v>0.14131425381690038</v>
      </c>
      <c r="G149" s="98">
        <v>0.16006781567635461</v>
      </c>
      <c r="H149" s="98">
        <v>0.15886461110705768</v>
      </c>
      <c r="I149" s="98">
        <v>0.1194680311007926</v>
      </c>
      <c r="J149" s="98">
        <v>0.10451465519256514</v>
      </c>
      <c r="K149" s="98">
        <v>9.3806463824371647E-2</v>
      </c>
      <c r="L149" s="98">
        <v>0.10717371212519247</v>
      </c>
      <c r="M149" s="98">
        <v>7.8331454473702766E-2</v>
      </c>
      <c r="N149" s="98">
        <v>6.1184567213494176E-2</v>
      </c>
      <c r="O149" s="98">
        <v>8.5693167491750724E-2</v>
      </c>
      <c r="P149" s="98">
        <v>9.7785600880083007E-2</v>
      </c>
      <c r="Q149" s="98">
        <v>0.11243033557169202</v>
      </c>
      <c r="R149" s="98">
        <v>0.12164920250291342</v>
      </c>
      <c r="S149" s="98">
        <v>0.22749862982218144</v>
      </c>
      <c r="T149" s="98">
        <v>0.34913474132477412</v>
      </c>
      <c r="U149" s="98">
        <v>0.48799215679387953</v>
      </c>
      <c r="V149" s="98">
        <v>0.45554356224697667</v>
      </c>
      <c r="W149" s="98">
        <v>0.54064406801726694</v>
      </c>
      <c r="X149" s="98">
        <v>0.56666570490062074</v>
      </c>
      <c r="Y149" s="98">
        <v>0.63045819765525934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0.16108071623675621</v>
      </c>
      <c r="C157" s="122">
        <v>0.18487045173623615</v>
      </c>
      <c r="D157" s="122">
        <v>0.25855270473055381</v>
      </c>
      <c r="E157" s="122">
        <v>0.31702005456265508</v>
      </c>
      <c r="F157" s="122">
        <v>0.34321096619723551</v>
      </c>
      <c r="G157" s="122">
        <v>0.3588565841626154</v>
      </c>
      <c r="H157" s="122">
        <v>0.38139496243742604</v>
      </c>
      <c r="I157" s="122">
        <v>0.35897698791628752</v>
      </c>
      <c r="J157" s="122">
        <v>0.33275140636099482</v>
      </c>
      <c r="K157" s="122">
        <v>0.32386896195520098</v>
      </c>
      <c r="L157" s="122">
        <v>0.33846363350556385</v>
      </c>
      <c r="M157" s="122">
        <v>0.26964506521876469</v>
      </c>
      <c r="N157" s="122">
        <v>0.23688701769465018</v>
      </c>
      <c r="O157" s="122">
        <v>0.32733581651558713</v>
      </c>
      <c r="P157" s="122">
        <v>0.36712790600294359</v>
      </c>
      <c r="Q157" s="122">
        <v>0.48669730533113248</v>
      </c>
      <c r="R157" s="122">
        <v>0.50695798658047431</v>
      </c>
      <c r="S157" s="122">
        <v>0.87453258292275793</v>
      </c>
      <c r="T157" s="122">
        <v>1.2564892317819147</v>
      </c>
      <c r="U157" s="122">
        <v>1.7217044999493543</v>
      </c>
      <c r="V157" s="122">
        <v>3.082888041728034</v>
      </c>
      <c r="W157" s="122">
        <v>4.1067191118565196</v>
      </c>
      <c r="X157" s="122">
        <v>4.7721550705058302</v>
      </c>
      <c r="Y157" s="122">
        <v>5.4053430104164333</v>
      </c>
      <c r="DA157" s="130" t="s">
        <v>2223</v>
      </c>
    </row>
    <row r="158" spans="1:105" ht="12" customHeight="1" x14ac:dyDescent="0.25">
      <c r="A158" s="97" t="s">
        <v>50</v>
      </c>
      <c r="B158" s="98">
        <v>0.16108071623675621</v>
      </c>
      <c r="C158" s="98">
        <v>0.18487045173623615</v>
      </c>
      <c r="D158" s="98">
        <v>0.25855270473055381</v>
      </c>
      <c r="E158" s="98">
        <v>0.31702005456265508</v>
      </c>
      <c r="F158" s="98">
        <v>0.34321096619723551</v>
      </c>
      <c r="G158" s="98">
        <v>0.3588565841626154</v>
      </c>
      <c r="H158" s="98">
        <v>0.38139496243742604</v>
      </c>
      <c r="I158" s="98">
        <v>0.35897698791628752</v>
      </c>
      <c r="J158" s="98">
        <v>0.33275140636099482</v>
      </c>
      <c r="K158" s="98">
        <v>0.32386896195520098</v>
      </c>
      <c r="L158" s="98">
        <v>0.33846363350556385</v>
      </c>
      <c r="M158" s="98">
        <v>0.26964506521876469</v>
      </c>
      <c r="N158" s="98">
        <v>0.23688701769465018</v>
      </c>
      <c r="O158" s="98">
        <v>0.32733581651558713</v>
      </c>
      <c r="P158" s="98">
        <v>0.36712790600294359</v>
      </c>
      <c r="Q158" s="98">
        <v>0.48669730533113248</v>
      </c>
      <c r="R158" s="98">
        <v>0.50695798658047431</v>
      </c>
      <c r="S158" s="98">
        <v>0.87453258292275793</v>
      </c>
      <c r="T158" s="98">
        <v>1.2564892317819147</v>
      </c>
      <c r="U158" s="98">
        <v>1.7217044999493543</v>
      </c>
      <c r="V158" s="98">
        <v>3.082888041728034</v>
      </c>
      <c r="W158" s="98">
        <v>4.1067191118565196</v>
      </c>
      <c r="X158" s="98">
        <v>4.7721550705058302</v>
      </c>
      <c r="Y158" s="98">
        <v>5.4053430104164333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1.5276691557233377</v>
      </c>
      <c r="C161" s="117">
        <f t="shared" si="54"/>
        <v>1.4453506629746777</v>
      </c>
      <c r="D161" s="117">
        <f t="shared" si="54"/>
        <v>1.6214349348481281</v>
      </c>
      <c r="E161" s="117">
        <f t="shared" si="54"/>
        <v>1.6130764304613909</v>
      </c>
      <c r="F161" s="117">
        <f t="shared" si="54"/>
        <v>1.4479640536848977</v>
      </c>
      <c r="G161" s="117">
        <f t="shared" si="54"/>
        <v>1.423012771747391</v>
      </c>
      <c r="H161" s="117">
        <f t="shared" si="54"/>
        <v>1.3439226135378919</v>
      </c>
      <c r="I161" s="117">
        <f t="shared" si="54"/>
        <v>1.1424650559497493</v>
      </c>
      <c r="J161" s="117">
        <f t="shared" si="54"/>
        <v>1.0001681114578904</v>
      </c>
      <c r="K161" s="117">
        <f t="shared" si="54"/>
        <v>0.89833658230199287</v>
      </c>
      <c r="L161" s="117">
        <f t="shared" si="54"/>
        <v>0.84517135911229058</v>
      </c>
      <c r="M161" s="117">
        <f t="shared" si="54"/>
        <v>0.57918583014817082</v>
      </c>
      <c r="N161" s="117">
        <f t="shared" si="54"/>
        <v>0.41241641442164334</v>
      </c>
      <c r="O161" s="117">
        <f t="shared" si="54"/>
        <v>0.43683548948062123</v>
      </c>
      <c r="P161" s="117">
        <f t="shared" si="54"/>
        <v>0.39031394523507312</v>
      </c>
      <c r="Q161" s="117">
        <f t="shared" si="54"/>
        <v>0.39408572991623514</v>
      </c>
      <c r="R161" s="117">
        <f t="shared" ref="R161:V161" si="55">R162+R164+R166+R175</f>
        <v>0.33696040118257364</v>
      </c>
      <c r="S161" s="117">
        <f t="shared" si="55"/>
        <v>0.44699666006681216</v>
      </c>
      <c r="T161" s="117">
        <f t="shared" si="55"/>
        <v>0.54232476844049082</v>
      </c>
      <c r="U161" s="117">
        <f t="shared" si="55"/>
        <v>0.80045709293594836</v>
      </c>
      <c r="V161" s="117">
        <f t="shared" si="55"/>
        <v>1.7609424339938839</v>
      </c>
      <c r="W161" s="117">
        <f t="shared" ref="W161:Y161" si="56">W162+W164+W166+W175</f>
        <v>3.3078427238106847</v>
      </c>
      <c r="X161" s="117">
        <f t="shared" si="56"/>
        <v>4.6581112969369025</v>
      </c>
      <c r="Y161" s="117">
        <f t="shared" si="56"/>
        <v>6.2021474439973368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0.71067582540469099</v>
      </c>
      <c r="C166" s="122">
        <v>0.61411194937394953</v>
      </c>
      <c r="D166" s="122">
        <v>0.67382667462013157</v>
      </c>
      <c r="E166" s="122">
        <v>0.60791060456289936</v>
      </c>
      <c r="F166" s="122">
        <v>0.4666504508250367</v>
      </c>
      <c r="G166" s="122">
        <v>0.47479376975006315</v>
      </c>
      <c r="H166" s="122">
        <v>0.40804864303880045</v>
      </c>
      <c r="I166" s="122">
        <v>0.28828513661231936</v>
      </c>
      <c r="J166" s="122">
        <v>0.24408553274114436</v>
      </c>
      <c r="K166" s="122">
        <v>0.20815455787877649</v>
      </c>
      <c r="L166" s="122">
        <v>0.21244023525383327</v>
      </c>
      <c r="M166" s="122">
        <v>0.13531635320539423</v>
      </c>
      <c r="N166" s="122">
        <v>8.543081886431983E-2</v>
      </c>
      <c r="O166" s="122">
        <v>8.8337623207634719E-2</v>
      </c>
      <c r="P166" s="122">
        <v>7.8718249119757985E-2</v>
      </c>
      <c r="Q166" s="122">
        <v>7.8378707707599721E-2</v>
      </c>
      <c r="R166" s="122">
        <v>7.0509296042450098E-2</v>
      </c>
      <c r="S166" s="122">
        <v>9.3500294481298485E-2</v>
      </c>
      <c r="T166" s="122">
        <v>0.11953323276959928</v>
      </c>
      <c r="U166" s="122">
        <v>0.17389430583665777</v>
      </c>
      <c r="V166" s="122">
        <v>0.21103663513102938</v>
      </c>
      <c r="W166" s="122">
        <v>0.31665023129707254</v>
      </c>
      <c r="X166" s="122">
        <v>0.39213114742611133</v>
      </c>
      <c r="Y166" s="122">
        <v>0.54144055283847115</v>
      </c>
      <c r="DA166" s="130" t="s">
        <v>2231</v>
      </c>
    </row>
    <row r="167" spans="1:105" ht="12" customHeight="1" x14ac:dyDescent="0.25">
      <c r="A167" s="97" t="s">
        <v>124</v>
      </c>
      <c r="B167" s="98">
        <v>0.71067582540469099</v>
      </c>
      <c r="C167" s="98">
        <v>0.61411194937394953</v>
      </c>
      <c r="D167" s="98">
        <v>0.67382667462013157</v>
      </c>
      <c r="E167" s="98">
        <v>0.60791060456289936</v>
      </c>
      <c r="F167" s="98">
        <v>0.4666504508250367</v>
      </c>
      <c r="G167" s="98">
        <v>0.47479376975006315</v>
      </c>
      <c r="H167" s="98">
        <v>0.40804864303880045</v>
      </c>
      <c r="I167" s="98">
        <v>0.28828513661231936</v>
      </c>
      <c r="J167" s="98">
        <v>0.24408553274114436</v>
      </c>
      <c r="K167" s="98">
        <v>0.20815455787877649</v>
      </c>
      <c r="L167" s="98">
        <v>0.21244023525383327</v>
      </c>
      <c r="M167" s="98">
        <v>0.13531635320539423</v>
      </c>
      <c r="N167" s="98">
        <v>8.543081886431983E-2</v>
      </c>
      <c r="O167" s="98">
        <v>8.8337623207634719E-2</v>
      </c>
      <c r="P167" s="98">
        <v>7.8718249119757985E-2</v>
      </c>
      <c r="Q167" s="98">
        <v>7.8378707707599721E-2</v>
      </c>
      <c r="R167" s="98">
        <v>7.0509296042450098E-2</v>
      </c>
      <c r="S167" s="98">
        <v>9.3500294481298485E-2</v>
      </c>
      <c r="T167" s="98">
        <v>0.11953323276959928</v>
      </c>
      <c r="U167" s="98">
        <v>0.17389430583665777</v>
      </c>
      <c r="V167" s="98">
        <v>0.21103663513102938</v>
      </c>
      <c r="W167" s="98">
        <v>0.31665023129707254</v>
      </c>
      <c r="X167" s="98">
        <v>0.39213114742611133</v>
      </c>
      <c r="Y167" s="98">
        <v>0.54144055283847115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0.81699333031864674</v>
      </c>
      <c r="C175" s="122">
        <v>0.83123871360072821</v>
      </c>
      <c r="D175" s="122">
        <v>0.94760826022799638</v>
      </c>
      <c r="E175" s="122">
        <v>1.0051658258984917</v>
      </c>
      <c r="F175" s="122">
        <v>0.98131360285986091</v>
      </c>
      <c r="G175" s="122">
        <v>0.94821900199732789</v>
      </c>
      <c r="H175" s="122">
        <v>0.93587397049909149</v>
      </c>
      <c r="I175" s="122">
        <v>0.85417991933742998</v>
      </c>
      <c r="J175" s="122">
        <v>0.75608257871674611</v>
      </c>
      <c r="K175" s="122">
        <v>0.69018202442321641</v>
      </c>
      <c r="L175" s="122">
        <v>0.63273112385845731</v>
      </c>
      <c r="M175" s="122">
        <v>0.44386947694277656</v>
      </c>
      <c r="N175" s="122">
        <v>0.32698559555732354</v>
      </c>
      <c r="O175" s="122">
        <v>0.34849786627298651</v>
      </c>
      <c r="P175" s="122">
        <v>0.31159569611531512</v>
      </c>
      <c r="Q175" s="122">
        <v>0.31570702220863539</v>
      </c>
      <c r="R175" s="122">
        <v>0.26645110514012355</v>
      </c>
      <c r="S175" s="122">
        <v>0.35349636558551367</v>
      </c>
      <c r="T175" s="122">
        <v>0.42279153567089156</v>
      </c>
      <c r="U175" s="122">
        <v>0.62656278709929059</v>
      </c>
      <c r="V175" s="122">
        <v>1.5499057988628546</v>
      </c>
      <c r="W175" s="122">
        <v>2.991192492513612</v>
      </c>
      <c r="X175" s="122">
        <v>4.2659801495107912</v>
      </c>
      <c r="Y175" s="122">
        <v>5.660706891158866</v>
      </c>
      <c r="DA175" s="130" t="s">
        <v>2240</v>
      </c>
    </row>
    <row r="176" spans="1:105" ht="12" customHeight="1" x14ac:dyDescent="0.25">
      <c r="A176" s="97" t="s">
        <v>50</v>
      </c>
      <c r="B176" s="98">
        <v>0.81699333031864674</v>
      </c>
      <c r="C176" s="98">
        <v>0.83123871360072821</v>
      </c>
      <c r="D176" s="98">
        <v>0.94760826022799638</v>
      </c>
      <c r="E176" s="98">
        <v>1.0051658258984917</v>
      </c>
      <c r="F176" s="98">
        <v>0.98131360285986091</v>
      </c>
      <c r="G176" s="98">
        <v>0.94821900199732789</v>
      </c>
      <c r="H176" s="98">
        <v>0.93587397049909149</v>
      </c>
      <c r="I176" s="98">
        <v>0.85417991933742998</v>
      </c>
      <c r="J176" s="98">
        <v>0.75608257871674611</v>
      </c>
      <c r="K176" s="98">
        <v>0.69018202442321641</v>
      </c>
      <c r="L176" s="98">
        <v>0.63273112385845731</v>
      </c>
      <c r="M176" s="98">
        <v>0.44386947694277656</v>
      </c>
      <c r="N176" s="98">
        <v>0.32698559555732354</v>
      </c>
      <c r="O176" s="98">
        <v>0.34849786627298651</v>
      </c>
      <c r="P176" s="98">
        <v>0.31159569611531512</v>
      </c>
      <c r="Q176" s="98">
        <v>0.31570702220863539</v>
      </c>
      <c r="R176" s="98">
        <v>0.26645110514012355</v>
      </c>
      <c r="S176" s="98">
        <v>0.35349636558551367</v>
      </c>
      <c r="T176" s="98">
        <v>0.42279153567089156</v>
      </c>
      <c r="U176" s="98">
        <v>0.62656278709929059</v>
      </c>
      <c r="V176" s="98">
        <v>1.5499057988628546</v>
      </c>
      <c r="W176" s="98">
        <v>2.991192492513612</v>
      </c>
      <c r="X176" s="98">
        <v>4.2659801495107912</v>
      </c>
      <c r="Y176" s="98">
        <v>5.660706891158866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12475.799635378333</v>
      </c>
      <c r="C3" s="117">
        <f t="shared" si="0"/>
        <v>12410.679523513139</v>
      </c>
      <c r="D3" s="117">
        <f t="shared" si="0"/>
        <v>14612.778989957802</v>
      </c>
      <c r="E3" s="117">
        <f t="shared" si="0"/>
        <v>15498.935874637138</v>
      </c>
      <c r="F3" s="117">
        <f t="shared" si="0"/>
        <v>14961.330067413674</v>
      </c>
      <c r="G3" s="117">
        <f t="shared" si="0"/>
        <v>16220.51252084869</v>
      </c>
      <c r="H3" s="117">
        <f t="shared" si="0"/>
        <v>16953.446302613498</v>
      </c>
      <c r="I3" s="117">
        <f t="shared" si="0"/>
        <v>12358.596324528893</v>
      </c>
      <c r="J3" s="117">
        <f t="shared" si="0"/>
        <v>15091.65782956164</v>
      </c>
      <c r="K3" s="117">
        <f t="shared" si="0"/>
        <v>14327.058365140461</v>
      </c>
      <c r="L3" s="117">
        <f t="shared" si="0"/>
        <v>15100.680043096037</v>
      </c>
      <c r="M3" s="117">
        <f t="shared" si="0"/>
        <v>16864.701251886705</v>
      </c>
      <c r="N3" s="117">
        <f t="shared" si="0"/>
        <v>15357.668258681051</v>
      </c>
      <c r="O3" s="117">
        <f t="shared" si="0"/>
        <v>14747.335761433022</v>
      </c>
      <c r="P3" s="117">
        <f t="shared" si="0"/>
        <v>12745.608158534826</v>
      </c>
      <c r="Q3" s="117">
        <f t="shared" si="0"/>
        <v>12806.296506645518</v>
      </c>
      <c r="R3" s="117">
        <f t="shared" ref="R3:V3" si="1">R4+R7+R9+R19</f>
        <v>15780.253181185355</v>
      </c>
      <c r="S3" s="117">
        <f t="shared" si="1"/>
        <v>18190.298164907941</v>
      </c>
      <c r="T3" s="117">
        <f t="shared" si="1"/>
        <v>14115.338239914081</v>
      </c>
      <c r="U3" s="117">
        <f t="shared" si="1"/>
        <v>13358.1842707177</v>
      </c>
      <c r="V3" s="117">
        <f t="shared" si="1"/>
        <v>14196.441235827997</v>
      </c>
      <c r="W3" s="117">
        <f t="shared" ref="W3:Y3" si="2">W4+W7+W9+W19</f>
        <v>14016.52222014686</v>
      </c>
      <c r="X3" s="117">
        <f t="shared" si="2"/>
        <v>16512.182321007418</v>
      </c>
      <c r="Y3" s="117">
        <f t="shared" si="2"/>
        <v>12608.686624549166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9959.3324479022394</v>
      </c>
      <c r="C4" s="122">
        <f t="shared" si="3"/>
        <v>9888.1210855175523</v>
      </c>
      <c r="D4" s="122">
        <f t="shared" si="3"/>
        <v>11984.641795821428</v>
      </c>
      <c r="E4" s="122">
        <f t="shared" si="3"/>
        <v>12724.623232593376</v>
      </c>
      <c r="F4" s="122">
        <f t="shared" si="3"/>
        <v>12347.366762279877</v>
      </c>
      <c r="G4" s="122">
        <f t="shared" si="3"/>
        <v>13617.563016553448</v>
      </c>
      <c r="H4" s="122">
        <f t="shared" si="3"/>
        <v>14198.413339750165</v>
      </c>
      <c r="I4" s="122">
        <f t="shared" si="3"/>
        <v>9784.6175912927902</v>
      </c>
      <c r="J4" s="122">
        <f t="shared" si="3"/>
        <v>12476.180430938133</v>
      </c>
      <c r="K4" s="122">
        <f t="shared" si="3"/>
        <v>11797.380218289085</v>
      </c>
      <c r="L4" s="122">
        <f t="shared" si="3"/>
        <v>12517.208302124518</v>
      </c>
      <c r="M4" s="122">
        <f t="shared" si="3"/>
        <v>14387.897222455493</v>
      </c>
      <c r="N4" s="122">
        <f t="shared" si="3"/>
        <v>13278.306465485517</v>
      </c>
      <c r="O4" s="122">
        <f t="shared" si="3"/>
        <v>12637.053918663893</v>
      </c>
      <c r="P4" s="122">
        <f t="shared" si="3"/>
        <v>10604.021876752211</v>
      </c>
      <c r="Q4" s="122">
        <f t="shared" si="3"/>
        <v>10338.623022966694</v>
      </c>
      <c r="R4" s="122">
        <f t="shared" ref="R4:V4" si="4">SUM(R5:R6)</f>
        <v>13397.220241407304</v>
      </c>
      <c r="S4" s="122">
        <f t="shared" si="4"/>
        <v>15745.465230406926</v>
      </c>
      <c r="T4" s="122">
        <f t="shared" si="4"/>
        <v>11650.754695625776</v>
      </c>
      <c r="U4" s="122">
        <f t="shared" si="4"/>
        <v>10875.985195634035</v>
      </c>
      <c r="V4" s="122">
        <f t="shared" si="4"/>
        <v>11317.535483714051</v>
      </c>
      <c r="W4" s="122">
        <f t="shared" ref="W4:Y4" si="5">SUM(W5:W6)</f>
        <v>11382.498036234931</v>
      </c>
      <c r="X4" s="122">
        <f t="shared" si="5"/>
        <v>13955.249355444046</v>
      </c>
      <c r="Y4" s="122">
        <f t="shared" si="5"/>
        <v>9942.8945111370431</v>
      </c>
      <c r="DA4" s="130" t="s">
        <v>2245</v>
      </c>
    </row>
    <row r="5" spans="1:105" ht="12" customHeight="1" x14ac:dyDescent="0.25">
      <c r="A5" s="97" t="s">
        <v>51</v>
      </c>
      <c r="B5" s="98">
        <v>9906.142146065662</v>
      </c>
      <c r="C5" s="98">
        <v>9836.0153789947963</v>
      </c>
      <c r="D5" s="98">
        <v>11922.156719118177</v>
      </c>
      <c r="E5" s="98">
        <v>12659.563425565513</v>
      </c>
      <c r="F5" s="98">
        <v>12284.455550302784</v>
      </c>
      <c r="G5" s="98">
        <v>13549.627785600662</v>
      </c>
      <c r="H5" s="98">
        <v>14129.041047083108</v>
      </c>
      <c r="I5" s="98">
        <v>9737.4478608217087</v>
      </c>
      <c r="J5" s="98">
        <v>12416.522738466594</v>
      </c>
      <c r="K5" s="98">
        <v>11741.443048815308</v>
      </c>
      <c r="L5" s="98">
        <v>12457.648837376728</v>
      </c>
      <c r="M5" s="98">
        <v>14319.248859902213</v>
      </c>
      <c r="N5" s="98">
        <v>13216.221870237001</v>
      </c>
      <c r="O5" s="98">
        <v>12577.356167268845</v>
      </c>
      <c r="P5" s="98">
        <v>10553.688183284015</v>
      </c>
      <c r="Q5" s="98">
        <v>10289.334908248769</v>
      </c>
      <c r="R5" s="98">
        <v>13333.001705514502</v>
      </c>
      <c r="S5" s="98">
        <v>15668.537241884385</v>
      </c>
      <c r="T5" s="98">
        <v>11593.523183108338</v>
      </c>
      <c r="U5" s="98">
        <v>10822.308298319325</v>
      </c>
      <c r="V5" s="98">
        <v>11260.557511437657</v>
      </c>
      <c r="W5" s="98">
        <v>11325.172737353918</v>
      </c>
      <c r="X5" s="98">
        <v>13885.626779604228</v>
      </c>
      <c r="Y5" s="98">
        <v>9893.540133470502</v>
      </c>
      <c r="DA5" s="63" t="s">
        <v>2246</v>
      </c>
    </row>
    <row r="6" spans="1:105" ht="12" customHeight="1" x14ac:dyDescent="0.25">
      <c r="A6" s="97" t="s">
        <v>53</v>
      </c>
      <c r="B6" s="98">
        <v>53.190301836576644</v>
      </c>
      <c r="C6" s="98">
        <v>52.10570652275581</v>
      </c>
      <c r="D6" s="98">
        <v>62.485076703250499</v>
      </c>
      <c r="E6" s="98">
        <v>65.059807027862078</v>
      </c>
      <c r="F6" s="98">
        <v>62.911211977093032</v>
      </c>
      <c r="G6" s="98">
        <v>67.935230952786412</v>
      </c>
      <c r="H6" s="98">
        <v>69.372292667055518</v>
      </c>
      <c r="I6" s="98">
        <v>47.169730471081088</v>
      </c>
      <c r="J6" s="98">
        <v>59.657692471538901</v>
      </c>
      <c r="K6" s="98">
        <v>55.937169473776244</v>
      </c>
      <c r="L6" s="98">
        <v>59.559464747789917</v>
      </c>
      <c r="M6" s="98">
        <v>68.648362553280393</v>
      </c>
      <c r="N6" s="98">
        <v>62.084595248515861</v>
      </c>
      <c r="O6" s="98">
        <v>59.69775139504813</v>
      </c>
      <c r="P6" s="98">
        <v>50.333693468195627</v>
      </c>
      <c r="Q6" s="98">
        <v>49.288114717925097</v>
      </c>
      <c r="R6" s="98">
        <v>64.218535892801128</v>
      </c>
      <c r="S6" s="98">
        <v>76.927988522540275</v>
      </c>
      <c r="T6" s="98">
        <v>57.231512517436876</v>
      </c>
      <c r="U6" s="98">
        <v>53.676897314709834</v>
      </c>
      <c r="V6" s="98">
        <v>56.977972276394972</v>
      </c>
      <c r="W6" s="98">
        <v>57.325298881011889</v>
      </c>
      <c r="X6" s="98">
        <v>69.622575839817998</v>
      </c>
      <c r="Y6" s="98">
        <v>49.354377666540287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0.95903958850366289</v>
      </c>
      <c r="C7" s="122">
        <f t="shared" si="6"/>
        <v>1.2172085764877763</v>
      </c>
      <c r="D7" s="122">
        <f t="shared" si="6"/>
        <v>2.1162367838026444</v>
      </c>
      <c r="E7" s="122">
        <f t="shared" si="6"/>
        <v>3.9982164988352289</v>
      </c>
      <c r="F7" s="122">
        <f t="shared" si="6"/>
        <v>2.4266466171917584</v>
      </c>
      <c r="G7" s="122">
        <f t="shared" si="6"/>
        <v>2.8368227153699883</v>
      </c>
      <c r="H7" s="122">
        <f t="shared" si="6"/>
        <v>4.6511903835230139</v>
      </c>
      <c r="I7" s="122">
        <f t="shared" si="6"/>
        <v>6.795864265223619</v>
      </c>
      <c r="J7" s="122">
        <f t="shared" si="6"/>
        <v>4.0264487920700356</v>
      </c>
      <c r="K7" s="122">
        <f t="shared" si="6"/>
        <v>4.0311147830967204</v>
      </c>
      <c r="L7" s="122">
        <f t="shared" si="6"/>
        <v>5.4756626694637429</v>
      </c>
      <c r="M7" s="122">
        <f t="shared" si="6"/>
        <v>6.8678464008807376</v>
      </c>
      <c r="N7" s="122">
        <f t="shared" si="6"/>
        <v>17.721131288279359</v>
      </c>
      <c r="O7" s="122">
        <f t="shared" si="6"/>
        <v>14.633974770608992</v>
      </c>
      <c r="P7" s="122">
        <f t="shared" si="6"/>
        <v>11.668133460485437</v>
      </c>
      <c r="Q7" s="122">
        <f t="shared" si="6"/>
        <v>18.480265215660765</v>
      </c>
      <c r="R7" s="122">
        <f t="shared" si="6"/>
        <v>17.117522063396358</v>
      </c>
      <c r="S7" s="122">
        <f t="shared" si="6"/>
        <v>18.245380734584192</v>
      </c>
      <c r="T7" s="122">
        <f t="shared" si="6"/>
        <v>23.340999110595366</v>
      </c>
      <c r="U7" s="122">
        <f t="shared" si="6"/>
        <v>31.2088036833517</v>
      </c>
      <c r="V7" s="122">
        <f t="shared" si="6"/>
        <v>15.274499257045797</v>
      </c>
      <c r="W7" s="122">
        <f t="shared" si="6"/>
        <v>49.113197830065282</v>
      </c>
      <c r="X7" s="122">
        <f t="shared" si="6"/>
        <v>48.689887827482124</v>
      </c>
      <c r="Y7" s="122">
        <f t="shared" si="6"/>
        <v>42.045946954131097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0.95903958850366289</v>
      </c>
      <c r="C8" s="98">
        <f>IF(RES_hhdet_fec!C8=0,0,RES_hhdet_fec!C8*1000*11630/RES_hhdet_num!C3)</f>
        <v>1.2172085764877763</v>
      </c>
      <c r="D8" s="98">
        <f>IF(RES_hhdet_fec!D8=0,0,RES_hhdet_fec!D8*1000*11630/RES_hhdet_num!D3)</f>
        <v>2.1162367838026444</v>
      </c>
      <c r="E8" s="98">
        <f>IF(RES_hhdet_fec!E8=0,0,RES_hhdet_fec!E8*1000*11630/RES_hhdet_num!E3)</f>
        <v>3.9982164988352289</v>
      </c>
      <c r="F8" s="98">
        <f>IF(RES_hhdet_fec!F8=0,0,RES_hhdet_fec!F8*1000*11630/RES_hhdet_num!F3)</f>
        <v>2.4266466171917584</v>
      </c>
      <c r="G8" s="98">
        <f>IF(RES_hhdet_fec!G8=0,0,RES_hhdet_fec!G8*1000*11630/RES_hhdet_num!G3)</f>
        <v>2.8368227153699883</v>
      </c>
      <c r="H8" s="98">
        <f>IF(RES_hhdet_fec!H8=0,0,RES_hhdet_fec!H8*1000*11630/RES_hhdet_num!H3)</f>
        <v>4.6511903835230139</v>
      </c>
      <c r="I8" s="98">
        <f>IF(RES_hhdet_fec!I8=0,0,RES_hhdet_fec!I8*1000*11630/RES_hhdet_num!I3)</f>
        <v>6.795864265223619</v>
      </c>
      <c r="J8" s="98">
        <f>IF(RES_hhdet_fec!J8=0,0,RES_hhdet_fec!J8*1000*11630/RES_hhdet_num!J3)</f>
        <v>4.0264487920700356</v>
      </c>
      <c r="K8" s="98">
        <f>IF(RES_hhdet_fec!K8=0,0,RES_hhdet_fec!K8*1000*11630/RES_hhdet_num!K3)</f>
        <v>4.0311147830967204</v>
      </c>
      <c r="L8" s="98">
        <f>IF(RES_hhdet_fec!L8=0,0,RES_hhdet_fec!L8*1000*11630/RES_hhdet_num!L3)</f>
        <v>5.4756626694637429</v>
      </c>
      <c r="M8" s="98">
        <f>IF(RES_hhdet_fec!M8=0,0,RES_hhdet_fec!M8*1000*11630/RES_hhdet_num!M3)</f>
        <v>6.8678464008807376</v>
      </c>
      <c r="N8" s="98">
        <f>IF(RES_hhdet_fec!N8=0,0,RES_hhdet_fec!N8*1000*11630/RES_hhdet_num!N3)</f>
        <v>17.721131288279359</v>
      </c>
      <c r="O8" s="98">
        <f>IF(RES_hhdet_fec!O8=0,0,RES_hhdet_fec!O8*1000*11630/RES_hhdet_num!O3)</f>
        <v>14.633974770608992</v>
      </c>
      <c r="P8" s="98">
        <f>IF(RES_hhdet_fec!P8=0,0,RES_hhdet_fec!P8*1000*11630/RES_hhdet_num!P3)</f>
        <v>11.668133460485437</v>
      </c>
      <c r="Q8" s="98">
        <f>IF(RES_hhdet_fec!Q8=0,0,RES_hhdet_fec!Q8*1000*11630/RES_hhdet_num!Q3)</f>
        <v>18.480265215660765</v>
      </c>
      <c r="R8" s="98">
        <f>IF(RES_hhdet_fec!R8=0,0,RES_hhdet_fec!R8*1000*11630/RES_hhdet_num!R3)</f>
        <v>17.117522063396358</v>
      </c>
      <c r="S8" s="98">
        <f>IF(RES_hhdet_fec!S8=0,0,RES_hhdet_fec!S8*1000*11630/RES_hhdet_num!S3)</f>
        <v>18.245380734584192</v>
      </c>
      <c r="T8" s="98">
        <f>IF(RES_hhdet_fec!T8=0,0,RES_hhdet_fec!T8*1000*11630/RES_hhdet_num!T3)</f>
        <v>23.340999110595366</v>
      </c>
      <c r="U8" s="98">
        <f>IF(RES_hhdet_fec!U8=0,0,RES_hhdet_fec!U8*1000*11630/RES_hhdet_num!U3)</f>
        <v>31.2088036833517</v>
      </c>
      <c r="V8" s="98">
        <f>IF(RES_hhdet_fec!V8=0,0,RES_hhdet_fec!V8*1000*11630/RES_hhdet_num!V3)</f>
        <v>15.274499257045797</v>
      </c>
      <c r="W8" s="98">
        <f>IF(RES_hhdet_fec!W8=0,0,RES_hhdet_fec!W8*1000*11630/RES_hhdet_num!W3)</f>
        <v>49.113197830065282</v>
      </c>
      <c r="X8" s="98">
        <f>IF(RES_hhdet_fec!X8=0,0,RES_hhdet_fec!X8*1000*11630/RES_hhdet_num!X3)</f>
        <v>48.689887827482124</v>
      </c>
      <c r="Y8" s="98">
        <f>IF(RES_hhdet_fec!Y8=0,0,RES_hhdet_fec!Y8*1000*11630/RES_hhdet_num!Y3)</f>
        <v>42.045946954131097</v>
      </c>
      <c r="DA8" s="63" t="s">
        <v>2249</v>
      </c>
    </row>
    <row r="9" spans="1:105" ht="12" customHeight="1" x14ac:dyDescent="0.25">
      <c r="A9" s="121" t="s">
        <v>55</v>
      </c>
      <c r="B9" s="122">
        <v>1799.0557608724519</v>
      </c>
      <c r="C9" s="122">
        <v>1787.0278739989869</v>
      </c>
      <c r="D9" s="122">
        <v>1862.3319627833482</v>
      </c>
      <c r="E9" s="122">
        <v>1989.0891568979955</v>
      </c>
      <c r="F9" s="122">
        <v>1853.1082635797784</v>
      </c>
      <c r="G9" s="122">
        <v>1852.1901098687702</v>
      </c>
      <c r="H9" s="122">
        <v>2016.7991071544507</v>
      </c>
      <c r="I9" s="122">
        <v>1892.1007402237101</v>
      </c>
      <c r="J9" s="122">
        <v>2003.712222083519</v>
      </c>
      <c r="K9" s="122">
        <v>1944.4902204530506</v>
      </c>
      <c r="L9" s="122">
        <v>1979.6833529420555</v>
      </c>
      <c r="M9" s="122">
        <v>1964.92933672454</v>
      </c>
      <c r="N9" s="122">
        <v>1630.1235238381557</v>
      </c>
      <c r="O9" s="122">
        <v>1653.2467212098036</v>
      </c>
      <c r="P9" s="122">
        <v>1707.2016054912465</v>
      </c>
      <c r="Q9" s="122">
        <v>2000.3497722787865</v>
      </c>
      <c r="R9" s="122">
        <v>1951.4712849940186</v>
      </c>
      <c r="S9" s="122">
        <v>1910.8241779222515</v>
      </c>
      <c r="T9" s="122">
        <v>1892.4341412487483</v>
      </c>
      <c r="U9" s="122">
        <v>1886.7966426916958</v>
      </c>
      <c r="V9" s="122">
        <v>2029.8931018387486</v>
      </c>
      <c r="W9" s="122">
        <v>1814.9749349691556</v>
      </c>
      <c r="X9" s="122">
        <v>1807.7261225969899</v>
      </c>
      <c r="Y9" s="122">
        <v>1952.53689551716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2067.7629744674841</v>
      </c>
      <c r="C11" s="98">
        <v>1891.3658829472993</v>
      </c>
      <c r="D11" s="98">
        <v>2138.5435630295801</v>
      </c>
      <c r="E11" s="98">
        <v>2129.0298001884412</v>
      </c>
      <c r="F11" s="98">
        <v>1853.3976461637358</v>
      </c>
      <c r="G11" s="98">
        <v>2222.733872413562</v>
      </c>
      <c r="H11" s="98">
        <v>2274.8228422799434</v>
      </c>
      <c r="I11" s="98">
        <v>1941.1032077927202</v>
      </c>
      <c r="J11" s="98">
        <v>1933.5808148883109</v>
      </c>
      <c r="K11" s="98">
        <v>2025.4613046291297</v>
      </c>
      <c r="L11" s="98">
        <v>2637.7160280763824</v>
      </c>
      <c r="M11" s="98">
        <v>2106.5343484654504</v>
      </c>
      <c r="N11" s="98">
        <v>1669.5005330744393</v>
      </c>
      <c r="O11" s="98">
        <v>1891.7415876840796</v>
      </c>
      <c r="P11" s="98">
        <v>1805.6932294418361</v>
      </c>
      <c r="Q11" s="98">
        <v>1863.8576635727516</v>
      </c>
      <c r="R11" s="98">
        <v>1570.6560998890589</v>
      </c>
      <c r="S11" s="98">
        <v>1961.1414143033867</v>
      </c>
      <c r="T11" s="98">
        <v>2006.7470465225906</v>
      </c>
      <c r="U11" s="98">
        <v>2023.3827248483517</v>
      </c>
      <c r="V11" s="98">
        <v>1548.8129730037663</v>
      </c>
      <c r="W11" s="98">
        <v>1624.7288022260632</v>
      </c>
      <c r="X11" s="98">
        <v>1624.5973838398138</v>
      </c>
      <c r="Y11" s="98">
        <v>1666.4154840457156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1161.2855166847946</v>
      </c>
      <c r="D12" s="98">
        <v>1314.6398876568628</v>
      </c>
      <c r="E12" s="98">
        <v>1365.5317408749988</v>
      </c>
      <c r="F12" s="98">
        <v>1160.4998504945838</v>
      </c>
      <c r="G12" s="98">
        <v>1368.2754152369171</v>
      </c>
      <c r="H12" s="98">
        <v>1498.2854814892059</v>
      </c>
      <c r="I12" s="98">
        <v>1243.6416609700896</v>
      </c>
      <c r="J12" s="98">
        <v>1274.2840861744999</v>
      </c>
      <c r="K12" s="98">
        <v>0</v>
      </c>
      <c r="L12" s="98">
        <v>1698.5648388320596</v>
      </c>
      <c r="M12" s="98">
        <v>1411.3423374439608</v>
      </c>
      <c r="N12" s="98">
        <v>1073.513366347112</v>
      </c>
      <c r="O12" s="98">
        <v>1268.3603614754309</v>
      </c>
      <c r="P12" s="98">
        <v>1221.7776756268261</v>
      </c>
      <c r="Q12" s="98">
        <v>1350.9218104931476</v>
      </c>
      <c r="R12" s="98">
        <v>1189.0562768574446</v>
      </c>
      <c r="S12" s="98">
        <v>1447.6867888028257</v>
      </c>
      <c r="T12" s="98">
        <v>1590.9316924515349</v>
      </c>
      <c r="U12" s="98">
        <v>1682.0635034231263</v>
      </c>
      <c r="V12" s="98">
        <v>1332.0205097524795</v>
      </c>
      <c r="W12" s="98">
        <v>1404.0918685783763</v>
      </c>
      <c r="X12" s="98">
        <v>1419.7827392077293</v>
      </c>
      <c r="Y12" s="98">
        <v>1489.3829205458846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425.37685502443776</v>
      </c>
      <c r="D13" s="101">
        <v>472.89983663912761</v>
      </c>
      <c r="E13" s="101">
        <v>578.3540059566468</v>
      </c>
      <c r="F13" s="101">
        <v>430.83495868713794</v>
      </c>
      <c r="G13" s="101">
        <v>445.38464862220036</v>
      </c>
      <c r="H13" s="101">
        <v>623.12178397432103</v>
      </c>
      <c r="I13" s="101">
        <v>436.95153690243689</v>
      </c>
      <c r="J13" s="101">
        <v>501.06733247119422</v>
      </c>
      <c r="K13" s="101">
        <v>0</v>
      </c>
      <c r="L13" s="101">
        <v>577.3199980616356</v>
      </c>
      <c r="M13" s="101">
        <v>538.49653028720604</v>
      </c>
      <c r="N13" s="101">
        <v>264.55421664382203</v>
      </c>
      <c r="O13" s="101">
        <v>335.63349783349952</v>
      </c>
      <c r="P13" s="101">
        <v>331.577991103089</v>
      </c>
      <c r="Q13" s="101">
        <v>524.92536388850419</v>
      </c>
      <c r="R13" s="101">
        <v>446.80755400108239</v>
      </c>
      <c r="S13" s="101">
        <v>413.98624700518008</v>
      </c>
      <c r="T13" s="101">
        <v>466.14026142170599</v>
      </c>
      <c r="U13" s="101">
        <v>485.35917639164921</v>
      </c>
      <c r="V13" s="101">
        <v>415.23863260421325</v>
      </c>
      <c r="W13" s="101">
        <v>353.97263172399403</v>
      </c>
      <c r="X13" s="101">
        <v>420.99207936732085</v>
      </c>
      <c r="Y13" s="101">
        <v>541.62119997026775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735.90866166035687</v>
      </c>
      <c r="D14" s="104">
        <v>841.74005101773503</v>
      </c>
      <c r="E14" s="104">
        <v>787.17773491835237</v>
      </c>
      <c r="F14" s="104">
        <v>729.66489180744566</v>
      </c>
      <c r="G14" s="104">
        <v>922.89076661471654</v>
      </c>
      <c r="H14" s="104">
        <v>875.16369751488514</v>
      </c>
      <c r="I14" s="104">
        <v>806.69012406765262</v>
      </c>
      <c r="J14" s="104">
        <v>773.2167537033057</v>
      </c>
      <c r="K14" s="104">
        <v>0</v>
      </c>
      <c r="L14" s="104">
        <v>1121.2448407704237</v>
      </c>
      <c r="M14" s="104">
        <v>872.84580715675486</v>
      </c>
      <c r="N14" s="104">
        <v>808.95914970329011</v>
      </c>
      <c r="O14" s="104">
        <v>932.72686364193146</v>
      </c>
      <c r="P14" s="104">
        <v>890.19968452373735</v>
      </c>
      <c r="Q14" s="104">
        <v>825.99644660464321</v>
      </c>
      <c r="R14" s="104">
        <v>742.24872285636218</v>
      </c>
      <c r="S14" s="104">
        <v>1033.7005417976454</v>
      </c>
      <c r="T14" s="104">
        <v>1124.7914310298286</v>
      </c>
      <c r="U14" s="104">
        <v>1196.7043270314773</v>
      </c>
      <c r="V14" s="104">
        <v>916.78187714826618</v>
      </c>
      <c r="W14" s="104">
        <v>1050.1192368543823</v>
      </c>
      <c r="X14" s="104">
        <v>998.79065984040835</v>
      </c>
      <c r="Y14" s="104">
        <v>947.76172057561723</v>
      </c>
      <c r="DA14" s="132" t="s">
        <v>2255</v>
      </c>
    </row>
    <row r="15" spans="1:105" ht="12" customHeight="1" x14ac:dyDescent="0.25">
      <c r="A15" s="106" t="s">
        <v>122</v>
      </c>
      <c r="B15" s="101">
        <v>1695.4711598836154</v>
      </c>
      <c r="C15" s="101">
        <v>1757.7206377202876</v>
      </c>
      <c r="D15" s="101">
        <v>1780.7340087037003</v>
      </c>
      <c r="E15" s="101">
        <v>1958.6110771706465</v>
      </c>
      <c r="F15" s="101">
        <v>1861.187473212691</v>
      </c>
      <c r="G15" s="101">
        <v>1788.2846293469097</v>
      </c>
      <c r="H15" s="101">
        <v>1985.8815850853694</v>
      </c>
      <c r="I15" s="101">
        <v>1894.2383429684617</v>
      </c>
      <c r="J15" s="101">
        <v>2023.533177509174</v>
      </c>
      <c r="K15" s="101">
        <v>1950.9084620640781</v>
      </c>
      <c r="L15" s="101">
        <v>1947.5439886373108</v>
      </c>
      <c r="M15" s="101">
        <v>1981.1104381893208</v>
      </c>
      <c r="N15" s="101">
        <v>1661.9693865604308</v>
      </c>
      <c r="O15" s="101">
        <v>1678.7893505098718</v>
      </c>
      <c r="P15" s="101">
        <v>1740.8650060464099</v>
      </c>
      <c r="Q15" s="101">
        <v>2046.6054959085468</v>
      </c>
      <c r="R15" s="101">
        <v>2009.066024171588</v>
      </c>
      <c r="S15" s="101">
        <v>1947.5722711635342</v>
      </c>
      <c r="T15" s="101">
        <v>1925.774998927332</v>
      </c>
      <c r="U15" s="101">
        <v>1917.9442760808645</v>
      </c>
      <c r="V15" s="101">
        <v>2098.0373199440437</v>
      </c>
      <c r="W15" s="101">
        <v>1865.2620460646745</v>
      </c>
      <c r="X15" s="101">
        <v>1855.6635971384746</v>
      </c>
      <c r="Y15" s="101">
        <v>2008.2067172389693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1172.5361588226756</v>
      </c>
      <c r="D16" s="104">
        <v>1190.2272324808062</v>
      </c>
      <c r="E16" s="104">
        <v>1357.2311482549694</v>
      </c>
      <c r="F16" s="104">
        <v>1265.4997529748107</v>
      </c>
      <c r="G16" s="104">
        <v>1197.6219775628924</v>
      </c>
      <c r="H16" s="104">
        <v>1396.0569789898882</v>
      </c>
      <c r="I16" s="104">
        <v>1295.829486800709</v>
      </c>
      <c r="J16" s="104">
        <v>1409.9266131557345</v>
      </c>
      <c r="K16" s="104">
        <v>1344.6882348587396</v>
      </c>
      <c r="L16" s="104">
        <v>1339.9458444406444</v>
      </c>
      <c r="M16" s="104">
        <v>1396.1062779761617</v>
      </c>
      <c r="N16" s="104">
        <v>1109.5867534389095</v>
      </c>
      <c r="O16" s="104">
        <v>1136.1896746748091</v>
      </c>
      <c r="P16" s="104">
        <v>1183.4776197859094</v>
      </c>
      <c r="Q16" s="104">
        <v>1469.3738345300289</v>
      </c>
      <c r="R16" s="104">
        <v>1452.7413756835506</v>
      </c>
      <c r="S16" s="104">
        <v>1424.1485037658699</v>
      </c>
      <c r="T16" s="104">
        <v>1439.0526181866048</v>
      </c>
      <c r="U16" s="104">
        <v>1451.8749965449624</v>
      </c>
      <c r="V16" s="104">
        <v>1617.3179818672622</v>
      </c>
      <c r="W16" s="104">
        <v>1417.9619692274755</v>
      </c>
      <c r="X16" s="104">
        <v>1436.2324798430436</v>
      </c>
      <c r="Y16" s="104">
        <v>1599.1383624259029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399.98745228371831</v>
      </c>
      <c r="D17" s="98">
        <v>398.31925757436414</v>
      </c>
      <c r="E17" s="98">
        <v>538.31477579674697</v>
      </c>
      <c r="F17" s="98">
        <v>437.4311785791931</v>
      </c>
      <c r="G17" s="98">
        <v>361.85948966476508</v>
      </c>
      <c r="H17" s="98">
        <v>544.71587537828088</v>
      </c>
      <c r="I17" s="98">
        <v>423.37550026611979</v>
      </c>
      <c r="J17" s="98">
        <v>515.22503984134005</v>
      </c>
      <c r="K17" s="98">
        <v>457.21345086818798</v>
      </c>
      <c r="L17" s="98">
        <v>438.76551074890392</v>
      </c>
      <c r="M17" s="98">
        <v>515.3365166152571</v>
      </c>
      <c r="N17" s="98">
        <v>261.67194684351739</v>
      </c>
      <c r="O17" s="98">
        <v>285.68137286700983</v>
      </c>
      <c r="P17" s="98">
        <v>304.85506086392212</v>
      </c>
      <c r="Q17" s="98">
        <v>543.94573618353502</v>
      </c>
      <c r="R17" s="98">
        <v>517.09757043000582</v>
      </c>
      <c r="S17" s="98">
        <v>473.49656371297635</v>
      </c>
      <c r="T17" s="98">
        <v>481.98835902983404</v>
      </c>
      <c r="U17" s="98">
        <v>471.62333066695271</v>
      </c>
      <c r="V17" s="98">
        <v>558.35214422200443</v>
      </c>
      <c r="W17" s="98">
        <v>396.73848964620254</v>
      </c>
      <c r="X17" s="98">
        <v>468.38438767587132</v>
      </c>
      <c r="Y17" s="98">
        <v>630.50221380008975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772.54870653895739</v>
      </c>
      <c r="D18" s="98">
        <v>791.90797490644206</v>
      </c>
      <c r="E18" s="98">
        <v>818.91637245822244</v>
      </c>
      <c r="F18" s="98">
        <v>828.0685743956177</v>
      </c>
      <c r="G18" s="98">
        <v>835.76248789812746</v>
      </c>
      <c r="H18" s="98">
        <v>851.34110361160754</v>
      </c>
      <c r="I18" s="98">
        <v>872.45398653458938</v>
      </c>
      <c r="J18" s="98">
        <v>894.70157331439464</v>
      </c>
      <c r="K18" s="98">
        <v>887.47478399055171</v>
      </c>
      <c r="L18" s="98">
        <v>901.18033369174054</v>
      </c>
      <c r="M18" s="98">
        <v>880.76976136090445</v>
      </c>
      <c r="N18" s="98">
        <v>847.91480659539184</v>
      </c>
      <c r="O18" s="98">
        <v>850.50830180779917</v>
      </c>
      <c r="P18" s="98">
        <v>878.62255892198698</v>
      </c>
      <c r="Q18" s="98">
        <v>925.4280983464937</v>
      </c>
      <c r="R18" s="98">
        <v>935.64380525354454</v>
      </c>
      <c r="S18" s="98">
        <v>950.65194005289356</v>
      </c>
      <c r="T18" s="98">
        <v>957.06425915677119</v>
      </c>
      <c r="U18" s="98">
        <v>980.2516658780097</v>
      </c>
      <c r="V18" s="98">
        <v>1058.9658376452578</v>
      </c>
      <c r="W18" s="98">
        <v>1021.2234795812727</v>
      </c>
      <c r="X18" s="98">
        <v>967.84809216717235</v>
      </c>
      <c r="Y18" s="98">
        <v>968.63614862581301</v>
      </c>
      <c r="DA18" s="63" t="s">
        <v>2259</v>
      </c>
    </row>
    <row r="19" spans="1:105" ht="12" customHeight="1" x14ac:dyDescent="0.25">
      <c r="A19" s="121" t="s">
        <v>54</v>
      </c>
      <c r="B19" s="122">
        <v>716.45238701513676</v>
      </c>
      <c r="C19" s="122">
        <v>734.31335542011323</v>
      </c>
      <c r="D19" s="122">
        <v>763.68899456922395</v>
      </c>
      <c r="E19" s="122">
        <v>781.22526864693043</v>
      </c>
      <c r="F19" s="122">
        <v>758.42839493682516</v>
      </c>
      <c r="G19" s="122">
        <v>747.9225717111018</v>
      </c>
      <c r="H19" s="122">
        <v>733.58266532535833</v>
      </c>
      <c r="I19" s="122">
        <v>675.08212874717037</v>
      </c>
      <c r="J19" s="122">
        <v>607.73872774791801</v>
      </c>
      <c r="K19" s="122">
        <v>581.15681161523037</v>
      </c>
      <c r="L19" s="122">
        <v>598.31272536000188</v>
      </c>
      <c r="M19" s="122">
        <v>505.00684630579167</v>
      </c>
      <c r="N19" s="122">
        <v>431.51713806909868</v>
      </c>
      <c r="O19" s="122">
        <v>442.40114678871538</v>
      </c>
      <c r="P19" s="122">
        <v>422.7165428308827</v>
      </c>
      <c r="Q19" s="122">
        <v>448.84344618437626</v>
      </c>
      <c r="R19" s="122">
        <v>414.44413272063775</v>
      </c>
      <c r="S19" s="122">
        <v>515.76337584418241</v>
      </c>
      <c r="T19" s="122">
        <v>548.80840392896266</v>
      </c>
      <c r="U19" s="122">
        <v>564.19362870861767</v>
      </c>
      <c r="V19" s="122">
        <v>833.73815101815057</v>
      </c>
      <c r="W19" s="122">
        <v>769.93605111270813</v>
      </c>
      <c r="X19" s="122">
        <v>700.5169551388974</v>
      </c>
      <c r="Y19" s="122">
        <v>671.20927094083095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739.42322048850644</v>
      </c>
      <c r="C21" s="98">
        <v>744.79017917585713</v>
      </c>
      <c r="D21" s="98">
        <v>791.92298057345567</v>
      </c>
      <c r="E21" s="98">
        <v>803.69986031050496</v>
      </c>
      <c r="F21" s="98">
        <v>767.94610669552048</v>
      </c>
      <c r="G21" s="98">
        <v>767.05720027421467</v>
      </c>
      <c r="H21" s="98">
        <v>760.27265776620652</v>
      </c>
      <c r="I21" s="98">
        <v>692.74740503010753</v>
      </c>
      <c r="J21" s="98">
        <v>617.3516854931197</v>
      </c>
      <c r="K21" s="98">
        <v>617.76442052691448</v>
      </c>
      <c r="L21" s="98">
        <v>654.0168905129417</v>
      </c>
      <c r="M21" s="98">
        <v>540.32233974456221</v>
      </c>
      <c r="N21" s="98">
        <v>457.74723622683496</v>
      </c>
      <c r="O21" s="98">
        <v>497.59173513917682</v>
      </c>
      <c r="P21" s="98">
        <v>467.66996502301089</v>
      </c>
      <c r="Q21" s="98">
        <v>499.40449952453969</v>
      </c>
      <c r="R21" s="98">
        <v>443.95769498912341</v>
      </c>
      <c r="S21" s="98">
        <v>585.35603950165262</v>
      </c>
      <c r="T21" s="98">
        <v>631.51064388406542</v>
      </c>
      <c r="U21" s="98">
        <v>653.9825096758226</v>
      </c>
      <c r="V21" s="98">
        <v>913.99602251730676</v>
      </c>
      <c r="W21" s="98">
        <v>887.50912705110693</v>
      </c>
      <c r="X21" s="98">
        <v>803.79040327288862</v>
      </c>
      <c r="Y21" s="98">
        <v>764.66327217023945</v>
      </c>
      <c r="DA21" s="63" t="s">
        <v>2262</v>
      </c>
    </row>
    <row r="22" spans="1:105" ht="12" customHeight="1" x14ac:dyDescent="0.25">
      <c r="A22" s="109" t="s">
        <v>120</v>
      </c>
      <c r="B22" s="33">
        <v>521.69827292905723</v>
      </c>
      <c r="C22" s="33">
        <v>650.32826688944931</v>
      </c>
      <c r="D22" s="33">
        <v>496.914341343844</v>
      </c>
      <c r="E22" s="33">
        <v>513.33472590762051</v>
      </c>
      <c r="F22" s="33">
        <v>653.01480836653548</v>
      </c>
      <c r="G22" s="33">
        <v>575.63823985190891</v>
      </c>
      <c r="H22" s="33">
        <v>537.54017777907723</v>
      </c>
      <c r="I22" s="33">
        <v>552.74154333332751</v>
      </c>
      <c r="J22" s="33">
        <v>550.36101501348173</v>
      </c>
      <c r="K22" s="33">
        <v>429.18833285715345</v>
      </c>
      <c r="L22" s="33">
        <v>444.52302053798826</v>
      </c>
      <c r="M22" s="33">
        <v>436.48922871019079</v>
      </c>
      <c r="N22" s="33">
        <v>389.16735542858413</v>
      </c>
      <c r="O22" s="33">
        <v>358.48327965867327</v>
      </c>
      <c r="P22" s="33">
        <v>356.54509748804065</v>
      </c>
      <c r="Q22" s="33">
        <v>378.80744787892451</v>
      </c>
      <c r="R22" s="33">
        <v>377.36098409765026</v>
      </c>
      <c r="S22" s="33">
        <v>423.75245528583292</v>
      </c>
      <c r="T22" s="33">
        <v>440.15875204397292</v>
      </c>
      <c r="U22" s="33">
        <v>447.15550745393318</v>
      </c>
      <c r="V22" s="33">
        <v>734.00814889857566</v>
      </c>
      <c r="W22" s="33">
        <v>631.46060963965419</v>
      </c>
      <c r="X22" s="33">
        <v>577.70967319777992</v>
      </c>
      <c r="Y22" s="33">
        <v>560.01131742161954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17370.432854823401</v>
      </c>
      <c r="C24" s="117">
        <f t="shared" si="7"/>
        <v>15893.320394392347</v>
      </c>
      <c r="D24" s="117">
        <f t="shared" si="7"/>
        <v>18664.430488388982</v>
      </c>
      <c r="E24" s="117">
        <f t="shared" si="7"/>
        <v>19212.391767312205</v>
      </c>
      <c r="F24" s="117">
        <f t="shared" si="7"/>
        <v>14940.125686055411</v>
      </c>
      <c r="G24" s="117">
        <f t="shared" si="7"/>
        <v>21650.178839475037</v>
      </c>
      <c r="H24" s="117">
        <f t="shared" si="7"/>
        <v>21684.385678598606</v>
      </c>
      <c r="I24" s="117">
        <f t="shared" si="7"/>
        <v>12882.914153383621</v>
      </c>
      <c r="J24" s="117">
        <f t="shared" si="7"/>
        <v>14667.665882445472</v>
      </c>
      <c r="K24" s="117">
        <f t="shared" si="7"/>
        <v>15779.783892215812</v>
      </c>
      <c r="L24" s="117">
        <f t="shared" si="7"/>
        <v>31194.175161438787</v>
      </c>
      <c r="M24" s="117">
        <f t="shared" si="7"/>
        <v>21333.622119495099</v>
      </c>
      <c r="N24" s="117">
        <f t="shared" si="7"/>
        <v>13914.057898024714</v>
      </c>
      <c r="O24" s="117">
        <f t="shared" si="7"/>
        <v>16197.190929866205</v>
      </c>
      <c r="P24" s="117">
        <f t="shared" si="7"/>
        <v>13753.404885888898</v>
      </c>
      <c r="Q24" s="117">
        <f t="shared" si="7"/>
        <v>15473.2295345936</v>
      </c>
      <c r="R24" s="117">
        <f t="shared" ref="R24:V24" si="8">R25+R28+R30+R39</f>
        <v>13902.532684021637</v>
      </c>
      <c r="S24" s="117">
        <f t="shared" si="8"/>
        <v>16477.181243998013</v>
      </c>
      <c r="T24" s="117">
        <f t="shared" si="8"/>
        <v>17236.869142439329</v>
      </c>
      <c r="U24" s="117">
        <f t="shared" si="8"/>
        <v>19208.306170281769</v>
      </c>
      <c r="V24" s="117">
        <f t="shared" si="8"/>
        <v>9857.8409061279381</v>
      </c>
      <c r="W24" s="117">
        <f t="shared" ref="W24:Y24" si="9">W25+W28+W30+W39</f>
        <v>12859.560512269263</v>
      </c>
      <c r="X24" s="117">
        <f t="shared" si="9"/>
        <v>15959.012880112074</v>
      </c>
      <c r="Y24" s="117">
        <f t="shared" si="9"/>
        <v>15390.895430042368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14853.967699588455</v>
      </c>
      <c r="C25" s="122">
        <f t="shared" si="10"/>
        <v>13357.901676628888</v>
      </c>
      <c r="D25" s="122">
        <f t="shared" si="10"/>
        <v>16011.646723729684</v>
      </c>
      <c r="E25" s="122">
        <f t="shared" si="10"/>
        <v>16405.7316088884</v>
      </c>
      <c r="F25" s="122">
        <f t="shared" si="10"/>
        <v>12291.125493382946</v>
      </c>
      <c r="G25" s="122">
        <f t="shared" si="10"/>
        <v>18992.255272465718</v>
      </c>
      <c r="H25" s="122">
        <f t="shared" si="10"/>
        <v>18920.066330154303</v>
      </c>
      <c r="I25" s="122">
        <f t="shared" si="10"/>
        <v>10324.329352737201</v>
      </c>
      <c r="J25" s="122">
        <f t="shared" si="10"/>
        <v>12055.701937369749</v>
      </c>
      <c r="K25" s="122">
        <f t="shared" si="10"/>
        <v>13245.888598793301</v>
      </c>
      <c r="L25" s="122">
        <f t="shared" si="10"/>
        <v>28579.595550158861</v>
      </c>
      <c r="M25" s="122">
        <f t="shared" si="10"/>
        <v>18814.290229827253</v>
      </c>
      <c r="N25" s="122">
        <f t="shared" si="10"/>
        <v>11829.333335696288</v>
      </c>
      <c r="O25" s="122">
        <f t="shared" si="10"/>
        <v>14146.960788319386</v>
      </c>
      <c r="P25" s="122">
        <f t="shared" si="10"/>
        <v>11663.637410750827</v>
      </c>
      <c r="Q25" s="122">
        <f t="shared" si="10"/>
        <v>13041.704671820506</v>
      </c>
      <c r="R25" s="122">
        <f t="shared" ref="R25:V25" si="11">SUM(R26:R27)</f>
        <v>11511.726135248837</v>
      </c>
      <c r="S25" s="122">
        <f t="shared" si="11"/>
        <v>13960.562969942985</v>
      </c>
      <c r="T25" s="122">
        <f t="shared" si="11"/>
        <v>14653.417537284915</v>
      </c>
      <c r="U25" s="122">
        <f t="shared" si="11"/>
        <v>16600.307135185511</v>
      </c>
      <c r="V25" s="122">
        <f t="shared" si="11"/>
        <v>6883.6770176662203</v>
      </c>
      <c r="W25" s="122">
        <f t="shared" ref="W25:Y25" si="12">SUM(W26:W27)</f>
        <v>10289.513567366776</v>
      </c>
      <c r="X25" s="122">
        <f t="shared" si="12"/>
        <v>13491.607843873497</v>
      </c>
      <c r="Y25" s="122">
        <f t="shared" si="12"/>
        <v>12812.289794132732</v>
      </c>
      <c r="DA25" s="130" t="s">
        <v>2265</v>
      </c>
    </row>
    <row r="26" spans="1:105" ht="12" customHeight="1" x14ac:dyDescent="0.25">
      <c r="A26" s="97" t="s">
        <v>74</v>
      </c>
      <c r="B26" s="98">
        <v>14700.833796908133</v>
      </c>
      <c r="C26" s="98">
        <v>13222.614409983113</v>
      </c>
      <c r="D26" s="98">
        <v>15851.890577342929</v>
      </c>
      <c r="E26" s="98">
        <v>16246.166601564608</v>
      </c>
      <c r="F26" s="98">
        <v>12172.589986434683</v>
      </c>
      <c r="G26" s="98">
        <v>18813.445210032678</v>
      </c>
      <c r="H26" s="98">
        <v>18746.034391871057</v>
      </c>
      <c r="I26" s="98">
        <v>10230.853565953668</v>
      </c>
      <c r="J26" s="98">
        <v>11947.802473750333</v>
      </c>
      <c r="K26" s="98">
        <v>13129.238896930714</v>
      </c>
      <c r="L26" s="98">
        <v>28331.197373962881</v>
      </c>
      <c r="M26" s="98">
        <v>18653.595592165857</v>
      </c>
      <c r="N26" s="98">
        <v>11724.672483562415</v>
      </c>
      <c r="O26" s="98">
        <v>13991.86732431414</v>
      </c>
      <c r="P26" s="98">
        <v>11535.474742374552</v>
      </c>
      <c r="Q26" s="98">
        <v>12898.208911691774</v>
      </c>
      <c r="R26" s="98">
        <v>11385.577212684468</v>
      </c>
      <c r="S26" s="98">
        <v>13806.446130249127</v>
      </c>
      <c r="T26" s="98">
        <v>14491.918607144395</v>
      </c>
      <c r="U26" s="98">
        <v>16417.617189454169</v>
      </c>
      <c r="V26" s="98">
        <v>6806.6279265622179</v>
      </c>
      <c r="W26" s="98">
        <v>10174.404761904763</v>
      </c>
      <c r="X26" s="98">
        <v>13342.127153891837</v>
      </c>
      <c r="Y26" s="98">
        <v>12670.903508771942</v>
      </c>
      <c r="DA26" s="63" t="s">
        <v>2266</v>
      </c>
    </row>
    <row r="27" spans="1:105" ht="12" customHeight="1" x14ac:dyDescent="0.25">
      <c r="A27" s="97" t="s">
        <v>53</v>
      </c>
      <c r="B27" s="98">
        <v>153.13390268032092</v>
      </c>
      <c r="C27" s="98">
        <v>135.28726664577593</v>
      </c>
      <c r="D27" s="98">
        <v>159.75614638675563</v>
      </c>
      <c r="E27" s="98">
        <v>159.56500732379149</v>
      </c>
      <c r="F27" s="98">
        <v>118.5355069482621</v>
      </c>
      <c r="G27" s="98">
        <v>178.81006243304023</v>
      </c>
      <c r="H27" s="98">
        <v>174.03193828324407</v>
      </c>
      <c r="I27" s="98">
        <v>93.47578678353193</v>
      </c>
      <c r="J27" s="98">
        <v>107.89946361941567</v>
      </c>
      <c r="K27" s="98">
        <v>116.64970186258726</v>
      </c>
      <c r="L27" s="98">
        <v>248.39817619597943</v>
      </c>
      <c r="M27" s="98">
        <v>160.69463766139569</v>
      </c>
      <c r="N27" s="98">
        <v>104.66085213387338</v>
      </c>
      <c r="O27" s="98">
        <v>155.09346400524524</v>
      </c>
      <c r="P27" s="98">
        <v>128.16266837627515</v>
      </c>
      <c r="Q27" s="98">
        <v>143.49576012873089</v>
      </c>
      <c r="R27" s="98">
        <v>126.14892256436833</v>
      </c>
      <c r="S27" s="98">
        <v>154.11683969385686</v>
      </c>
      <c r="T27" s="98">
        <v>161.49893014052103</v>
      </c>
      <c r="U27" s="98">
        <v>182.68994573134253</v>
      </c>
      <c r="V27" s="98">
        <v>77.049091104002159</v>
      </c>
      <c r="W27" s="98">
        <v>115.10880546201192</v>
      </c>
      <c r="X27" s="98">
        <v>149.48068998165988</v>
      </c>
      <c r="Y27" s="98">
        <v>141.38628536078917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0.95754345113561934</v>
      </c>
      <c r="C28" s="122">
        <f t="shared" si="13"/>
        <v>1.1268122829794711</v>
      </c>
      <c r="D28" s="122">
        <f t="shared" si="13"/>
        <v>1.9151298875288352</v>
      </c>
      <c r="E28" s="122">
        <f t="shared" si="13"/>
        <v>3.1463885377680083</v>
      </c>
      <c r="F28" s="122">
        <f t="shared" si="13"/>
        <v>1.7811381040883856</v>
      </c>
      <c r="G28" s="122">
        <f t="shared" si="13"/>
        <v>1.9401404175484123</v>
      </c>
      <c r="H28" s="122">
        <f t="shared" si="13"/>
        <v>3.0775893968665695</v>
      </c>
      <c r="I28" s="122">
        <f t="shared" si="13"/>
        <v>4.7459691888831648</v>
      </c>
      <c r="J28" s="122">
        <f t="shared" si="13"/>
        <v>2.623473288907666</v>
      </c>
      <c r="K28" s="122">
        <f t="shared" si="13"/>
        <v>1.0045152007849962</v>
      </c>
      <c r="L28" s="122">
        <f t="shared" si="13"/>
        <v>0.12823129463942851</v>
      </c>
      <c r="M28" s="122">
        <f t="shared" si="13"/>
        <v>0.10816783120800257</v>
      </c>
      <c r="N28" s="122">
        <f t="shared" si="13"/>
        <v>5.5714901229619382</v>
      </c>
      <c r="O28" s="122">
        <f t="shared" si="13"/>
        <v>14.339305828280784</v>
      </c>
      <c r="P28" s="122">
        <f t="shared" si="13"/>
        <v>17.518276791131019</v>
      </c>
      <c r="Q28" s="122">
        <f t="shared" si="13"/>
        <v>34.079204840466495</v>
      </c>
      <c r="R28" s="122">
        <f t="shared" si="13"/>
        <v>34.608881887180623</v>
      </c>
      <c r="S28" s="122">
        <f t="shared" si="13"/>
        <v>34.576919330384939</v>
      </c>
      <c r="T28" s="122">
        <f t="shared" si="13"/>
        <v>39.263520438405585</v>
      </c>
      <c r="U28" s="122">
        <f t="shared" si="13"/>
        <v>48.298498878251159</v>
      </c>
      <c r="V28" s="122">
        <f t="shared" si="13"/>
        <v>28.030204507844068</v>
      </c>
      <c r="W28" s="122">
        <f t="shared" si="13"/>
        <v>76.829746132986557</v>
      </c>
      <c r="X28" s="122">
        <f t="shared" si="13"/>
        <v>46.652024112333258</v>
      </c>
      <c r="Y28" s="122">
        <f t="shared" si="13"/>
        <v>24.777296008705967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0.95754345113561934</v>
      </c>
      <c r="C29" s="98">
        <f>IF(RES_hhdet_fec!C29=0,0,RES_hhdet_fec!C29*1000*11630/RES_hhdet_num!C24)</f>
        <v>1.1268122829794711</v>
      </c>
      <c r="D29" s="98">
        <f>IF(RES_hhdet_fec!D29=0,0,RES_hhdet_fec!D29*1000*11630/RES_hhdet_num!D24)</f>
        <v>1.9151298875288352</v>
      </c>
      <c r="E29" s="98">
        <f>IF(RES_hhdet_fec!E29=0,0,RES_hhdet_fec!E29*1000*11630/RES_hhdet_num!E24)</f>
        <v>3.1463885377680083</v>
      </c>
      <c r="F29" s="98">
        <f>IF(RES_hhdet_fec!F29=0,0,RES_hhdet_fec!F29*1000*11630/RES_hhdet_num!F24)</f>
        <v>1.7811381040883856</v>
      </c>
      <c r="G29" s="98">
        <f>IF(RES_hhdet_fec!G29=0,0,RES_hhdet_fec!G29*1000*11630/RES_hhdet_num!G24)</f>
        <v>1.9401404175484123</v>
      </c>
      <c r="H29" s="98">
        <f>IF(RES_hhdet_fec!H29=0,0,RES_hhdet_fec!H29*1000*11630/RES_hhdet_num!H24)</f>
        <v>3.0775893968665695</v>
      </c>
      <c r="I29" s="98">
        <f>IF(RES_hhdet_fec!I29=0,0,RES_hhdet_fec!I29*1000*11630/RES_hhdet_num!I24)</f>
        <v>4.7459691888831648</v>
      </c>
      <c r="J29" s="98">
        <f>IF(RES_hhdet_fec!J29=0,0,RES_hhdet_fec!J29*1000*11630/RES_hhdet_num!J24)</f>
        <v>2.623473288907666</v>
      </c>
      <c r="K29" s="98">
        <f>IF(RES_hhdet_fec!K29=0,0,RES_hhdet_fec!K29*1000*11630/RES_hhdet_num!K24)</f>
        <v>1.0045152007849962</v>
      </c>
      <c r="L29" s="98">
        <f>IF(RES_hhdet_fec!L29=0,0,RES_hhdet_fec!L29*1000*11630/RES_hhdet_num!L24)</f>
        <v>0.12823129463942851</v>
      </c>
      <c r="M29" s="98">
        <f>IF(RES_hhdet_fec!M29=0,0,RES_hhdet_fec!M29*1000*11630/RES_hhdet_num!M24)</f>
        <v>0.10816783120800257</v>
      </c>
      <c r="N29" s="98">
        <f>IF(RES_hhdet_fec!N29=0,0,RES_hhdet_fec!N29*1000*11630/RES_hhdet_num!N24)</f>
        <v>5.5714901229619382</v>
      </c>
      <c r="O29" s="98">
        <f>IF(RES_hhdet_fec!O29=0,0,RES_hhdet_fec!O29*1000*11630/RES_hhdet_num!O24)</f>
        <v>14.339305828280784</v>
      </c>
      <c r="P29" s="98">
        <f>IF(RES_hhdet_fec!P29=0,0,RES_hhdet_fec!P29*1000*11630/RES_hhdet_num!P24)</f>
        <v>17.518276791131019</v>
      </c>
      <c r="Q29" s="98">
        <f>IF(RES_hhdet_fec!Q29=0,0,RES_hhdet_fec!Q29*1000*11630/RES_hhdet_num!Q24)</f>
        <v>34.079204840466495</v>
      </c>
      <c r="R29" s="98">
        <f>IF(RES_hhdet_fec!R29=0,0,RES_hhdet_fec!R29*1000*11630/RES_hhdet_num!R24)</f>
        <v>34.608881887180623</v>
      </c>
      <c r="S29" s="98">
        <f>IF(RES_hhdet_fec!S29=0,0,RES_hhdet_fec!S29*1000*11630/RES_hhdet_num!S24)</f>
        <v>34.576919330384939</v>
      </c>
      <c r="T29" s="98">
        <f>IF(RES_hhdet_fec!T29=0,0,RES_hhdet_fec!T29*1000*11630/RES_hhdet_num!T24)</f>
        <v>39.263520438405585</v>
      </c>
      <c r="U29" s="98">
        <f>IF(RES_hhdet_fec!U29=0,0,RES_hhdet_fec!U29*1000*11630/RES_hhdet_num!U24)</f>
        <v>48.298498878251159</v>
      </c>
      <c r="V29" s="98">
        <f>IF(RES_hhdet_fec!V29=0,0,RES_hhdet_fec!V29*1000*11630/RES_hhdet_num!V24)</f>
        <v>28.030204507844068</v>
      </c>
      <c r="W29" s="98">
        <f>IF(RES_hhdet_fec!W29=0,0,RES_hhdet_fec!W29*1000*11630/RES_hhdet_num!W24)</f>
        <v>76.829746132986557</v>
      </c>
      <c r="X29" s="98">
        <f>IF(RES_hhdet_fec!X29=0,0,RES_hhdet_fec!X29*1000*11630/RES_hhdet_num!X24)</f>
        <v>46.652024112333258</v>
      </c>
      <c r="Y29" s="98">
        <f>IF(RES_hhdet_fec!Y29=0,0,RES_hhdet_fec!Y29*1000*11630/RES_hhdet_num!Y24)</f>
        <v>24.777296008705967</v>
      </c>
      <c r="DA29" s="63" t="s">
        <v>2269</v>
      </c>
    </row>
    <row r="30" spans="1:105" ht="12" customHeight="1" x14ac:dyDescent="0.25">
      <c r="A30" s="121" t="s">
        <v>55</v>
      </c>
      <c r="B30" s="122">
        <v>1799.0560347338949</v>
      </c>
      <c r="C30" s="122">
        <v>1798.7066247459211</v>
      </c>
      <c r="D30" s="122">
        <v>1887.4663514730869</v>
      </c>
      <c r="E30" s="122">
        <v>2025.9891069192731</v>
      </c>
      <c r="F30" s="122">
        <v>1886.9026155407346</v>
      </c>
      <c r="G30" s="122">
        <v>1909.1247156125039</v>
      </c>
      <c r="H30" s="122">
        <v>2036.8638054990986</v>
      </c>
      <c r="I30" s="122">
        <v>1888.3445416148973</v>
      </c>
      <c r="J30" s="122">
        <v>2005.477263087131</v>
      </c>
      <c r="K30" s="122">
        <v>1956.5912678448287</v>
      </c>
      <c r="L30" s="122">
        <v>2014.3449981179435</v>
      </c>
      <c r="M30" s="122">
        <v>2007.073082997159</v>
      </c>
      <c r="N30" s="122">
        <v>1644.535504675772</v>
      </c>
      <c r="O30" s="122">
        <v>1590.040591069117</v>
      </c>
      <c r="P30" s="122">
        <v>1646.0487931073603</v>
      </c>
      <c r="Q30" s="122">
        <v>1942.538781126719</v>
      </c>
      <c r="R30" s="122">
        <v>1935.5927004907653</v>
      </c>
      <c r="S30" s="122">
        <v>1951.5985950137192</v>
      </c>
      <c r="T30" s="122">
        <v>1975.6736893908594</v>
      </c>
      <c r="U30" s="122">
        <v>1977.3861062554486</v>
      </c>
      <c r="V30" s="122">
        <v>2098.5835808094762</v>
      </c>
      <c r="W30" s="122">
        <v>1751.3089888381323</v>
      </c>
      <c r="X30" s="122">
        <v>1746.0087397086825</v>
      </c>
      <c r="Y30" s="122">
        <v>1903.9180976227638</v>
      </c>
      <c r="DA30" s="130" t="s">
        <v>2270</v>
      </c>
    </row>
    <row r="31" spans="1:105" ht="12" customHeight="1" x14ac:dyDescent="0.25">
      <c r="A31" s="97" t="s">
        <v>141</v>
      </c>
      <c r="B31" s="98">
        <v>2067.7629744674841</v>
      </c>
      <c r="C31" s="98">
        <v>1896.7264213699411</v>
      </c>
      <c r="D31" s="98">
        <v>2152.4023268284272</v>
      </c>
      <c r="E31" s="98">
        <v>2153.1370251116368</v>
      </c>
      <c r="F31" s="98">
        <v>1883.8604101043313</v>
      </c>
      <c r="G31" s="98">
        <v>2265.3350117983973</v>
      </c>
      <c r="H31" s="98">
        <v>2304.6051322225007</v>
      </c>
      <c r="I31" s="98">
        <v>1932.1367430371424</v>
      </c>
      <c r="J31" s="98">
        <v>1925.1326159160117</v>
      </c>
      <c r="K31" s="98">
        <v>2023.038230778993</v>
      </c>
      <c r="L31" s="98">
        <v>2653.8075765419453</v>
      </c>
      <c r="M31" s="98">
        <v>2151.7903487234389</v>
      </c>
      <c r="N31" s="98">
        <v>1703.398016942012</v>
      </c>
      <c r="O31" s="98">
        <v>1722.9001131198302</v>
      </c>
      <c r="P31" s="98">
        <v>1655.7709984010403</v>
      </c>
      <c r="Q31" s="98">
        <v>1727.3610678368209</v>
      </c>
      <c r="R31" s="98">
        <v>1530.5661872386422</v>
      </c>
      <c r="S31" s="98">
        <v>2068.6741342010391</v>
      </c>
      <c r="T31" s="98">
        <v>2219.5794433923807</v>
      </c>
      <c r="U31" s="98">
        <v>2254.2928298947286</v>
      </c>
      <c r="V31" s="98">
        <v>1680.8954754982194</v>
      </c>
      <c r="W31" s="98">
        <v>1566.5818585422528</v>
      </c>
      <c r="X31" s="98">
        <v>1571.1275975344256</v>
      </c>
      <c r="Y31" s="98">
        <v>1621.660872813226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1161.5759106624603</v>
      </c>
      <c r="D32" s="98">
        <v>1315.2563538248392</v>
      </c>
      <c r="E32" s="98">
        <v>1366.2318269121456</v>
      </c>
      <c r="F32" s="98">
        <v>1161.0532125662141</v>
      </c>
      <c r="G32" s="98">
        <v>1368.884936383565</v>
      </c>
      <c r="H32" s="98">
        <v>1499.2632017068736</v>
      </c>
      <c r="I32" s="98">
        <v>1244.5060153956686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425.48322583089555</v>
      </c>
      <c r="D33" s="101">
        <v>473.32920788578423</v>
      </c>
      <c r="E33" s="101">
        <v>578.87912472664107</v>
      </c>
      <c r="F33" s="101">
        <v>431.22613696419012</v>
      </c>
      <c r="G33" s="101">
        <v>445.78903734683973</v>
      </c>
      <c r="H33" s="101">
        <v>623.84938595891742</v>
      </c>
      <c r="I33" s="101">
        <v>437.5469049578702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736.09268483156472</v>
      </c>
      <c r="D34" s="104">
        <v>841.92714593905498</v>
      </c>
      <c r="E34" s="104">
        <v>787.35270218550454</v>
      </c>
      <c r="F34" s="104">
        <v>729.82707560202402</v>
      </c>
      <c r="G34" s="104">
        <v>923.09589903672509</v>
      </c>
      <c r="H34" s="104">
        <v>875.41381574795594</v>
      </c>
      <c r="I34" s="104">
        <v>806.95911043779859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1695.4711598836154</v>
      </c>
      <c r="C35" s="101">
        <v>1764.0676296178603</v>
      </c>
      <c r="D35" s="101">
        <v>1793.3821158804221</v>
      </c>
      <c r="E35" s="101">
        <v>1983.7314307847346</v>
      </c>
      <c r="F35" s="101">
        <v>1892.5839936617542</v>
      </c>
      <c r="G35" s="101">
        <v>1813.1633643226919</v>
      </c>
      <c r="H35" s="101">
        <v>1995.0663712706667</v>
      </c>
      <c r="I35" s="101">
        <v>1891.7498398286734</v>
      </c>
      <c r="J35" s="101">
        <v>2023.3031452560344</v>
      </c>
      <c r="K35" s="101">
        <v>1955.0420019860712</v>
      </c>
      <c r="L35" s="101">
        <v>1959.0940500740307</v>
      </c>
      <c r="M35" s="101">
        <v>2004.3723622204311</v>
      </c>
      <c r="N35" s="101">
        <v>1669.9706740103459</v>
      </c>
      <c r="O35" s="101">
        <v>1620.9676917178529</v>
      </c>
      <c r="P35" s="101">
        <v>1684.9168651090279</v>
      </c>
      <c r="Q35" s="101">
        <v>1995.7369842896319</v>
      </c>
      <c r="R35" s="101">
        <v>1999.6653189443214</v>
      </c>
      <c r="S35" s="101">
        <v>1987.3306238272257</v>
      </c>
      <c r="T35" s="101">
        <v>2002.4566658919939</v>
      </c>
      <c r="U35" s="101">
        <v>2001.7936045549586</v>
      </c>
      <c r="V35" s="101">
        <v>2162.7532286722953</v>
      </c>
      <c r="W35" s="101">
        <v>1801.7945332925035</v>
      </c>
      <c r="X35" s="101">
        <v>1795.6363579115061</v>
      </c>
      <c r="Y35" s="101">
        <v>1957.8140213791985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1172.9345755787424</v>
      </c>
      <c r="D36" s="104">
        <v>1190.6736972980614</v>
      </c>
      <c r="E36" s="104">
        <v>1357.9677377549699</v>
      </c>
      <c r="F36" s="104">
        <v>1266.1996377631262</v>
      </c>
      <c r="G36" s="104">
        <v>1198.0128099710341</v>
      </c>
      <c r="H36" s="104">
        <v>1395.954195566813</v>
      </c>
      <c r="I36" s="104">
        <v>1296.113089197404</v>
      </c>
      <c r="J36" s="104">
        <v>1414.8467975107342</v>
      </c>
      <c r="K36" s="104">
        <v>1350.7089371353588</v>
      </c>
      <c r="L36" s="104">
        <v>1346.7619999852507</v>
      </c>
      <c r="M36" s="104">
        <v>1405.4429279644239</v>
      </c>
      <c r="N36" s="104">
        <v>1105.6452936476251</v>
      </c>
      <c r="O36" s="104">
        <v>1123.8390339135528</v>
      </c>
      <c r="P36" s="104">
        <v>1171.3771773594719</v>
      </c>
      <c r="Q36" s="104">
        <v>1455.7923583947154</v>
      </c>
      <c r="R36" s="104">
        <v>1452.8214474579629</v>
      </c>
      <c r="S36" s="104">
        <v>1436.5951169755288</v>
      </c>
      <c r="T36" s="104">
        <v>1458.7244211095867</v>
      </c>
      <c r="U36" s="104">
        <v>1470.1229570023875</v>
      </c>
      <c r="V36" s="104">
        <v>1627.5786759726086</v>
      </c>
      <c r="W36" s="104">
        <v>1405.9135199720117</v>
      </c>
      <c r="X36" s="104">
        <v>1423.489116540223</v>
      </c>
      <c r="Y36" s="104">
        <v>1588.4716141685815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400.1233642570993</v>
      </c>
      <c r="D37" s="98">
        <v>398.47320244207305</v>
      </c>
      <c r="E37" s="98">
        <v>538.70791701151427</v>
      </c>
      <c r="F37" s="98">
        <v>437.77561317575157</v>
      </c>
      <c r="G37" s="98">
        <v>361.86103429615724</v>
      </c>
      <c r="H37" s="98">
        <v>544.21137936081891</v>
      </c>
      <c r="I37" s="98">
        <v>423.20916258352901</v>
      </c>
      <c r="J37" s="98">
        <v>518.85809545696952</v>
      </c>
      <c r="K37" s="98">
        <v>460.88981644151994</v>
      </c>
      <c r="L37" s="98">
        <v>442.04042137466831</v>
      </c>
      <c r="M37" s="98">
        <v>519.69578072387628</v>
      </c>
      <c r="N37" s="98">
        <v>258.96835731650663</v>
      </c>
      <c r="O37" s="98">
        <v>278.01182578253554</v>
      </c>
      <c r="P37" s="98">
        <v>297.36569909274175</v>
      </c>
      <c r="Q37" s="98">
        <v>534.76925706280144</v>
      </c>
      <c r="R37" s="98">
        <v>519.77118607576006</v>
      </c>
      <c r="S37" s="98">
        <v>486.94284763575263</v>
      </c>
      <c r="T37" s="98">
        <v>502.25441810769343</v>
      </c>
      <c r="U37" s="98">
        <v>489.78714589996639</v>
      </c>
      <c r="V37" s="98">
        <v>568.16660472212038</v>
      </c>
      <c r="W37" s="98">
        <v>384.25982359284706</v>
      </c>
      <c r="X37" s="98">
        <v>454.98743719236404</v>
      </c>
      <c r="Y37" s="98">
        <v>619.47952633767989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772.8112113216431</v>
      </c>
      <c r="D38" s="98">
        <v>792.20049485598827</v>
      </c>
      <c r="E38" s="98">
        <v>819.25982074345575</v>
      </c>
      <c r="F38" s="98">
        <v>828.42402458737456</v>
      </c>
      <c r="G38" s="98">
        <v>836.15177567487683</v>
      </c>
      <c r="H38" s="98">
        <v>851.74281620599436</v>
      </c>
      <c r="I38" s="98">
        <v>872.90392661387523</v>
      </c>
      <c r="J38" s="98">
        <v>895.98870205376454</v>
      </c>
      <c r="K38" s="98">
        <v>889.81912069383884</v>
      </c>
      <c r="L38" s="98">
        <v>904.72157861058224</v>
      </c>
      <c r="M38" s="98">
        <v>885.74714724054763</v>
      </c>
      <c r="N38" s="98">
        <v>846.67693633111833</v>
      </c>
      <c r="O38" s="98">
        <v>845.82720813101741</v>
      </c>
      <c r="P38" s="98">
        <v>874.01147826673014</v>
      </c>
      <c r="Q38" s="98">
        <v>921.02310133191395</v>
      </c>
      <c r="R38" s="98">
        <v>933.05026138220273</v>
      </c>
      <c r="S38" s="98">
        <v>949.65226933977601</v>
      </c>
      <c r="T38" s="98">
        <v>956.47000300189359</v>
      </c>
      <c r="U38" s="98">
        <v>980.33581110242108</v>
      </c>
      <c r="V38" s="98">
        <v>1059.4120712504885</v>
      </c>
      <c r="W38" s="98">
        <v>1021.6536963791647</v>
      </c>
      <c r="X38" s="98">
        <v>968.50167934785907</v>
      </c>
      <c r="Y38" s="98">
        <v>968.99208783090137</v>
      </c>
      <c r="DA38" s="63" t="s">
        <v>2278</v>
      </c>
    </row>
    <row r="39" spans="1:105" ht="12" customHeight="1" x14ac:dyDescent="0.25">
      <c r="A39" s="121" t="s">
        <v>54</v>
      </c>
      <c r="B39" s="122">
        <v>716.45157704991823</v>
      </c>
      <c r="C39" s="122">
        <v>735.58528073455943</v>
      </c>
      <c r="D39" s="122">
        <v>763.40228329867989</v>
      </c>
      <c r="E39" s="122">
        <v>777.52466296676346</v>
      </c>
      <c r="F39" s="122">
        <v>760.31643902764154</v>
      </c>
      <c r="G39" s="122">
        <v>746.85871097926906</v>
      </c>
      <c r="H39" s="122">
        <v>724.37795354833622</v>
      </c>
      <c r="I39" s="122">
        <v>665.49428984264057</v>
      </c>
      <c r="J39" s="122">
        <v>603.86320869968324</v>
      </c>
      <c r="K39" s="122">
        <v>576.29951037689659</v>
      </c>
      <c r="L39" s="122">
        <v>600.10638186734116</v>
      </c>
      <c r="M39" s="122">
        <v>512.15063883947926</v>
      </c>
      <c r="N39" s="122">
        <v>434.61756752969154</v>
      </c>
      <c r="O39" s="122">
        <v>445.85024464942177</v>
      </c>
      <c r="P39" s="122">
        <v>426.20040523958056</v>
      </c>
      <c r="Q39" s="122">
        <v>454.90687680590696</v>
      </c>
      <c r="R39" s="122">
        <v>420.60496639485359</v>
      </c>
      <c r="S39" s="122">
        <v>530.44275971092247</v>
      </c>
      <c r="T39" s="122">
        <v>568.51439532514848</v>
      </c>
      <c r="U39" s="122">
        <v>582.31442996255555</v>
      </c>
      <c r="V39" s="122">
        <v>847.55010314439573</v>
      </c>
      <c r="W39" s="122">
        <v>741.9082099313689</v>
      </c>
      <c r="X39" s="122">
        <v>674.74427241756132</v>
      </c>
      <c r="Y39" s="122">
        <v>649.91024227816695</v>
      </c>
      <c r="DA39" s="130" t="s">
        <v>2279</v>
      </c>
    </row>
    <row r="40" spans="1:105" ht="12" customHeight="1" x14ac:dyDescent="0.25">
      <c r="A40" s="97" t="s">
        <v>50</v>
      </c>
      <c r="B40" s="98">
        <v>739.42322048850633</v>
      </c>
      <c r="C40" s="98">
        <v>745.62666610491715</v>
      </c>
      <c r="D40" s="98">
        <v>793.73668623042875</v>
      </c>
      <c r="E40" s="98">
        <v>806.94314877411523</v>
      </c>
      <c r="F40" s="98">
        <v>771.9049049942854</v>
      </c>
      <c r="G40" s="98">
        <v>770.58869708056352</v>
      </c>
      <c r="H40" s="98">
        <v>761.71593890978625</v>
      </c>
      <c r="I40" s="98">
        <v>692.44548055847827</v>
      </c>
      <c r="J40" s="98">
        <v>617.1816620792016</v>
      </c>
      <c r="K40" s="98">
        <v>617.73399299821926</v>
      </c>
      <c r="L40" s="98">
        <v>654.2193221960232</v>
      </c>
      <c r="M40" s="98">
        <v>540.82386919773433</v>
      </c>
      <c r="N40" s="98">
        <v>458.07574901371822</v>
      </c>
      <c r="O40" s="98">
        <v>497.22703262613078</v>
      </c>
      <c r="P40" s="98">
        <v>467.37445429614542</v>
      </c>
      <c r="Q40" s="98">
        <v>499.19962147432636</v>
      </c>
      <c r="R40" s="98">
        <v>444.27973188379559</v>
      </c>
      <c r="S40" s="98">
        <v>587.39348107914043</v>
      </c>
      <c r="T40" s="98">
        <v>635.15874556977531</v>
      </c>
      <c r="U40" s="98">
        <v>657.65442288857719</v>
      </c>
      <c r="V40" s="98">
        <v>917.31470342935654</v>
      </c>
      <c r="W40" s="98">
        <v>877.94836615017846</v>
      </c>
      <c r="X40" s="98">
        <v>795.4115083969898</v>
      </c>
      <c r="Y40" s="98">
        <v>758.15410586790779</v>
      </c>
      <c r="DA40" s="63" t="s">
        <v>2280</v>
      </c>
    </row>
    <row r="41" spans="1:105" ht="12" customHeight="1" x14ac:dyDescent="0.25">
      <c r="A41" s="109" t="s">
        <v>120</v>
      </c>
      <c r="B41" s="33">
        <v>521.69827292905723</v>
      </c>
      <c r="C41" s="33">
        <v>651.83231111587543</v>
      </c>
      <c r="D41" s="33">
        <v>498.24596241725322</v>
      </c>
      <c r="E41" s="33">
        <v>514.95656074762985</v>
      </c>
      <c r="F41" s="33">
        <v>657.72992030682121</v>
      </c>
      <c r="G41" s="33">
        <v>578.83889759171177</v>
      </c>
      <c r="H41" s="33">
        <v>538.15267106114845</v>
      </c>
      <c r="I41" s="33">
        <v>552.288633559338</v>
      </c>
      <c r="J41" s="33">
        <v>550.48125033842791</v>
      </c>
      <c r="K41" s="33">
        <v>430.04588023003237</v>
      </c>
      <c r="L41" s="33">
        <v>445.91236573668124</v>
      </c>
      <c r="M41" s="33">
        <v>438.31510085974065</v>
      </c>
      <c r="N41" s="33">
        <v>389.38797672792663</v>
      </c>
      <c r="O41" s="33">
        <v>355.36145529061196</v>
      </c>
      <c r="P41" s="33">
        <v>353.72429700653379</v>
      </c>
      <c r="Q41" s="33">
        <v>376.96798068867503</v>
      </c>
      <c r="R41" s="33">
        <v>378.98659972187551</v>
      </c>
      <c r="S41" s="33">
        <v>429.80891448525153</v>
      </c>
      <c r="T41" s="33">
        <v>450.1492689799594</v>
      </c>
      <c r="U41" s="33">
        <v>455.80867585758307</v>
      </c>
      <c r="V41" s="33">
        <v>738.12697602645278</v>
      </c>
      <c r="W41" s="33">
        <v>607.84123889542695</v>
      </c>
      <c r="X41" s="33">
        <v>557.33066648212684</v>
      </c>
      <c r="Y41" s="33">
        <v>545.64319112800342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14408.713237176409</v>
      </c>
      <c r="C43" s="117">
        <f t="shared" si="14"/>
        <v>21426.520699025044</v>
      </c>
      <c r="D43" s="117">
        <f t="shared" si="14"/>
        <v>19593.895624022189</v>
      </c>
      <c r="E43" s="117">
        <f t="shared" si="14"/>
        <v>13043.743322712731</v>
      </c>
      <c r="F43" s="117">
        <f t="shared" si="14"/>
        <v>19163.047956611896</v>
      </c>
      <c r="G43" s="117">
        <f t="shared" si="14"/>
        <v>11837.989500134869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11995.825827070314</v>
      </c>
      <c r="C44" s="122">
        <f t="shared" si="17"/>
        <v>18936.757089902698</v>
      </c>
      <c r="D44" s="122">
        <f t="shared" si="17"/>
        <v>17046.702309207521</v>
      </c>
      <c r="E44" s="122">
        <f t="shared" si="17"/>
        <v>10289.85348783468</v>
      </c>
      <c r="F44" s="122">
        <f t="shared" si="17"/>
        <v>16512.157027654652</v>
      </c>
      <c r="G44" s="122">
        <f t="shared" si="17"/>
        <v>9253.8170831973275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2283</v>
      </c>
    </row>
    <row r="45" spans="1:105" ht="12" customHeight="1" x14ac:dyDescent="0.25">
      <c r="A45" s="97" t="s">
        <v>211</v>
      </c>
      <c r="B45" s="98">
        <v>11878.217632434504</v>
      </c>
      <c r="C45" s="98">
        <v>18753.306904266585</v>
      </c>
      <c r="D45" s="98">
        <v>16883.932778388553</v>
      </c>
      <c r="E45" s="98">
        <v>10194.076982162653</v>
      </c>
      <c r="F45" s="98">
        <v>16359.762593212623</v>
      </c>
      <c r="G45" s="98">
        <v>9170.4414587332503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2284</v>
      </c>
    </row>
    <row r="46" spans="1:105" ht="12" customHeight="1" x14ac:dyDescent="0.25">
      <c r="A46" s="97" t="s">
        <v>53</v>
      </c>
      <c r="B46" s="98">
        <v>117.60819463580941</v>
      </c>
      <c r="C46" s="98">
        <v>183.45018563611347</v>
      </c>
      <c r="D46" s="98">
        <v>162.76953081896878</v>
      </c>
      <c r="E46" s="98">
        <v>95.776505672027653</v>
      </c>
      <c r="F46" s="98">
        <v>152.39443444202732</v>
      </c>
      <c r="G46" s="98">
        <v>83.375624464077475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0.96053424225283757</v>
      </c>
      <c r="C47" s="122">
        <f t="shared" si="20"/>
        <v>1.1904138178304611</v>
      </c>
      <c r="D47" s="122">
        <f t="shared" si="20"/>
        <v>2.2575041968273446</v>
      </c>
      <c r="E47" s="122">
        <f t="shared" si="20"/>
        <v>5.0351137814601046</v>
      </c>
      <c r="F47" s="122">
        <f t="shared" si="20"/>
        <v>3.9530269325854355</v>
      </c>
      <c r="G47" s="122">
        <f t="shared" si="20"/>
        <v>8.4536046716101545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0.96053424225283757</v>
      </c>
      <c r="C48" s="98">
        <f>IF(RES_hhdet_fec!C48=0,0,RES_hhdet_fec!C48*1000*11630/RES_hhdet_num!C43)</f>
        <v>1.1904138178304611</v>
      </c>
      <c r="D48" s="98">
        <f>IF(RES_hhdet_fec!D48=0,0,RES_hhdet_fec!D48*1000*11630/RES_hhdet_num!D43)</f>
        <v>2.2575041968273446</v>
      </c>
      <c r="E48" s="98">
        <f>IF(RES_hhdet_fec!E48=0,0,RES_hhdet_fec!E48*1000*11630/RES_hhdet_num!E43)</f>
        <v>5.0351137814601046</v>
      </c>
      <c r="F48" s="98">
        <f>IF(RES_hhdet_fec!F48=0,0,RES_hhdet_fec!F48*1000*11630/RES_hhdet_num!F43)</f>
        <v>3.9530269325854355</v>
      </c>
      <c r="G48" s="98">
        <f>IF(RES_hhdet_fec!G48=0,0,RES_hhdet_fec!G48*1000*11630/RES_hhdet_num!G43)</f>
        <v>8.4536046716101545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X48" s="98">
        <f>IF(RES_hhdet_fec!X48=0,0,RES_hhdet_fec!X48*1000*11630/RES_hhdet_num!X43)</f>
        <v>0</v>
      </c>
      <c r="Y48" s="98">
        <f>IF(RES_hhdet_fec!Y48=0,0,RES_hhdet_fec!Y48*1000*11630/RES_hhdet_num!Y43)</f>
        <v>0</v>
      </c>
      <c r="DA48" s="63" t="s">
        <v>2287</v>
      </c>
    </row>
    <row r="49" spans="1:105" ht="12" customHeight="1" x14ac:dyDescent="0.25">
      <c r="A49" s="121" t="s">
        <v>55</v>
      </c>
      <c r="B49" s="122">
        <v>1695.4711598836152</v>
      </c>
      <c r="C49" s="122">
        <v>1754.0287772733284</v>
      </c>
      <c r="D49" s="122">
        <v>1784.4447444851457</v>
      </c>
      <c r="E49" s="122">
        <v>1974.4831893935798</v>
      </c>
      <c r="F49" s="122">
        <v>1887.4927077387022</v>
      </c>
      <c r="G49" s="122">
        <v>1824.0629869111519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1695.4711598836152</v>
      </c>
      <c r="C54" s="101">
        <v>1759.7906853814643</v>
      </c>
      <c r="D54" s="101">
        <v>1791.2705977883563</v>
      </c>
      <c r="E54" s="101">
        <v>1982.2110707490244</v>
      </c>
      <c r="F54" s="101">
        <v>1895.2494902616131</v>
      </c>
      <c r="G54" s="101">
        <v>1831.8442067129756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1172.60615389758</v>
      </c>
      <c r="D55" s="104">
        <v>1190.4382293799601</v>
      </c>
      <c r="E55" s="104">
        <v>1357.7449614956329</v>
      </c>
      <c r="F55" s="104">
        <v>1265.99247843387</v>
      </c>
      <c r="G55" s="104">
        <v>1198.4042822207216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400.01132971510731</v>
      </c>
      <c r="D56" s="98">
        <v>398.44947474840347</v>
      </c>
      <c r="E56" s="98">
        <v>538.68854319043089</v>
      </c>
      <c r="F56" s="98">
        <v>437.77300298836872</v>
      </c>
      <c r="G56" s="98">
        <v>362.46154448976347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772.59482418247285</v>
      </c>
      <c r="D57" s="98">
        <v>791.98875463155673</v>
      </c>
      <c r="E57" s="98">
        <v>819.05641830520221</v>
      </c>
      <c r="F57" s="98">
        <v>828.2194754455013</v>
      </c>
      <c r="G57" s="98">
        <v>835.94273773095802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716.45571598022718</v>
      </c>
      <c r="C58" s="122">
        <v>734.5444180311913</v>
      </c>
      <c r="D58" s="122">
        <v>760.49106613269407</v>
      </c>
      <c r="E58" s="122">
        <v>774.37153170301201</v>
      </c>
      <c r="F58" s="122">
        <v>759.44519428595515</v>
      </c>
      <c r="G58" s="122">
        <v>751.65582535477972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2297</v>
      </c>
    </row>
    <row r="59" spans="1:105" ht="12" customHeight="1" x14ac:dyDescent="0.25">
      <c r="A59" s="97" t="s">
        <v>50</v>
      </c>
      <c r="B59" s="98">
        <v>739.42322048850644</v>
      </c>
      <c r="C59" s="98">
        <v>744.93957100468401</v>
      </c>
      <c r="D59" s="98">
        <v>793.3282027980797</v>
      </c>
      <c r="E59" s="98">
        <v>806.62741793721375</v>
      </c>
      <c r="F59" s="98">
        <v>772.10221106740414</v>
      </c>
      <c r="G59" s="98">
        <v>772.56966877802097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521.69827292905723</v>
      </c>
      <c r="C60" s="33">
        <v>650.59068881527503</v>
      </c>
      <c r="D60" s="33">
        <v>497.18932298432571</v>
      </c>
      <c r="E60" s="33">
        <v>513.87589275817413</v>
      </c>
      <c r="F60" s="33">
        <v>657.06866020861901</v>
      </c>
      <c r="G60" s="33">
        <v>582.7419262081836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15642.790140483128</v>
      </c>
      <c r="C62" s="117">
        <f t="shared" si="21"/>
        <v>16640.856152613927</v>
      </c>
      <c r="D62" s="117">
        <f t="shared" si="21"/>
        <v>16439.281228009124</v>
      </c>
      <c r="E62" s="117">
        <f t="shared" si="21"/>
        <v>18560.814123255546</v>
      </c>
      <c r="F62" s="117">
        <f t="shared" si="21"/>
        <v>16847.923045772681</v>
      </c>
      <c r="G62" s="117">
        <f t="shared" si="21"/>
        <v>18921.993734853124</v>
      </c>
      <c r="H62" s="117">
        <f t="shared" si="21"/>
        <v>18178.984108418386</v>
      </c>
      <c r="I62" s="117">
        <f t="shared" si="21"/>
        <v>16176.493225597154</v>
      </c>
      <c r="J62" s="117">
        <f t="shared" si="21"/>
        <v>17080.418357713708</v>
      </c>
      <c r="K62" s="117">
        <f t="shared" si="21"/>
        <v>17208.896047593324</v>
      </c>
      <c r="L62" s="117">
        <f t="shared" si="21"/>
        <v>18459.472735523916</v>
      </c>
      <c r="M62" s="117">
        <f t="shared" si="21"/>
        <v>17964.177196701443</v>
      </c>
      <c r="N62" s="117">
        <f t="shared" si="21"/>
        <v>17018.305309122989</v>
      </c>
      <c r="O62" s="117">
        <f t="shared" si="21"/>
        <v>15730.809692329593</v>
      </c>
      <c r="P62" s="117">
        <f t="shared" si="21"/>
        <v>14307.191878545567</v>
      </c>
      <c r="Q62" s="117">
        <f t="shared" si="21"/>
        <v>15630.969725970233</v>
      </c>
      <c r="R62" s="117">
        <f t="shared" ref="R62:V62" si="22">R63+R66+R68+R77</f>
        <v>15805.869331657841</v>
      </c>
      <c r="S62" s="117">
        <f t="shared" si="22"/>
        <v>15944.219747596531</v>
      </c>
      <c r="T62" s="117">
        <f t="shared" si="22"/>
        <v>14616.637952222514</v>
      </c>
      <c r="U62" s="117">
        <f t="shared" si="22"/>
        <v>13985.301926402246</v>
      </c>
      <c r="V62" s="117">
        <f t="shared" si="22"/>
        <v>14933.643682655806</v>
      </c>
      <c r="W62" s="117">
        <f t="shared" ref="W62:Y62" si="23">W63+W66+W68+W77</f>
        <v>16432.72941124389</v>
      </c>
      <c r="X62" s="117">
        <f t="shared" si="23"/>
        <v>14514.554040068593</v>
      </c>
      <c r="Y62" s="117">
        <f t="shared" si="23"/>
        <v>13150.460909939269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12952.634244164807</v>
      </c>
      <c r="C63" s="122">
        <f t="shared" si="24"/>
        <v>13933.581968137671</v>
      </c>
      <c r="D63" s="122">
        <f t="shared" si="24"/>
        <v>13608.897176199847</v>
      </c>
      <c r="E63" s="122">
        <f t="shared" si="24"/>
        <v>15701.5465687576</v>
      </c>
      <c r="F63" s="122">
        <f t="shared" si="24"/>
        <v>13988.087574620145</v>
      </c>
      <c r="G63" s="122">
        <f t="shared" si="24"/>
        <v>16056.079109368557</v>
      </c>
      <c r="H63" s="122">
        <f t="shared" si="24"/>
        <v>15390.052469049608</v>
      </c>
      <c r="I63" s="122">
        <f t="shared" si="24"/>
        <v>13400.302095434108</v>
      </c>
      <c r="J63" s="122">
        <f t="shared" si="24"/>
        <v>14226.882270175918</v>
      </c>
      <c r="K63" s="122">
        <f t="shared" si="24"/>
        <v>14496.713891490579</v>
      </c>
      <c r="L63" s="122">
        <f t="shared" si="24"/>
        <v>15708.536200627184</v>
      </c>
      <c r="M63" s="122">
        <f t="shared" si="24"/>
        <v>15377.244922865741</v>
      </c>
      <c r="N63" s="122">
        <f t="shared" si="24"/>
        <v>14712.813445882077</v>
      </c>
      <c r="O63" s="122">
        <f t="shared" si="24"/>
        <v>13568.960264796628</v>
      </c>
      <c r="P63" s="122">
        <f t="shared" si="24"/>
        <v>11962.208992566186</v>
      </c>
      <c r="Q63" s="122">
        <f t="shared" si="24"/>
        <v>13153.310999150186</v>
      </c>
      <c r="R63" s="122">
        <f t="shared" ref="R63:V63" si="25">SUM(R64:R65)</f>
        <v>13339.976651222158</v>
      </c>
      <c r="S63" s="122">
        <f t="shared" si="25"/>
        <v>13398.85255552685</v>
      </c>
      <c r="T63" s="122">
        <f t="shared" si="25"/>
        <v>12057.428935021648</v>
      </c>
      <c r="U63" s="122">
        <f t="shared" si="25"/>
        <v>11411.381046523777</v>
      </c>
      <c r="V63" s="122">
        <f t="shared" si="25"/>
        <v>11973.791033708265</v>
      </c>
      <c r="W63" s="122">
        <f t="shared" ref="W63:Y63" si="26">SUM(W64:W65)</f>
        <v>13484.526899897697</v>
      </c>
      <c r="X63" s="122">
        <f t="shared" si="26"/>
        <v>11748.801967175425</v>
      </c>
      <c r="Y63" s="122">
        <f t="shared" si="26"/>
        <v>10468.897163838792</v>
      </c>
      <c r="DA63" s="130" t="s">
        <v>2301</v>
      </c>
    </row>
    <row r="64" spans="1:105" ht="12" customHeight="1" x14ac:dyDescent="0.25">
      <c r="A64" s="97" t="s">
        <v>212</v>
      </c>
      <c r="B64" s="98">
        <v>12812.739969107248</v>
      </c>
      <c r="C64" s="98">
        <v>13784.252574539272</v>
      </c>
      <c r="D64" s="98">
        <v>13463.403550536988</v>
      </c>
      <c r="E64" s="98">
        <v>15536.168036925672</v>
      </c>
      <c r="F64" s="98">
        <v>13840.729327242863</v>
      </c>
      <c r="G64" s="98">
        <v>15889.804479479657</v>
      </c>
      <c r="H64" s="98">
        <v>15233.100795726061</v>
      </c>
      <c r="I64" s="98">
        <v>13264.461222455522</v>
      </c>
      <c r="J64" s="98">
        <v>14082.716389686089</v>
      </c>
      <c r="K64" s="98">
        <v>14350.695533317052</v>
      </c>
      <c r="L64" s="98">
        <v>15550.444016327356</v>
      </c>
      <c r="M64" s="98">
        <v>15222.980234562539</v>
      </c>
      <c r="N64" s="98">
        <v>14567.581437072455</v>
      </c>
      <c r="O64" s="98">
        <v>13431.347433507646</v>
      </c>
      <c r="P64" s="98">
        <v>11838.526342117091</v>
      </c>
      <c r="Q64" s="98">
        <v>13013.326671938525</v>
      </c>
      <c r="R64" s="98">
        <v>13193.256382298059</v>
      </c>
      <c r="S64" s="98">
        <v>13245.029492052588</v>
      </c>
      <c r="T64" s="98">
        <v>11914.224040307474</v>
      </c>
      <c r="U64" s="98">
        <v>11272.173767891838</v>
      </c>
      <c r="V64" s="98">
        <v>11822.082679506875</v>
      </c>
      <c r="W64" s="98">
        <v>13310.912041781596</v>
      </c>
      <c r="X64" s="98">
        <v>11596.841092718021</v>
      </c>
      <c r="Y64" s="98">
        <v>10332.434920022783</v>
      </c>
      <c r="DA64" s="63" t="s">
        <v>2302</v>
      </c>
    </row>
    <row r="65" spans="1:105" ht="12" customHeight="1" x14ac:dyDescent="0.25">
      <c r="A65" s="97" t="s">
        <v>53</v>
      </c>
      <c r="B65" s="98">
        <v>139.89427505755802</v>
      </c>
      <c r="C65" s="98">
        <v>149.32939359839864</v>
      </c>
      <c r="D65" s="98">
        <v>145.49362566285845</v>
      </c>
      <c r="E65" s="98">
        <v>165.37853183192803</v>
      </c>
      <c r="F65" s="98">
        <v>147.35824737728302</v>
      </c>
      <c r="G65" s="98">
        <v>166.27462988889934</v>
      </c>
      <c r="H65" s="98">
        <v>156.95167332354683</v>
      </c>
      <c r="I65" s="98">
        <v>135.84087297858551</v>
      </c>
      <c r="J65" s="98">
        <v>144.16588048982885</v>
      </c>
      <c r="K65" s="98">
        <v>146.01835817352796</v>
      </c>
      <c r="L65" s="98">
        <v>158.09218429982818</v>
      </c>
      <c r="M65" s="98">
        <v>154.26468830320042</v>
      </c>
      <c r="N65" s="98">
        <v>145.23200880962142</v>
      </c>
      <c r="O65" s="98">
        <v>137.61283128898106</v>
      </c>
      <c r="P65" s="98">
        <v>123.68265044909499</v>
      </c>
      <c r="Q65" s="98">
        <v>139.98432721166054</v>
      </c>
      <c r="R65" s="98">
        <v>146.72026892409801</v>
      </c>
      <c r="S65" s="98">
        <v>153.82306347426081</v>
      </c>
      <c r="T65" s="98">
        <v>143.20489471417417</v>
      </c>
      <c r="U65" s="98">
        <v>139.20727863193943</v>
      </c>
      <c r="V65" s="98">
        <v>151.70835420139039</v>
      </c>
      <c r="W65" s="98">
        <v>173.61485811610228</v>
      </c>
      <c r="X65" s="98">
        <v>151.96087445740321</v>
      </c>
      <c r="Y65" s="98">
        <v>136.46224381600885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0.95839113092734962</v>
      </c>
      <c r="C66" s="122">
        <f t="shared" si="27"/>
        <v>1.2603054654439951</v>
      </c>
      <c r="D66" s="122">
        <f t="shared" si="27"/>
        <v>2.3074690001179965</v>
      </c>
      <c r="E66" s="122">
        <f t="shared" si="27"/>
        <v>4.6218797488420966</v>
      </c>
      <c r="F66" s="122">
        <f t="shared" si="27"/>
        <v>2.8763040764228487</v>
      </c>
      <c r="G66" s="122">
        <f t="shared" si="27"/>
        <v>3.3885655177079199</v>
      </c>
      <c r="H66" s="122">
        <f t="shared" si="27"/>
        <v>5.7406494708587088</v>
      </c>
      <c r="I66" s="122">
        <f t="shared" si="27"/>
        <v>8.4875758608070626</v>
      </c>
      <c r="J66" s="122">
        <f t="shared" si="27"/>
        <v>5.889756807013006</v>
      </c>
      <c r="K66" s="122">
        <f t="shared" si="27"/>
        <v>6.6563859272914074</v>
      </c>
      <c r="L66" s="122">
        <f t="shared" si="27"/>
        <v>8.4873016145139939</v>
      </c>
      <c r="M66" s="122">
        <f t="shared" si="27"/>
        <v>8.6387144132817433</v>
      </c>
      <c r="N66" s="122">
        <f t="shared" si="27"/>
        <v>17.297687918286979</v>
      </c>
      <c r="O66" s="122">
        <f t="shared" si="27"/>
        <v>11.877107827276618</v>
      </c>
      <c r="P66" s="122">
        <f t="shared" si="27"/>
        <v>9.4172764139450642</v>
      </c>
      <c r="Q66" s="122">
        <f t="shared" si="27"/>
        <v>16.933509145920521</v>
      </c>
      <c r="R66" s="122">
        <f t="shared" si="27"/>
        <v>18.6857425905498</v>
      </c>
      <c r="S66" s="122">
        <f t="shared" si="27"/>
        <v>23.575652508219015</v>
      </c>
      <c r="T66" s="122">
        <f t="shared" si="27"/>
        <v>34.486142620073615</v>
      </c>
      <c r="U66" s="122">
        <f t="shared" si="27"/>
        <v>48.886088118102961</v>
      </c>
      <c r="V66" s="122">
        <f t="shared" si="27"/>
        <v>27.239432089965764</v>
      </c>
      <c r="W66" s="122">
        <f t="shared" si="27"/>
        <v>93.091718017714598</v>
      </c>
      <c r="X66" s="122">
        <f t="shared" si="27"/>
        <v>85.550423347351369</v>
      </c>
      <c r="Y66" s="122">
        <f t="shared" si="27"/>
        <v>64.871098394525362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0.95839113092734962</v>
      </c>
      <c r="C67" s="98">
        <f>IF(RES_hhdet_fec!C67=0,0,RES_hhdet_fec!C67*1000*11630/RES_hhdet_num!C62)</f>
        <v>1.2603054654439951</v>
      </c>
      <c r="D67" s="98">
        <f>IF(RES_hhdet_fec!D67=0,0,RES_hhdet_fec!D67*1000*11630/RES_hhdet_num!D62)</f>
        <v>2.3074690001179965</v>
      </c>
      <c r="E67" s="98">
        <f>IF(RES_hhdet_fec!E67=0,0,RES_hhdet_fec!E67*1000*11630/RES_hhdet_num!E62)</f>
        <v>4.6218797488420966</v>
      </c>
      <c r="F67" s="98">
        <f>IF(RES_hhdet_fec!F67=0,0,RES_hhdet_fec!F67*1000*11630/RES_hhdet_num!F62)</f>
        <v>2.8763040764228487</v>
      </c>
      <c r="G67" s="98">
        <f>IF(RES_hhdet_fec!G67=0,0,RES_hhdet_fec!G67*1000*11630/RES_hhdet_num!G62)</f>
        <v>3.3885655177079199</v>
      </c>
      <c r="H67" s="98">
        <f>IF(RES_hhdet_fec!H67=0,0,RES_hhdet_fec!H67*1000*11630/RES_hhdet_num!H62)</f>
        <v>5.7406494708587088</v>
      </c>
      <c r="I67" s="98">
        <f>IF(RES_hhdet_fec!I67=0,0,RES_hhdet_fec!I67*1000*11630/RES_hhdet_num!I62)</f>
        <v>8.4875758608070626</v>
      </c>
      <c r="J67" s="98">
        <f>IF(RES_hhdet_fec!J67=0,0,RES_hhdet_fec!J67*1000*11630/RES_hhdet_num!J62)</f>
        <v>5.889756807013006</v>
      </c>
      <c r="K67" s="98">
        <f>IF(RES_hhdet_fec!K67=0,0,RES_hhdet_fec!K67*1000*11630/RES_hhdet_num!K62)</f>
        <v>6.6563859272914074</v>
      </c>
      <c r="L67" s="98">
        <f>IF(RES_hhdet_fec!L67=0,0,RES_hhdet_fec!L67*1000*11630/RES_hhdet_num!L62)</f>
        <v>8.4873016145139939</v>
      </c>
      <c r="M67" s="98">
        <f>IF(RES_hhdet_fec!M67=0,0,RES_hhdet_fec!M67*1000*11630/RES_hhdet_num!M62)</f>
        <v>8.6387144132817433</v>
      </c>
      <c r="N67" s="98">
        <f>IF(RES_hhdet_fec!N67=0,0,RES_hhdet_fec!N67*1000*11630/RES_hhdet_num!N62)</f>
        <v>17.297687918286979</v>
      </c>
      <c r="O67" s="98">
        <f>IF(RES_hhdet_fec!O67=0,0,RES_hhdet_fec!O67*1000*11630/RES_hhdet_num!O62)</f>
        <v>11.877107827276618</v>
      </c>
      <c r="P67" s="98">
        <f>IF(RES_hhdet_fec!P67=0,0,RES_hhdet_fec!P67*1000*11630/RES_hhdet_num!P62)</f>
        <v>9.4172764139450642</v>
      </c>
      <c r="Q67" s="98">
        <f>IF(RES_hhdet_fec!Q67=0,0,RES_hhdet_fec!Q67*1000*11630/RES_hhdet_num!Q62)</f>
        <v>16.933509145920521</v>
      </c>
      <c r="R67" s="98">
        <f>IF(RES_hhdet_fec!R67=0,0,RES_hhdet_fec!R67*1000*11630/RES_hhdet_num!R62)</f>
        <v>18.6857425905498</v>
      </c>
      <c r="S67" s="98">
        <f>IF(RES_hhdet_fec!S67=0,0,RES_hhdet_fec!S67*1000*11630/RES_hhdet_num!S62)</f>
        <v>23.575652508219015</v>
      </c>
      <c r="T67" s="98">
        <f>IF(RES_hhdet_fec!T67=0,0,RES_hhdet_fec!T67*1000*11630/RES_hhdet_num!T62)</f>
        <v>34.486142620073615</v>
      </c>
      <c r="U67" s="98">
        <f>IF(RES_hhdet_fec!U67=0,0,RES_hhdet_fec!U67*1000*11630/RES_hhdet_num!U62)</f>
        <v>48.886088118102961</v>
      </c>
      <c r="V67" s="98">
        <f>IF(RES_hhdet_fec!V67=0,0,RES_hhdet_fec!V67*1000*11630/RES_hhdet_num!V62)</f>
        <v>27.239432089965764</v>
      </c>
      <c r="W67" s="98">
        <f>IF(RES_hhdet_fec!W67=0,0,RES_hhdet_fec!W67*1000*11630/RES_hhdet_num!W62)</f>
        <v>93.091718017714598</v>
      </c>
      <c r="X67" s="98">
        <f>IF(RES_hhdet_fec!X67=0,0,RES_hhdet_fec!X67*1000*11630/RES_hhdet_num!X62)</f>
        <v>85.550423347351369</v>
      </c>
      <c r="Y67" s="98">
        <f>IF(RES_hhdet_fec!Y67=0,0,RES_hhdet_fec!Y67*1000*11630/RES_hhdet_num!Y62)</f>
        <v>64.871098394525362</v>
      </c>
      <c r="DA67" s="63" t="s">
        <v>2305</v>
      </c>
    </row>
    <row r="68" spans="1:105" ht="12" customHeight="1" x14ac:dyDescent="0.25">
      <c r="A68" s="121" t="s">
        <v>55</v>
      </c>
      <c r="B68" s="122">
        <v>1965.9942513757214</v>
      </c>
      <c r="C68" s="122">
        <v>1967.6453838335246</v>
      </c>
      <c r="D68" s="122">
        <v>2045.075333512018</v>
      </c>
      <c r="E68" s="122">
        <v>2062.4245706278202</v>
      </c>
      <c r="F68" s="122">
        <v>2053.4519808871505</v>
      </c>
      <c r="G68" s="122">
        <v>2106.7286698277353</v>
      </c>
      <c r="H68" s="122">
        <v>2054.7792832578175</v>
      </c>
      <c r="I68" s="122">
        <v>2114.5948318591936</v>
      </c>
      <c r="J68" s="122">
        <v>2129.5266996787227</v>
      </c>
      <c r="K68" s="122">
        <v>2115.8165247940688</v>
      </c>
      <c r="L68" s="122">
        <v>2106.4268915621251</v>
      </c>
      <c r="M68" s="122">
        <v>2039.7483099899518</v>
      </c>
      <c r="N68" s="122">
        <v>1839.301925265923</v>
      </c>
      <c r="O68" s="122">
        <v>1706.7829143548236</v>
      </c>
      <c r="P68" s="122">
        <v>1880.0022804232005</v>
      </c>
      <c r="Q68" s="122">
        <v>1968.8068737515716</v>
      </c>
      <c r="R68" s="122">
        <v>1986.3121300016778</v>
      </c>
      <c r="S68" s="122">
        <v>1954.4639243350603</v>
      </c>
      <c r="T68" s="122">
        <v>1899.346553267434</v>
      </c>
      <c r="U68" s="122">
        <v>1886.8867097068403</v>
      </c>
      <c r="V68" s="122">
        <v>2006.7397324065491</v>
      </c>
      <c r="W68" s="122">
        <v>1935.6758716647464</v>
      </c>
      <c r="X68" s="122">
        <v>1902.8301987794725</v>
      </c>
      <c r="Y68" s="122">
        <v>1895.1364664912596</v>
      </c>
      <c r="DA68" s="130" t="s">
        <v>2306</v>
      </c>
    </row>
    <row r="69" spans="1:105" ht="12" customHeight="1" x14ac:dyDescent="0.25">
      <c r="A69" s="97" t="s">
        <v>134</v>
      </c>
      <c r="B69" s="98">
        <v>2114.9020288792581</v>
      </c>
      <c r="C69" s="98">
        <v>2097.3601029942383</v>
      </c>
      <c r="D69" s="98">
        <v>2237.9560670023025</v>
      </c>
      <c r="E69" s="98">
        <v>2154.8457818773604</v>
      </c>
      <c r="F69" s="98">
        <v>2213.528796998286</v>
      </c>
      <c r="G69" s="98">
        <v>2344.4079126945371</v>
      </c>
      <c r="H69" s="98">
        <v>2111.9365964746644</v>
      </c>
      <c r="I69" s="98">
        <v>2265.732157690104</v>
      </c>
      <c r="J69" s="98">
        <v>2201.6807653461383</v>
      </c>
      <c r="K69" s="98">
        <v>2195.3010841564092</v>
      </c>
      <c r="L69" s="98">
        <v>2160.9500018748104</v>
      </c>
      <c r="M69" s="98">
        <v>2052.7695377416885</v>
      </c>
      <c r="N69" s="98">
        <v>1857.5430653466778</v>
      </c>
      <c r="O69" s="98">
        <v>1710.2966878659827</v>
      </c>
      <c r="P69" s="98">
        <v>1896.2677502605325</v>
      </c>
      <c r="Q69" s="98">
        <v>1981.0437575929611</v>
      </c>
      <c r="R69" s="98">
        <v>2018.594607747717</v>
      </c>
      <c r="S69" s="98">
        <v>1996.0330399578049</v>
      </c>
      <c r="T69" s="98">
        <v>1930.1185914332841</v>
      </c>
      <c r="U69" s="98">
        <v>1910.358241798572</v>
      </c>
      <c r="V69" s="98">
        <v>2003.3531120486889</v>
      </c>
      <c r="W69" s="98">
        <v>1985.561756623729</v>
      </c>
      <c r="X69" s="98">
        <v>1937.5477683562133</v>
      </c>
      <c r="Y69" s="98">
        <v>1891.9679171450052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1211.0501449165117</v>
      </c>
      <c r="D70" s="98">
        <v>1296.3218834779157</v>
      </c>
      <c r="E70" s="98">
        <v>1305.8758567489838</v>
      </c>
      <c r="F70" s="98">
        <v>1313.571341887862</v>
      </c>
      <c r="G70" s="98">
        <v>1371.7912683216725</v>
      </c>
      <c r="H70" s="98">
        <v>1316.7500024194551</v>
      </c>
      <c r="I70" s="98">
        <v>1378.4769106359054</v>
      </c>
      <c r="J70" s="98">
        <v>1388.8984331418744</v>
      </c>
      <c r="K70" s="98">
        <v>1390.2373799763798</v>
      </c>
      <c r="L70" s="98">
        <v>1385.3310624001729</v>
      </c>
      <c r="M70" s="98">
        <v>1370.7858670723176</v>
      </c>
      <c r="N70" s="98">
        <v>1187.2874192822051</v>
      </c>
      <c r="O70" s="98">
        <v>1129.3154698802989</v>
      </c>
      <c r="P70" s="98">
        <v>1262.9467146159043</v>
      </c>
      <c r="Q70" s="98">
        <v>1403.7450914814917</v>
      </c>
      <c r="R70" s="98">
        <v>1444.1162635374315</v>
      </c>
      <c r="S70" s="98">
        <v>1443.243960878026</v>
      </c>
      <c r="T70" s="98">
        <v>1425.4422968848482</v>
      </c>
      <c r="U70" s="98">
        <v>1431.2318869596986</v>
      </c>
      <c r="V70" s="98">
        <v>1537.2471961584854</v>
      </c>
      <c r="W70" s="98">
        <v>1502.1272347665686</v>
      </c>
      <c r="X70" s="98">
        <v>1505.2489917863518</v>
      </c>
      <c r="Y70" s="98">
        <v>1518.8270822918294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446.65047423614863</v>
      </c>
      <c r="D71" s="101">
        <v>469.31303059572576</v>
      </c>
      <c r="E71" s="101">
        <v>556.19632293150323</v>
      </c>
      <c r="F71" s="101">
        <v>490.82700150844443</v>
      </c>
      <c r="G71" s="101">
        <v>450.60314255338841</v>
      </c>
      <c r="H71" s="101">
        <v>552.70142117948831</v>
      </c>
      <c r="I71" s="101">
        <v>485.77499962323293</v>
      </c>
      <c r="J71" s="101">
        <v>538.72810772230048</v>
      </c>
      <c r="K71" s="101">
        <v>499.0237317306815</v>
      </c>
      <c r="L71" s="101">
        <v>475.02933555646428</v>
      </c>
      <c r="M71" s="101">
        <v>522.63599527653457</v>
      </c>
      <c r="N71" s="101">
        <v>286.04953018275955</v>
      </c>
      <c r="O71" s="101">
        <v>287.5952038346403</v>
      </c>
      <c r="P71" s="101">
        <v>325.64731097578215</v>
      </c>
      <c r="Q71" s="101">
        <v>519.09308645255282</v>
      </c>
      <c r="R71" s="101">
        <v>513.72414457264892</v>
      </c>
      <c r="S71" s="101">
        <v>480.26333420230065</v>
      </c>
      <c r="T71" s="101">
        <v>478.1103020023607</v>
      </c>
      <c r="U71" s="101">
        <v>465.67544983053472</v>
      </c>
      <c r="V71" s="101">
        <v>531.42325417372945</v>
      </c>
      <c r="W71" s="101">
        <v>415.1379928577245</v>
      </c>
      <c r="X71" s="101">
        <v>477.89170305058087</v>
      </c>
      <c r="Y71" s="101">
        <v>581.07273197462143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764.39967068036299</v>
      </c>
      <c r="D72" s="104">
        <v>827.00885288219001</v>
      </c>
      <c r="E72" s="104">
        <v>749.67953381748043</v>
      </c>
      <c r="F72" s="104">
        <v>822.74434037941762</v>
      </c>
      <c r="G72" s="104">
        <v>921.18812576828429</v>
      </c>
      <c r="H72" s="104">
        <v>764.04858123996689</v>
      </c>
      <c r="I72" s="104">
        <v>892.70191101267233</v>
      </c>
      <c r="J72" s="104">
        <v>850.17032541957406</v>
      </c>
      <c r="K72" s="104">
        <v>891.21364824569821</v>
      </c>
      <c r="L72" s="104">
        <v>910.30172684370859</v>
      </c>
      <c r="M72" s="104">
        <v>848.14987179578304</v>
      </c>
      <c r="N72" s="104">
        <v>901.23788909944562</v>
      </c>
      <c r="O72" s="104">
        <v>841.72026604565883</v>
      </c>
      <c r="P72" s="104">
        <v>937.29940364012191</v>
      </c>
      <c r="Q72" s="104">
        <v>884.6520050289389</v>
      </c>
      <c r="R72" s="104">
        <v>930.39211896478253</v>
      </c>
      <c r="S72" s="104">
        <v>962.98062667572549</v>
      </c>
      <c r="T72" s="104">
        <v>947.33199488248772</v>
      </c>
      <c r="U72" s="104">
        <v>965.5564371291639</v>
      </c>
      <c r="V72" s="104">
        <v>1005.8239419847559</v>
      </c>
      <c r="W72" s="104">
        <v>1086.9892419088442</v>
      </c>
      <c r="X72" s="104">
        <v>1027.3572887357707</v>
      </c>
      <c r="Y72" s="104">
        <v>937.75435031720815</v>
      </c>
      <c r="DA72" s="132" t="s">
        <v>2310</v>
      </c>
    </row>
    <row r="73" spans="1:105" ht="12" customHeight="1" x14ac:dyDescent="0.25">
      <c r="A73" s="106" t="s">
        <v>122</v>
      </c>
      <c r="B73" s="101">
        <v>1695.4711598836152</v>
      </c>
      <c r="C73" s="101">
        <v>1755.6699308554635</v>
      </c>
      <c r="D73" s="101">
        <v>1773.4011345171095</v>
      </c>
      <c r="E73" s="101">
        <v>1950.5819625140291</v>
      </c>
      <c r="F73" s="101">
        <v>1855.5385052055251</v>
      </c>
      <c r="G73" s="101">
        <v>1785.2854080171301</v>
      </c>
      <c r="H73" s="101">
        <v>1983.48102400267</v>
      </c>
      <c r="I73" s="101">
        <v>1891.1826171972791</v>
      </c>
      <c r="J73" s="101">
        <v>2019.8747344149922</v>
      </c>
      <c r="K73" s="101">
        <v>1950.328850221842</v>
      </c>
      <c r="L73" s="101">
        <v>1952.7303777743502</v>
      </c>
      <c r="M73" s="101">
        <v>1994.1291715761618</v>
      </c>
      <c r="N73" s="101">
        <v>1679.9060205880342</v>
      </c>
      <c r="O73" s="101">
        <v>1703.0775428033994</v>
      </c>
      <c r="P73" s="101">
        <v>1718.9236372510713</v>
      </c>
      <c r="Q73" s="101">
        <v>1911.9605118350437</v>
      </c>
      <c r="R73" s="101">
        <v>1858.4538275641769</v>
      </c>
      <c r="S73" s="101">
        <v>1832.5610630995409</v>
      </c>
      <c r="T73" s="101">
        <v>1841.8863812576026</v>
      </c>
      <c r="U73" s="101">
        <v>1860.7702835205375</v>
      </c>
      <c r="V73" s="101">
        <v>2057.8076132475494</v>
      </c>
      <c r="W73" s="101">
        <v>1831.4055500814904</v>
      </c>
      <c r="X73" s="101">
        <v>1809.8636226228755</v>
      </c>
      <c r="Y73" s="101">
        <v>1953.1709086200044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1172.1215630928141</v>
      </c>
      <c r="D74" s="104">
        <v>1189.6675485392723</v>
      </c>
      <c r="E74" s="104">
        <v>1356.5251392184255</v>
      </c>
      <c r="F74" s="104">
        <v>1264.8396574782421</v>
      </c>
      <c r="G74" s="104">
        <v>1196.9954921743933</v>
      </c>
      <c r="H74" s="104">
        <v>1395.1003002777361</v>
      </c>
      <c r="I74" s="104">
        <v>1293.1128062041068</v>
      </c>
      <c r="J74" s="104">
        <v>1406.6439005884511</v>
      </c>
      <c r="K74" s="104">
        <v>1342.6553411245893</v>
      </c>
      <c r="L74" s="104">
        <v>1339.5888275319969</v>
      </c>
      <c r="M74" s="104">
        <v>1400.6051823961793</v>
      </c>
      <c r="N74" s="104">
        <v>1115.1989108261037</v>
      </c>
      <c r="O74" s="104">
        <v>1142.2465974022859</v>
      </c>
      <c r="P74" s="104">
        <v>1172.9034339008929</v>
      </c>
      <c r="Q74" s="104">
        <v>1417.0016910187746</v>
      </c>
      <c r="R74" s="104">
        <v>1396.5110856463134</v>
      </c>
      <c r="S74" s="104">
        <v>1381.0161995177425</v>
      </c>
      <c r="T74" s="104">
        <v>1401.217678666924</v>
      </c>
      <c r="U74" s="104">
        <v>1419.6585363200993</v>
      </c>
      <c r="V74" s="104">
        <v>1588.8147820766753</v>
      </c>
      <c r="W74" s="104">
        <v>1390.8528436628876</v>
      </c>
      <c r="X74" s="104">
        <v>1405.5575541552894</v>
      </c>
      <c r="Y74" s="104">
        <v>1564.2232722718268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399.84602117435139</v>
      </c>
      <c r="D75" s="98">
        <v>398.10238054874293</v>
      </c>
      <c r="E75" s="98">
        <v>537.99904881613384</v>
      </c>
      <c r="F75" s="98">
        <v>437.17537989952814</v>
      </c>
      <c r="G75" s="98">
        <v>361.74849506744147</v>
      </c>
      <c r="H75" s="98">
        <v>544.47309758509869</v>
      </c>
      <c r="I75" s="98">
        <v>422.07028341819853</v>
      </c>
      <c r="J75" s="98">
        <v>514.03990818571197</v>
      </c>
      <c r="K75" s="98">
        <v>457.34703051272288</v>
      </c>
      <c r="L75" s="98">
        <v>439.80578501640554</v>
      </c>
      <c r="M75" s="98">
        <v>519.84861267052111</v>
      </c>
      <c r="N75" s="98">
        <v>266.18373021100047</v>
      </c>
      <c r="O75" s="98">
        <v>290.6198363608458</v>
      </c>
      <c r="P75" s="98">
        <v>300.61471215862639</v>
      </c>
      <c r="Q75" s="98">
        <v>508.37216562860272</v>
      </c>
      <c r="R75" s="98">
        <v>478.63304971089735</v>
      </c>
      <c r="S75" s="98">
        <v>445.89041625645763</v>
      </c>
      <c r="T75" s="98">
        <v>459.94743979071126</v>
      </c>
      <c r="U75" s="98">
        <v>456.01300291281029</v>
      </c>
      <c r="V75" s="98">
        <v>548.18230242583286</v>
      </c>
      <c r="W75" s="98">
        <v>388.7133670233822</v>
      </c>
      <c r="X75" s="98">
        <v>456.17501484383854</v>
      </c>
      <c r="Y75" s="98">
        <v>615.20004349947419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772.27554191846275</v>
      </c>
      <c r="D76" s="98">
        <v>791.5651679905294</v>
      </c>
      <c r="E76" s="98">
        <v>818.52609040229163</v>
      </c>
      <c r="F76" s="98">
        <v>827.66427757871406</v>
      </c>
      <c r="G76" s="98">
        <v>835.24699710695211</v>
      </c>
      <c r="H76" s="98">
        <v>850.6272026926373</v>
      </c>
      <c r="I76" s="98">
        <v>871.04252278590832</v>
      </c>
      <c r="J76" s="98">
        <v>892.60399240273887</v>
      </c>
      <c r="K76" s="98">
        <v>885.30831061186666</v>
      </c>
      <c r="L76" s="98">
        <v>899.78304251559121</v>
      </c>
      <c r="M76" s="98">
        <v>880.7565697256581</v>
      </c>
      <c r="N76" s="98">
        <v>849.01518061510319</v>
      </c>
      <c r="O76" s="98">
        <v>851.62676104144032</v>
      </c>
      <c r="P76" s="98">
        <v>872.2887217422666</v>
      </c>
      <c r="Q76" s="98">
        <v>908.62952539017181</v>
      </c>
      <c r="R76" s="98">
        <v>917.87803593541616</v>
      </c>
      <c r="S76" s="98">
        <v>935.12578326128471</v>
      </c>
      <c r="T76" s="98">
        <v>941.27023887621283</v>
      </c>
      <c r="U76" s="98">
        <v>963.64553340728924</v>
      </c>
      <c r="V76" s="98">
        <v>1040.6324796508425</v>
      </c>
      <c r="W76" s="98">
        <v>1002.1394766395056</v>
      </c>
      <c r="X76" s="98">
        <v>949.38253931145073</v>
      </c>
      <c r="Y76" s="98">
        <v>949.02322877235304</v>
      </c>
      <c r="DA76" s="63" t="s">
        <v>2314</v>
      </c>
    </row>
    <row r="77" spans="1:105" ht="12" customHeight="1" x14ac:dyDescent="0.25">
      <c r="A77" s="121" t="s">
        <v>54</v>
      </c>
      <c r="B77" s="122">
        <v>723.20325381167231</v>
      </c>
      <c r="C77" s="122">
        <v>738.3684951772882</v>
      </c>
      <c r="D77" s="122">
        <v>783.00124929714048</v>
      </c>
      <c r="E77" s="122">
        <v>792.22110412128143</v>
      </c>
      <c r="F77" s="122">
        <v>803.50718618896383</v>
      </c>
      <c r="G77" s="122">
        <v>755.79739013912388</v>
      </c>
      <c r="H77" s="122">
        <v>728.41170664010099</v>
      </c>
      <c r="I77" s="122">
        <v>653.10872244304505</v>
      </c>
      <c r="J77" s="122">
        <v>718.11963105205518</v>
      </c>
      <c r="K77" s="122">
        <v>589.70924538138729</v>
      </c>
      <c r="L77" s="122">
        <v>636.02234172009207</v>
      </c>
      <c r="M77" s="122">
        <v>538.54524943246645</v>
      </c>
      <c r="N77" s="122">
        <v>448.89225005670289</v>
      </c>
      <c r="O77" s="122">
        <v>443.18940535086432</v>
      </c>
      <c r="P77" s="122">
        <v>455.56332914223412</v>
      </c>
      <c r="Q77" s="122">
        <v>491.91834392255629</v>
      </c>
      <c r="R77" s="122">
        <v>460.89480784345682</v>
      </c>
      <c r="S77" s="122">
        <v>567.32761522640214</v>
      </c>
      <c r="T77" s="122">
        <v>625.37632131335931</v>
      </c>
      <c r="U77" s="122">
        <v>638.14808205352642</v>
      </c>
      <c r="V77" s="122">
        <v>925.873484451026</v>
      </c>
      <c r="W77" s="122">
        <v>919.4349216637296</v>
      </c>
      <c r="X77" s="122">
        <v>777.37145076634476</v>
      </c>
      <c r="Y77" s="122">
        <v>721.55618121469195</v>
      </c>
      <c r="DA77" s="130" t="s">
        <v>2315</v>
      </c>
    </row>
    <row r="78" spans="1:105" ht="12" customHeight="1" x14ac:dyDescent="0.25">
      <c r="A78" s="97" t="s">
        <v>189</v>
      </c>
      <c r="B78" s="98">
        <v>726.81123608373559</v>
      </c>
      <c r="C78" s="98">
        <v>740.13580626141652</v>
      </c>
      <c r="D78" s="98">
        <v>794.21429992361834</v>
      </c>
      <c r="E78" s="98">
        <v>806.57370765534642</v>
      </c>
      <c r="F78" s="98">
        <v>811.01413348568144</v>
      </c>
      <c r="G78" s="98">
        <v>762.51216132273885</v>
      </c>
      <c r="H78" s="98">
        <v>734.10240840906692</v>
      </c>
      <c r="I78" s="98">
        <v>656.66150329477978</v>
      </c>
      <c r="J78" s="98">
        <v>722.61086029579735</v>
      </c>
      <c r="K78" s="98">
        <v>594.02942410142339</v>
      </c>
      <c r="L78" s="98">
        <v>641.47660933018688</v>
      </c>
      <c r="M78" s="98">
        <v>541.50331433607084</v>
      </c>
      <c r="N78" s="98">
        <v>451.11385528655615</v>
      </c>
      <c r="O78" s="98">
        <v>448.40757767864471</v>
      </c>
      <c r="P78" s="98">
        <v>460.17224895959072</v>
      </c>
      <c r="Q78" s="98">
        <v>495.31091519080985</v>
      </c>
      <c r="R78" s="98">
        <v>463.42929172489721</v>
      </c>
      <c r="S78" s="98">
        <v>571.39049458213094</v>
      </c>
      <c r="T78" s="98">
        <v>630.76300924715554</v>
      </c>
      <c r="U78" s="98">
        <v>644.65773426716567</v>
      </c>
      <c r="V78" s="98">
        <v>934.41815977417741</v>
      </c>
      <c r="W78" s="98">
        <v>930.93720901106337</v>
      </c>
      <c r="X78" s="98">
        <v>783.70285769680606</v>
      </c>
      <c r="Y78" s="98">
        <v>725.99045053334044</v>
      </c>
      <c r="DA78" s="63" t="s">
        <v>2316</v>
      </c>
    </row>
    <row r="79" spans="1:105" ht="12" customHeight="1" x14ac:dyDescent="0.25">
      <c r="A79" s="109" t="s">
        <v>120</v>
      </c>
      <c r="B79" s="33">
        <v>521.69827292905723</v>
      </c>
      <c r="C79" s="33">
        <v>649.61501283083953</v>
      </c>
      <c r="D79" s="33">
        <v>492.51242502628958</v>
      </c>
      <c r="E79" s="33">
        <v>507.67190619544505</v>
      </c>
      <c r="F79" s="33">
        <v>648.54441248394778</v>
      </c>
      <c r="G79" s="33">
        <v>571.94928575845927</v>
      </c>
      <c r="H79" s="33">
        <v>535.92219688906118</v>
      </c>
      <c r="I79" s="33">
        <v>551.86923077621123</v>
      </c>
      <c r="J79" s="33">
        <v>548.43672476504821</v>
      </c>
      <c r="K79" s="33">
        <v>428.04879359472778</v>
      </c>
      <c r="L79" s="33">
        <v>444.39963429030496</v>
      </c>
      <c r="M79" s="33">
        <v>436.82231928573964</v>
      </c>
      <c r="N79" s="33">
        <v>389.59630506535717</v>
      </c>
      <c r="O79" s="33">
        <v>357.34095438364653</v>
      </c>
      <c r="P79" s="33">
        <v>354.50117638232541</v>
      </c>
      <c r="Q79" s="33">
        <v>374.47592446359579</v>
      </c>
      <c r="R79" s="33">
        <v>375.1855841645226</v>
      </c>
      <c r="S79" s="33">
        <v>425.10503003725688</v>
      </c>
      <c r="T79" s="33">
        <v>443.40649622346456</v>
      </c>
      <c r="U79" s="33">
        <v>447.44132500750231</v>
      </c>
      <c r="V79" s="33">
        <v>724.13414610472728</v>
      </c>
      <c r="W79" s="33">
        <v>616.1521945749746</v>
      </c>
      <c r="X79" s="33">
        <v>555.43824408800435</v>
      </c>
      <c r="Y79" s="33">
        <v>538.52262779972818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16824.745928360469</v>
      </c>
      <c r="C81" s="117">
        <f t="shared" si="28"/>
        <v>18038.2187180906</v>
      </c>
      <c r="D81" s="117">
        <f t="shared" si="28"/>
        <v>18139.45148083966</v>
      </c>
      <c r="E81" s="117">
        <f t="shared" si="28"/>
        <v>17970.65500498383</v>
      </c>
      <c r="F81" s="117">
        <f t="shared" si="28"/>
        <v>13875.144088138972</v>
      </c>
      <c r="G81" s="117">
        <f t="shared" si="28"/>
        <v>19594.820214907839</v>
      </c>
      <c r="H81" s="117">
        <f t="shared" si="28"/>
        <v>18097.071335065211</v>
      </c>
      <c r="I81" s="117">
        <f t="shared" si="28"/>
        <v>16957.548069965233</v>
      </c>
      <c r="J81" s="117">
        <f t="shared" si="28"/>
        <v>13332.741512952329</v>
      </c>
      <c r="K81" s="117">
        <f t="shared" si="28"/>
        <v>16210.388448044077</v>
      </c>
      <c r="L81" s="117">
        <f t="shared" si="28"/>
        <v>16315.916500629022</v>
      </c>
      <c r="M81" s="117">
        <f t="shared" si="28"/>
        <v>16437.515876924615</v>
      </c>
      <c r="N81" s="117">
        <f t="shared" si="28"/>
        <v>16212.245945968649</v>
      </c>
      <c r="O81" s="117">
        <f t="shared" si="28"/>
        <v>16382.532849704216</v>
      </c>
      <c r="P81" s="117">
        <f t="shared" si="28"/>
        <v>13654.848316379739</v>
      </c>
      <c r="Q81" s="117">
        <f t="shared" si="28"/>
        <v>15099.643791777791</v>
      </c>
      <c r="R81" s="117">
        <f t="shared" ref="R81:V81" si="29">R82+R85+R87+R100</f>
        <v>15613.665269615942</v>
      </c>
      <c r="S81" s="117">
        <f t="shared" si="29"/>
        <v>16005.229955443854</v>
      </c>
      <c r="T81" s="117">
        <f t="shared" si="29"/>
        <v>14671.74555095661</v>
      </c>
      <c r="U81" s="117">
        <f t="shared" si="29"/>
        <v>14576.908578586865</v>
      </c>
      <c r="V81" s="117">
        <f t="shared" si="29"/>
        <v>15454.800117075381</v>
      </c>
      <c r="W81" s="117">
        <f t="shared" ref="W81:Y81" si="30">W82+W85+W87+W100</f>
        <v>15838.387319675649</v>
      </c>
      <c r="X81" s="117">
        <f t="shared" si="30"/>
        <v>14988.487344659672</v>
      </c>
      <c r="Y81" s="117">
        <f t="shared" si="30"/>
        <v>13932.938578660222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14269.220694234224</v>
      </c>
      <c r="C82" s="122">
        <f t="shared" si="31"/>
        <v>15477.581048057678</v>
      </c>
      <c r="D82" s="122">
        <f t="shared" si="31"/>
        <v>15469.468397605275</v>
      </c>
      <c r="E82" s="122">
        <f t="shared" si="31"/>
        <v>15181.108974801637</v>
      </c>
      <c r="F82" s="122">
        <f t="shared" si="31"/>
        <v>11276.24496826382</v>
      </c>
      <c r="G82" s="122">
        <f t="shared" si="31"/>
        <v>16981.997521322173</v>
      </c>
      <c r="H82" s="122">
        <f t="shared" si="31"/>
        <v>15354.1729488943</v>
      </c>
      <c r="I82" s="122">
        <f t="shared" si="31"/>
        <v>14375.690335723422</v>
      </c>
      <c r="J82" s="122">
        <f t="shared" si="31"/>
        <v>10753.358055456447</v>
      </c>
      <c r="K82" s="122">
        <f t="shared" si="31"/>
        <v>13701.891789325851</v>
      </c>
      <c r="L82" s="122">
        <f t="shared" si="31"/>
        <v>13762.134550271541</v>
      </c>
      <c r="M82" s="122">
        <f t="shared" si="31"/>
        <v>13969.999718478834</v>
      </c>
      <c r="N82" s="122">
        <f t="shared" si="31"/>
        <v>14105.467061873142</v>
      </c>
      <c r="O82" s="122">
        <f t="shared" si="31"/>
        <v>14245.503422832298</v>
      </c>
      <c r="P82" s="122">
        <f t="shared" si="31"/>
        <v>11513.759070922173</v>
      </c>
      <c r="Q82" s="122">
        <f t="shared" si="31"/>
        <v>12669.395132272391</v>
      </c>
      <c r="R82" s="122">
        <f t="shared" ref="R82:V82" si="32">SUM(R83:R84)</f>
        <v>13244.679528192917</v>
      </c>
      <c r="S82" s="122">
        <f t="shared" si="32"/>
        <v>13553.419394674824</v>
      </c>
      <c r="T82" s="122">
        <f t="shared" si="32"/>
        <v>12179.152004027568</v>
      </c>
      <c r="U82" s="122">
        <f t="shared" si="32"/>
        <v>12061.519323060069</v>
      </c>
      <c r="V82" s="122">
        <f t="shared" si="32"/>
        <v>12623.181786491828</v>
      </c>
      <c r="W82" s="122">
        <f t="shared" ref="W82:Y82" si="33">SUM(W83:W84)</f>
        <v>13260.024713665551</v>
      </c>
      <c r="X82" s="122">
        <f t="shared" si="33"/>
        <v>12517.138548310984</v>
      </c>
      <c r="Y82" s="122">
        <f t="shared" si="33"/>
        <v>11388.76408651428</v>
      </c>
      <c r="DA82" s="130" t="s">
        <v>2319</v>
      </c>
    </row>
    <row r="83" spans="1:105" ht="12" customHeight="1" x14ac:dyDescent="0.25">
      <c r="A83" s="97" t="s">
        <v>199</v>
      </c>
      <c r="B83" s="98">
        <v>14212.969868635782</v>
      </c>
      <c r="C83" s="98">
        <v>15416.565086351571</v>
      </c>
      <c r="D83" s="98">
        <v>15408.666947831382</v>
      </c>
      <c r="E83" s="98">
        <v>15121.462408046698</v>
      </c>
      <c r="F83" s="98">
        <v>11230.370617259407</v>
      </c>
      <c r="G83" s="98">
        <v>16910.247623298656</v>
      </c>
      <c r="H83" s="98">
        <v>15288.204956747728</v>
      </c>
      <c r="I83" s="98">
        <v>14312.938225623617</v>
      </c>
      <c r="J83" s="98">
        <v>10705.730888319797</v>
      </c>
      <c r="K83" s="98">
        <v>13640.31461037014</v>
      </c>
      <c r="L83" s="98">
        <v>13699.533730770672</v>
      </c>
      <c r="M83" s="98">
        <v>13906.023369086583</v>
      </c>
      <c r="N83" s="98">
        <v>14042.230636853981</v>
      </c>
      <c r="O83" s="98">
        <v>14181.300269695965</v>
      </c>
      <c r="P83" s="98">
        <v>11461.552803474338</v>
      </c>
      <c r="Q83" s="98">
        <v>12611.706678970471</v>
      </c>
      <c r="R83" s="98">
        <v>13184.451602005727</v>
      </c>
      <c r="S83" s="98">
        <v>13491.388782854779</v>
      </c>
      <c r="T83" s="98">
        <v>12123.29876732055</v>
      </c>
      <c r="U83" s="98">
        <v>12005.877717127885</v>
      </c>
      <c r="V83" s="98">
        <v>12562.961852128603</v>
      </c>
      <c r="W83" s="98">
        <v>13195.382401279645</v>
      </c>
      <c r="X83" s="98">
        <v>12455.236872415733</v>
      </c>
      <c r="Y83" s="98">
        <v>11331.390723014903</v>
      </c>
      <c r="DA83" s="63" t="s">
        <v>2320</v>
      </c>
    </row>
    <row r="84" spans="1:105" ht="12" customHeight="1" x14ac:dyDescent="0.25">
      <c r="A84" s="97" t="s">
        <v>53</v>
      </c>
      <c r="B84" s="98">
        <v>56.250825598440571</v>
      </c>
      <c r="C84" s="98">
        <v>61.015961706107028</v>
      </c>
      <c r="D84" s="98">
        <v>60.801449773893253</v>
      </c>
      <c r="E84" s="98">
        <v>59.646566754937602</v>
      </c>
      <c r="F84" s="98">
        <v>45.874351004412937</v>
      </c>
      <c r="G84" s="98">
        <v>71.749898023518853</v>
      </c>
      <c r="H84" s="98">
        <v>65.967992146572186</v>
      </c>
      <c r="I84" s="98">
        <v>62.7521100998053</v>
      </c>
      <c r="J84" s="98">
        <v>47.627167136650527</v>
      </c>
      <c r="K84" s="98">
        <v>61.577178955711446</v>
      </c>
      <c r="L84" s="98">
        <v>62.600819500868106</v>
      </c>
      <c r="M84" s="98">
        <v>63.976349392251294</v>
      </c>
      <c r="N84" s="98">
        <v>63.236425019160514</v>
      </c>
      <c r="O84" s="98">
        <v>64.203153136333583</v>
      </c>
      <c r="P84" s="98">
        <v>52.20626744783462</v>
      </c>
      <c r="Q84" s="98">
        <v>57.688453301919679</v>
      </c>
      <c r="R84" s="98">
        <v>60.227926187189134</v>
      </c>
      <c r="S84" s="98">
        <v>62.030611820044037</v>
      </c>
      <c r="T84" s="98">
        <v>55.853236707018212</v>
      </c>
      <c r="U84" s="98">
        <v>55.641605932183666</v>
      </c>
      <c r="V84" s="98">
        <v>60.219934363224972</v>
      </c>
      <c r="W84" s="98">
        <v>64.642312385905981</v>
      </c>
      <c r="X84" s="98">
        <v>61.901675895250548</v>
      </c>
      <c r="Y84" s="98">
        <v>57.373363499376161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0.95882017350672444</v>
      </c>
      <c r="C85" s="122">
        <f t="shared" si="34"/>
        <v>1.2256341586184198</v>
      </c>
      <c r="D85" s="122">
        <f t="shared" si="34"/>
        <v>2.0831696186159778</v>
      </c>
      <c r="E85" s="122">
        <f t="shared" si="34"/>
        <v>3.9830184742017343</v>
      </c>
      <c r="F85" s="122">
        <f t="shared" si="34"/>
        <v>2.688030126120093</v>
      </c>
      <c r="G85" s="122">
        <f t="shared" si="34"/>
        <v>3.9366612235118481</v>
      </c>
      <c r="H85" s="122">
        <f t="shared" si="34"/>
        <v>8.0103538746739638</v>
      </c>
      <c r="I85" s="122">
        <f t="shared" si="34"/>
        <v>13.482338393401637</v>
      </c>
      <c r="J85" s="122">
        <f t="shared" si="34"/>
        <v>9.8335498181943652</v>
      </c>
      <c r="K85" s="122">
        <f t="shared" si="34"/>
        <v>11.296206430678987</v>
      </c>
      <c r="L85" s="122">
        <f t="shared" si="34"/>
        <v>14.656169741209242</v>
      </c>
      <c r="M85" s="122">
        <f t="shared" si="34"/>
        <v>14.988940953407356</v>
      </c>
      <c r="N85" s="122">
        <f t="shared" si="34"/>
        <v>29.365082939365184</v>
      </c>
      <c r="O85" s="122">
        <f t="shared" si="34"/>
        <v>19.014450771981664</v>
      </c>
      <c r="P85" s="122">
        <f t="shared" si="34"/>
        <v>12.822609376829103</v>
      </c>
      <c r="Q85" s="122">
        <f t="shared" si="34"/>
        <v>18.846714901379421</v>
      </c>
      <c r="R85" s="122">
        <f t="shared" si="34"/>
        <v>17.153992761205973</v>
      </c>
      <c r="S85" s="122">
        <f t="shared" si="34"/>
        <v>16.366317687083754</v>
      </c>
      <c r="T85" s="122">
        <f t="shared" si="34"/>
        <v>16.145176399677734</v>
      </c>
      <c r="U85" s="122">
        <f t="shared" si="34"/>
        <v>15.994700029310874</v>
      </c>
      <c r="V85" s="122">
        <f t="shared" si="34"/>
        <v>7.9932511280072127</v>
      </c>
      <c r="W85" s="122">
        <f t="shared" si="34"/>
        <v>39.139830055417363</v>
      </c>
      <c r="X85" s="122">
        <f t="shared" si="34"/>
        <v>50.00933686631344</v>
      </c>
      <c r="Y85" s="122">
        <f t="shared" si="34"/>
        <v>48.409830197539975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0.95882017350672444</v>
      </c>
      <c r="C86" s="98">
        <f>IF(RES_hhdet_fec!C86=0,0,RES_hhdet_fec!C86*1000*11630/RES_hhdet_num!C81)</f>
        <v>1.2256341586184198</v>
      </c>
      <c r="D86" s="98">
        <f>IF(RES_hhdet_fec!D86=0,0,RES_hhdet_fec!D86*1000*11630/RES_hhdet_num!D81)</f>
        <v>2.0831696186159778</v>
      </c>
      <c r="E86" s="98">
        <f>IF(RES_hhdet_fec!E86=0,0,RES_hhdet_fec!E86*1000*11630/RES_hhdet_num!E81)</f>
        <v>3.9830184742017343</v>
      </c>
      <c r="F86" s="98">
        <f>IF(RES_hhdet_fec!F86=0,0,RES_hhdet_fec!F86*1000*11630/RES_hhdet_num!F81)</f>
        <v>2.688030126120093</v>
      </c>
      <c r="G86" s="98">
        <f>IF(RES_hhdet_fec!G86=0,0,RES_hhdet_fec!G86*1000*11630/RES_hhdet_num!G81)</f>
        <v>3.9366612235118481</v>
      </c>
      <c r="H86" s="98">
        <f>IF(RES_hhdet_fec!H86=0,0,RES_hhdet_fec!H86*1000*11630/RES_hhdet_num!H81)</f>
        <v>8.0103538746739638</v>
      </c>
      <c r="I86" s="98">
        <f>IF(RES_hhdet_fec!I86=0,0,RES_hhdet_fec!I86*1000*11630/RES_hhdet_num!I81)</f>
        <v>13.482338393401637</v>
      </c>
      <c r="J86" s="98">
        <f>IF(RES_hhdet_fec!J86=0,0,RES_hhdet_fec!J86*1000*11630/RES_hhdet_num!J81)</f>
        <v>9.8335498181943652</v>
      </c>
      <c r="K86" s="98">
        <f>IF(RES_hhdet_fec!K86=0,0,RES_hhdet_fec!K86*1000*11630/RES_hhdet_num!K81)</f>
        <v>11.296206430678987</v>
      </c>
      <c r="L86" s="98">
        <f>IF(RES_hhdet_fec!L86=0,0,RES_hhdet_fec!L86*1000*11630/RES_hhdet_num!L81)</f>
        <v>14.656169741209242</v>
      </c>
      <c r="M86" s="98">
        <f>IF(RES_hhdet_fec!M86=0,0,RES_hhdet_fec!M86*1000*11630/RES_hhdet_num!M81)</f>
        <v>14.988940953407356</v>
      </c>
      <c r="N86" s="98">
        <f>IF(RES_hhdet_fec!N86=0,0,RES_hhdet_fec!N86*1000*11630/RES_hhdet_num!N81)</f>
        <v>29.365082939365184</v>
      </c>
      <c r="O86" s="98">
        <f>IF(RES_hhdet_fec!O86=0,0,RES_hhdet_fec!O86*1000*11630/RES_hhdet_num!O81)</f>
        <v>19.014450771981664</v>
      </c>
      <c r="P86" s="98">
        <f>IF(RES_hhdet_fec!P86=0,0,RES_hhdet_fec!P86*1000*11630/RES_hhdet_num!P81)</f>
        <v>12.822609376829103</v>
      </c>
      <c r="Q86" s="98">
        <f>IF(RES_hhdet_fec!Q86=0,0,RES_hhdet_fec!Q86*1000*11630/RES_hhdet_num!Q81)</f>
        <v>18.846714901379421</v>
      </c>
      <c r="R86" s="98">
        <f>IF(RES_hhdet_fec!R86=0,0,RES_hhdet_fec!R86*1000*11630/RES_hhdet_num!R81)</f>
        <v>17.153992761205973</v>
      </c>
      <c r="S86" s="98">
        <f>IF(RES_hhdet_fec!S86=0,0,RES_hhdet_fec!S86*1000*11630/RES_hhdet_num!S81)</f>
        <v>16.366317687083754</v>
      </c>
      <c r="T86" s="98">
        <f>IF(RES_hhdet_fec!T86=0,0,RES_hhdet_fec!T86*1000*11630/RES_hhdet_num!T81)</f>
        <v>16.145176399677734</v>
      </c>
      <c r="U86" s="98">
        <f>IF(RES_hhdet_fec!U86=0,0,RES_hhdet_fec!U86*1000*11630/RES_hhdet_num!U81)</f>
        <v>15.994700029310874</v>
      </c>
      <c r="V86" s="98">
        <f>IF(RES_hhdet_fec!V86=0,0,RES_hhdet_fec!V86*1000*11630/RES_hhdet_num!V81)</f>
        <v>7.9932511280072127</v>
      </c>
      <c r="W86" s="98">
        <f>IF(RES_hhdet_fec!W86=0,0,RES_hhdet_fec!W86*1000*11630/RES_hhdet_num!W81)</f>
        <v>39.139830055417363</v>
      </c>
      <c r="X86" s="98">
        <f>IF(RES_hhdet_fec!X86=0,0,RES_hhdet_fec!X86*1000*11630/RES_hhdet_num!X81)</f>
        <v>50.00933686631344</v>
      </c>
      <c r="Y86" s="98">
        <f>IF(RES_hhdet_fec!Y86=0,0,RES_hhdet_fec!Y86*1000*11630/RES_hhdet_num!Y81)</f>
        <v>48.409830197539975</v>
      </c>
      <c r="DA86" s="63" t="s">
        <v>2323</v>
      </c>
    </row>
    <row r="87" spans="1:105" ht="12" customHeight="1" x14ac:dyDescent="0.25">
      <c r="A87" s="121" t="s">
        <v>55</v>
      </c>
      <c r="B87" s="122">
        <v>1837.9710201404264</v>
      </c>
      <c r="C87" s="122">
        <v>1825.0595364416188</v>
      </c>
      <c r="D87" s="122">
        <v>1904.4989888842301</v>
      </c>
      <c r="E87" s="122">
        <v>2004.6498968836686</v>
      </c>
      <c r="F87" s="122">
        <v>1840.0102887136643</v>
      </c>
      <c r="G87" s="122">
        <v>1870.3641340850613</v>
      </c>
      <c r="H87" s="122">
        <v>2014.5046310129972</v>
      </c>
      <c r="I87" s="122">
        <v>1903.4566029928717</v>
      </c>
      <c r="J87" s="122">
        <v>1967.2704503917946</v>
      </c>
      <c r="K87" s="122">
        <v>1928.8819536487699</v>
      </c>
      <c r="L87" s="122">
        <v>1948.0965374529285</v>
      </c>
      <c r="M87" s="122">
        <v>1947.7924115162812</v>
      </c>
      <c r="N87" s="122">
        <v>1644.7563606249128</v>
      </c>
      <c r="O87" s="122">
        <v>1672.6678152957909</v>
      </c>
      <c r="P87" s="122">
        <v>1706.2224664432742</v>
      </c>
      <c r="Q87" s="122">
        <v>1964.9510550284599</v>
      </c>
      <c r="R87" s="122">
        <v>1937.2665520358489</v>
      </c>
      <c r="S87" s="122">
        <v>1921.218756776052</v>
      </c>
      <c r="T87" s="122">
        <v>1928.8396064556564</v>
      </c>
      <c r="U87" s="122">
        <v>1938.1819067618953</v>
      </c>
      <c r="V87" s="122">
        <v>1999.0607637566045</v>
      </c>
      <c r="W87" s="122">
        <v>1786.6736761691795</v>
      </c>
      <c r="X87" s="122">
        <v>1747.3878137871511</v>
      </c>
      <c r="Y87" s="122">
        <v>1853.9694128521874</v>
      </c>
      <c r="DA87" s="130" t="s">
        <v>2324</v>
      </c>
    </row>
    <row r="88" spans="1:105" ht="12" customHeight="1" x14ac:dyDescent="0.25">
      <c r="A88" s="97" t="s">
        <v>132</v>
      </c>
      <c r="B88" s="98">
        <v>2417.6182389799296</v>
      </c>
      <c r="C88" s="98">
        <v>2415.5975863002445</v>
      </c>
      <c r="D88" s="98">
        <v>2560.2873389694055</v>
      </c>
      <c r="E88" s="98">
        <v>2266.2810834352072</v>
      </c>
      <c r="F88" s="98">
        <v>1704.6603835328783</v>
      </c>
      <c r="G88" s="98">
        <v>2487.0627135180844</v>
      </c>
      <c r="H88" s="98">
        <v>2235.7578497868367</v>
      </c>
      <c r="I88" s="98">
        <v>2294.0921810099549</v>
      </c>
      <c r="J88" s="98">
        <v>1714.7578504134103</v>
      </c>
      <c r="K88" s="98">
        <v>2059.0518765429824</v>
      </c>
      <c r="L88" s="98">
        <v>1882.8862854389952</v>
      </c>
      <c r="M88" s="98">
        <v>1873.7252405155805</v>
      </c>
      <c r="N88" s="98">
        <v>1839.3854063232627</v>
      </c>
      <c r="O88" s="98">
        <v>1891.2232259124683</v>
      </c>
      <c r="P88" s="98">
        <v>1892.1656801296228</v>
      </c>
      <c r="Q88" s="98">
        <v>1920.9206624563349</v>
      </c>
      <c r="R88" s="98">
        <v>1926.95126911802</v>
      </c>
      <c r="S88" s="98">
        <v>1905.3088056838781</v>
      </c>
      <c r="T88" s="98">
        <v>2024.3571918926466</v>
      </c>
      <c r="U88" s="98">
        <v>2241.1846917269636</v>
      </c>
      <c r="V88" s="98">
        <v>1605.242073570166</v>
      </c>
      <c r="W88" s="98">
        <v>1791.9135972071106</v>
      </c>
      <c r="X88" s="98">
        <v>1888.8832765916811</v>
      </c>
      <c r="Y88" s="98">
        <v>1885.5350991828927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1222.4329322831663</v>
      </c>
      <c r="D89" s="98">
        <v>1298.6221178625037</v>
      </c>
      <c r="E89" s="98">
        <v>1223.0219517749272</v>
      </c>
      <c r="F89" s="98">
        <v>936.01399590529263</v>
      </c>
      <c r="G89" s="98">
        <v>1422.7417365931067</v>
      </c>
      <c r="H89" s="98">
        <v>1406.299337250892</v>
      </c>
      <c r="I89" s="98">
        <v>1437.5928581239334</v>
      </c>
      <c r="J89" s="98">
        <v>1120.5911691169738</v>
      </c>
      <c r="K89" s="98">
        <v>1364.8378838869914</v>
      </c>
      <c r="L89" s="98">
        <v>1274.3432693462378</v>
      </c>
      <c r="M89" s="98">
        <v>1319.8592404672261</v>
      </c>
      <c r="N89" s="98">
        <v>1251.4300129969254</v>
      </c>
      <c r="O89" s="98">
        <v>1312.3830766334827</v>
      </c>
      <c r="P89" s="98">
        <v>1318.8426004106836</v>
      </c>
      <c r="Q89" s="98">
        <v>1403.4973946241428</v>
      </c>
      <c r="R89" s="98">
        <v>1409.7771746096421</v>
      </c>
      <c r="S89" s="98">
        <v>1398.1969957181132</v>
      </c>
      <c r="T89" s="98">
        <v>1503.9276231289132</v>
      </c>
      <c r="U89" s="98">
        <v>1686.6574415535381</v>
      </c>
      <c r="V89" s="98">
        <v>1256.3729424440469</v>
      </c>
      <c r="W89" s="98">
        <v>1400.1901512149982</v>
      </c>
      <c r="X89" s="98">
        <v>1499.1579322166624</v>
      </c>
      <c r="Y89" s="98">
        <v>1527.3114923114701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449.28640915434289</v>
      </c>
      <c r="D90" s="101">
        <v>468.71810694243374</v>
      </c>
      <c r="E90" s="101">
        <v>519.45319582748448</v>
      </c>
      <c r="F90" s="101">
        <v>348.6179820681914</v>
      </c>
      <c r="G90" s="101">
        <v>456.42992678039241</v>
      </c>
      <c r="H90" s="101">
        <v>579.05532829667879</v>
      </c>
      <c r="I90" s="101">
        <v>491.98927836263164</v>
      </c>
      <c r="J90" s="101">
        <v>416.00890933933738</v>
      </c>
      <c r="K90" s="101">
        <v>464.79816465189009</v>
      </c>
      <c r="L90" s="101">
        <v>412.10946642019542</v>
      </c>
      <c r="M90" s="101">
        <v>474.14821139164076</v>
      </c>
      <c r="N90" s="101">
        <v>283.87692363104611</v>
      </c>
      <c r="O90" s="101">
        <v>316.71764849782505</v>
      </c>
      <c r="P90" s="101">
        <v>326.35473961740405</v>
      </c>
      <c r="Q90" s="101">
        <v>503.33381587785846</v>
      </c>
      <c r="R90" s="101">
        <v>492.20969501067725</v>
      </c>
      <c r="S90" s="101">
        <v>463.58363843450866</v>
      </c>
      <c r="T90" s="101">
        <v>509.57228075264959</v>
      </c>
      <c r="U90" s="101">
        <v>562.29537343993388</v>
      </c>
      <c r="V90" s="101">
        <v>449.44454443970056</v>
      </c>
      <c r="W90" s="101">
        <v>411.4287116268448</v>
      </c>
      <c r="X90" s="101">
        <v>494.67442265741983</v>
      </c>
      <c r="Y90" s="101">
        <v>596.47147122160641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773.14652312882356</v>
      </c>
      <c r="D91" s="104">
        <v>829.90401092006982</v>
      </c>
      <c r="E91" s="104">
        <v>703.5687559474427</v>
      </c>
      <c r="F91" s="104">
        <v>587.39601383710135</v>
      </c>
      <c r="G91" s="104">
        <v>966.31180981271393</v>
      </c>
      <c r="H91" s="104">
        <v>827.24400895421331</v>
      </c>
      <c r="I91" s="104">
        <v>945.6035797613016</v>
      </c>
      <c r="J91" s="104">
        <v>704.58225977763652</v>
      </c>
      <c r="K91" s="104">
        <v>900.03971923510119</v>
      </c>
      <c r="L91" s="104">
        <v>862.23380292604247</v>
      </c>
      <c r="M91" s="104">
        <v>845.7110290755852</v>
      </c>
      <c r="N91" s="104">
        <v>967.55308936587926</v>
      </c>
      <c r="O91" s="104">
        <v>995.66542813565763</v>
      </c>
      <c r="P91" s="104">
        <v>992.48786079327942</v>
      </c>
      <c r="Q91" s="104">
        <v>900.16357874628454</v>
      </c>
      <c r="R91" s="104">
        <v>917.56747959896484</v>
      </c>
      <c r="S91" s="104">
        <v>934.61335728360461</v>
      </c>
      <c r="T91" s="104">
        <v>994.35534237626359</v>
      </c>
      <c r="U91" s="104">
        <v>1124.3620681136047</v>
      </c>
      <c r="V91" s="104">
        <v>806.92839800434649</v>
      </c>
      <c r="W91" s="104">
        <v>988.76143958815351</v>
      </c>
      <c r="X91" s="104">
        <v>1004.4835095592425</v>
      </c>
      <c r="Y91" s="104">
        <v>930.84002108986385</v>
      </c>
      <c r="DA91" s="132" t="s">
        <v>2328</v>
      </c>
    </row>
    <row r="92" spans="1:105" ht="12" customHeight="1" x14ac:dyDescent="0.25">
      <c r="A92" s="106" t="s">
        <v>124</v>
      </c>
      <c r="B92" s="101">
        <v>2067.7629744674846</v>
      </c>
      <c r="C92" s="101">
        <v>1891.0571759431459</v>
      </c>
      <c r="D92" s="101">
        <v>2139.1901802103189</v>
      </c>
      <c r="E92" s="101">
        <v>2128.8319938192844</v>
      </c>
      <c r="F92" s="101">
        <v>1847.9906509269676</v>
      </c>
      <c r="G92" s="101">
        <v>2199.8850302299197</v>
      </c>
      <c r="H92" s="101">
        <v>2246.4870964278452</v>
      </c>
      <c r="I92" s="101">
        <v>1920.4020706095837</v>
      </c>
      <c r="J92" s="101">
        <v>1911.837111881656</v>
      </c>
      <c r="K92" s="101">
        <v>1998.1037089043716</v>
      </c>
      <c r="L92" s="101">
        <v>2609.8607475988183</v>
      </c>
      <c r="M92" s="101">
        <v>2091.7302310336804</v>
      </c>
      <c r="N92" s="101">
        <v>1662.7303761691078</v>
      </c>
      <c r="O92" s="101">
        <v>1884.6063073229529</v>
      </c>
      <c r="P92" s="101">
        <v>1761.6078078044407</v>
      </c>
      <c r="Q92" s="101">
        <v>1804.6396654937812</v>
      </c>
      <c r="R92" s="101">
        <v>1548.6284260134762</v>
      </c>
      <c r="S92" s="101">
        <v>2001.5492724180192</v>
      </c>
      <c r="T92" s="101">
        <v>2071.3618747004325</v>
      </c>
      <c r="U92" s="101">
        <v>2067.5878860110906</v>
      </c>
      <c r="V92" s="101">
        <v>1556.6199006132319</v>
      </c>
      <c r="W92" s="101">
        <v>1606.8904318366497</v>
      </c>
      <c r="X92" s="101">
        <v>1580.9529809255316</v>
      </c>
      <c r="Y92" s="101">
        <v>1602.3722511248081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1161.1659426939912</v>
      </c>
      <c r="D93" s="104">
        <v>1314.655841551112</v>
      </c>
      <c r="E93" s="104">
        <v>1365.5781768209249</v>
      </c>
      <c r="F93" s="104">
        <v>1160.5185197053841</v>
      </c>
      <c r="G93" s="104">
        <v>1368.1998595044793</v>
      </c>
      <c r="H93" s="104">
        <v>1498.560161140653</v>
      </c>
      <c r="I93" s="104">
        <v>1243.808275524372</v>
      </c>
      <c r="J93" s="104">
        <v>1256.9376846028447</v>
      </c>
      <c r="K93" s="104">
        <v>1288.7385987739317</v>
      </c>
      <c r="L93" s="104">
        <v>1691.5696629351821</v>
      </c>
      <c r="M93" s="104">
        <v>1403.8304918073638</v>
      </c>
      <c r="N93" s="104">
        <v>1060.9796546062908</v>
      </c>
      <c r="O93" s="104">
        <v>1245.9309627219288</v>
      </c>
      <c r="P93" s="104">
        <v>1198.4038391422514</v>
      </c>
      <c r="Q93" s="104">
        <v>1315.5758709356958</v>
      </c>
      <c r="R93" s="104">
        <v>1150.5124313485246</v>
      </c>
      <c r="S93" s="104">
        <v>1498.8477703400251</v>
      </c>
      <c r="T93" s="104">
        <v>1611.0582985319463</v>
      </c>
      <c r="U93" s="104">
        <v>1675.897332433161</v>
      </c>
      <c r="V93" s="104">
        <v>1312.3102833861797</v>
      </c>
      <c r="W93" s="104">
        <v>1376.159028931819</v>
      </c>
      <c r="X93" s="104">
        <v>1384.7078390374702</v>
      </c>
      <c r="Y93" s="104">
        <v>1431.856953020688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425.33305528060225</v>
      </c>
      <c r="D94" s="98">
        <v>473.00933799403691</v>
      </c>
      <c r="E94" s="98">
        <v>578.48792553614908</v>
      </c>
      <c r="F94" s="98">
        <v>430.93471979522752</v>
      </c>
      <c r="G94" s="98">
        <v>445.45012142989339</v>
      </c>
      <c r="H94" s="98">
        <v>623.39646362576798</v>
      </c>
      <c r="I94" s="98">
        <v>437.14260476309596</v>
      </c>
      <c r="J94" s="98">
        <v>486.46863911190604</v>
      </c>
      <c r="K94" s="98">
        <v>451.11426070066557</v>
      </c>
      <c r="L94" s="98">
        <v>579.42920860806009</v>
      </c>
      <c r="M94" s="98">
        <v>538.41569103525683</v>
      </c>
      <c r="N94" s="98">
        <v>259.17544156329296</v>
      </c>
      <c r="O94" s="98">
        <v>321.43348715032329</v>
      </c>
      <c r="P94" s="98">
        <v>315.91255751019327</v>
      </c>
      <c r="Q94" s="98">
        <v>496.55286552025831</v>
      </c>
      <c r="R94" s="98">
        <v>414.67358891370458</v>
      </c>
      <c r="S94" s="98">
        <v>475.53213297670504</v>
      </c>
      <c r="T94" s="98">
        <v>497.18667012869116</v>
      </c>
      <c r="U94" s="98">
        <v>493.51517450862553</v>
      </c>
      <c r="V94" s="98">
        <v>406.24195408931746</v>
      </c>
      <c r="W94" s="98">
        <v>341.05609296802305</v>
      </c>
      <c r="X94" s="98">
        <v>402.63166058196794</v>
      </c>
      <c r="Y94" s="98">
        <v>507.81704400529634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735.83288741338868</v>
      </c>
      <c r="D95" s="98">
        <v>841.64650355707511</v>
      </c>
      <c r="E95" s="98">
        <v>787.09025128477606</v>
      </c>
      <c r="F95" s="98">
        <v>729.58379991015647</v>
      </c>
      <c r="G95" s="98">
        <v>922.74973807458593</v>
      </c>
      <c r="H95" s="98">
        <v>875.16369751488514</v>
      </c>
      <c r="I95" s="98">
        <v>806.66567076127581</v>
      </c>
      <c r="J95" s="98">
        <v>770.46904549093858</v>
      </c>
      <c r="K95" s="98">
        <v>837.62433807326613</v>
      </c>
      <c r="L95" s="98">
        <v>1112.1404543271221</v>
      </c>
      <c r="M95" s="98">
        <v>865.41480077210701</v>
      </c>
      <c r="N95" s="98">
        <v>801.8042130429975</v>
      </c>
      <c r="O95" s="98">
        <v>924.49747557160538</v>
      </c>
      <c r="P95" s="98">
        <v>882.49128163205808</v>
      </c>
      <c r="Q95" s="98">
        <v>819.02300541543707</v>
      </c>
      <c r="R95" s="98">
        <v>735.83884243482009</v>
      </c>
      <c r="S95" s="98">
        <v>1023.3156373633201</v>
      </c>
      <c r="T95" s="98">
        <v>1113.8716284032548</v>
      </c>
      <c r="U95" s="98">
        <v>1182.3821579245355</v>
      </c>
      <c r="V95" s="98">
        <v>906.06832929686232</v>
      </c>
      <c r="W95" s="98">
        <v>1035.102935963796</v>
      </c>
      <c r="X95" s="98">
        <v>982.07617845550226</v>
      </c>
      <c r="Y95" s="98">
        <v>924.03990901539191</v>
      </c>
      <c r="DA95" s="63" t="s">
        <v>2332</v>
      </c>
    </row>
    <row r="96" spans="1:105" ht="12" customHeight="1" x14ac:dyDescent="0.25">
      <c r="A96" s="106" t="s">
        <v>122</v>
      </c>
      <c r="B96" s="101">
        <v>1695.4711598836154</v>
      </c>
      <c r="C96" s="101">
        <v>1757.3718292338885</v>
      </c>
      <c r="D96" s="101">
        <v>1781.2244228969435</v>
      </c>
      <c r="E96" s="101">
        <v>1958.0829177038959</v>
      </c>
      <c r="F96" s="101">
        <v>1855.883594014233</v>
      </c>
      <c r="G96" s="101">
        <v>1777.1699095419656</v>
      </c>
      <c r="H96" s="101">
        <v>1974.5420300737298</v>
      </c>
      <c r="I96" s="101">
        <v>1882.2660586729316</v>
      </c>
      <c r="J96" s="101">
        <v>2009.1610488373838</v>
      </c>
      <c r="K96" s="101">
        <v>1936.5215585608378</v>
      </c>
      <c r="L96" s="101">
        <v>1937.3403637688352</v>
      </c>
      <c r="M96" s="101">
        <v>1975.2914810181669</v>
      </c>
      <c r="N96" s="101">
        <v>1659.5817480680832</v>
      </c>
      <c r="O96" s="101">
        <v>1676.0260372239245</v>
      </c>
      <c r="P96" s="101">
        <v>1723.5086856150886</v>
      </c>
      <c r="Q96" s="101">
        <v>2016.9082035282479</v>
      </c>
      <c r="R96" s="101">
        <v>1995.9590477349932</v>
      </c>
      <c r="S96" s="101">
        <v>1959.6090313817397</v>
      </c>
      <c r="T96" s="101">
        <v>1951.669227962544</v>
      </c>
      <c r="U96" s="101">
        <v>1939.1628832526292</v>
      </c>
      <c r="V96" s="101">
        <v>2098.5617593100642</v>
      </c>
      <c r="W96" s="101">
        <v>1836.4499959483342</v>
      </c>
      <c r="X96" s="101">
        <v>1786.7200134783488</v>
      </c>
      <c r="Y96" s="101">
        <v>1907.0983950494378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1172.4997315409669</v>
      </c>
      <c r="D97" s="104">
        <v>1190.2186671649749</v>
      </c>
      <c r="E97" s="104">
        <v>1357.1922615725159</v>
      </c>
      <c r="F97" s="104">
        <v>1265.4011889663332</v>
      </c>
      <c r="G97" s="104">
        <v>1195.76437381644</v>
      </c>
      <c r="H97" s="104">
        <v>1392.2682639332511</v>
      </c>
      <c r="I97" s="104">
        <v>1288.0286832652175</v>
      </c>
      <c r="J97" s="104">
        <v>1401.4541955516645</v>
      </c>
      <c r="K97" s="104">
        <v>1339.1128861059672</v>
      </c>
      <c r="L97" s="104">
        <v>1336.0961024815213</v>
      </c>
      <c r="M97" s="104">
        <v>1393.8214952687408</v>
      </c>
      <c r="N97" s="104">
        <v>1108.3215205057631</v>
      </c>
      <c r="O97" s="104">
        <v>1134.981465982243</v>
      </c>
      <c r="P97" s="104">
        <v>1179.1925532627379</v>
      </c>
      <c r="Q97" s="104">
        <v>1460.6453488869834</v>
      </c>
      <c r="R97" s="104">
        <v>1450.7804301768444</v>
      </c>
      <c r="S97" s="104">
        <v>1430.2493840845414</v>
      </c>
      <c r="T97" s="104">
        <v>1448.0766528664192</v>
      </c>
      <c r="U97" s="104">
        <v>1458.2496752357602</v>
      </c>
      <c r="V97" s="104">
        <v>1613.5533491543517</v>
      </c>
      <c r="W97" s="104">
        <v>1402.8792305127699</v>
      </c>
      <c r="X97" s="104">
        <v>1400.4537114329701</v>
      </c>
      <c r="Y97" s="104">
        <v>1541.103168621129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399.97502583913086</v>
      </c>
      <c r="D98" s="98">
        <v>398.32469649569174</v>
      </c>
      <c r="E98" s="98">
        <v>538.30180190907288</v>
      </c>
      <c r="F98" s="98">
        <v>437.38202364427252</v>
      </c>
      <c r="G98" s="98">
        <v>360.81161597770813</v>
      </c>
      <c r="H98" s="98">
        <v>542.23561220277293</v>
      </c>
      <c r="I98" s="98">
        <v>418.56235497437206</v>
      </c>
      <c r="J98" s="98">
        <v>510.42298947401241</v>
      </c>
      <c r="K98" s="98">
        <v>455.1395755462031</v>
      </c>
      <c r="L98" s="98">
        <v>437.72880199643004</v>
      </c>
      <c r="M98" s="98">
        <v>514.96984184056646</v>
      </c>
      <c r="N98" s="98">
        <v>261.46014665466566</v>
      </c>
      <c r="O98" s="98">
        <v>285.14891508359125</v>
      </c>
      <c r="P98" s="98">
        <v>301.79026684843814</v>
      </c>
      <c r="Q98" s="98">
        <v>536.43331350474671</v>
      </c>
      <c r="R98" s="98">
        <v>514.73337056263733</v>
      </c>
      <c r="S98" s="98">
        <v>477.22366955164574</v>
      </c>
      <c r="T98" s="98">
        <v>488.28834347369548</v>
      </c>
      <c r="U98" s="98">
        <v>475.59715682711112</v>
      </c>
      <c r="V98" s="98">
        <v>556.00250639074477</v>
      </c>
      <c r="W98" s="98">
        <v>388.67550988564892</v>
      </c>
      <c r="X98" s="98">
        <v>447.21059987399065</v>
      </c>
      <c r="Y98" s="98">
        <v>594.94597626194513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772.52470570183618</v>
      </c>
      <c r="D99" s="98">
        <v>791.89397066928325</v>
      </c>
      <c r="E99" s="98">
        <v>818.89045966344293</v>
      </c>
      <c r="F99" s="98">
        <v>828.01916532206042</v>
      </c>
      <c r="G99" s="98">
        <v>834.95275783873194</v>
      </c>
      <c r="H99" s="98">
        <v>850.03265173047828</v>
      </c>
      <c r="I99" s="98">
        <v>869.46632829084535</v>
      </c>
      <c r="J99" s="98">
        <v>891.03120607765197</v>
      </c>
      <c r="K99" s="98">
        <v>883.97331055976406</v>
      </c>
      <c r="L99" s="98">
        <v>898.36730048509116</v>
      </c>
      <c r="M99" s="98">
        <v>878.85165342817413</v>
      </c>
      <c r="N99" s="98">
        <v>846.8613738510976</v>
      </c>
      <c r="O99" s="98">
        <v>849.83255089865156</v>
      </c>
      <c r="P99" s="98">
        <v>877.40228641429951</v>
      </c>
      <c r="Q99" s="98">
        <v>924.21203538223676</v>
      </c>
      <c r="R99" s="98">
        <v>936.04705961420734</v>
      </c>
      <c r="S99" s="98">
        <v>953.02571453289545</v>
      </c>
      <c r="T99" s="98">
        <v>959.78830939272359</v>
      </c>
      <c r="U99" s="98">
        <v>982.6525184086488</v>
      </c>
      <c r="V99" s="98">
        <v>1057.5508427636071</v>
      </c>
      <c r="W99" s="98">
        <v>1014.2037206271209</v>
      </c>
      <c r="X99" s="98">
        <v>953.24311155897919</v>
      </c>
      <c r="Y99" s="98">
        <v>946.15719235918425</v>
      </c>
      <c r="DA99" s="63" t="s">
        <v>2336</v>
      </c>
    </row>
    <row r="100" spans="1:105" ht="12" customHeight="1" x14ac:dyDescent="0.25">
      <c r="A100" s="121" t="s">
        <v>54</v>
      </c>
      <c r="B100" s="122">
        <v>716.59539381231286</v>
      </c>
      <c r="C100" s="122">
        <v>734.352499432684</v>
      </c>
      <c r="D100" s="122">
        <v>763.40092473153709</v>
      </c>
      <c r="E100" s="122">
        <v>780.91311482432218</v>
      </c>
      <c r="F100" s="122">
        <v>756.20080103536657</v>
      </c>
      <c r="G100" s="122">
        <v>738.52189827709003</v>
      </c>
      <c r="H100" s="122">
        <v>720.38340128324126</v>
      </c>
      <c r="I100" s="122">
        <v>664.91879285553648</v>
      </c>
      <c r="J100" s="122">
        <v>602.27945728589373</v>
      </c>
      <c r="K100" s="122">
        <v>568.31849863877687</v>
      </c>
      <c r="L100" s="122">
        <v>591.02924316334463</v>
      </c>
      <c r="M100" s="122">
        <v>504.73480597609165</v>
      </c>
      <c r="N100" s="122">
        <v>432.65744053122916</v>
      </c>
      <c r="O100" s="122">
        <v>445.3471608041462</v>
      </c>
      <c r="P100" s="122">
        <v>422.04416963746166</v>
      </c>
      <c r="Q100" s="122">
        <v>446.45088957556055</v>
      </c>
      <c r="R100" s="122">
        <v>414.56519662596861</v>
      </c>
      <c r="S100" s="122">
        <v>514.22548630589426</v>
      </c>
      <c r="T100" s="122">
        <v>547.60876407370722</v>
      </c>
      <c r="U100" s="122">
        <v>561.21264873559085</v>
      </c>
      <c r="V100" s="122">
        <v>824.56431569894005</v>
      </c>
      <c r="W100" s="122">
        <v>752.54909978550108</v>
      </c>
      <c r="X100" s="122">
        <v>673.95164569522422</v>
      </c>
      <c r="Y100" s="122">
        <v>641.79524909621409</v>
      </c>
      <c r="DA100" s="130" t="s">
        <v>2337</v>
      </c>
    </row>
    <row r="101" spans="1:105" ht="12" customHeight="1" x14ac:dyDescent="0.25">
      <c r="A101" s="97" t="s">
        <v>202</v>
      </c>
      <c r="B101" s="98">
        <v>747.82309094179595</v>
      </c>
      <c r="C101" s="98">
        <v>755.84631049468692</v>
      </c>
      <c r="D101" s="98">
        <v>816.95191367294035</v>
      </c>
      <c r="E101" s="98">
        <v>734.32897763295693</v>
      </c>
      <c r="F101" s="98">
        <v>570.11920491423291</v>
      </c>
      <c r="G101" s="98">
        <v>843.67010644344725</v>
      </c>
      <c r="H101" s="98">
        <v>737.25307959989925</v>
      </c>
      <c r="I101" s="98">
        <v>739.70408557636654</v>
      </c>
      <c r="J101" s="98">
        <v>549.98203853518453</v>
      </c>
      <c r="K101" s="98">
        <v>637.64928884889378</v>
      </c>
      <c r="L101" s="98">
        <v>573.18640764056659</v>
      </c>
      <c r="M101" s="98">
        <v>552.0561068342854</v>
      </c>
      <c r="N101" s="98">
        <v>535.05674015015495</v>
      </c>
      <c r="O101" s="98">
        <v>547.40182469800857</v>
      </c>
      <c r="P101" s="98">
        <v>530.34079971485221</v>
      </c>
      <c r="Q101" s="98">
        <v>546.62587484987864</v>
      </c>
      <c r="R101" s="98">
        <v>566.43098644288114</v>
      </c>
      <c r="S101" s="98">
        <v>580.65865758173527</v>
      </c>
      <c r="T101" s="98">
        <v>631.86705767351111</v>
      </c>
      <c r="U101" s="98">
        <v>746.70081210778949</v>
      </c>
      <c r="V101" s="98">
        <v>742.05995844464258</v>
      </c>
      <c r="W101" s="98">
        <v>826.19948238104882</v>
      </c>
      <c r="X101" s="98">
        <v>829.11448618882582</v>
      </c>
      <c r="Y101" s="98">
        <v>777.02916429430002</v>
      </c>
      <c r="DA101" s="63" t="s">
        <v>2338</v>
      </c>
    </row>
    <row r="102" spans="1:105" ht="12" customHeight="1" x14ac:dyDescent="0.25">
      <c r="A102" s="97" t="s">
        <v>50</v>
      </c>
      <c r="B102" s="98">
        <v>739.42322048850633</v>
      </c>
      <c r="C102" s="98">
        <v>744.75348914408914</v>
      </c>
      <c r="D102" s="98">
        <v>792.01583849619578</v>
      </c>
      <c r="E102" s="98">
        <v>803.66537293596059</v>
      </c>
      <c r="F102" s="98">
        <v>767.43498137076426</v>
      </c>
      <c r="G102" s="98">
        <v>766.03378331652618</v>
      </c>
      <c r="H102" s="98">
        <v>759.5312143941768</v>
      </c>
      <c r="I102" s="98">
        <v>692.20246182483868</v>
      </c>
      <c r="J102" s="98">
        <v>616.82250278007371</v>
      </c>
      <c r="K102" s="98">
        <v>617.27705858198351</v>
      </c>
      <c r="L102" s="98">
        <v>653.70925967831988</v>
      </c>
      <c r="M102" s="98">
        <v>540.24531780281109</v>
      </c>
      <c r="N102" s="98">
        <v>457.77508691807151</v>
      </c>
      <c r="O102" s="98">
        <v>497.65610752473356</v>
      </c>
      <c r="P102" s="98">
        <v>467.64072944314574</v>
      </c>
      <c r="Q102" s="98">
        <v>499.29206119959616</v>
      </c>
      <c r="R102" s="98">
        <v>444.03864044200037</v>
      </c>
      <c r="S102" s="98">
        <v>586.28951364811383</v>
      </c>
      <c r="T102" s="98">
        <v>632.92848303356686</v>
      </c>
      <c r="U102" s="98">
        <v>654.66819880208084</v>
      </c>
      <c r="V102" s="98">
        <v>912.92323348314881</v>
      </c>
      <c r="W102" s="98">
        <v>883.86196612402875</v>
      </c>
      <c r="X102" s="98">
        <v>797.90102684351712</v>
      </c>
      <c r="Y102" s="98">
        <v>758.16332094084089</v>
      </c>
      <c r="DA102" s="63" t="s">
        <v>2339</v>
      </c>
    </row>
    <row r="103" spans="1:105" ht="12" customHeight="1" x14ac:dyDescent="0.25">
      <c r="A103" s="109" t="s">
        <v>120</v>
      </c>
      <c r="B103" s="33">
        <v>521.69827292905723</v>
      </c>
      <c r="C103" s="33">
        <v>650.26471240695344</v>
      </c>
      <c r="D103" s="33">
        <v>496.85962412401204</v>
      </c>
      <c r="E103" s="33">
        <v>513.2713924572206</v>
      </c>
      <c r="F103" s="33">
        <v>651.3865487822826</v>
      </c>
      <c r="G103" s="33">
        <v>573.15186959861705</v>
      </c>
      <c r="H103" s="33">
        <v>536.41378017138777</v>
      </c>
      <c r="I103" s="33">
        <v>551.78700393555494</v>
      </c>
      <c r="J103" s="33">
        <v>549.51707377128582</v>
      </c>
      <c r="K103" s="33">
        <v>428.75249817716411</v>
      </c>
      <c r="L103" s="33">
        <v>444.38273671152621</v>
      </c>
      <c r="M103" s="33">
        <v>436.48868100626208</v>
      </c>
      <c r="N103" s="33">
        <v>389.18953591243405</v>
      </c>
      <c r="O103" s="33">
        <v>358.38675167418023</v>
      </c>
      <c r="P103" s="33">
        <v>355.34032965383977</v>
      </c>
      <c r="Q103" s="33">
        <v>376.97353441976549</v>
      </c>
      <c r="R103" s="33">
        <v>376.94516210645992</v>
      </c>
      <c r="S103" s="33">
        <v>425.51558422404878</v>
      </c>
      <c r="T103" s="33">
        <v>443.60497295083661</v>
      </c>
      <c r="U103" s="33">
        <v>449.38711518773215</v>
      </c>
      <c r="V103" s="33">
        <v>731.57979092101152</v>
      </c>
      <c r="W103" s="33">
        <v>622.7287918256759</v>
      </c>
      <c r="X103" s="33">
        <v>560.78613513404741</v>
      </c>
      <c r="Y103" s="33">
        <v>542.03568108057345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10414.438400110286</v>
      </c>
      <c r="C124" s="117">
        <f t="shared" si="42"/>
        <v>11950.460084880233</v>
      </c>
      <c r="D124" s="117">
        <f t="shared" si="42"/>
        <v>10718.093469640364</v>
      </c>
      <c r="E124" s="117">
        <f t="shared" si="42"/>
        <v>11722.341949412854</v>
      </c>
      <c r="F124" s="117">
        <f t="shared" si="42"/>
        <v>12321.09703550686</v>
      </c>
      <c r="G124" s="117">
        <f t="shared" si="42"/>
        <v>13112.61899656284</v>
      </c>
      <c r="H124" s="117">
        <f t="shared" si="42"/>
        <v>12696.70446031398</v>
      </c>
      <c r="I124" s="117">
        <f t="shared" si="42"/>
        <v>12261.22333033615</v>
      </c>
      <c r="J124" s="117">
        <f t="shared" si="42"/>
        <v>11579.832819971107</v>
      </c>
      <c r="K124" s="117">
        <f t="shared" si="42"/>
        <v>11982.090924361422</v>
      </c>
      <c r="L124" s="117">
        <f t="shared" si="42"/>
        <v>13230.666602021864</v>
      </c>
      <c r="M124" s="117">
        <f t="shared" si="42"/>
        <v>12699.015380099952</v>
      </c>
      <c r="N124" s="117">
        <f t="shared" si="42"/>
        <v>12948.344987837372</v>
      </c>
      <c r="O124" s="117">
        <f t="shared" si="42"/>
        <v>12854.640527513948</v>
      </c>
      <c r="P124" s="117">
        <f t="shared" si="42"/>
        <v>10986.62727928715</v>
      </c>
      <c r="Q124" s="117">
        <f t="shared" si="42"/>
        <v>12173.069744458771</v>
      </c>
      <c r="R124" s="117">
        <f t="shared" ref="R124:V124" si="43">R125+R128+R130+R139</f>
        <v>12876.609122184613</v>
      </c>
      <c r="S124" s="117">
        <f t="shared" si="43"/>
        <v>13280.072934515409</v>
      </c>
      <c r="T124" s="117">
        <f t="shared" si="43"/>
        <v>12569.812318006061</v>
      </c>
      <c r="U124" s="117">
        <f t="shared" si="43"/>
        <v>12404.745067790001</v>
      </c>
      <c r="V124" s="117">
        <f t="shared" si="43"/>
        <v>13269.409426811606</v>
      </c>
      <c r="W124" s="117">
        <f t="shared" ref="W124:Y124" si="44">W125+W128+W130+W139</f>
        <v>14236.87861862675</v>
      </c>
      <c r="X124" s="117">
        <f t="shared" si="44"/>
        <v>13172.365659301149</v>
      </c>
      <c r="Y124" s="117">
        <f t="shared" si="44"/>
        <v>12376.208319098545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8351.4816880652379</v>
      </c>
      <c r="C125" s="122">
        <f t="shared" si="45"/>
        <v>9748.3520738398165</v>
      </c>
      <c r="D125" s="122">
        <f t="shared" si="45"/>
        <v>8595.6120047688401</v>
      </c>
      <c r="E125" s="122">
        <f t="shared" si="45"/>
        <v>9544.9054552053367</v>
      </c>
      <c r="F125" s="122">
        <f t="shared" si="45"/>
        <v>9969.6940101770469</v>
      </c>
      <c r="G125" s="122">
        <f t="shared" si="45"/>
        <v>10887.256568384519</v>
      </c>
      <c r="H125" s="122">
        <f t="shared" si="45"/>
        <v>10452.007426844259</v>
      </c>
      <c r="I125" s="122">
        <f t="shared" si="45"/>
        <v>9971.6672675410646</v>
      </c>
      <c r="J125" s="122">
        <f t="shared" si="45"/>
        <v>9382.1740248208116</v>
      </c>
      <c r="K125" s="122">
        <f t="shared" si="45"/>
        <v>9874.9317170241975</v>
      </c>
      <c r="L125" s="122">
        <f t="shared" si="45"/>
        <v>11039.475869846176</v>
      </c>
      <c r="M125" s="122">
        <f t="shared" si="45"/>
        <v>10692.063811050015</v>
      </c>
      <c r="N125" s="122">
        <f t="shared" si="45"/>
        <v>11086.969707066582</v>
      </c>
      <c r="O125" s="122">
        <f t="shared" si="45"/>
        <v>10995.213660510979</v>
      </c>
      <c r="P125" s="122">
        <f t="shared" si="45"/>
        <v>9128.3961160146719</v>
      </c>
      <c r="Q125" s="122">
        <f t="shared" si="45"/>
        <v>10144.246895718292</v>
      </c>
      <c r="R125" s="122">
        <f t="shared" ref="R125:V125" si="46">SUM(R126:R127)</f>
        <v>10813.875973427128</v>
      </c>
      <c r="S125" s="122">
        <f t="shared" si="46"/>
        <v>11110.217142494104</v>
      </c>
      <c r="T125" s="122">
        <f t="shared" si="46"/>
        <v>10341.969402086585</v>
      </c>
      <c r="U125" s="122">
        <f t="shared" si="46"/>
        <v>10132.104878216376</v>
      </c>
      <c r="V125" s="122">
        <f t="shared" si="46"/>
        <v>10650.125241304662</v>
      </c>
      <c r="W125" s="122">
        <f t="shared" ref="W125:Y125" si="47">SUM(W126:W127)</f>
        <v>11737.497642463804</v>
      </c>
      <c r="X125" s="122">
        <f t="shared" si="47"/>
        <v>10782.940082220159</v>
      </c>
      <c r="Y125" s="122">
        <f t="shared" si="47"/>
        <v>9944.8927269935575</v>
      </c>
      <c r="DA125" s="130" t="s">
        <v>2360</v>
      </c>
    </row>
    <row r="126" spans="1:105" ht="12" customHeight="1" x14ac:dyDescent="0.25">
      <c r="A126" s="97" t="s">
        <v>198</v>
      </c>
      <c r="B126" s="98">
        <v>8323.4215080585673</v>
      </c>
      <c r="C126" s="98">
        <v>9716.1291454387701</v>
      </c>
      <c r="D126" s="98">
        <v>8567.6204061117951</v>
      </c>
      <c r="E126" s="98">
        <v>9514.5597250535357</v>
      </c>
      <c r="F126" s="98">
        <v>9938.161835974548</v>
      </c>
      <c r="G126" s="98">
        <v>10853.551032701234</v>
      </c>
      <c r="H126" s="98">
        <v>10420.300631063114</v>
      </c>
      <c r="I126" s="98">
        <v>9941.8031732483632</v>
      </c>
      <c r="J126" s="98">
        <v>9354.3178232677656</v>
      </c>
      <c r="K126" s="98">
        <v>9845.990371085014</v>
      </c>
      <c r="L126" s="98">
        <v>11007.406007818781</v>
      </c>
      <c r="M126" s="98">
        <v>10661.378503121286</v>
      </c>
      <c r="N126" s="98">
        <v>11056.199563221917</v>
      </c>
      <c r="O126" s="98">
        <v>10964.733968854753</v>
      </c>
      <c r="P126" s="98">
        <v>9103.0181913694232</v>
      </c>
      <c r="Q126" s="98">
        <v>10115.978464753876</v>
      </c>
      <c r="R126" s="98">
        <v>10783.810645024792</v>
      </c>
      <c r="S126" s="98">
        <v>11079.153301612325</v>
      </c>
      <c r="T126" s="98">
        <v>10313.017726280303</v>
      </c>
      <c r="U126" s="98">
        <v>10103.679441320475</v>
      </c>
      <c r="V126" s="98">
        <v>10619.615859253376</v>
      </c>
      <c r="W126" s="98">
        <v>11703.770079194996</v>
      </c>
      <c r="X126" s="98">
        <v>10752.13788028618</v>
      </c>
      <c r="Y126" s="98">
        <v>9916.5243541167201</v>
      </c>
      <c r="DA126" s="63" t="s">
        <v>2361</v>
      </c>
    </row>
    <row r="127" spans="1:105" ht="12" customHeight="1" x14ac:dyDescent="0.25">
      <c r="A127" s="97" t="s">
        <v>53</v>
      </c>
      <c r="B127" s="98">
        <v>28.060180006670205</v>
      </c>
      <c r="C127" s="98">
        <v>32.222928401047191</v>
      </c>
      <c r="D127" s="98">
        <v>27.991598657045444</v>
      </c>
      <c r="E127" s="98">
        <v>30.345730151801039</v>
      </c>
      <c r="F127" s="98">
        <v>31.532174202499203</v>
      </c>
      <c r="G127" s="98">
        <v>33.705535683283522</v>
      </c>
      <c r="H127" s="98">
        <v>31.706795781145651</v>
      </c>
      <c r="I127" s="98">
        <v>29.864094292701868</v>
      </c>
      <c r="J127" s="98">
        <v>27.856201553046951</v>
      </c>
      <c r="K127" s="98">
        <v>28.941345939183023</v>
      </c>
      <c r="L127" s="98">
        <v>32.069862027394883</v>
      </c>
      <c r="M127" s="98">
        <v>30.685307928729184</v>
      </c>
      <c r="N127" s="98">
        <v>30.77014384466565</v>
      </c>
      <c r="O127" s="98">
        <v>30.47969165622651</v>
      </c>
      <c r="P127" s="98">
        <v>25.377924645249269</v>
      </c>
      <c r="Q127" s="98">
        <v>28.268430964414961</v>
      </c>
      <c r="R127" s="98">
        <v>30.065328402335485</v>
      </c>
      <c r="S127" s="98">
        <v>31.063840881779502</v>
      </c>
      <c r="T127" s="98">
        <v>28.951675806282445</v>
      </c>
      <c r="U127" s="98">
        <v>28.425436895900841</v>
      </c>
      <c r="V127" s="98">
        <v>30.509382051287499</v>
      </c>
      <c r="W127" s="98">
        <v>33.727563268808026</v>
      </c>
      <c r="X127" s="98">
        <v>30.802201933977827</v>
      </c>
      <c r="Y127" s="98">
        <v>28.368372876836837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0.95814964743891695</v>
      </c>
      <c r="C128" s="122">
        <f t="shared" si="48"/>
        <v>1.1746688313676608</v>
      </c>
      <c r="D128" s="122">
        <f t="shared" si="48"/>
        <v>1.8999019759598719</v>
      </c>
      <c r="E128" s="122">
        <f t="shared" si="48"/>
        <v>3.1529298773417529</v>
      </c>
      <c r="F128" s="122">
        <f t="shared" si="48"/>
        <v>1.9049317343641365</v>
      </c>
      <c r="G128" s="122">
        <f t="shared" si="48"/>
        <v>2.4510122505337355</v>
      </c>
      <c r="H128" s="122">
        <f t="shared" si="48"/>
        <v>4.7562574820482419</v>
      </c>
      <c r="I128" s="122">
        <f t="shared" si="48"/>
        <v>7.8169660716223666</v>
      </c>
      <c r="J128" s="122">
        <f t="shared" si="48"/>
        <v>5.836543853870265</v>
      </c>
      <c r="K128" s="122">
        <f t="shared" si="48"/>
        <v>6.9618446606068156</v>
      </c>
      <c r="L128" s="122">
        <f t="shared" si="48"/>
        <v>9.4914014757034604</v>
      </c>
      <c r="M128" s="122">
        <f t="shared" si="48"/>
        <v>10.444276405257652</v>
      </c>
      <c r="N128" s="122">
        <f t="shared" si="48"/>
        <v>22.042405850735538</v>
      </c>
      <c r="O128" s="122">
        <f t="shared" si="48"/>
        <v>15.522222182548003</v>
      </c>
      <c r="P128" s="122">
        <f t="shared" si="48"/>
        <v>11.264502029228684</v>
      </c>
      <c r="Q128" s="122">
        <f t="shared" si="48"/>
        <v>17.430280921170475</v>
      </c>
      <c r="R128" s="122">
        <f t="shared" si="48"/>
        <v>16.236145118288189</v>
      </c>
      <c r="S128" s="122">
        <f t="shared" si="48"/>
        <v>17.50991550157784</v>
      </c>
      <c r="T128" s="122">
        <f t="shared" si="48"/>
        <v>22.633990281047492</v>
      </c>
      <c r="U128" s="122">
        <f t="shared" si="48"/>
        <v>30.941173165455638</v>
      </c>
      <c r="V128" s="122">
        <f t="shared" si="48"/>
        <v>17.869776816485629</v>
      </c>
      <c r="W128" s="122">
        <f t="shared" si="48"/>
        <v>67.194636855163154</v>
      </c>
      <c r="X128" s="122">
        <f t="shared" si="48"/>
        <v>68.133795374766635</v>
      </c>
      <c r="Y128" s="122">
        <f t="shared" si="48"/>
        <v>56.914860773975747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0.95814964743891695</v>
      </c>
      <c r="C129" s="98">
        <f>IF(RES_hhdet_fec!C129=0,0,RES_hhdet_fec!C129*1000*11630/RES_hhdet_num!C124)</f>
        <v>1.1746688313676608</v>
      </c>
      <c r="D129" s="98">
        <f>IF(RES_hhdet_fec!D129=0,0,RES_hhdet_fec!D129*1000*11630/RES_hhdet_num!D124)</f>
        <v>1.8999019759598719</v>
      </c>
      <c r="E129" s="98">
        <f>IF(RES_hhdet_fec!E129=0,0,RES_hhdet_fec!E129*1000*11630/RES_hhdet_num!E124)</f>
        <v>3.1529298773417529</v>
      </c>
      <c r="F129" s="98">
        <f>IF(RES_hhdet_fec!F129=0,0,RES_hhdet_fec!F129*1000*11630/RES_hhdet_num!F124)</f>
        <v>1.9049317343641365</v>
      </c>
      <c r="G129" s="98">
        <f>IF(RES_hhdet_fec!G129=0,0,RES_hhdet_fec!G129*1000*11630/RES_hhdet_num!G124)</f>
        <v>2.4510122505337355</v>
      </c>
      <c r="H129" s="98">
        <f>IF(RES_hhdet_fec!H129=0,0,RES_hhdet_fec!H129*1000*11630/RES_hhdet_num!H124)</f>
        <v>4.7562574820482419</v>
      </c>
      <c r="I129" s="98">
        <f>IF(RES_hhdet_fec!I129=0,0,RES_hhdet_fec!I129*1000*11630/RES_hhdet_num!I124)</f>
        <v>7.8169660716223666</v>
      </c>
      <c r="J129" s="98">
        <f>IF(RES_hhdet_fec!J129=0,0,RES_hhdet_fec!J129*1000*11630/RES_hhdet_num!J124)</f>
        <v>5.836543853870265</v>
      </c>
      <c r="K129" s="98">
        <f>IF(RES_hhdet_fec!K129=0,0,RES_hhdet_fec!K129*1000*11630/RES_hhdet_num!K124)</f>
        <v>6.9618446606068156</v>
      </c>
      <c r="L129" s="98">
        <f>IF(RES_hhdet_fec!L129=0,0,RES_hhdet_fec!L129*1000*11630/RES_hhdet_num!L124)</f>
        <v>9.4914014757034604</v>
      </c>
      <c r="M129" s="98">
        <f>IF(RES_hhdet_fec!M129=0,0,RES_hhdet_fec!M129*1000*11630/RES_hhdet_num!M124)</f>
        <v>10.444276405257652</v>
      </c>
      <c r="N129" s="98">
        <f>IF(RES_hhdet_fec!N129=0,0,RES_hhdet_fec!N129*1000*11630/RES_hhdet_num!N124)</f>
        <v>22.042405850735538</v>
      </c>
      <c r="O129" s="98">
        <f>IF(RES_hhdet_fec!O129=0,0,RES_hhdet_fec!O129*1000*11630/RES_hhdet_num!O124)</f>
        <v>15.522222182548003</v>
      </c>
      <c r="P129" s="98">
        <f>IF(RES_hhdet_fec!P129=0,0,RES_hhdet_fec!P129*1000*11630/RES_hhdet_num!P124)</f>
        <v>11.264502029228684</v>
      </c>
      <c r="Q129" s="98">
        <f>IF(RES_hhdet_fec!Q129=0,0,RES_hhdet_fec!Q129*1000*11630/RES_hhdet_num!Q124)</f>
        <v>17.430280921170475</v>
      </c>
      <c r="R129" s="98">
        <f>IF(RES_hhdet_fec!R129=0,0,RES_hhdet_fec!R129*1000*11630/RES_hhdet_num!R124)</f>
        <v>16.236145118288189</v>
      </c>
      <c r="S129" s="98">
        <f>IF(RES_hhdet_fec!S129=0,0,RES_hhdet_fec!S129*1000*11630/RES_hhdet_num!S124)</f>
        <v>17.50991550157784</v>
      </c>
      <c r="T129" s="98">
        <f>IF(RES_hhdet_fec!T129=0,0,RES_hhdet_fec!T129*1000*11630/RES_hhdet_num!T124)</f>
        <v>22.633990281047492</v>
      </c>
      <c r="U129" s="98">
        <f>IF(RES_hhdet_fec!U129=0,0,RES_hhdet_fec!U129*1000*11630/RES_hhdet_num!U124)</f>
        <v>30.941173165455638</v>
      </c>
      <c r="V129" s="98">
        <f>IF(RES_hhdet_fec!V129=0,0,RES_hhdet_fec!V129*1000*11630/RES_hhdet_num!V124)</f>
        <v>17.869776816485629</v>
      </c>
      <c r="W129" s="98">
        <f>IF(RES_hhdet_fec!W129=0,0,RES_hhdet_fec!W129*1000*11630/RES_hhdet_num!W124)</f>
        <v>67.194636855163154</v>
      </c>
      <c r="X129" s="98">
        <f>IF(RES_hhdet_fec!X129=0,0,RES_hhdet_fec!X129*1000*11630/RES_hhdet_num!X124)</f>
        <v>68.133795374766635</v>
      </c>
      <c r="Y129" s="98">
        <f>IF(RES_hhdet_fec!Y129=0,0,RES_hhdet_fec!Y129*1000*11630/RES_hhdet_num!Y124)</f>
        <v>56.914860773975747</v>
      </c>
      <c r="DA129" s="63" t="s">
        <v>2364</v>
      </c>
    </row>
    <row r="130" spans="1:105" ht="12" customHeight="1" x14ac:dyDescent="0.25">
      <c r="A130" s="121" t="s">
        <v>55</v>
      </c>
      <c r="B130" s="122">
        <v>1345.5462635034041</v>
      </c>
      <c r="C130" s="122">
        <v>1466.3185554240604</v>
      </c>
      <c r="D130" s="122">
        <v>1357.8926085797589</v>
      </c>
      <c r="E130" s="122">
        <v>1394.5277310139631</v>
      </c>
      <c r="F130" s="122">
        <v>1591.7908741495321</v>
      </c>
      <c r="G130" s="122">
        <v>1478.4766128877984</v>
      </c>
      <c r="H130" s="122">
        <v>1512.5327061823023</v>
      </c>
      <c r="I130" s="122">
        <v>1612.4107286867425</v>
      </c>
      <c r="J130" s="122">
        <v>1586.7658985629644</v>
      </c>
      <c r="K130" s="122">
        <v>1522.5983861223383</v>
      </c>
      <c r="L130" s="122">
        <v>1580.7735726533476</v>
      </c>
      <c r="M130" s="122">
        <v>1488.3502638678954</v>
      </c>
      <c r="N130" s="122">
        <v>1406.4916403548414</v>
      </c>
      <c r="O130" s="122">
        <v>1398.92185100047</v>
      </c>
      <c r="P130" s="122">
        <v>1424.8606425187568</v>
      </c>
      <c r="Q130" s="122">
        <v>1564.6681304040278</v>
      </c>
      <c r="R130" s="122">
        <v>1632.7724735066251</v>
      </c>
      <c r="S130" s="122">
        <v>1637.336463487316</v>
      </c>
      <c r="T130" s="122">
        <v>1657.0347811375539</v>
      </c>
      <c r="U130" s="122">
        <v>1680.91441121306</v>
      </c>
      <c r="V130" s="122">
        <v>1776.9686087878858</v>
      </c>
      <c r="W130" s="122">
        <v>1678.2523276585875</v>
      </c>
      <c r="X130" s="122">
        <v>1643.0516127485391</v>
      </c>
      <c r="Y130" s="122">
        <v>1728.042776488852</v>
      </c>
      <c r="DA130" s="130" t="s">
        <v>2365</v>
      </c>
    </row>
    <row r="131" spans="1:105" ht="12" customHeight="1" x14ac:dyDescent="0.25">
      <c r="A131" s="97" t="s">
        <v>128</v>
      </c>
      <c r="B131" s="98">
        <v>1325.475721818055</v>
      </c>
      <c r="C131" s="98">
        <v>1449.2116869955673</v>
      </c>
      <c r="D131" s="98">
        <v>1330.5067045631095</v>
      </c>
      <c r="E131" s="98">
        <v>1354.6079335858626</v>
      </c>
      <c r="F131" s="98">
        <v>1571.9745863270728</v>
      </c>
      <c r="G131" s="98">
        <v>1454.877869583702</v>
      </c>
      <c r="H131" s="98">
        <v>1474.930502722772</v>
      </c>
      <c r="I131" s="98">
        <v>1590.1357252919377</v>
      </c>
      <c r="J131" s="98">
        <v>1550.4928983059194</v>
      </c>
      <c r="K131" s="98">
        <v>1486.4116267644431</v>
      </c>
      <c r="L131" s="98">
        <v>1550.9616147695083</v>
      </c>
      <c r="M131" s="98">
        <v>1451.3471838263395</v>
      </c>
      <c r="N131" s="98">
        <v>1391.5571909544567</v>
      </c>
      <c r="O131" s="98">
        <v>1382.6628129714165</v>
      </c>
      <c r="P131" s="98">
        <v>1404.7443159731488</v>
      </c>
      <c r="Q131" s="98">
        <v>1524.9207177009073</v>
      </c>
      <c r="R131" s="98">
        <v>1601.5355408213272</v>
      </c>
      <c r="S131" s="98">
        <v>1609.9565693122995</v>
      </c>
      <c r="T131" s="98">
        <v>1631.2539544346814</v>
      </c>
      <c r="U131" s="98">
        <v>1656.925923164986</v>
      </c>
      <c r="V131" s="98">
        <v>1742.9552181688143</v>
      </c>
      <c r="W131" s="98">
        <v>1665.0383778649714</v>
      </c>
      <c r="X131" s="98">
        <v>1632.8858468845958</v>
      </c>
      <c r="Y131" s="98">
        <v>1714.4864106606833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1147.0756320767616</v>
      </c>
      <c r="D132" s="98">
        <v>1051.9710423075403</v>
      </c>
      <c r="E132" s="98">
        <v>1088.3857865798602</v>
      </c>
      <c r="F132" s="98">
        <v>1251.8950242018886</v>
      </c>
      <c r="G132" s="98">
        <v>1150.5238021203836</v>
      </c>
      <c r="H132" s="98">
        <v>1194.9194816436036</v>
      </c>
      <c r="I132" s="98">
        <v>1273.6707350669312</v>
      </c>
      <c r="J132" s="98">
        <v>1256.3861672557625</v>
      </c>
      <c r="K132" s="98">
        <v>1201.768659375934</v>
      </c>
      <c r="L132" s="98">
        <v>1256.282808477607</v>
      </c>
      <c r="M132" s="98">
        <v>1194.0851370905953</v>
      </c>
      <c r="N132" s="98">
        <v>1120.9072921618779</v>
      </c>
      <c r="O132" s="98">
        <v>1125.1550787482727</v>
      </c>
      <c r="P132" s="98">
        <v>1145.3577686590302</v>
      </c>
      <c r="Q132" s="98">
        <v>1274.8014203048256</v>
      </c>
      <c r="R132" s="98">
        <v>1337.2560048382113</v>
      </c>
      <c r="S132" s="98">
        <v>1342.1764631429148</v>
      </c>
      <c r="T132" s="98">
        <v>1366.980719982525</v>
      </c>
      <c r="U132" s="98">
        <v>1393.0710728097811</v>
      </c>
      <c r="V132" s="98">
        <v>1480.6456010450047</v>
      </c>
      <c r="W132" s="98">
        <v>1400.0590686251387</v>
      </c>
      <c r="X132" s="98">
        <v>1390.0553222745291</v>
      </c>
      <c r="Y132" s="98">
        <v>1483.694618187782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328.17108459530618</v>
      </c>
      <c r="D133" s="101">
        <v>294.97062005776996</v>
      </c>
      <c r="E133" s="101">
        <v>367.33748231554227</v>
      </c>
      <c r="F133" s="101">
        <v>363.73950281905144</v>
      </c>
      <c r="G133" s="101">
        <v>289.14292113776219</v>
      </c>
      <c r="H133" s="101">
        <v>396.136985027234</v>
      </c>
      <c r="I133" s="101">
        <v>348.35356560646755</v>
      </c>
      <c r="J133" s="101">
        <v>389.00214589486217</v>
      </c>
      <c r="K133" s="101">
        <v>345.48620589159583</v>
      </c>
      <c r="L133" s="101">
        <v>346.98255127320033</v>
      </c>
      <c r="M133" s="101">
        <v>375.34536668846744</v>
      </c>
      <c r="N133" s="101">
        <v>219.50969498131144</v>
      </c>
      <c r="O133" s="101">
        <v>235.43363949289468</v>
      </c>
      <c r="P133" s="101">
        <v>246.02353332759836</v>
      </c>
      <c r="Q133" s="101">
        <v>404.65720151663402</v>
      </c>
      <c r="R133" s="101">
        <v>411.60868662798089</v>
      </c>
      <c r="S133" s="101">
        <v>389.91433837261098</v>
      </c>
      <c r="T133" s="101">
        <v>406.16674858815065</v>
      </c>
      <c r="U133" s="101">
        <v>405.96737796952476</v>
      </c>
      <c r="V133" s="101">
        <v>465.56336552828765</v>
      </c>
      <c r="W133" s="101">
        <v>354.39482700281434</v>
      </c>
      <c r="X133" s="101">
        <v>411.20920525393007</v>
      </c>
      <c r="Y133" s="101">
        <v>536.05080727332461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818.90454748145544</v>
      </c>
      <c r="D134" s="104">
        <v>757.00042224977039</v>
      </c>
      <c r="E134" s="104">
        <v>721.04830426431806</v>
      </c>
      <c r="F134" s="104">
        <v>888.15552138283715</v>
      </c>
      <c r="G134" s="104">
        <v>861.38088098262142</v>
      </c>
      <c r="H134" s="104">
        <v>798.78249661636971</v>
      </c>
      <c r="I134" s="104">
        <v>925.31716946046333</v>
      </c>
      <c r="J134" s="104">
        <v>867.38402136090008</v>
      </c>
      <c r="K134" s="104">
        <v>856.28245348433836</v>
      </c>
      <c r="L134" s="104">
        <v>909.30025720440653</v>
      </c>
      <c r="M134" s="104">
        <v>818.73977040212787</v>
      </c>
      <c r="N134" s="104">
        <v>901.39759718056644</v>
      </c>
      <c r="O134" s="104">
        <v>889.72143925537819</v>
      </c>
      <c r="P134" s="104">
        <v>899.33423533143173</v>
      </c>
      <c r="Q134" s="104">
        <v>870.14421878819155</v>
      </c>
      <c r="R134" s="104">
        <v>925.64731821023031</v>
      </c>
      <c r="S134" s="104">
        <v>952.26212477030401</v>
      </c>
      <c r="T134" s="104">
        <v>960.81397139437422</v>
      </c>
      <c r="U134" s="104">
        <v>987.10369484025625</v>
      </c>
      <c r="V134" s="104">
        <v>1015.0822355167172</v>
      </c>
      <c r="W134" s="104">
        <v>1045.6642416223244</v>
      </c>
      <c r="X134" s="104">
        <v>978.84611702059874</v>
      </c>
      <c r="Y134" s="104">
        <v>947.64381091445728</v>
      </c>
      <c r="DA134" s="132" t="s">
        <v>2369</v>
      </c>
    </row>
    <row r="135" spans="1:105" ht="12" customHeight="1" x14ac:dyDescent="0.25">
      <c r="A135" s="106" t="s">
        <v>122</v>
      </c>
      <c r="B135" s="101">
        <v>1695.4711598836152</v>
      </c>
      <c r="C135" s="101">
        <v>1757.9353165351779</v>
      </c>
      <c r="D135" s="101">
        <v>1781.350572055107</v>
      </c>
      <c r="E135" s="101">
        <v>1958.5628474203618</v>
      </c>
      <c r="F135" s="101">
        <v>1859.1251622223033</v>
      </c>
      <c r="G135" s="101">
        <v>1784.6502631338744</v>
      </c>
      <c r="H135" s="101">
        <v>1980.2060457303978</v>
      </c>
      <c r="I135" s="101">
        <v>1886.659970843657</v>
      </c>
      <c r="J135" s="101">
        <v>2015.0237933717635</v>
      </c>
      <c r="K135" s="101">
        <v>1943.1470683124996</v>
      </c>
      <c r="L135" s="101">
        <v>1944.5919702747556</v>
      </c>
      <c r="M135" s="101">
        <v>1985.5537478891781</v>
      </c>
      <c r="N135" s="101">
        <v>1673.2678392883499</v>
      </c>
      <c r="O135" s="101">
        <v>1675.0102280040808</v>
      </c>
      <c r="P135" s="101">
        <v>1688.9034280586873</v>
      </c>
      <c r="Q135" s="101">
        <v>1948.5453810504209</v>
      </c>
      <c r="R135" s="101">
        <v>1921.975645652193</v>
      </c>
      <c r="S135" s="101">
        <v>1895.3195577833646</v>
      </c>
      <c r="T135" s="101">
        <v>1901.202446889848</v>
      </c>
      <c r="U135" s="101">
        <v>1911.9344353198503</v>
      </c>
      <c r="V135" s="101">
        <v>2089.9283043616292</v>
      </c>
      <c r="W135" s="101">
        <v>1829.990390848895</v>
      </c>
      <c r="X135" s="101">
        <v>1769.5896927062963</v>
      </c>
      <c r="Y135" s="101">
        <v>1883.0964168722078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1172.1225439494951</v>
      </c>
      <c r="D136" s="104">
        <v>1189.9207992899442</v>
      </c>
      <c r="E136" s="104">
        <v>1356.7995580090346</v>
      </c>
      <c r="F136" s="104">
        <v>1265.0494250096729</v>
      </c>
      <c r="G136" s="104">
        <v>1196.6432776204342</v>
      </c>
      <c r="H136" s="104">
        <v>1394.1041912708602</v>
      </c>
      <c r="I136" s="104">
        <v>1290.7774597094403</v>
      </c>
      <c r="J136" s="104">
        <v>1403.873545432913</v>
      </c>
      <c r="K136" s="104">
        <v>1339.311800304183</v>
      </c>
      <c r="L136" s="104">
        <v>1336.1188641031292</v>
      </c>
      <c r="M136" s="104">
        <v>1395.1096193365545</v>
      </c>
      <c r="N136" s="104">
        <v>1110.703502778681</v>
      </c>
      <c r="O136" s="104">
        <v>1133.5288621689215</v>
      </c>
      <c r="P136" s="104">
        <v>1167.9847661498236</v>
      </c>
      <c r="Q136" s="104">
        <v>1433.0406941543147</v>
      </c>
      <c r="R136" s="104">
        <v>1419.8335593316995</v>
      </c>
      <c r="S136" s="104">
        <v>1401.378423524734</v>
      </c>
      <c r="T136" s="104">
        <v>1420.4921134294107</v>
      </c>
      <c r="U136" s="104">
        <v>1435.7397523401346</v>
      </c>
      <c r="V136" s="104">
        <v>1597.0445395506238</v>
      </c>
      <c r="W136" s="104">
        <v>1388.2066185694291</v>
      </c>
      <c r="X136" s="104">
        <v>1385.2880477626668</v>
      </c>
      <c r="Y136" s="104">
        <v>1526.7983815954635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399.84635577415207</v>
      </c>
      <c r="D137" s="98">
        <v>398.21690772923853</v>
      </c>
      <c r="E137" s="98">
        <v>538.14052808284578</v>
      </c>
      <c r="F137" s="98">
        <v>437.26524720649394</v>
      </c>
      <c r="G137" s="98">
        <v>361.49285815194366</v>
      </c>
      <c r="H137" s="98">
        <v>543.76178051534225</v>
      </c>
      <c r="I137" s="98">
        <v>420.58627362008821</v>
      </c>
      <c r="J137" s="98">
        <v>512.40205108239127</v>
      </c>
      <c r="K137" s="98">
        <v>455.58300263091292</v>
      </c>
      <c r="L137" s="98">
        <v>438.10850126233339</v>
      </c>
      <c r="M137" s="98">
        <v>516.50261199314593</v>
      </c>
      <c r="N137" s="98">
        <v>263.94209107489758</v>
      </c>
      <c r="O137" s="98">
        <v>285.21866122934864</v>
      </c>
      <c r="P137" s="98">
        <v>295.12229586224743</v>
      </c>
      <c r="Q137" s="98">
        <v>517.13464923828485</v>
      </c>
      <c r="R137" s="98">
        <v>494.38771159108353</v>
      </c>
      <c r="S137" s="98">
        <v>460.21013661430567</v>
      </c>
      <c r="T137" s="98">
        <v>474.00123674958894</v>
      </c>
      <c r="U137" s="98">
        <v>467.69119236593707</v>
      </c>
      <c r="V137" s="98">
        <v>554.2906060168998</v>
      </c>
      <c r="W137" s="98">
        <v>387.01968674040734</v>
      </c>
      <c r="X137" s="98">
        <v>442.61973792280423</v>
      </c>
      <c r="Y137" s="98">
        <v>588.62883675950843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772.27618817534324</v>
      </c>
      <c r="D138" s="98">
        <v>791.70389156070553</v>
      </c>
      <c r="E138" s="98">
        <v>818.65902992618896</v>
      </c>
      <c r="F138" s="98">
        <v>827.78417780317898</v>
      </c>
      <c r="G138" s="98">
        <v>835.15041946849055</v>
      </c>
      <c r="H138" s="98">
        <v>850.34241075551779</v>
      </c>
      <c r="I138" s="98">
        <v>870.19118608935196</v>
      </c>
      <c r="J138" s="98">
        <v>891.47149435052177</v>
      </c>
      <c r="K138" s="98">
        <v>883.72879767327015</v>
      </c>
      <c r="L138" s="98">
        <v>898.01036284079578</v>
      </c>
      <c r="M138" s="98">
        <v>878.60700734340821</v>
      </c>
      <c r="N138" s="98">
        <v>846.76141170378355</v>
      </c>
      <c r="O138" s="98">
        <v>848.31020093957295</v>
      </c>
      <c r="P138" s="98">
        <v>872.86247028757612</v>
      </c>
      <c r="Q138" s="98">
        <v>915.90604491603005</v>
      </c>
      <c r="R138" s="98">
        <v>925.44584774061605</v>
      </c>
      <c r="S138" s="98">
        <v>941.16828691042815</v>
      </c>
      <c r="T138" s="98">
        <v>946.49087667982178</v>
      </c>
      <c r="U138" s="98">
        <v>968.0485599741977</v>
      </c>
      <c r="V138" s="98">
        <v>1042.7539335337237</v>
      </c>
      <c r="W138" s="98">
        <v>1001.1869318290218</v>
      </c>
      <c r="X138" s="98">
        <v>942.66830983986256</v>
      </c>
      <c r="Y138" s="98">
        <v>938.16954483595498</v>
      </c>
      <c r="DA138" s="63" t="s">
        <v>2373</v>
      </c>
    </row>
    <row r="139" spans="1:105" ht="12" customHeight="1" x14ac:dyDescent="0.25">
      <c r="A139" s="121" t="s">
        <v>54</v>
      </c>
      <c r="B139" s="122">
        <v>716.45229889420705</v>
      </c>
      <c r="C139" s="122">
        <v>734.61478678498929</v>
      </c>
      <c r="D139" s="122">
        <v>762.68895431580438</v>
      </c>
      <c r="E139" s="122">
        <v>779.75583331621226</v>
      </c>
      <c r="F139" s="122">
        <v>757.70721944591742</v>
      </c>
      <c r="G139" s="122">
        <v>744.43480303998933</v>
      </c>
      <c r="H139" s="122">
        <v>727.40806980537138</v>
      </c>
      <c r="I139" s="122">
        <v>669.32836803671989</v>
      </c>
      <c r="J139" s="122">
        <v>605.05635273346252</v>
      </c>
      <c r="K139" s="122">
        <v>577.59897655427937</v>
      </c>
      <c r="L139" s="122">
        <v>600.92575804663682</v>
      </c>
      <c r="M139" s="122">
        <v>508.15702877678416</v>
      </c>
      <c r="N139" s="122">
        <v>432.84123456521201</v>
      </c>
      <c r="O139" s="122">
        <v>444.98279381994973</v>
      </c>
      <c r="P139" s="122">
        <v>422.10601872449098</v>
      </c>
      <c r="Q139" s="122">
        <v>446.72443741527968</v>
      </c>
      <c r="R139" s="122">
        <v>413.72453013257041</v>
      </c>
      <c r="S139" s="122">
        <v>515.00941303240995</v>
      </c>
      <c r="T139" s="122">
        <v>548.17414450087642</v>
      </c>
      <c r="U139" s="122">
        <v>560.78460519510827</v>
      </c>
      <c r="V139" s="122">
        <v>824.44579990257216</v>
      </c>
      <c r="W139" s="122">
        <v>753.93401164919521</v>
      </c>
      <c r="X139" s="122">
        <v>678.240168957685</v>
      </c>
      <c r="Y139" s="122">
        <v>646.35795484215953</v>
      </c>
      <c r="DA139" s="130" t="s">
        <v>2374</v>
      </c>
    </row>
    <row r="140" spans="1:105" ht="12" customHeight="1" x14ac:dyDescent="0.25">
      <c r="A140" s="97" t="s">
        <v>50</v>
      </c>
      <c r="B140" s="98">
        <v>739.42322048850633</v>
      </c>
      <c r="C140" s="98">
        <v>744.9892253776685</v>
      </c>
      <c r="D140" s="98">
        <v>792.61950664039443</v>
      </c>
      <c r="E140" s="98">
        <v>804.51442869129619</v>
      </c>
      <c r="F140" s="98">
        <v>768.405417611865</v>
      </c>
      <c r="G140" s="98">
        <v>767.2051890890225</v>
      </c>
      <c r="H140" s="98">
        <v>760.13053503717424</v>
      </c>
      <c r="I140" s="98">
        <v>692.46482406732218</v>
      </c>
      <c r="J140" s="98">
        <v>617.11098078059752</v>
      </c>
      <c r="K140" s="98">
        <v>617.62857627893993</v>
      </c>
      <c r="L140" s="98">
        <v>654.09373214243033</v>
      </c>
      <c r="M140" s="98">
        <v>540.49949448074415</v>
      </c>
      <c r="N140" s="98">
        <v>457.85426675134988</v>
      </c>
      <c r="O140" s="98">
        <v>497.62039538334199</v>
      </c>
      <c r="P140" s="98">
        <v>467.61257673710094</v>
      </c>
      <c r="Q140" s="98">
        <v>499.26821378335501</v>
      </c>
      <c r="R140" s="98">
        <v>443.95546955058802</v>
      </c>
      <c r="S140" s="98">
        <v>585.96346493668125</v>
      </c>
      <c r="T140" s="98">
        <v>632.22710960940185</v>
      </c>
      <c r="U140" s="98">
        <v>653.8157629977984</v>
      </c>
      <c r="V140" s="98">
        <v>911.90300139127737</v>
      </c>
      <c r="W140" s="98">
        <v>883.54087859909203</v>
      </c>
      <c r="X140" s="98">
        <v>798.51922741189776</v>
      </c>
      <c r="Y140" s="98">
        <v>759.06395206463958</v>
      </c>
      <c r="DA140" s="63" t="s">
        <v>2375</v>
      </c>
    </row>
    <row r="141" spans="1:105" ht="12" customHeight="1" x14ac:dyDescent="0.25">
      <c r="A141" s="109" t="s">
        <v>120</v>
      </c>
      <c r="B141" s="33">
        <v>521.69827292905734</v>
      </c>
      <c r="C141" s="33">
        <v>650.67520725768566</v>
      </c>
      <c r="D141" s="33">
        <v>497.21479037166853</v>
      </c>
      <c r="E141" s="33">
        <v>513.68861708492614</v>
      </c>
      <c r="F141" s="33">
        <v>652.97668525181712</v>
      </c>
      <c r="G141" s="33">
        <v>575.15708203593567</v>
      </c>
      <c r="H141" s="33">
        <v>537.14759410017882</v>
      </c>
      <c r="I141" s="33">
        <v>552.1970123120434</v>
      </c>
      <c r="J141" s="33">
        <v>550.0333676157677</v>
      </c>
      <c r="K141" s="33">
        <v>429.40004391537622</v>
      </c>
      <c r="L141" s="33">
        <v>445.09293443174539</v>
      </c>
      <c r="M141" s="33">
        <v>437.05918428915425</v>
      </c>
      <c r="N141" s="33">
        <v>389.21811640816429</v>
      </c>
      <c r="O141" s="33">
        <v>358.03592188955679</v>
      </c>
      <c r="P141" s="33">
        <v>355.23769804312064</v>
      </c>
      <c r="Q141" s="33">
        <v>376.92203892002959</v>
      </c>
      <c r="R141" s="33">
        <v>376.48521099976233</v>
      </c>
      <c r="S141" s="33">
        <v>424.57845403692681</v>
      </c>
      <c r="T141" s="33">
        <v>441.6943564233174</v>
      </c>
      <c r="U141" s="33">
        <v>446.99395013223614</v>
      </c>
      <c r="V141" s="33">
        <v>728.11352076720152</v>
      </c>
      <c r="W141" s="33">
        <v>621.6820460943527</v>
      </c>
      <c r="X141" s="33">
        <v>562.84477211525871</v>
      </c>
      <c r="Y141" s="33">
        <v>544.67875465436816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6373.2094578540182</v>
      </c>
      <c r="C143" s="117">
        <f t="shared" si="49"/>
        <v>6688.7884228625444</v>
      </c>
      <c r="D143" s="117">
        <f t="shared" si="49"/>
        <v>6819.3917322956686</v>
      </c>
      <c r="E143" s="117">
        <f t="shared" si="49"/>
        <v>7437.9515185218952</v>
      </c>
      <c r="F143" s="117">
        <f t="shared" si="49"/>
        <v>6903.0521640135539</v>
      </c>
      <c r="G143" s="117">
        <f t="shared" si="49"/>
        <v>7035.7233741678347</v>
      </c>
      <c r="H143" s="117">
        <f t="shared" si="49"/>
        <v>7319.0979957994241</v>
      </c>
      <c r="I143" s="117">
        <f t="shared" si="49"/>
        <v>6461.1359710538209</v>
      </c>
      <c r="J143" s="117">
        <f t="shared" si="49"/>
        <v>6430.6088443401686</v>
      </c>
      <c r="K143" s="117">
        <f t="shared" si="49"/>
        <v>6254.1645766189295</v>
      </c>
      <c r="L143" s="117">
        <f t="shared" si="49"/>
        <v>6935.2933321104856</v>
      </c>
      <c r="M143" s="117">
        <f t="shared" si="49"/>
        <v>6435.8780315348931</v>
      </c>
      <c r="N143" s="117">
        <f t="shared" si="49"/>
        <v>5624.279007778563</v>
      </c>
      <c r="O143" s="117">
        <f t="shared" si="49"/>
        <v>5021.2261686932543</v>
      </c>
      <c r="P143" s="117">
        <f t="shared" si="49"/>
        <v>4432.1201055790552</v>
      </c>
      <c r="Q143" s="117">
        <f t="shared" si="49"/>
        <v>5540.0353743940668</v>
      </c>
      <c r="R143" s="117">
        <f t="shared" ref="R143:V143" si="50">R144+R146+R148+R157</f>
        <v>4999.8156970874788</v>
      </c>
      <c r="S143" s="117">
        <f t="shared" si="50"/>
        <v>4703.292790550644</v>
      </c>
      <c r="T143" s="117">
        <f t="shared" si="50"/>
        <v>4757.8856053830259</v>
      </c>
      <c r="U143" s="117">
        <f t="shared" si="50"/>
        <v>4739.7331509743917</v>
      </c>
      <c r="V143" s="117">
        <f t="shared" si="50"/>
        <v>4849.4811794309126</v>
      </c>
      <c r="W143" s="117">
        <f t="shared" ref="W143:Y143" si="51">W144+W146+W148+W157</f>
        <v>5001.6221500240381</v>
      </c>
      <c r="X143" s="117">
        <f t="shared" si="51"/>
        <v>4958.0120325884809</v>
      </c>
      <c r="Y143" s="117">
        <f t="shared" si="51"/>
        <v>4940.265321036728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3848.3133070676804</v>
      </c>
      <c r="C144" s="122">
        <f t="shared" si="52"/>
        <v>4171.0751706425453</v>
      </c>
      <c r="D144" s="122">
        <f t="shared" si="52"/>
        <v>4203.4539101684522</v>
      </c>
      <c r="E144" s="122">
        <f t="shared" si="52"/>
        <v>4668.2742560547968</v>
      </c>
      <c r="F144" s="122">
        <f t="shared" si="52"/>
        <v>4297.2536756961008</v>
      </c>
      <c r="G144" s="122">
        <f t="shared" si="52"/>
        <v>4447.6550377716458</v>
      </c>
      <c r="H144" s="122">
        <f t="shared" si="52"/>
        <v>4564.3945323803337</v>
      </c>
      <c r="I144" s="122">
        <f t="shared" si="52"/>
        <v>3882.8840287968337</v>
      </c>
      <c r="J144" s="122">
        <f t="shared" si="52"/>
        <v>3820.8805610114882</v>
      </c>
      <c r="K144" s="122">
        <f t="shared" si="52"/>
        <v>3737.397828631902</v>
      </c>
      <c r="L144" s="122">
        <f t="shared" si="52"/>
        <v>4364.7436555115655</v>
      </c>
      <c r="M144" s="122">
        <f t="shared" si="52"/>
        <v>3950.6257058342608</v>
      </c>
      <c r="N144" s="122">
        <f t="shared" si="52"/>
        <v>3527.1252711390898</v>
      </c>
      <c r="O144" s="122">
        <f t="shared" si="52"/>
        <v>2910.2890726949076</v>
      </c>
      <c r="P144" s="122">
        <f t="shared" si="52"/>
        <v>2343.1793530257842</v>
      </c>
      <c r="Q144" s="122">
        <f t="shared" si="52"/>
        <v>3156.0544595802526</v>
      </c>
      <c r="R144" s="122">
        <f t="shared" si="52"/>
        <v>2674.338510895017</v>
      </c>
      <c r="S144" s="122">
        <f t="shared" si="52"/>
        <v>2290.0302812358823</v>
      </c>
      <c r="T144" s="122">
        <f t="shared" si="52"/>
        <v>2308.3231640034878</v>
      </c>
      <c r="U144" s="122">
        <f t="shared" si="52"/>
        <v>2267.8522158295204</v>
      </c>
      <c r="V144" s="122">
        <f t="shared" si="52"/>
        <v>2036.1405441770376</v>
      </c>
      <c r="W144" s="122">
        <f t="shared" si="52"/>
        <v>2355.5039877869758</v>
      </c>
      <c r="X144" s="122">
        <f t="shared" si="52"/>
        <v>2412.1191612710063</v>
      </c>
      <c r="Y144" s="122">
        <f t="shared" si="52"/>
        <v>2319.993612028426</v>
      </c>
      <c r="DA144" s="130" t="s">
        <v>2378</v>
      </c>
    </row>
    <row r="145" spans="1:105" ht="12" customHeight="1" x14ac:dyDescent="0.25">
      <c r="A145" s="97" t="s">
        <v>53</v>
      </c>
      <c r="B145" s="98">
        <v>3848.3133070676804</v>
      </c>
      <c r="C145" s="98">
        <v>4171.0751706425453</v>
      </c>
      <c r="D145" s="98">
        <v>4203.4539101684522</v>
      </c>
      <c r="E145" s="98">
        <v>4668.2742560547968</v>
      </c>
      <c r="F145" s="98">
        <v>4297.2536756961008</v>
      </c>
      <c r="G145" s="98">
        <v>4447.6550377716458</v>
      </c>
      <c r="H145" s="98">
        <v>4564.3945323803337</v>
      </c>
      <c r="I145" s="98">
        <v>3882.8840287968337</v>
      </c>
      <c r="J145" s="98">
        <v>3820.8805610114882</v>
      </c>
      <c r="K145" s="98">
        <v>3737.397828631902</v>
      </c>
      <c r="L145" s="98">
        <v>4364.7436555115655</v>
      </c>
      <c r="M145" s="98">
        <v>3950.6257058342608</v>
      </c>
      <c r="N145" s="98">
        <v>3527.1252711390898</v>
      </c>
      <c r="O145" s="98">
        <v>2910.2890726949076</v>
      </c>
      <c r="P145" s="98">
        <v>2343.1793530257842</v>
      </c>
      <c r="Q145" s="98">
        <v>3156.0544595802526</v>
      </c>
      <c r="R145" s="98">
        <v>2674.338510895017</v>
      </c>
      <c r="S145" s="98">
        <v>2290.0302812358823</v>
      </c>
      <c r="T145" s="98">
        <v>2308.3231640034878</v>
      </c>
      <c r="U145" s="98">
        <v>2267.8522158295204</v>
      </c>
      <c r="V145" s="98">
        <v>2036.1405441770376</v>
      </c>
      <c r="W145" s="98">
        <v>2355.5039877869758</v>
      </c>
      <c r="X145" s="98">
        <v>2412.1191612710063</v>
      </c>
      <c r="Y145" s="98">
        <v>2319.993612028426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9.4606867651713031</v>
      </c>
      <c r="C146" s="122">
        <f t="shared" si="53"/>
        <v>9.8366240100786619</v>
      </c>
      <c r="D146" s="122">
        <f t="shared" si="53"/>
        <v>13.827910329033903</v>
      </c>
      <c r="E146" s="122">
        <f t="shared" si="53"/>
        <v>19.889083255676919</v>
      </c>
      <c r="F146" s="122">
        <f t="shared" si="53"/>
        <v>10.343626908315743</v>
      </c>
      <c r="G146" s="122">
        <f t="shared" si="53"/>
        <v>11.428043289339598</v>
      </c>
      <c r="H146" s="122">
        <f t="shared" si="53"/>
        <v>17.378695066413723</v>
      </c>
      <c r="I146" s="122">
        <f t="shared" si="53"/>
        <v>24.256847774044473</v>
      </c>
      <c r="J146" s="122">
        <f t="shared" si="53"/>
        <v>15.320822472865107</v>
      </c>
      <c r="K146" s="122">
        <f t="shared" si="53"/>
        <v>15.89226803380995</v>
      </c>
      <c r="L146" s="122">
        <f t="shared" si="53"/>
        <v>19.716984413991124</v>
      </c>
      <c r="M146" s="122">
        <f t="shared" si="53"/>
        <v>19.955993994156724</v>
      </c>
      <c r="N146" s="122">
        <f t="shared" si="53"/>
        <v>38.593516605093548</v>
      </c>
      <c r="O146" s="122">
        <f t="shared" si="53"/>
        <v>25.626839740072711</v>
      </c>
      <c r="P146" s="122">
        <f t="shared" si="53"/>
        <v>24.002170021742689</v>
      </c>
      <c r="Q146" s="122">
        <f t="shared" si="53"/>
        <v>50.697398944603918</v>
      </c>
      <c r="R146" s="122">
        <f t="shared" si="53"/>
        <v>63.018679808613669</v>
      </c>
      <c r="S146" s="122">
        <f t="shared" si="53"/>
        <v>71.499271430691692</v>
      </c>
      <c r="T146" s="122">
        <f t="shared" si="53"/>
        <v>80.585148322539538</v>
      </c>
      <c r="U146" s="122">
        <f t="shared" si="53"/>
        <v>95.369049184322705</v>
      </c>
      <c r="V146" s="122">
        <f t="shared" si="53"/>
        <v>47.750302289230277</v>
      </c>
      <c r="W146" s="122">
        <f t="shared" si="53"/>
        <v>182.59602731054477</v>
      </c>
      <c r="X146" s="122">
        <f t="shared" si="53"/>
        <v>203.94358682911775</v>
      </c>
      <c r="Y146" s="122">
        <f t="shared" si="53"/>
        <v>179.2757005612377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9.4606867651713031</v>
      </c>
      <c r="C147" s="98">
        <f>IF(RES_hhdet_fec!C147=0,0,RES_hhdet_fec!C147*1000*11630/RES_hhdet_num!C143)</f>
        <v>9.8366240100786619</v>
      </c>
      <c r="D147" s="98">
        <f>IF(RES_hhdet_fec!D147=0,0,RES_hhdet_fec!D147*1000*11630/RES_hhdet_num!D143)</f>
        <v>13.827910329033903</v>
      </c>
      <c r="E147" s="98">
        <f>IF(RES_hhdet_fec!E147=0,0,RES_hhdet_fec!E147*1000*11630/RES_hhdet_num!E143)</f>
        <v>19.889083255676919</v>
      </c>
      <c r="F147" s="98">
        <f>IF(RES_hhdet_fec!F147=0,0,RES_hhdet_fec!F147*1000*11630/RES_hhdet_num!F143)</f>
        <v>10.343626908315743</v>
      </c>
      <c r="G147" s="98">
        <f>IF(RES_hhdet_fec!G147=0,0,RES_hhdet_fec!G147*1000*11630/RES_hhdet_num!G143)</f>
        <v>11.428043289339598</v>
      </c>
      <c r="H147" s="98">
        <f>IF(RES_hhdet_fec!H147=0,0,RES_hhdet_fec!H147*1000*11630/RES_hhdet_num!H143)</f>
        <v>17.378695066413723</v>
      </c>
      <c r="I147" s="98">
        <f>IF(RES_hhdet_fec!I147=0,0,RES_hhdet_fec!I147*1000*11630/RES_hhdet_num!I143)</f>
        <v>24.256847774044473</v>
      </c>
      <c r="J147" s="98">
        <f>IF(RES_hhdet_fec!J147=0,0,RES_hhdet_fec!J147*1000*11630/RES_hhdet_num!J143)</f>
        <v>15.320822472865107</v>
      </c>
      <c r="K147" s="98">
        <f>IF(RES_hhdet_fec!K147=0,0,RES_hhdet_fec!K147*1000*11630/RES_hhdet_num!K143)</f>
        <v>15.89226803380995</v>
      </c>
      <c r="L147" s="98">
        <f>IF(RES_hhdet_fec!L147=0,0,RES_hhdet_fec!L147*1000*11630/RES_hhdet_num!L143)</f>
        <v>19.716984413991124</v>
      </c>
      <c r="M147" s="98">
        <f>IF(RES_hhdet_fec!M147=0,0,RES_hhdet_fec!M147*1000*11630/RES_hhdet_num!M143)</f>
        <v>19.955993994156724</v>
      </c>
      <c r="N147" s="98">
        <f>IF(RES_hhdet_fec!N147=0,0,RES_hhdet_fec!N147*1000*11630/RES_hhdet_num!N143)</f>
        <v>38.593516605093548</v>
      </c>
      <c r="O147" s="98">
        <f>IF(RES_hhdet_fec!O147=0,0,RES_hhdet_fec!O147*1000*11630/RES_hhdet_num!O143)</f>
        <v>25.626839740072711</v>
      </c>
      <c r="P147" s="98">
        <f>IF(RES_hhdet_fec!P147=0,0,RES_hhdet_fec!P147*1000*11630/RES_hhdet_num!P143)</f>
        <v>24.002170021742689</v>
      </c>
      <c r="Q147" s="98">
        <f>IF(RES_hhdet_fec!Q147=0,0,RES_hhdet_fec!Q147*1000*11630/RES_hhdet_num!Q143)</f>
        <v>50.697398944603918</v>
      </c>
      <c r="R147" s="98">
        <f>IF(RES_hhdet_fec!R147=0,0,RES_hhdet_fec!R147*1000*11630/RES_hhdet_num!R143)</f>
        <v>63.018679808613669</v>
      </c>
      <c r="S147" s="98">
        <f>IF(RES_hhdet_fec!S147=0,0,RES_hhdet_fec!S147*1000*11630/RES_hhdet_num!S143)</f>
        <v>71.499271430691692</v>
      </c>
      <c r="T147" s="98">
        <f>IF(RES_hhdet_fec!T147=0,0,RES_hhdet_fec!T147*1000*11630/RES_hhdet_num!T143)</f>
        <v>80.585148322539538</v>
      </c>
      <c r="U147" s="98">
        <f>IF(RES_hhdet_fec!U147=0,0,RES_hhdet_fec!U147*1000*11630/RES_hhdet_num!U143)</f>
        <v>95.369049184322705</v>
      </c>
      <c r="V147" s="98">
        <f>IF(RES_hhdet_fec!V147=0,0,RES_hhdet_fec!V147*1000*11630/RES_hhdet_num!V143)</f>
        <v>47.750302289230277</v>
      </c>
      <c r="W147" s="98">
        <f>IF(RES_hhdet_fec!W147=0,0,RES_hhdet_fec!W147*1000*11630/RES_hhdet_num!W143)</f>
        <v>182.59602731054477</v>
      </c>
      <c r="X147" s="98">
        <f>IF(RES_hhdet_fec!X147=0,0,RES_hhdet_fec!X147*1000*11630/RES_hhdet_num!X143)</f>
        <v>203.94358682911775</v>
      </c>
      <c r="Y147" s="98">
        <f>IF(RES_hhdet_fec!Y147=0,0,RES_hhdet_fec!Y147*1000*11630/RES_hhdet_num!Y143)</f>
        <v>179.2757005612377</v>
      </c>
      <c r="DA147" s="63" t="s">
        <v>2381</v>
      </c>
    </row>
    <row r="148" spans="1:105" ht="12" customHeight="1" x14ac:dyDescent="0.25">
      <c r="A148" s="121" t="s">
        <v>55</v>
      </c>
      <c r="B148" s="122">
        <v>1798.9627277436834</v>
      </c>
      <c r="C148" s="122">
        <v>1774.8927976599141</v>
      </c>
      <c r="D148" s="122">
        <v>1835.7266954870561</v>
      </c>
      <c r="E148" s="122">
        <v>1964.8187256872438</v>
      </c>
      <c r="F148" s="122">
        <v>1837.4989128192669</v>
      </c>
      <c r="G148" s="122">
        <v>1829.7023464414913</v>
      </c>
      <c r="H148" s="122">
        <v>2005.8209998959219</v>
      </c>
      <c r="I148" s="122">
        <v>1882.58992390854</v>
      </c>
      <c r="J148" s="122">
        <v>1989.3592235968792</v>
      </c>
      <c r="K148" s="122">
        <v>1926.22940743297</v>
      </c>
      <c r="L148" s="122">
        <v>1956.5631670590569</v>
      </c>
      <c r="M148" s="122">
        <v>1959.4229432763832</v>
      </c>
      <c r="N148" s="122">
        <v>1626.1117745051474</v>
      </c>
      <c r="O148" s="122">
        <v>1638.5936926726527</v>
      </c>
      <c r="P148" s="122">
        <v>1647.4885356426169</v>
      </c>
      <c r="Q148" s="122">
        <v>1895.0150564294547</v>
      </c>
      <c r="R148" s="122">
        <v>1854.4318464100379</v>
      </c>
      <c r="S148" s="122">
        <v>1834.3931354081717</v>
      </c>
      <c r="T148" s="122">
        <v>1827.8126932630094</v>
      </c>
      <c r="U148" s="122">
        <v>1823.096865969505</v>
      </c>
      <c r="V148" s="122">
        <v>1952.4875903859202</v>
      </c>
      <c r="W148" s="122">
        <v>1723.3663242410146</v>
      </c>
      <c r="X148" s="122">
        <v>1682.7079327394943</v>
      </c>
      <c r="Y148" s="122">
        <v>1809.7867661886194</v>
      </c>
      <c r="DA148" s="130" t="s">
        <v>2382</v>
      </c>
    </row>
    <row r="149" spans="1:105" ht="12" customHeight="1" x14ac:dyDescent="0.25">
      <c r="A149" s="97" t="s">
        <v>124</v>
      </c>
      <c r="B149" s="98">
        <v>2067.7629744674841</v>
      </c>
      <c r="C149" s="98">
        <v>1884.8854780300442</v>
      </c>
      <c r="D149" s="98">
        <v>2118.6022081034685</v>
      </c>
      <c r="E149" s="98">
        <v>2104.6782017596993</v>
      </c>
      <c r="F149" s="98">
        <v>1829.6802178420542</v>
      </c>
      <c r="G149" s="98">
        <v>2195.1647798490612</v>
      </c>
      <c r="H149" s="98">
        <v>2255.9715066126146</v>
      </c>
      <c r="I149" s="98">
        <v>1933.5301222770004</v>
      </c>
      <c r="J149" s="98">
        <v>1925.0740118031035</v>
      </c>
      <c r="K149" s="98">
        <v>2014.4061738877856</v>
      </c>
      <c r="L149" s="98">
        <v>2621.1019185007253</v>
      </c>
      <c r="M149" s="98">
        <v>2102.6185066103285</v>
      </c>
      <c r="N149" s="98">
        <v>1662.627723470436</v>
      </c>
      <c r="O149" s="98">
        <v>1840.1807148233481</v>
      </c>
      <c r="P149" s="98">
        <v>1674.981155915455</v>
      </c>
      <c r="Q149" s="98">
        <v>1683.4658715738135</v>
      </c>
      <c r="R149" s="98">
        <v>1409.2687104720228</v>
      </c>
      <c r="S149" s="98">
        <v>1811.0139432369995</v>
      </c>
      <c r="T149" s="98">
        <v>1883.5235191226</v>
      </c>
      <c r="U149" s="98">
        <v>1919.7774910413384</v>
      </c>
      <c r="V149" s="98">
        <v>1474.5487834662295</v>
      </c>
      <c r="W149" s="98">
        <v>1542.4590968319078</v>
      </c>
      <c r="X149" s="98">
        <v>1524.7960919928819</v>
      </c>
      <c r="Y149" s="98">
        <v>1551.3653797902207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1695.4711598836154</v>
      </c>
      <c r="C153" s="101">
        <v>1751.1489884226826</v>
      </c>
      <c r="D153" s="101">
        <v>1766.5569655021013</v>
      </c>
      <c r="E153" s="101">
        <v>1942.5124722307783</v>
      </c>
      <c r="F153" s="101">
        <v>1847.1592344920643</v>
      </c>
      <c r="G153" s="101">
        <v>1777.7170316814934</v>
      </c>
      <c r="H153" s="101">
        <v>1978.5278296787185</v>
      </c>
      <c r="I153" s="101">
        <v>1887.2295926821519</v>
      </c>
      <c r="J153" s="101">
        <v>2013.5886827384213</v>
      </c>
      <c r="K153" s="101">
        <v>1941.7161019263908</v>
      </c>
      <c r="L153" s="101">
        <v>1941.1902190648798</v>
      </c>
      <c r="M153" s="101">
        <v>1980.6165537014372</v>
      </c>
      <c r="N153" s="101">
        <v>1661.6649873268007</v>
      </c>
      <c r="O153" s="101">
        <v>1664.3545562617858</v>
      </c>
      <c r="P153" s="101">
        <v>1683.2749940324895</v>
      </c>
      <c r="Q153" s="101">
        <v>1939.976185928175</v>
      </c>
      <c r="R153" s="101">
        <v>1908.914391527582</v>
      </c>
      <c r="S153" s="101">
        <v>1871.6775291018853</v>
      </c>
      <c r="T153" s="101">
        <v>1861.8440348391371</v>
      </c>
      <c r="U153" s="101">
        <v>1855.9194019821859</v>
      </c>
      <c r="V153" s="101">
        <v>2018.8350812806066</v>
      </c>
      <c r="W153" s="101">
        <v>1772.2579384968565</v>
      </c>
      <c r="X153" s="101">
        <v>1731.2776947020473</v>
      </c>
      <c r="Y153" s="101">
        <v>1863.431653799164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1172.348108290953</v>
      </c>
      <c r="D154" s="104">
        <v>1189.894381075653</v>
      </c>
      <c r="E154" s="104">
        <v>1356.5884821549239</v>
      </c>
      <c r="F154" s="104">
        <v>1264.9057573451498</v>
      </c>
      <c r="G154" s="104">
        <v>1196.5511737709469</v>
      </c>
      <c r="H154" s="104">
        <v>1393.8444089896338</v>
      </c>
      <c r="I154" s="104">
        <v>1290.771147278655</v>
      </c>
      <c r="J154" s="104">
        <v>1403.9485236265687</v>
      </c>
      <c r="K154" s="104">
        <v>1342.1060901231172</v>
      </c>
      <c r="L154" s="104">
        <v>1339.2505511551201</v>
      </c>
      <c r="M154" s="104">
        <v>1397.9198097047811</v>
      </c>
      <c r="N154" s="104">
        <v>1109.9971128450049</v>
      </c>
      <c r="O154" s="104">
        <v>1133.9668306587901</v>
      </c>
      <c r="P154" s="104">
        <v>1165.8216844684271</v>
      </c>
      <c r="Q154" s="104">
        <v>1429.0786478866714</v>
      </c>
      <c r="R154" s="104">
        <v>1415.8536918816183</v>
      </c>
      <c r="S154" s="104">
        <v>1395.0901331090631</v>
      </c>
      <c r="T154" s="104">
        <v>1408.94508235643</v>
      </c>
      <c r="U154" s="104">
        <v>1419.1468096237754</v>
      </c>
      <c r="V154" s="104">
        <v>1575.2141249118704</v>
      </c>
      <c r="W154" s="104">
        <v>1373.9780222058343</v>
      </c>
      <c r="X154" s="104">
        <v>1375.8659805207303</v>
      </c>
      <c r="Y154" s="104">
        <v>1522.8147186016672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399.92330257497076</v>
      </c>
      <c r="D155" s="98">
        <v>398.16466456707434</v>
      </c>
      <c r="E155" s="98">
        <v>537.99218793626437</v>
      </c>
      <c r="F155" s="98">
        <v>437.17951940882421</v>
      </c>
      <c r="G155" s="98">
        <v>361.42103137721364</v>
      </c>
      <c r="H155" s="98">
        <v>543.50787118948767</v>
      </c>
      <c r="I155" s="98">
        <v>420.18736273805746</v>
      </c>
      <c r="J155" s="98">
        <v>511.65089112646456</v>
      </c>
      <c r="K155" s="98">
        <v>456.32851100544906</v>
      </c>
      <c r="L155" s="98">
        <v>438.83342842238329</v>
      </c>
      <c r="M155" s="98">
        <v>516.96238785416165</v>
      </c>
      <c r="N155" s="98">
        <v>261.88333058633077</v>
      </c>
      <c r="O155" s="98">
        <v>284.01920288806485</v>
      </c>
      <c r="P155" s="98">
        <v>294.83286358550225</v>
      </c>
      <c r="Q155" s="98">
        <v>515.9816631632915</v>
      </c>
      <c r="R155" s="98">
        <v>492.51791013250482</v>
      </c>
      <c r="S155" s="98">
        <v>455.77163986785519</v>
      </c>
      <c r="T155" s="98">
        <v>464.85480089155016</v>
      </c>
      <c r="U155" s="98">
        <v>454.52417906055001</v>
      </c>
      <c r="V155" s="98">
        <v>536.56543526068469</v>
      </c>
      <c r="W155" s="98">
        <v>376.31512873358577</v>
      </c>
      <c r="X155" s="98">
        <v>435.32770572182784</v>
      </c>
      <c r="Y155" s="98">
        <v>584.71374685900685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772.42480571598207</v>
      </c>
      <c r="D156" s="98">
        <v>791.72971650857846</v>
      </c>
      <c r="E156" s="98">
        <v>818.59629421865975</v>
      </c>
      <c r="F156" s="98">
        <v>827.72623793632567</v>
      </c>
      <c r="G156" s="98">
        <v>835.13014239373319</v>
      </c>
      <c r="H156" s="98">
        <v>850.33653780014606</v>
      </c>
      <c r="I156" s="98">
        <v>870.58378454059755</v>
      </c>
      <c r="J156" s="98">
        <v>892.29763250010421</v>
      </c>
      <c r="K156" s="98">
        <v>885.7775791176681</v>
      </c>
      <c r="L156" s="98">
        <v>900.41712273273686</v>
      </c>
      <c r="M156" s="98">
        <v>880.95742185061965</v>
      </c>
      <c r="N156" s="98">
        <v>848.11378225867418</v>
      </c>
      <c r="O156" s="98">
        <v>849.94762777072515</v>
      </c>
      <c r="P156" s="98">
        <v>870.98882088292487</v>
      </c>
      <c r="Q156" s="98">
        <v>913.09698472337993</v>
      </c>
      <c r="R156" s="98">
        <v>923.33578174911349</v>
      </c>
      <c r="S156" s="98">
        <v>939.31849324120776</v>
      </c>
      <c r="T156" s="98">
        <v>944.09028146487958</v>
      </c>
      <c r="U156" s="98">
        <v>964.62263056322547</v>
      </c>
      <c r="V156" s="98">
        <v>1038.6486896511863</v>
      </c>
      <c r="W156" s="98">
        <v>997.66289347224881</v>
      </c>
      <c r="X156" s="98">
        <v>940.53827479890231</v>
      </c>
      <c r="Y156" s="98">
        <v>938.10097174266048</v>
      </c>
      <c r="DA156" s="63" t="s">
        <v>2390</v>
      </c>
    </row>
    <row r="157" spans="1:105" ht="12" customHeight="1" x14ac:dyDescent="0.25">
      <c r="A157" s="121" t="s">
        <v>54</v>
      </c>
      <c r="B157" s="122">
        <v>716.47273627748257</v>
      </c>
      <c r="C157" s="122">
        <v>732.98383055000659</v>
      </c>
      <c r="D157" s="122">
        <v>766.38321631112626</v>
      </c>
      <c r="E157" s="122">
        <v>784.96945352417822</v>
      </c>
      <c r="F157" s="122">
        <v>757.95594858987033</v>
      </c>
      <c r="G157" s="122">
        <v>746.9379466653578</v>
      </c>
      <c r="H157" s="122">
        <v>731.50376845675476</v>
      </c>
      <c r="I157" s="122">
        <v>671.40517057440195</v>
      </c>
      <c r="J157" s="122">
        <v>605.04823725893584</v>
      </c>
      <c r="K157" s="122">
        <v>574.64507252024748</v>
      </c>
      <c r="L157" s="122">
        <v>594.26952512587309</v>
      </c>
      <c r="M157" s="122">
        <v>505.87338843009212</v>
      </c>
      <c r="N157" s="122">
        <v>432.44844552923246</v>
      </c>
      <c r="O157" s="122">
        <v>446.71656358562194</v>
      </c>
      <c r="P157" s="122">
        <v>417.45004688891208</v>
      </c>
      <c r="Q157" s="122">
        <v>438.26845943975559</v>
      </c>
      <c r="R157" s="122">
        <v>408.02665997380984</v>
      </c>
      <c r="S157" s="122">
        <v>507.37010247589853</v>
      </c>
      <c r="T157" s="122">
        <v>541.16459979398883</v>
      </c>
      <c r="U157" s="122">
        <v>553.41501999104344</v>
      </c>
      <c r="V157" s="122">
        <v>813.10274257872493</v>
      </c>
      <c r="W157" s="122">
        <v>740.15581068550273</v>
      </c>
      <c r="X157" s="122">
        <v>659.24135174886294</v>
      </c>
      <c r="Y157" s="122">
        <v>631.20924225844487</v>
      </c>
      <c r="DA157" s="130" t="s">
        <v>2391</v>
      </c>
    </row>
    <row r="158" spans="1:105" ht="12" customHeight="1" x14ac:dyDescent="0.25">
      <c r="A158" s="97" t="s">
        <v>50</v>
      </c>
      <c r="B158" s="98">
        <v>739.42322048850644</v>
      </c>
      <c r="C158" s="98">
        <v>743.90644344552743</v>
      </c>
      <c r="D158" s="98">
        <v>789.8656809519623</v>
      </c>
      <c r="E158" s="98">
        <v>801.59704076845446</v>
      </c>
      <c r="F158" s="98">
        <v>766.16513518282954</v>
      </c>
      <c r="G158" s="98">
        <v>765.75498185612309</v>
      </c>
      <c r="H158" s="98">
        <v>759.71520549517186</v>
      </c>
      <c r="I158" s="98">
        <v>692.4989338233521</v>
      </c>
      <c r="J158" s="98">
        <v>617.03148484832002</v>
      </c>
      <c r="K158" s="98">
        <v>617.46669336422394</v>
      </c>
      <c r="L158" s="98">
        <v>653.78631725183027</v>
      </c>
      <c r="M158" s="98">
        <v>540.2945163316092</v>
      </c>
      <c r="N158" s="98">
        <v>457.77880449267394</v>
      </c>
      <c r="O158" s="98">
        <v>497.5802226732439</v>
      </c>
      <c r="P158" s="98">
        <v>467.50488977648666</v>
      </c>
      <c r="Q158" s="98">
        <v>498.95920790708061</v>
      </c>
      <c r="R158" s="98">
        <v>443.41785716338921</v>
      </c>
      <c r="S158" s="98">
        <v>584.63977097866575</v>
      </c>
      <c r="T158" s="98">
        <v>630.05993196573831</v>
      </c>
      <c r="U158" s="98">
        <v>651.13909899457531</v>
      </c>
      <c r="V158" s="98">
        <v>908.03150122151123</v>
      </c>
      <c r="W158" s="98">
        <v>879.30598460925557</v>
      </c>
      <c r="X158" s="98">
        <v>794.36974324024789</v>
      </c>
      <c r="Y158" s="98">
        <v>755.8386290720299</v>
      </c>
      <c r="DA158" s="63" t="s">
        <v>2392</v>
      </c>
    </row>
    <row r="159" spans="1:105" ht="12" customHeight="1" x14ac:dyDescent="0.25">
      <c r="A159" s="109" t="s">
        <v>120</v>
      </c>
      <c r="B159" s="33">
        <v>521.69827292905723</v>
      </c>
      <c r="C159" s="33">
        <v>648.83355936902296</v>
      </c>
      <c r="D159" s="33">
        <v>495.67736393157031</v>
      </c>
      <c r="E159" s="33">
        <v>511.86917623847</v>
      </c>
      <c r="F159" s="33">
        <v>650.03250884776719</v>
      </c>
      <c r="G159" s="33">
        <v>573.63641274326551</v>
      </c>
      <c r="H159" s="33">
        <v>536.66853141018669</v>
      </c>
      <c r="I159" s="33">
        <v>551.96108190416817</v>
      </c>
      <c r="J159" s="33">
        <v>549.48528847534681</v>
      </c>
      <c r="K159" s="33">
        <v>428.81155846605679</v>
      </c>
      <c r="L159" s="33">
        <v>444.39243202636345</v>
      </c>
      <c r="M159" s="33">
        <v>436.68471688422511</v>
      </c>
      <c r="N159" s="33">
        <v>389.16070530513684</v>
      </c>
      <c r="O159" s="33">
        <v>357.71284351447207</v>
      </c>
      <c r="P159" s="33">
        <v>353.12306106647884</v>
      </c>
      <c r="Q159" s="33">
        <v>373.2469839111393</v>
      </c>
      <c r="R159" s="33">
        <v>372.43035792441873</v>
      </c>
      <c r="S159" s="33">
        <v>419.92882956118427</v>
      </c>
      <c r="T159" s="33">
        <v>436.31277645181638</v>
      </c>
      <c r="U159" s="33">
        <v>441.33419630387135</v>
      </c>
      <c r="V159" s="33">
        <v>718.30084316170758</v>
      </c>
      <c r="W159" s="33">
        <v>611.43595214719835</v>
      </c>
      <c r="X159" s="33">
        <v>552.66836351728807</v>
      </c>
      <c r="Y159" s="33">
        <v>537.10951193262736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12037.277039654837</v>
      </c>
      <c r="C161" s="117">
        <f t="shared" si="54"/>
        <v>12587.350324365838</v>
      </c>
      <c r="D161" s="117">
        <f t="shared" si="54"/>
        <v>12867.079259579281</v>
      </c>
      <c r="E161" s="117">
        <f t="shared" si="54"/>
        <v>13966.090086758881</v>
      </c>
      <c r="F161" s="117">
        <f t="shared" si="54"/>
        <v>13401.36767395893</v>
      </c>
      <c r="G161" s="117">
        <f t="shared" si="54"/>
        <v>14150.32055990709</v>
      </c>
      <c r="H161" s="117">
        <f t="shared" si="54"/>
        <v>14103.508896020847</v>
      </c>
      <c r="I161" s="117">
        <f t="shared" si="54"/>
        <v>12946.648680607836</v>
      </c>
      <c r="J161" s="117">
        <f t="shared" si="54"/>
        <v>13326.33701308799</v>
      </c>
      <c r="K161" s="117">
        <f t="shared" si="54"/>
        <v>13760.016261992294</v>
      </c>
      <c r="L161" s="117">
        <f t="shared" si="54"/>
        <v>14337.26543197524</v>
      </c>
      <c r="M161" s="117">
        <f t="shared" si="54"/>
        <v>14217.535588773282</v>
      </c>
      <c r="N161" s="117">
        <f t="shared" si="54"/>
        <v>12819.390045039414</v>
      </c>
      <c r="O161" s="117">
        <f t="shared" si="54"/>
        <v>13058.877656315377</v>
      </c>
      <c r="P161" s="117">
        <f t="shared" si="54"/>
        <v>12243.992156033737</v>
      </c>
      <c r="Q161" s="117">
        <f t="shared" si="54"/>
        <v>13485.161634749093</v>
      </c>
      <c r="R161" s="117">
        <f t="shared" ref="R161:V161" si="55">R162+R164+R166+R175</f>
        <v>13488.490338625386</v>
      </c>
      <c r="S161" s="117">
        <f t="shared" si="55"/>
        <v>13657.596280677006</v>
      </c>
      <c r="T161" s="117">
        <f t="shared" si="55"/>
        <v>11949.147367858917</v>
      </c>
      <c r="U161" s="117">
        <f t="shared" si="55"/>
        <v>8523.5809828005622</v>
      </c>
      <c r="V161" s="117">
        <f t="shared" si="55"/>
        <v>8523.6064709176571</v>
      </c>
      <c r="W161" s="117">
        <f t="shared" ref="W161:Y161" si="56">W162+W164+W166+W175</f>
        <v>10308.94824453233</v>
      </c>
      <c r="X161" s="117">
        <f t="shared" si="56"/>
        <v>11133.719031830224</v>
      </c>
      <c r="Y161" s="117">
        <f t="shared" si="56"/>
        <v>11921.548798893564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9516.9868419973518</v>
      </c>
      <c r="C162" s="122">
        <f t="shared" si="57"/>
        <v>10062.664719275213</v>
      </c>
      <c r="D162" s="122">
        <f t="shared" si="57"/>
        <v>10238.052763727477</v>
      </c>
      <c r="E162" s="122">
        <f t="shared" si="57"/>
        <v>11187.147232129842</v>
      </c>
      <c r="F162" s="122">
        <f t="shared" si="57"/>
        <v>10787.412533414787</v>
      </c>
      <c r="G162" s="122">
        <f t="shared" si="57"/>
        <v>11550.972731538006</v>
      </c>
      <c r="H162" s="122">
        <f t="shared" si="57"/>
        <v>11349.218050306781</v>
      </c>
      <c r="I162" s="122">
        <f t="shared" si="57"/>
        <v>10374.131258435536</v>
      </c>
      <c r="J162" s="122">
        <f t="shared" si="57"/>
        <v>10716.90757226817</v>
      </c>
      <c r="K162" s="122">
        <f t="shared" si="57"/>
        <v>11237.46835147345</v>
      </c>
      <c r="L162" s="122">
        <f t="shared" si="57"/>
        <v>11749.149789641409</v>
      </c>
      <c r="M162" s="122">
        <f t="shared" si="57"/>
        <v>11716.603118285511</v>
      </c>
      <c r="N162" s="122">
        <f t="shared" si="57"/>
        <v>10711.001340752786</v>
      </c>
      <c r="O162" s="122">
        <f t="shared" si="57"/>
        <v>10933.960431280346</v>
      </c>
      <c r="P162" s="122">
        <f t="shared" si="57"/>
        <v>10127.234318860665</v>
      </c>
      <c r="Q162" s="122">
        <f t="shared" si="57"/>
        <v>11067.498039823695</v>
      </c>
      <c r="R162" s="122">
        <f t="shared" si="57"/>
        <v>11139.963971128975</v>
      </c>
      <c r="S162" s="122">
        <f t="shared" si="57"/>
        <v>11218.987616049748</v>
      </c>
      <c r="T162" s="122">
        <f t="shared" si="57"/>
        <v>9476.9711595350182</v>
      </c>
      <c r="U162" s="122">
        <f t="shared" si="57"/>
        <v>6066.0959207538035</v>
      </c>
      <c r="V162" s="122">
        <f t="shared" si="57"/>
        <v>5753.5583580512885</v>
      </c>
      <c r="W162" s="122">
        <f t="shared" si="57"/>
        <v>7747.0812545237022</v>
      </c>
      <c r="X162" s="122">
        <f t="shared" si="57"/>
        <v>8682.0272812188414</v>
      </c>
      <c r="Y162" s="122">
        <f t="shared" si="57"/>
        <v>9391.2353653753162</v>
      </c>
      <c r="DA162" s="130" t="s">
        <v>2395</v>
      </c>
    </row>
    <row r="163" spans="1:105" ht="12" customHeight="1" x14ac:dyDescent="0.25">
      <c r="A163" s="97" t="s">
        <v>53</v>
      </c>
      <c r="B163" s="33">
        <v>9516.9868419973518</v>
      </c>
      <c r="C163" s="33">
        <v>10062.664719275213</v>
      </c>
      <c r="D163" s="33">
        <v>10238.052763727477</v>
      </c>
      <c r="E163" s="33">
        <v>11187.147232129842</v>
      </c>
      <c r="F163" s="33">
        <v>10787.412533414787</v>
      </c>
      <c r="G163" s="33">
        <v>11550.972731538006</v>
      </c>
      <c r="H163" s="33">
        <v>11349.218050306781</v>
      </c>
      <c r="I163" s="33">
        <v>10374.131258435536</v>
      </c>
      <c r="J163" s="33">
        <v>10716.90757226817</v>
      </c>
      <c r="K163" s="33">
        <v>11237.46835147345</v>
      </c>
      <c r="L163" s="33">
        <v>11749.149789641409</v>
      </c>
      <c r="M163" s="33">
        <v>11716.603118285511</v>
      </c>
      <c r="N163" s="33">
        <v>10711.001340752786</v>
      </c>
      <c r="O163" s="33">
        <v>10933.960431280346</v>
      </c>
      <c r="P163" s="33">
        <v>10127.234318860665</v>
      </c>
      <c r="Q163" s="33">
        <v>11067.498039823695</v>
      </c>
      <c r="R163" s="33">
        <v>11139.963971128975</v>
      </c>
      <c r="S163" s="33">
        <v>11218.987616049748</v>
      </c>
      <c r="T163" s="33">
        <v>9476.9711595350182</v>
      </c>
      <c r="U163" s="33">
        <v>6066.0959207538035</v>
      </c>
      <c r="V163" s="33">
        <v>5753.5583580512885</v>
      </c>
      <c r="W163" s="33">
        <v>7747.0812545237022</v>
      </c>
      <c r="X163" s="33">
        <v>8682.0272812188414</v>
      </c>
      <c r="Y163" s="33">
        <v>9391.2353653753162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4.7957077660049778</v>
      </c>
      <c r="C164" s="122">
        <f t="shared" si="58"/>
        <v>5.3625937930630645</v>
      </c>
      <c r="D164" s="122">
        <f t="shared" si="58"/>
        <v>8.3911479343999265</v>
      </c>
      <c r="E164" s="122">
        <f t="shared" si="58"/>
        <v>13.055016572113104</v>
      </c>
      <c r="F164" s="122">
        <f t="shared" si="58"/>
        <v>7.0325341301577042</v>
      </c>
      <c r="G164" s="122">
        <f t="shared" si="58"/>
        <v>7.9708911183987343</v>
      </c>
      <c r="H164" s="122">
        <f t="shared" si="58"/>
        <v>12.648096809739085</v>
      </c>
      <c r="I164" s="122">
        <f t="shared" si="58"/>
        <v>17.929941090976278</v>
      </c>
      <c r="J164" s="122">
        <f t="shared" si="58"/>
        <v>12.280369397574606</v>
      </c>
      <c r="K164" s="122">
        <f t="shared" si="58"/>
        <v>13.880234572129281</v>
      </c>
      <c r="L164" s="122">
        <f t="shared" si="58"/>
        <v>18.037858722149586</v>
      </c>
      <c r="M164" s="122">
        <f t="shared" si="58"/>
        <v>17.77957025493745</v>
      </c>
      <c r="N164" s="122">
        <f t="shared" si="58"/>
        <v>31.526147024638536</v>
      </c>
      <c r="O164" s="122">
        <f t="shared" si="58"/>
        <v>19.29121965257395</v>
      </c>
      <c r="P164" s="122">
        <f t="shared" si="58"/>
        <v>14.981026450531099</v>
      </c>
      <c r="Q164" s="122">
        <f t="shared" si="58"/>
        <v>29.629813455303193</v>
      </c>
      <c r="R164" s="122">
        <f t="shared" si="58"/>
        <v>35.447686708587241</v>
      </c>
      <c r="S164" s="122">
        <f t="shared" si="58"/>
        <v>43.325333091623115</v>
      </c>
      <c r="T164" s="122">
        <f t="shared" si="58"/>
        <v>55.447566943862824</v>
      </c>
      <c r="U164" s="122">
        <f t="shared" si="58"/>
        <v>69.748771490640266</v>
      </c>
      <c r="V164" s="122">
        <f t="shared" si="58"/>
        <v>35.941862248477122</v>
      </c>
      <c r="W164" s="122">
        <f t="shared" si="58"/>
        <v>136.07922295190838</v>
      </c>
      <c r="X164" s="122">
        <f t="shared" si="58"/>
        <v>143.07123957497251</v>
      </c>
      <c r="Y164" s="122">
        <f t="shared" si="58"/>
        <v>119.25090379259841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4.7957077660049778</v>
      </c>
      <c r="C165" s="98">
        <f>IF(RES_hhdet_fec!C165=0,0,RES_hhdet_fec!C165*1000*11630/RES_hhdet_num!C161)</f>
        <v>5.3625937930630645</v>
      </c>
      <c r="D165" s="98">
        <f>IF(RES_hhdet_fec!D165=0,0,RES_hhdet_fec!D165*1000*11630/RES_hhdet_num!D161)</f>
        <v>8.3911479343999265</v>
      </c>
      <c r="E165" s="98">
        <f>IF(RES_hhdet_fec!E165=0,0,RES_hhdet_fec!E165*1000*11630/RES_hhdet_num!E161)</f>
        <v>13.055016572113104</v>
      </c>
      <c r="F165" s="98">
        <f>IF(RES_hhdet_fec!F165=0,0,RES_hhdet_fec!F165*1000*11630/RES_hhdet_num!F161)</f>
        <v>7.0325341301577042</v>
      </c>
      <c r="G165" s="98">
        <f>IF(RES_hhdet_fec!G165=0,0,RES_hhdet_fec!G165*1000*11630/RES_hhdet_num!G161)</f>
        <v>7.9708911183987343</v>
      </c>
      <c r="H165" s="98">
        <f>IF(RES_hhdet_fec!H165=0,0,RES_hhdet_fec!H165*1000*11630/RES_hhdet_num!H161)</f>
        <v>12.648096809739085</v>
      </c>
      <c r="I165" s="98">
        <f>IF(RES_hhdet_fec!I165=0,0,RES_hhdet_fec!I165*1000*11630/RES_hhdet_num!I161)</f>
        <v>17.929941090976278</v>
      </c>
      <c r="J165" s="98">
        <f>IF(RES_hhdet_fec!J165=0,0,RES_hhdet_fec!J165*1000*11630/RES_hhdet_num!J161)</f>
        <v>12.280369397574606</v>
      </c>
      <c r="K165" s="98">
        <f>IF(RES_hhdet_fec!K165=0,0,RES_hhdet_fec!K165*1000*11630/RES_hhdet_num!K161)</f>
        <v>13.880234572129281</v>
      </c>
      <c r="L165" s="98">
        <f>IF(RES_hhdet_fec!L165=0,0,RES_hhdet_fec!L165*1000*11630/RES_hhdet_num!L161)</f>
        <v>18.037858722149586</v>
      </c>
      <c r="M165" s="98">
        <f>IF(RES_hhdet_fec!M165=0,0,RES_hhdet_fec!M165*1000*11630/RES_hhdet_num!M161)</f>
        <v>17.77957025493745</v>
      </c>
      <c r="N165" s="98">
        <f>IF(RES_hhdet_fec!N165=0,0,RES_hhdet_fec!N165*1000*11630/RES_hhdet_num!N161)</f>
        <v>31.526147024638536</v>
      </c>
      <c r="O165" s="98">
        <f>IF(RES_hhdet_fec!O165=0,0,RES_hhdet_fec!O165*1000*11630/RES_hhdet_num!O161)</f>
        <v>19.29121965257395</v>
      </c>
      <c r="P165" s="98">
        <f>IF(RES_hhdet_fec!P165=0,0,RES_hhdet_fec!P165*1000*11630/RES_hhdet_num!P161)</f>
        <v>14.981026450531099</v>
      </c>
      <c r="Q165" s="98">
        <f>IF(RES_hhdet_fec!Q165=0,0,RES_hhdet_fec!Q165*1000*11630/RES_hhdet_num!Q161)</f>
        <v>29.629813455303193</v>
      </c>
      <c r="R165" s="98">
        <f>IF(RES_hhdet_fec!R165=0,0,RES_hhdet_fec!R165*1000*11630/RES_hhdet_num!R161)</f>
        <v>35.447686708587241</v>
      </c>
      <c r="S165" s="98">
        <f>IF(RES_hhdet_fec!S165=0,0,RES_hhdet_fec!S165*1000*11630/RES_hhdet_num!S161)</f>
        <v>43.325333091623115</v>
      </c>
      <c r="T165" s="98">
        <f>IF(RES_hhdet_fec!T165=0,0,RES_hhdet_fec!T165*1000*11630/RES_hhdet_num!T161)</f>
        <v>55.447566943862824</v>
      </c>
      <c r="U165" s="98">
        <f>IF(RES_hhdet_fec!U165=0,0,RES_hhdet_fec!U165*1000*11630/RES_hhdet_num!U161)</f>
        <v>69.748771490640266</v>
      </c>
      <c r="V165" s="98">
        <f>IF(RES_hhdet_fec!V165=0,0,RES_hhdet_fec!V165*1000*11630/RES_hhdet_num!V161)</f>
        <v>35.941862248477122</v>
      </c>
      <c r="W165" s="98">
        <f>IF(RES_hhdet_fec!W165=0,0,RES_hhdet_fec!W165*1000*11630/RES_hhdet_num!W161)</f>
        <v>136.07922295190838</v>
      </c>
      <c r="X165" s="98">
        <f>IF(RES_hhdet_fec!X165=0,0,RES_hhdet_fec!X165*1000*11630/RES_hhdet_num!X161)</f>
        <v>143.07123957497251</v>
      </c>
      <c r="Y165" s="98">
        <f>IF(RES_hhdet_fec!Y165=0,0,RES_hhdet_fec!Y165*1000*11630/RES_hhdet_num!Y161)</f>
        <v>119.25090379259841</v>
      </c>
      <c r="DA165" s="63" t="s">
        <v>2398</v>
      </c>
    </row>
    <row r="166" spans="1:105" ht="12" customHeight="1" x14ac:dyDescent="0.25">
      <c r="A166" s="121" t="s">
        <v>55</v>
      </c>
      <c r="B166" s="122">
        <v>1799.0529023377144</v>
      </c>
      <c r="C166" s="122">
        <v>1785.2102216855349</v>
      </c>
      <c r="D166" s="122">
        <v>1856.0529517720659</v>
      </c>
      <c r="E166" s="122">
        <v>1983.6747675353756</v>
      </c>
      <c r="F166" s="122">
        <v>1848.747753719442</v>
      </c>
      <c r="G166" s="122">
        <v>1844.4488450921365</v>
      </c>
      <c r="H166" s="122">
        <v>2010.9548815734317</v>
      </c>
      <c r="I166" s="122">
        <v>1883.8663848205254</v>
      </c>
      <c r="J166" s="122">
        <v>1992.0702584616486</v>
      </c>
      <c r="K166" s="122">
        <v>1932.0108276739445</v>
      </c>
      <c r="L166" s="122">
        <v>1969.8630269760674</v>
      </c>
      <c r="M166" s="122">
        <v>1973.2985365644249</v>
      </c>
      <c r="N166" s="122">
        <v>1641.7140283090503</v>
      </c>
      <c r="O166" s="122">
        <v>1656.1332644247123</v>
      </c>
      <c r="P166" s="122">
        <v>1679.7818500250553</v>
      </c>
      <c r="Q166" s="122">
        <v>1944.1498041406178</v>
      </c>
      <c r="R166" s="122">
        <v>1901.9539158387224</v>
      </c>
      <c r="S166" s="122">
        <v>1885.0297728012458</v>
      </c>
      <c r="T166" s="122">
        <v>1873.3748689376623</v>
      </c>
      <c r="U166" s="122">
        <v>1835.3383148491582</v>
      </c>
      <c r="V166" s="122">
        <v>1931.7690769047879</v>
      </c>
      <c r="W166" s="122">
        <v>1696.9393173384897</v>
      </c>
      <c r="X166" s="122">
        <v>1658.8594837579844</v>
      </c>
      <c r="Y166" s="122">
        <v>1786.1476720502471</v>
      </c>
      <c r="DA166" s="130" t="s">
        <v>2399</v>
      </c>
    </row>
    <row r="167" spans="1:105" ht="12" customHeight="1" x14ac:dyDescent="0.25">
      <c r="A167" s="97" t="s">
        <v>124</v>
      </c>
      <c r="B167" s="98">
        <v>2067.7629744674841</v>
      </c>
      <c r="C167" s="98">
        <v>1890.5129232528548</v>
      </c>
      <c r="D167" s="98">
        <v>2134.035005340043</v>
      </c>
      <c r="E167" s="98">
        <v>2123.9158909142402</v>
      </c>
      <c r="F167" s="98">
        <v>1847.3749163309469</v>
      </c>
      <c r="G167" s="98">
        <v>2214.1200116828686</v>
      </c>
      <c r="H167" s="98">
        <v>2265.2017612220175</v>
      </c>
      <c r="I167" s="98">
        <v>1934.57937010874</v>
      </c>
      <c r="J167" s="98">
        <v>1925.6439080182247</v>
      </c>
      <c r="K167" s="98">
        <v>2018.3580541997644</v>
      </c>
      <c r="L167" s="98">
        <v>2641.8104371770269</v>
      </c>
      <c r="M167" s="98">
        <v>2127.4550537914465</v>
      </c>
      <c r="N167" s="98">
        <v>1694.0636925419835</v>
      </c>
      <c r="O167" s="98">
        <v>1887.7593486058051</v>
      </c>
      <c r="P167" s="98">
        <v>1732.6608804313694</v>
      </c>
      <c r="Q167" s="98">
        <v>1760.3951657646619</v>
      </c>
      <c r="R167" s="98">
        <v>1492.2829732527159</v>
      </c>
      <c r="S167" s="98">
        <v>1923.3899627192341</v>
      </c>
      <c r="T167" s="98">
        <v>1985.6876338446386</v>
      </c>
      <c r="U167" s="98">
        <v>1947.8744044356283</v>
      </c>
      <c r="V167" s="98">
        <v>1456.1473189393619</v>
      </c>
      <c r="W167" s="98">
        <v>1508.6065131022722</v>
      </c>
      <c r="X167" s="98">
        <v>1491.9907176940658</v>
      </c>
      <c r="Y167" s="98">
        <v>1520.1024609285753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1695.4711598836157</v>
      </c>
      <c r="C171" s="101">
        <v>1756.7548491388095</v>
      </c>
      <c r="D171" s="101">
        <v>1777.2038324188886</v>
      </c>
      <c r="E171" s="101">
        <v>1954.9827228118936</v>
      </c>
      <c r="F171" s="101">
        <v>1857.0853780168777</v>
      </c>
      <c r="G171" s="101">
        <v>1784.4799495199359</v>
      </c>
      <c r="H171" s="101">
        <v>1981.6977630391075</v>
      </c>
      <c r="I171" s="101">
        <v>1888.236970517899</v>
      </c>
      <c r="J171" s="101">
        <v>2015.1344350393078</v>
      </c>
      <c r="K171" s="101">
        <v>1944.5935555338679</v>
      </c>
      <c r="L171" s="101">
        <v>1948.0045970007584</v>
      </c>
      <c r="M171" s="101">
        <v>1990.596595231857</v>
      </c>
      <c r="N171" s="101">
        <v>1673.2487748855062</v>
      </c>
      <c r="O171" s="101">
        <v>1681.1296743400683</v>
      </c>
      <c r="P171" s="101">
        <v>1716.0188648897631</v>
      </c>
      <c r="Q171" s="101">
        <v>1990.8992938455842</v>
      </c>
      <c r="R171" s="101">
        <v>1958.0436291966898</v>
      </c>
      <c r="S171" s="101">
        <v>1921.3386172098756</v>
      </c>
      <c r="T171" s="101">
        <v>1905.5302532962378</v>
      </c>
      <c r="U171" s="101">
        <v>1867.8799666185876</v>
      </c>
      <c r="V171" s="101">
        <v>1996.676127622447</v>
      </c>
      <c r="W171" s="101">
        <v>1744.8432253447145</v>
      </c>
      <c r="X171" s="101">
        <v>1707.3160436274945</v>
      </c>
      <c r="Y171" s="101">
        <v>1839.5967851830301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1172.4896693604192</v>
      </c>
      <c r="D172" s="104">
        <v>1190.0934198229816</v>
      </c>
      <c r="E172" s="104">
        <v>1357.0427482175294</v>
      </c>
      <c r="F172" s="104">
        <v>1265.3711878720753</v>
      </c>
      <c r="G172" s="104">
        <v>1197.3114938904464</v>
      </c>
      <c r="H172" s="104">
        <v>1395.2395160067508</v>
      </c>
      <c r="I172" s="104">
        <v>1291.4410743657299</v>
      </c>
      <c r="J172" s="104">
        <v>1404.6391332615742</v>
      </c>
      <c r="K172" s="104">
        <v>1342.7413547947449</v>
      </c>
      <c r="L172" s="104">
        <v>1340.6855489502395</v>
      </c>
      <c r="M172" s="104">
        <v>1400.9971676487282</v>
      </c>
      <c r="N172" s="104">
        <v>1113.8184748145015</v>
      </c>
      <c r="O172" s="104">
        <v>1138.9040835313115</v>
      </c>
      <c r="P172" s="104">
        <v>1178.8050210204776</v>
      </c>
      <c r="Q172" s="104">
        <v>1453.0023387954093</v>
      </c>
      <c r="R172" s="104">
        <v>1438.2157533199786</v>
      </c>
      <c r="S172" s="104">
        <v>1416.6567971443972</v>
      </c>
      <c r="T172" s="104">
        <v>1426.743166344374</v>
      </c>
      <c r="U172" s="104">
        <v>1423.6354412413596</v>
      </c>
      <c r="V172" s="104">
        <v>1567.1895098860368</v>
      </c>
      <c r="W172" s="104">
        <v>1365.6298134442361</v>
      </c>
      <c r="X172" s="104">
        <v>1367.6313358116113</v>
      </c>
      <c r="Y172" s="104">
        <v>1512.7227240680377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399.97159332582947</v>
      </c>
      <c r="D173" s="98">
        <v>398.2593152952565</v>
      </c>
      <c r="E173" s="98">
        <v>538.21355874947574</v>
      </c>
      <c r="F173" s="98">
        <v>437.37745712417876</v>
      </c>
      <c r="G173" s="98">
        <v>361.72535624298496</v>
      </c>
      <c r="H173" s="98">
        <v>544.20817875741056</v>
      </c>
      <c r="I173" s="98">
        <v>420.50606700100087</v>
      </c>
      <c r="J173" s="98">
        <v>512.09823569615105</v>
      </c>
      <c r="K173" s="98">
        <v>456.72192091175873</v>
      </c>
      <c r="L173" s="98">
        <v>439.7265665245456</v>
      </c>
      <c r="M173" s="98">
        <v>518.84881015654435</v>
      </c>
      <c r="N173" s="98">
        <v>263.68484933466135</v>
      </c>
      <c r="O173" s="98">
        <v>286.50699611805067</v>
      </c>
      <c r="P173" s="98">
        <v>300.83620566714399</v>
      </c>
      <c r="Q173" s="98">
        <v>530.31596932815739</v>
      </c>
      <c r="R173" s="98">
        <v>505.51414755805666</v>
      </c>
      <c r="S173" s="98">
        <v>468.61835787582487</v>
      </c>
      <c r="T173" s="98">
        <v>475.99571341604582</v>
      </c>
      <c r="U173" s="98">
        <v>456.81482397380557</v>
      </c>
      <c r="V173" s="98">
        <v>530.52664911460408</v>
      </c>
      <c r="W173" s="98">
        <v>371.29363479073498</v>
      </c>
      <c r="X173" s="98">
        <v>430.51383420590344</v>
      </c>
      <c r="Y173" s="98">
        <v>578.64369554162749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772.51807603458997</v>
      </c>
      <c r="D174" s="33">
        <v>791.834104527725</v>
      </c>
      <c r="E174" s="33">
        <v>818.82918946805387</v>
      </c>
      <c r="F174" s="33">
        <v>827.99373074789662</v>
      </c>
      <c r="G174" s="33">
        <v>835.58613764746144</v>
      </c>
      <c r="H174" s="33">
        <v>851.0313372493406</v>
      </c>
      <c r="I174" s="33">
        <v>870.93500736472913</v>
      </c>
      <c r="J174" s="33">
        <v>892.54089756542328</v>
      </c>
      <c r="K174" s="33">
        <v>886.01943388298616</v>
      </c>
      <c r="L174" s="33">
        <v>900.95898242569376</v>
      </c>
      <c r="M174" s="33">
        <v>882.14835749218412</v>
      </c>
      <c r="N174" s="33">
        <v>850.13362547984013</v>
      </c>
      <c r="O174" s="33">
        <v>852.39708741326081</v>
      </c>
      <c r="P174" s="33">
        <v>877.96881535333375</v>
      </c>
      <c r="Q174" s="33">
        <v>922.68636946725201</v>
      </c>
      <c r="R174" s="33">
        <v>932.70160576192188</v>
      </c>
      <c r="S174" s="33">
        <v>948.03843926857212</v>
      </c>
      <c r="T174" s="33">
        <v>950.74745292832847</v>
      </c>
      <c r="U174" s="33">
        <v>966.82061726755398</v>
      </c>
      <c r="V174" s="33">
        <v>1036.6628607714329</v>
      </c>
      <c r="W174" s="33">
        <v>994.33617865350118</v>
      </c>
      <c r="X174" s="33">
        <v>937.11750160570796</v>
      </c>
      <c r="Y174" s="33">
        <v>934.07902852641018</v>
      </c>
      <c r="DA174" s="60" t="s">
        <v>2407</v>
      </c>
    </row>
    <row r="175" spans="1:105" ht="12" customHeight="1" x14ac:dyDescent="0.25">
      <c r="A175" s="121" t="s">
        <v>54</v>
      </c>
      <c r="B175" s="122">
        <v>716.44158755376498</v>
      </c>
      <c r="C175" s="122">
        <v>734.11278961202618</v>
      </c>
      <c r="D175" s="122">
        <v>764.58239614533727</v>
      </c>
      <c r="E175" s="122">
        <v>782.21307052154918</v>
      </c>
      <c r="F175" s="122">
        <v>758.17485269454255</v>
      </c>
      <c r="G175" s="122">
        <v>746.92809215854959</v>
      </c>
      <c r="H175" s="122">
        <v>730.68786733089428</v>
      </c>
      <c r="I175" s="122">
        <v>670.721096260796</v>
      </c>
      <c r="J175" s="122">
        <v>605.07881296059759</v>
      </c>
      <c r="K175" s="122">
        <v>576.65684827277016</v>
      </c>
      <c r="L175" s="122">
        <v>600.21475663561432</v>
      </c>
      <c r="M175" s="122">
        <v>509.85436366840815</v>
      </c>
      <c r="N175" s="122">
        <v>435.14852895293842</v>
      </c>
      <c r="O175" s="122">
        <v>449.49274095774564</v>
      </c>
      <c r="P175" s="122">
        <v>421.9949606974854</v>
      </c>
      <c r="Q175" s="122">
        <v>443.88397732947578</v>
      </c>
      <c r="R175" s="122">
        <v>411.12476494910209</v>
      </c>
      <c r="S175" s="122">
        <v>510.25355873438804</v>
      </c>
      <c r="T175" s="122">
        <v>543.35377244237236</v>
      </c>
      <c r="U175" s="122">
        <v>552.39797570695987</v>
      </c>
      <c r="V175" s="122">
        <v>802.33717371310388</v>
      </c>
      <c r="W175" s="122">
        <v>728.84844971822986</v>
      </c>
      <c r="X175" s="122">
        <v>649.7610272784267</v>
      </c>
      <c r="Y175" s="122">
        <v>624.91485767540235</v>
      </c>
      <c r="DA175" s="130" t="s">
        <v>2408</v>
      </c>
    </row>
    <row r="176" spans="1:105" ht="12" customHeight="1" x14ac:dyDescent="0.25">
      <c r="A176" s="97" t="s">
        <v>50</v>
      </c>
      <c r="B176" s="98">
        <v>739.42322048850644</v>
      </c>
      <c r="C176" s="98">
        <v>744.66124042523131</v>
      </c>
      <c r="D176" s="98">
        <v>791.41442449956844</v>
      </c>
      <c r="E176" s="98">
        <v>803.2173527780003</v>
      </c>
      <c r="F176" s="98">
        <v>767.44049283359936</v>
      </c>
      <c r="G176" s="98">
        <v>766.61781981020386</v>
      </c>
      <c r="H176" s="98">
        <v>759.98689081494467</v>
      </c>
      <c r="I176" s="98">
        <v>692.4966358055201</v>
      </c>
      <c r="J176" s="98">
        <v>617.05862807130711</v>
      </c>
      <c r="K176" s="98">
        <v>617.54225776109979</v>
      </c>
      <c r="L176" s="98">
        <v>654.00293557983525</v>
      </c>
      <c r="M176" s="98">
        <v>540.52417151001407</v>
      </c>
      <c r="N176" s="98">
        <v>457.98618770087285</v>
      </c>
      <c r="O176" s="98">
        <v>497.7779204316426</v>
      </c>
      <c r="P176" s="98">
        <v>467.67863171329242</v>
      </c>
      <c r="Q176" s="98">
        <v>499.20985583202554</v>
      </c>
      <c r="R176" s="98">
        <v>443.80123120581368</v>
      </c>
      <c r="S176" s="98">
        <v>585.90205643213631</v>
      </c>
      <c r="T176" s="98">
        <v>631.77390193000849</v>
      </c>
      <c r="U176" s="98">
        <v>651.14361483373136</v>
      </c>
      <c r="V176" s="98">
        <v>905.02317389199015</v>
      </c>
      <c r="W176" s="98">
        <v>875.98311502392698</v>
      </c>
      <c r="X176" s="98">
        <v>792.15536984918265</v>
      </c>
      <c r="Y176" s="98">
        <v>754.42676208430566</v>
      </c>
      <c r="DA176" s="63" t="s">
        <v>2409</v>
      </c>
    </row>
    <row r="177" spans="1:105" ht="12" customHeight="1" x14ac:dyDescent="0.25">
      <c r="A177" s="109" t="s">
        <v>120</v>
      </c>
      <c r="B177" s="33">
        <v>521.69827292905723</v>
      </c>
      <c r="C177" s="33">
        <v>650.10130290847633</v>
      </c>
      <c r="D177" s="33">
        <v>496.719476722698</v>
      </c>
      <c r="E177" s="33">
        <v>513.11402179878542</v>
      </c>
      <c r="F177" s="33">
        <v>652.16613655074093</v>
      </c>
      <c r="G177" s="33">
        <v>574.84050457707633</v>
      </c>
      <c r="H177" s="33">
        <v>536.99273768816545</v>
      </c>
      <c r="I177" s="33">
        <v>552.0050523573301</v>
      </c>
      <c r="J177" s="33">
        <v>549.61175484285673</v>
      </c>
      <c r="K177" s="33">
        <v>429.07341857168319</v>
      </c>
      <c r="L177" s="33">
        <v>445.00889340835363</v>
      </c>
      <c r="M177" s="33">
        <v>437.48402727976224</v>
      </c>
      <c r="N177" s="33">
        <v>389.97624358808122</v>
      </c>
      <c r="O177" s="33">
        <v>358.5300740026413</v>
      </c>
      <c r="P177" s="33">
        <v>354.52758552660839</v>
      </c>
      <c r="Q177" s="33">
        <v>375.2443847487724</v>
      </c>
      <c r="R177" s="33">
        <v>374.60725952986809</v>
      </c>
      <c r="S177" s="33">
        <v>423.19878842016806</v>
      </c>
      <c r="T177" s="33">
        <v>440.31354243027738</v>
      </c>
      <c r="U177" s="33">
        <v>441.35828169554378</v>
      </c>
      <c r="V177" s="33">
        <v>710.54801609529227</v>
      </c>
      <c r="W177" s="33">
        <v>604.65684497482846</v>
      </c>
      <c r="X177" s="33">
        <v>548.4573427564776</v>
      </c>
      <c r="Y177" s="33">
        <v>534.14660572270816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6853.9912362663617</v>
      </c>
      <c r="C3" s="117">
        <f t="shared" si="0"/>
        <v>6859.3876264338933</v>
      </c>
      <c r="D3" s="117">
        <f t="shared" si="0"/>
        <v>8101.3813175782489</v>
      </c>
      <c r="E3" s="117">
        <f t="shared" si="0"/>
        <v>8649.6827585080464</v>
      </c>
      <c r="F3" s="117">
        <f t="shared" si="0"/>
        <v>8396.6383000652786</v>
      </c>
      <c r="G3" s="117">
        <f t="shared" si="0"/>
        <v>9129.68671379429</v>
      </c>
      <c r="H3" s="117">
        <f t="shared" si="0"/>
        <v>9582.573674429841</v>
      </c>
      <c r="I3" s="117">
        <f t="shared" si="0"/>
        <v>7029.7579460948691</v>
      </c>
      <c r="J3" s="117">
        <f t="shared" si="0"/>
        <v>8593.1984964518942</v>
      </c>
      <c r="K3" s="117">
        <f t="shared" si="0"/>
        <v>8220.3066733250489</v>
      </c>
      <c r="L3" s="117">
        <f t="shared" si="0"/>
        <v>8799.6344163918075</v>
      </c>
      <c r="M3" s="117">
        <f t="shared" si="0"/>
        <v>10013.327383928396</v>
      </c>
      <c r="N3" s="117">
        <f t="shared" si="0"/>
        <v>9321.4829048003267</v>
      </c>
      <c r="O3" s="117">
        <f t="shared" si="0"/>
        <v>9093.5875021962456</v>
      </c>
      <c r="P3" s="117">
        <f t="shared" si="0"/>
        <v>7882.1820522602038</v>
      </c>
      <c r="Q3" s="117">
        <f t="shared" si="0"/>
        <v>7969.0294532333555</v>
      </c>
      <c r="R3" s="117">
        <f t="shared" ref="R3:V3" si="1">R4+R7+R9+R19</f>
        <v>9903.5223615543164</v>
      </c>
      <c r="S3" s="117">
        <f t="shared" si="1"/>
        <v>11602.89063862677</v>
      </c>
      <c r="T3" s="117">
        <f t="shared" si="1"/>
        <v>9138.5218735942726</v>
      </c>
      <c r="U3" s="117">
        <f t="shared" si="1"/>
        <v>8757.6802019036804</v>
      </c>
      <c r="V3" s="117">
        <f t="shared" si="1"/>
        <v>9316.0073698071828</v>
      </c>
      <c r="W3" s="117">
        <f t="shared" ref="W3:Y3" si="2">W4+W7+W9+W19</f>
        <v>9311.0302300045787</v>
      </c>
      <c r="X3" s="117">
        <f t="shared" si="2"/>
        <v>10916.36153527042</v>
      </c>
      <c r="Y3" s="117">
        <f t="shared" si="2"/>
        <v>8416.5764580686628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5443.778776276934</v>
      </c>
      <c r="C4" s="122">
        <f t="shared" si="3"/>
        <v>5428.3476779596122</v>
      </c>
      <c r="D4" s="122">
        <f t="shared" si="3"/>
        <v>6607.835519020693</v>
      </c>
      <c r="E4" s="122">
        <f t="shared" si="3"/>
        <v>7057.988885192759</v>
      </c>
      <c r="F4" s="122">
        <f t="shared" si="3"/>
        <v>6883.0889232463023</v>
      </c>
      <c r="G4" s="122">
        <f t="shared" si="3"/>
        <v>7613.7222174908702</v>
      </c>
      <c r="H4" s="122">
        <f t="shared" si="3"/>
        <v>7957.9663254972138</v>
      </c>
      <c r="I4" s="122">
        <f t="shared" si="3"/>
        <v>5497.3295907434158</v>
      </c>
      <c r="J4" s="122">
        <f t="shared" si="3"/>
        <v>7033.4387121224472</v>
      </c>
      <c r="K4" s="122">
        <f t="shared" si="3"/>
        <v>6702.3836327675945</v>
      </c>
      <c r="L4" s="122">
        <f t="shared" si="3"/>
        <v>7230.9012243271254</v>
      </c>
      <c r="M4" s="122">
        <f t="shared" si="3"/>
        <v>8481.1364414504042</v>
      </c>
      <c r="N4" s="122">
        <f t="shared" si="3"/>
        <v>7984.1257090962135</v>
      </c>
      <c r="O4" s="122">
        <f t="shared" si="3"/>
        <v>7734.4618005966886</v>
      </c>
      <c r="P4" s="122">
        <f t="shared" si="3"/>
        <v>6506.3252781044548</v>
      </c>
      <c r="Q4" s="122">
        <f t="shared" si="3"/>
        <v>6362.6760972744569</v>
      </c>
      <c r="R4" s="122">
        <f t="shared" ref="R4:V4" si="4">SUM(R5:R6)</f>
        <v>8323.7994352007172</v>
      </c>
      <c r="S4" s="122">
        <f t="shared" si="4"/>
        <v>9941.5796776194256</v>
      </c>
      <c r="T4" s="122">
        <f t="shared" si="4"/>
        <v>7408.4559144121549</v>
      </c>
      <c r="U4" s="122">
        <f t="shared" si="4"/>
        <v>6958.3725816330534</v>
      </c>
      <c r="V4" s="122">
        <f t="shared" si="4"/>
        <v>7262.5469271939737</v>
      </c>
      <c r="W4" s="122">
        <f t="shared" ref="W4:Y4" si="5">SUM(W5:W6)</f>
        <v>7311.0496985216569</v>
      </c>
      <c r="X4" s="122">
        <f t="shared" si="5"/>
        <v>8966.6355786335116</v>
      </c>
      <c r="Y4" s="122">
        <f t="shared" si="5"/>
        <v>6392.5540202037391</v>
      </c>
      <c r="DA4" s="130" t="s">
        <v>2413</v>
      </c>
    </row>
    <row r="5" spans="1:105" ht="12" customHeight="1" x14ac:dyDescent="0.25">
      <c r="A5" s="97" t="s">
        <v>51</v>
      </c>
      <c r="B5" s="98">
        <v>5390.5884744403575</v>
      </c>
      <c r="C5" s="98">
        <v>5376.2419714368561</v>
      </c>
      <c r="D5" s="98">
        <v>6545.3504423174427</v>
      </c>
      <c r="E5" s="98">
        <v>6992.929078164897</v>
      </c>
      <c r="F5" s="98">
        <v>6820.1777112692089</v>
      </c>
      <c r="G5" s="98">
        <v>7545.7869865380835</v>
      </c>
      <c r="H5" s="98">
        <v>7888.5940328301585</v>
      </c>
      <c r="I5" s="98">
        <v>5450.1598602723343</v>
      </c>
      <c r="J5" s="98">
        <v>6973.7810196509081</v>
      </c>
      <c r="K5" s="98">
        <v>6646.4464632938179</v>
      </c>
      <c r="L5" s="98">
        <v>7171.3417595793353</v>
      </c>
      <c r="M5" s="98">
        <v>8412.4880788971241</v>
      </c>
      <c r="N5" s="98">
        <v>7922.0411138476975</v>
      </c>
      <c r="O5" s="98">
        <v>7674.7640492016408</v>
      </c>
      <c r="P5" s="98">
        <v>6455.9915846362592</v>
      </c>
      <c r="Q5" s="98">
        <v>6313.3879825565318</v>
      </c>
      <c r="R5" s="98">
        <v>8259.5808993079154</v>
      </c>
      <c r="S5" s="98">
        <v>9864.6516890968851</v>
      </c>
      <c r="T5" s="98">
        <v>7351.2244018947176</v>
      </c>
      <c r="U5" s="98">
        <v>6904.6956843183434</v>
      </c>
      <c r="V5" s="98">
        <v>7205.5689549175786</v>
      </c>
      <c r="W5" s="98">
        <v>7253.7243996406451</v>
      </c>
      <c r="X5" s="98">
        <v>8897.0130027936939</v>
      </c>
      <c r="Y5" s="98">
        <v>6343.199642537199</v>
      </c>
      <c r="DA5" s="63" t="s">
        <v>2414</v>
      </c>
    </row>
    <row r="6" spans="1:105" ht="12" customHeight="1" x14ac:dyDescent="0.25">
      <c r="A6" s="97" t="s">
        <v>53</v>
      </c>
      <c r="B6" s="98">
        <v>53.190301836576644</v>
      </c>
      <c r="C6" s="98">
        <v>52.10570652275581</v>
      </c>
      <c r="D6" s="98">
        <v>62.485076703250499</v>
      </c>
      <c r="E6" s="98">
        <v>65.059807027862078</v>
      </c>
      <c r="F6" s="98">
        <v>62.911211977093032</v>
      </c>
      <c r="G6" s="98">
        <v>67.935230952786412</v>
      </c>
      <c r="H6" s="98">
        <v>69.372292667055518</v>
      </c>
      <c r="I6" s="98">
        <v>47.169730471081088</v>
      </c>
      <c r="J6" s="98">
        <v>59.657692471538901</v>
      </c>
      <c r="K6" s="98">
        <v>55.937169473776244</v>
      </c>
      <c r="L6" s="98">
        <v>59.559464747789917</v>
      </c>
      <c r="M6" s="98">
        <v>68.648362553280393</v>
      </c>
      <c r="N6" s="98">
        <v>62.084595248515861</v>
      </c>
      <c r="O6" s="98">
        <v>59.69775139504813</v>
      </c>
      <c r="P6" s="98">
        <v>50.333693468195627</v>
      </c>
      <c r="Q6" s="98">
        <v>49.288114717925097</v>
      </c>
      <c r="R6" s="98">
        <v>64.218535892801128</v>
      </c>
      <c r="S6" s="98">
        <v>76.927988522540275</v>
      </c>
      <c r="T6" s="98">
        <v>57.231512517436876</v>
      </c>
      <c r="U6" s="98">
        <v>53.676897314709834</v>
      </c>
      <c r="V6" s="98">
        <v>56.977972276394972</v>
      </c>
      <c r="W6" s="98">
        <v>57.325298881011889</v>
      </c>
      <c r="X6" s="98">
        <v>69.622575839817998</v>
      </c>
      <c r="Y6" s="98">
        <v>49.354377666540287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1.6097033841182162</v>
      </c>
      <c r="C7" s="122">
        <f t="shared" si="6"/>
        <v>2.369805811915108</v>
      </c>
      <c r="D7" s="122">
        <f t="shared" si="6"/>
        <v>4.3835720911458163</v>
      </c>
      <c r="E7" s="122">
        <f t="shared" si="6"/>
        <v>8.6842208813033768</v>
      </c>
      <c r="F7" s="122">
        <f t="shared" si="6"/>
        <v>5.4610960089979059</v>
      </c>
      <c r="G7" s="122">
        <f t="shared" si="6"/>
        <v>6.5623286865517967</v>
      </c>
      <c r="H7" s="122">
        <f t="shared" si="6"/>
        <v>11.01631585591368</v>
      </c>
      <c r="I7" s="122">
        <f t="shared" si="6"/>
        <v>16.305614914250228</v>
      </c>
      <c r="J7" s="122">
        <f t="shared" si="6"/>
        <v>9.8140569265726239</v>
      </c>
      <c r="K7" s="122">
        <f t="shared" si="6"/>
        <v>10.216555618275294</v>
      </c>
      <c r="L7" s="122">
        <f t="shared" si="6"/>
        <v>14.907348734164767</v>
      </c>
      <c r="M7" s="122">
        <f t="shared" si="6"/>
        <v>20.04811280399209</v>
      </c>
      <c r="N7" s="122">
        <f t="shared" si="6"/>
        <v>54.363872577425745</v>
      </c>
      <c r="O7" s="122">
        <f t="shared" si="6"/>
        <v>46.426023128096112</v>
      </c>
      <c r="P7" s="122">
        <f t="shared" si="6"/>
        <v>37.735577080755448</v>
      </c>
      <c r="Q7" s="122">
        <f t="shared" si="6"/>
        <v>60.431415308124777</v>
      </c>
      <c r="R7" s="122">
        <f t="shared" si="6"/>
        <v>56.684574448091141</v>
      </c>
      <c r="S7" s="122">
        <f t="shared" si="6"/>
        <v>61.902717528517243</v>
      </c>
      <c r="T7" s="122">
        <f t="shared" si="6"/>
        <v>81.548933277760653</v>
      </c>
      <c r="U7" s="122">
        <f t="shared" si="6"/>
        <v>111.55503232796997</v>
      </c>
      <c r="V7" s="122">
        <f t="shared" si="6"/>
        <v>55.579179706136138</v>
      </c>
      <c r="W7" s="122">
        <f t="shared" si="6"/>
        <v>181.19992925640108</v>
      </c>
      <c r="X7" s="122">
        <f t="shared" si="6"/>
        <v>181.1334565867347</v>
      </c>
      <c r="Y7" s="122">
        <f t="shared" si="6"/>
        <v>157.44057372371478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1.6097033841182162</v>
      </c>
      <c r="C8" s="98">
        <f>IF(RES_hhdet_tes!C8=0,0,RES_hhdet_tes!C8*1000*11630/RES_hhdet_num!C3)</f>
        <v>2.369805811915108</v>
      </c>
      <c r="D8" s="98">
        <f>IF(RES_hhdet_tes!D8=0,0,RES_hhdet_tes!D8*1000*11630/RES_hhdet_num!D3)</f>
        <v>4.3835720911458163</v>
      </c>
      <c r="E8" s="98">
        <f>IF(RES_hhdet_tes!E8=0,0,RES_hhdet_tes!E8*1000*11630/RES_hhdet_num!E3)</f>
        <v>8.6842208813033768</v>
      </c>
      <c r="F8" s="98">
        <f>IF(RES_hhdet_tes!F8=0,0,RES_hhdet_tes!F8*1000*11630/RES_hhdet_num!F3)</f>
        <v>5.4610960089979059</v>
      </c>
      <c r="G8" s="98">
        <f>IF(RES_hhdet_tes!G8=0,0,RES_hhdet_tes!G8*1000*11630/RES_hhdet_num!G3)</f>
        <v>6.5623286865517967</v>
      </c>
      <c r="H8" s="98">
        <f>IF(RES_hhdet_tes!H8=0,0,RES_hhdet_tes!H8*1000*11630/RES_hhdet_num!H3)</f>
        <v>11.01631585591368</v>
      </c>
      <c r="I8" s="98">
        <f>IF(RES_hhdet_tes!I8=0,0,RES_hhdet_tes!I8*1000*11630/RES_hhdet_num!I3)</f>
        <v>16.305614914250228</v>
      </c>
      <c r="J8" s="98">
        <f>IF(RES_hhdet_tes!J8=0,0,RES_hhdet_tes!J8*1000*11630/RES_hhdet_num!J3)</f>
        <v>9.8140569265726239</v>
      </c>
      <c r="K8" s="98">
        <f>IF(RES_hhdet_tes!K8=0,0,RES_hhdet_tes!K8*1000*11630/RES_hhdet_num!K3)</f>
        <v>10.216555618275294</v>
      </c>
      <c r="L8" s="98">
        <f>IF(RES_hhdet_tes!L8=0,0,RES_hhdet_tes!L8*1000*11630/RES_hhdet_num!L3)</f>
        <v>14.907348734164767</v>
      </c>
      <c r="M8" s="98">
        <f>IF(RES_hhdet_tes!M8=0,0,RES_hhdet_tes!M8*1000*11630/RES_hhdet_num!M3)</f>
        <v>20.04811280399209</v>
      </c>
      <c r="N8" s="98">
        <f>IF(RES_hhdet_tes!N8=0,0,RES_hhdet_tes!N8*1000*11630/RES_hhdet_num!N3)</f>
        <v>54.363872577425745</v>
      </c>
      <c r="O8" s="98">
        <f>IF(RES_hhdet_tes!O8=0,0,RES_hhdet_tes!O8*1000*11630/RES_hhdet_num!O3)</f>
        <v>46.426023128096112</v>
      </c>
      <c r="P8" s="98">
        <f>IF(RES_hhdet_tes!P8=0,0,RES_hhdet_tes!P8*1000*11630/RES_hhdet_num!P3)</f>
        <v>37.735577080755448</v>
      </c>
      <c r="Q8" s="98">
        <f>IF(RES_hhdet_tes!Q8=0,0,RES_hhdet_tes!Q8*1000*11630/RES_hhdet_num!Q3)</f>
        <v>60.431415308124777</v>
      </c>
      <c r="R8" s="98">
        <f>IF(RES_hhdet_tes!R8=0,0,RES_hhdet_tes!R8*1000*11630/RES_hhdet_num!R3)</f>
        <v>56.684574448091141</v>
      </c>
      <c r="S8" s="98">
        <f>IF(RES_hhdet_tes!S8=0,0,RES_hhdet_tes!S8*1000*11630/RES_hhdet_num!S3)</f>
        <v>61.902717528517243</v>
      </c>
      <c r="T8" s="98">
        <f>IF(RES_hhdet_tes!T8=0,0,RES_hhdet_tes!T8*1000*11630/RES_hhdet_num!T3)</f>
        <v>81.548933277760653</v>
      </c>
      <c r="U8" s="98">
        <f>IF(RES_hhdet_tes!U8=0,0,RES_hhdet_tes!U8*1000*11630/RES_hhdet_num!U3)</f>
        <v>111.55503232796997</v>
      </c>
      <c r="V8" s="98">
        <f>IF(RES_hhdet_tes!V8=0,0,RES_hhdet_tes!V8*1000*11630/RES_hhdet_num!V3)</f>
        <v>55.579179706136138</v>
      </c>
      <c r="W8" s="98">
        <f>IF(RES_hhdet_tes!W8=0,0,RES_hhdet_tes!W8*1000*11630/RES_hhdet_num!W3)</f>
        <v>181.19992925640108</v>
      </c>
      <c r="X8" s="98">
        <f>IF(RES_hhdet_tes!X8=0,0,RES_hhdet_tes!X8*1000*11630/RES_hhdet_num!X3)</f>
        <v>181.1334565867347</v>
      </c>
      <c r="Y8" s="98">
        <f>IF(RES_hhdet_tes!Y8=0,0,RES_hhdet_tes!Y8*1000*11630/RES_hhdet_num!Y3)</f>
        <v>157.44057372371478</v>
      </c>
      <c r="DA8" s="63" t="s">
        <v>2417</v>
      </c>
    </row>
    <row r="9" spans="1:105" ht="12" customHeight="1" x14ac:dyDescent="0.25">
      <c r="A9" s="121" t="s">
        <v>55</v>
      </c>
      <c r="B9" s="122">
        <v>988.87286015278187</v>
      </c>
      <c r="C9" s="122">
        <v>995.17973470857203</v>
      </c>
      <c r="D9" s="122">
        <v>1042.0299192059699</v>
      </c>
      <c r="E9" s="122">
        <v>1126.1715047364942</v>
      </c>
      <c r="F9" s="122">
        <v>1061.1632754801126</v>
      </c>
      <c r="G9" s="122">
        <v>1067.0130721198229</v>
      </c>
      <c r="H9" s="122">
        <v>1177.2424201917506</v>
      </c>
      <c r="I9" s="122">
        <v>1112.3326798728103</v>
      </c>
      <c r="J9" s="122">
        <v>1183.499193189044</v>
      </c>
      <c r="K9" s="122">
        <v>1155.6098220152089</v>
      </c>
      <c r="L9" s="122">
        <v>1185.2579716138368</v>
      </c>
      <c r="M9" s="122">
        <v>1192.0392491996388</v>
      </c>
      <c r="N9" s="122">
        <v>1005.165967177269</v>
      </c>
      <c r="O9" s="122">
        <v>1029.3966851212745</v>
      </c>
      <c r="P9" s="122">
        <v>1065.8232238590704</v>
      </c>
      <c r="Q9" s="122">
        <v>1255.3633214827514</v>
      </c>
      <c r="R9" s="122">
        <v>1249.655095979751</v>
      </c>
      <c r="S9" s="122">
        <v>1261.5824288889603</v>
      </c>
      <c r="T9" s="122">
        <v>1286.8486788875739</v>
      </c>
      <c r="U9" s="122">
        <v>1313.435040382217</v>
      </c>
      <c r="V9" s="122">
        <v>1432.2118017093185</v>
      </c>
      <c r="W9" s="122">
        <v>1297.0454345060186</v>
      </c>
      <c r="X9" s="122">
        <v>1293.3139976940256</v>
      </c>
      <c r="Y9" s="122">
        <v>1407.8036888865054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1045.4517597788144</v>
      </c>
      <c r="C11" s="98">
        <v>959.95665535094474</v>
      </c>
      <c r="D11" s="98">
        <v>1090.9447199239592</v>
      </c>
      <c r="E11" s="98">
        <v>1091.945265579174</v>
      </c>
      <c r="F11" s="98">
        <v>956.74082149140077</v>
      </c>
      <c r="G11" s="98">
        <v>1158.0776412961759</v>
      </c>
      <c r="H11" s="98">
        <v>1204.6625237009455</v>
      </c>
      <c r="I11" s="98">
        <v>1038.2847406679364</v>
      </c>
      <c r="J11" s="98">
        <v>1036.6483185282459</v>
      </c>
      <c r="K11" s="98">
        <v>1094.9655997940743</v>
      </c>
      <c r="L11" s="98">
        <v>1445.2351265761217</v>
      </c>
      <c r="M11" s="98">
        <v>1174.9597356564927</v>
      </c>
      <c r="N11" s="98">
        <v>954.09023055251714</v>
      </c>
      <c r="O11" s="98">
        <v>1115.8684619958035</v>
      </c>
      <c r="P11" s="98">
        <v>1071.9624953514478</v>
      </c>
      <c r="Q11" s="98">
        <v>1118.1066308346849</v>
      </c>
      <c r="R11" s="98">
        <v>988.92622794950717</v>
      </c>
      <c r="S11" s="98">
        <v>1349.5092500089181</v>
      </c>
      <c r="T11" s="98">
        <v>1480.6186837154644</v>
      </c>
      <c r="U11" s="98">
        <v>1564.5490476181612</v>
      </c>
      <c r="V11" s="98">
        <v>1235.0478456843277</v>
      </c>
      <c r="W11" s="98">
        <v>1318.2933849933752</v>
      </c>
      <c r="X11" s="98">
        <v>1321.0178285131383</v>
      </c>
      <c r="Y11" s="98">
        <v>1363.6233403764527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959.95477957399567</v>
      </c>
      <c r="D12" s="98">
        <v>1090.9872870688168</v>
      </c>
      <c r="E12" s="98">
        <v>1092.0057899844171</v>
      </c>
      <c r="F12" s="98">
        <v>956.74135563142613</v>
      </c>
      <c r="G12" s="98">
        <v>1157.6358099575393</v>
      </c>
      <c r="H12" s="98">
        <v>1203.651476893463</v>
      </c>
      <c r="I12" s="98">
        <v>1037.0693922583378</v>
      </c>
      <c r="J12" s="98">
        <v>1037.6724524301976</v>
      </c>
      <c r="K12" s="98">
        <v>0</v>
      </c>
      <c r="L12" s="98">
        <v>1451.6628573359476</v>
      </c>
      <c r="M12" s="98">
        <v>1181.043957337444</v>
      </c>
      <c r="N12" s="98">
        <v>960.37167625873633</v>
      </c>
      <c r="O12" s="98">
        <v>1124.8202520910429</v>
      </c>
      <c r="P12" s="98">
        <v>1079.9719815598896</v>
      </c>
      <c r="Q12" s="98">
        <v>1126.4274002582843</v>
      </c>
      <c r="R12" s="98">
        <v>997.97044785326648</v>
      </c>
      <c r="S12" s="98">
        <v>1366.8530960979654</v>
      </c>
      <c r="T12" s="98">
        <v>1499.914565864105</v>
      </c>
      <c r="U12" s="98">
        <v>1587.2937500804853</v>
      </c>
      <c r="V12" s="98">
        <v>1250.9422800529906</v>
      </c>
      <c r="W12" s="98">
        <v>1334.976251463806</v>
      </c>
      <c r="X12" s="98">
        <v>1337.5811090305504</v>
      </c>
      <c r="Y12" s="98">
        <v>1383.6276159734448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224.04611791363891</v>
      </c>
      <c r="D13" s="101">
        <v>249.24723605108173</v>
      </c>
      <c r="E13" s="101">
        <v>304.82805506606491</v>
      </c>
      <c r="F13" s="101">
        <v>227.07646382398045</v>
      </c>
      <c r="G13" s="101">
        <v>234.74504334282244</v>
      </c>
      <c r="H13" s="101">
        <v>328.48777937857801</v>
      </c>
      <c r="I13" s="101">
        <v>230.37926819068502</v>
      </c>
      <c r="J13" s="101">
        <v>264.45569872689214</v>
      </c>
      <c r="K13" s="101">
        <v>0</v>
      </c>
      <c r="L13" s="101">
        <v>330.41801656552389</v>
      </c>
      <c r="M13" s="101">
        <v>308.1981501806892</v>
      </c>
      <c r="N13" s="101">
        <v>151.41252655544622</v>
      </c>
      <c r="O13" s="101">
        <v>192.0933884491113</v>
      </c>
      <c r="P13" s="101">
        <v>189.77229703615231</v>
      </c>
      <c r="Q13" s="101">
        <v>300.4309536536411</v>
      </c>
      <c r="R13" s="101">
        <v>255.72172499690421</v>
      </c>
      <c r="S13" s="101">
        <v>333.15255430031993</v>
      </c>
      <c r="T13" s="101">
        <v>375.12313483427647</v>
      </c>
      <c r="U13" s="101">
        <v>390.58942304900819</v>
      </c>
      <c r="V13" s="101">
        <v>334.16040290472444</v>
      </c>
      <c r="W13" s="101">
        <v>284.85701460942363</v>
      </c>
      <c r="X13" s="101">
        <v>338.79044919014183</v>
      </c>
      <c r="Y13" s="101">
        <v>435.86589539782761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735.90866166035687</v>
      </c>
      <c r="D14" s="104">
        <v>841.74005101773503</v>
      </c>
      <c r="E14" s="104">
        <v>787.17773491835237</v>
      </c>
      <c r="F14" s="104">
        <v>729.66489180744566</v>
      </c>
      <c r="G14" s="104">
        <v>922.89076661471654</v>
      </c>
      <c r="H14" s="104">
        <v>875.16369751488514</v>
      </c>
      <c r="I14" s="104">
        <v>806.69012406765262</v>
      </c>
      <c r="J14" s="104">
        <v>773.2167537033057</v>
      </c>
      <c r="K14" s="104">
        <v>0</v>
      </c>
      <c r="L14" s="104">
        <v>1121.2448407704237</v>
      </c>
      <c r="M14" s="104">
        <v>872.84580715675486</v>
      </c>
      <c r="N14" s="104">
        <v>808.95914970329011</v>
      </c>
      <c r="O14" s="104">
        <v>932.72686364193146</v>
      </c>
      <c r="P14" s="104">
        <v>890.19968452373735</v>
      </c>
      <c r="Q14" s="104">
        <v>825.99644660464321</v>
      </c>
      <c r="R14" s="104">
        <v>742.24872285636218</v>
      </c>
      <c r="S14" s="104">
        <v>1033.7005417976454</v>
      </c>
      <c r="T14" s="104">
        <v>1124.7914310298286</v>
      </c>
      <c r="U14" s="104">
        <v>1196.7043270314773</v>
      </c>
      <c r="V14" s="104">
        <v>916.78187714826618</v>
      </c>
      <c r="W14" s="104">
        <v>1050.1192368543823</v>
      </c>
      <c r="X14" s="104">
        <v>998.79065984040835</v>
      </c>
      <c r="Y14" s="104">
        <v>947.76172057561723</v>
      </c>
      <c r="DA14" s="132" t="s">
        <v>2423</v>
      </c>
    </row>
    <row r="15" spans="1:105" ht="12" customHeight="1" x14ac:dyDescent="0.25">
      <c r="A15" s="106" t="s">
        <v>122</v>
      </c>
      <c r="B15" s="101">
        <v>967.06212175190387</v>
      </c>
      <c r="C15" s="101">
        <v>1007.5853180182825</v>
      </c>
      <c r="D15" s="101">
        <v>1026.113127287146</v>
      </c>
      <c r="E15" s="101">
        <v>1135.7113648361685</v>
      </c>
      <c r="F15" s="101">
        <v>1085.661524715036</v>
      </c>
      <c r="G15" s="101">
        <v>1049.2181200424332</v>
      </c>
      <c r="H15" s="101">
        <v>1173.0502035687471</v>
      </c>
      <c r="I15" s="101">
        <v>1122.15705589716</v>
      </c>
      <c r="J15" s="101">
        <v>1200.6642505408765</v>
      </c>
      <c r="K15" s="101">
        <v>1161.4764810098745</v>
      </c>
      <c r="L15" s="101">
        <v>1165.3127330002148</v>
      </c>
      <c r="M15" s="101">
        <v>1193.129210617893</v>
      </c>
      <c r="N15" s="101">
        <v>1007.8930787931416</v>
      </c>
      <c r="O15" s="101">
        <v>1025.3645476718211</v>
      </c>
      <c r="P15" s="101">
        <v>1065.5345772389101</v>
      </c>
      <c r="Q15" s="101">
        <v>1261.5840108569923</v>
      </c>
      <c r="R15" s="101">
        <v>1261.7791768126178</v>
      </c>
      <c r="S15" s="101">
        <v>1257.0578503063864</v>
      </c>
      <c r="T15" s="101">
        <v>1276.0624000501016</v>
      </c>
      <c r="U15" s="101">
        <v>1298.8297986258203</v>
      </c>
      <c r="V15" s="101">
        <v>1443.4454576285718</v>
      </c>
      <c r="W15" s="101">
        <v>1295.6536372856542</v>
      </c>
      <c r="X15" s="101">
        <v>1291.3970843365478</v>
      </c>
      <c r="Y15" s="101">
        <v>1409.8769512255844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1007.8709662214652</v>
      </c>
      <c r="D16" s="104">
        <v>1026.301495680618</v>
      </c>
      <c r="E16" s="104">
        <v>1135.7856382860743</v>
      </c>
      <c r="F16" s="104">
        <v>1085.5740584784637</v>
      </c>
      <c r="G16" s="104">
        <v>1048.9613706395203</v>
      </c>
      <c r="H16" s="104">
        <v>1172.6029709559059</v>
      </c>
      <c r="I16" s="104">
        <v>1122.4320243915004</v>
      </c>
      <c r="J16" s="104">
        <v>1201.2794061736929</v>
      </c>
      <c r="K16" s="104">
        <v>1161.7548051593974</v>
      </c>
      <c r="L16" s="104">
        <v>1165.2189959218049</v>
      </c>
      <c r="M16" s="104">
        <v>1192.5876390899143</v>
      </c>
      <c r="N16" s="104">
        <v>1007.505190283131</v>
      </c>
      <c r="O16" s="104">
        <v>1025.3702121268584</v>
      </c>
      <c r="P16" s="104">
        <v>1065.6044341197289</v>
      </c>
      <c r="Q16" s="104">
        <v>1261.5294579053807</v>
      </c>
      <c r="R16" s="104">
        <v>1261.6792371003289</v>
      </c>
      <c r="S16" s="104">
        <v>1256.9498865750998</v>
      </c>
      <c r="T16" s="104">
        <v>1276.4098122092089</v>
      </c>
      <c r="U16" s="104">
        <v>1299.6246656126586</v>
      </c>
      <c r="V16" s="104">
        <v>1445.2078344945473</v>
      </c>
      <c r="W16" s="104">
        <v>1297.7957096898283</v>
      </c>
      <c r="X16" s="104">
        <v>1295.036314590029</v>
      </c>
      <c r="Y16" s="104">
        <v>1414.5781843736677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235.32225968250785</v>
      </c>
      <c r="D17" s="98">
        <v>234.39352077417593</v>
      </c>
      <c r="E17" s="98">
        <v>316.86926582785196</v>
      </c>
      <c r="F17" s="98">
        <v>257.50548408284607</v>
      </c>
      <c r="G17" s="98">
        <v>213.19888274139294</v>
      </c>
      <c r="H17" s="98">
        <v>321.26186734429837</v>
      </c>
      <c r="I17" s="98">
        <v>249.97803785691093</v>
      </c>
      <c r="J17" s="98">
        <v>306.57783285929844</v>
      </c>
      <c r="K17" s="98">
        <v>274.28002116884585</v>
      </c>
      <c r="L17" s="98">
        <v>264.03866223006406</v>
      </c>
      <c r="M17" s="98">
        <v>311.81787772900981</v>
      </c>
      <c r="N17" s="98">
        <v>159.59038368773921</v>
      </c>
      <c r="O17" s="98">
        <v>174.86191031905932</v>
      </c>
      <c r="P17" s="98">
        <v>186.98187519774189</v>
      </c>
      <c r="Q17" s="98">
        <v>336.10135955888671</v>
      </c>
      <c r="R17" s="98">
        <v>326.03543184678438</v>
      </c>
      <c r="S17" s="98">
        <v>306.29794652220619</v>
      </c>
      <c r="T17" s="98">
        <v>319.34555305243788</v>
      </c>
      <c r="U17" s="98">
        <v>319.37299973464894</v>
      </c>
      <c r="V17" s="98">
        <v>386.24199684928948</v>
      </c>
      <c r="W17" s="98">
        <v>276.5722301085554</v>
      </c>
      <c r="X17" s="98">
        <v>327.18822242285682</v>
      </c>
      <c r="Y17" s="98">
        <v>445.94203574785467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772.54870653895739</v>
      </c>
      <c r="D18" s="98">
        <v>791.90797490644206</v>
      </c>
      <c r="E18" s="98">
        <v>818.91637245822244</v>
      </c>
      <c r="F18" s="98">
        <v>828.0685743956177</v>
      </c>
      <c r="G18" s="98">
        <v>835.76248789812746</v>
      </c>
      <c r="H18" s="98">
        <v>851.34110361160754</v>
      </c>
      <c r="I18" s="98">
        <v>872.45398653458938</v>
      </c>
      <c r="J18" s="98">
        <v>894.70157331439464</v>
      </c>
      <c r="K18" s="98">
        <v>887.47478399055171</v>
      </c>
      <c r="L18" s="98">
        <v>901.18033369174054</v>
      </c>
      <c r="M18" s="98">
        <v>880.76976136090445</v>
      </c>
      <c r="N18" s="98">
        <v>847.91480659539184</v>
      </c>
      <c r="O18" s="98">
        <v>850.50830180779917</v>
      </c>
      <c r="P18" s="98">
        <v>878.62255892198698</v>
      </c>
      <c r="Q18" s="98">
        <v>925.4280983464937</v>
      </c>
      <c r="R18" s="98">
        <v>935.64380525354454</v>
      </c>
      <c r="S18" s="98">
        <v>950.65194005289356</v>
      </c>
      <c r="T18" s="98">
        <v>957.06425915677119</v>
      </c>
      <c r="U18" s="98">
        <v>980.2516658780097</v>
      </c>
      <c r="V18" s="98">
        <v>1058.9658376452578</v>
      </c>
      <c r="W18" s="98">
        <v>1021.2234795812727</v>
      </c>
      <c r="X18" s="98">
        <v>967.84809216717235</v>
      </c>
      <c r="Y18" s="98">
        <v>968.63614862581301</v>
      </c>
      <c r="DA18" s="63" t="s">
        <v>2427</v>
      </c>
    </row>
    <row r="19" spans="1:105" ht="12" customHeight="1" x14ac:dyDescent="0.25">
      <c r="A19" s="121" t="s">
        <v>54</v>
      </c>
      <c r="B19" s="122">
        <v>419.72989645252835</v>
      </c>
      <c r="C19" s="122">
        <v>433.49040795379329</v>
      </c>
      <c r="D19" s="122">
        <v>447.13230726044026</v>
      </c>
      <c r="E19" s="122">
        <v>456.83814769749051</v>
      </c>
      <c r="F19" s="122">
        <v>446.92500532986571</v>
      </c>
      <c r="G19" s="122">
        <v>442.38909549704533</v>
      </c>
      <c r="H19" s="122">
        <v>436.3486128849637</v>
      </c>
      <c r="I19" s="122">
        <v>403.79006056439243</v>
      </c>
      <c r="J19" s="122">
        <v>366.44653421382981</v>
      </c>
      <c r="K19" s="122">
        <v>352.09666292397043</v>
      </c>
      <c r="L19" s="122">
        <v>368.56787171668145</v>
      </c>
      <c r="M19" s="122">
        <v>320.10358047436</v>
      </c>
      <c r="N19" s="122">
        <v>277.82735594941846</v>
      </c>
      <c r="O19" s="122">
        <v>283.30299335018617</v>
      </c>
      <c r="P19" s="122">
        <v>272.29797321592258</v>
      </c>
      <c r="Q19" s="122">
        <v>290.55861916802223</v>
      </c>
      <c r="R19" s="122">
        <v>273.38325592575785</v>
      </c>
      <c r="S19" s="122">
        <v>337.82581458986732</v>
      </c>
      <c r="T19" s="122">
        <v>361.66834701678363</v>
      </c>
      <c r="U19" s="122">
        <v>374.31754756043995</v>
      </c>
      <c r="V19" s="122">
        <v>565.66946119775525</v>
      </c>
      <c r="W19" s="122">
        <v>521.73516772050323</v>
      </c>
      <c r="X19" s="122">
        <v>475.27850235614756</v>
      </c>
      <c r="Y19" s="122">
        <v>458.77817525470351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424.05941349919294</v>
      </c>
      <c r="C21" s="98">
        <v>427.80919355789621</v>
      </c>
      <c r="D21" s="98">
        <v>455.69385914241559</v>
      </c>
      <c r="E21" s="98">
        <v>463.39918512090173</v>
      </c>
      <c r="F21" s="98">
        <v>443.565406641435</v>
      </c>
      <c r="G21" s="98">
        <v>443.83434249403615</v>
      </c>
      <c r="H21" s="98">
        <v>440.87078005906369</v>
      </c>
      <c r="I21" s="98">
        <v>402.12401869314414</v>
      </c>
      <c r="J21" s="98">
        <v>358.4674295280505</v>
      </c>
      <c r="K21" s="98">
        <v>358.91638330750953</v>
      </c>
      <c r="L21" s="98">
        <v>380.2937251982147</v>
      </c>
      <c r="M21" s="98">
        <v>314.45735573747805</v>
      </c>
      <c r="N21" s="98">
        <v>266.58768282845062</v>
      </c>
      <c r="O21" s="98">
        <v>289.94428156267611</v>
      </c>
      <c r="P21" s="98">
        <v>272.53658585286325</v>
      </c>
      <c r="Q21" s="98">
        <v>291.09456682066946</v>
      </c>
      <c r="R21" s="98">
        <v>259.06953479894207</v>
      </c>
      <c r="S21" s="98">
        <v>342.73334872458935</v>
      </c>
      <c r="T21" s="98">
        <v>371.07542771281311</v>
      </c>
      <c r="U21" s="98">
        <v>385.45395507108935</v>
      </c>
      <c r="V21" s="98">
        <v>540.09442887530406</v>
      </c>
      <c r="W21" s="98">
        <v>525.47712379655297</v>
      </c>
      <c r="X21" s="98">
        <v>476.10028968512819</v>
      </c>
      <c r="Y21" s="98">
        <v>453.82976392263953</v>
      </c>
      <c r="DA21" s="63" t="s">
        <v>2430</v>
      </c>
    </row>
    <row r="22" spans="1:105" ht="12" customHeight="1" x14ac:dyDescent="0.25">
      <c r="A22" s="109" t="s">
        <v>120</v>
      </c>
      <c r="B22" s="33">
        <v>383.02285846797861</v>
      </c>
      <c r="C22" s="33">
        <v>479.03257847465454</v>
      </c>
      <c r="D22" s="33">
        <v>366.23671447935925</v>
      </c>
      <c r="E22" s="33">
        <v>378.63250540592333</v>
      </c>
      <c r="F22" s="33">
        <v>484.13430060619748</v>
      </c>
      <c r="G22" s="33">
        <v>429.37638336486037</v>
      </c>
      <c r="H22" s="33">
        <v>403.13253371688239</v>
      </c>
      <c r="I22" s="33">
        <v>415.32820661928093</v>
      </c>
      <c r="J22" s="33">
        <v>414.07212341057539</v>
      </c>
      <c r="K22" s="33">
        <v>323.78608588677139</v>
      </c>
      <c r="L22" s="33">
        <v>336.19478900805387</v>
      </c>
      <c r="M22" s="33">
        <v>331.05814544599895</v>
      </c>
      <c r="N22" s="33">
        <v>295.97436061409718</v>
      </c>
      <c r="O22" s="33">
        <v>273.20484512518402</v>
      </c>
      <c r="P22" s="33">
        <v>271.94673537253999</v>
      </c>
      <c r="Q22" s="33">
        <v>289.8162369110687</v>
      </c>
      <c r="R22" s="33">
        <v>291.36813498119091</v>
      </c>
      <c r="S22" s="33">
        <v>331.33739024057428</v>
      </c>
      <c r="T22" s="33">
        <v>349.30984205449391</v>
      </c>
      <c r="U22" s="33">
        <v>359.8014493695178</v>
      </c>
      <c r="V22" s="33">
        <v>597.4494969759661</v>
      </c>
      <c r="W22" s="33">
        <v>517.32795956108384</v>
      </c>
      <c r="X22" s="33">
        <v>474.30127665070944</v>
      </c>
      <c r="Y22" s="33">
        <v>464.66613303134312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7771.1058659731825</v>
      </c>
      <c r="C24" s="117">
        <f t="shared" si="7"/>
        <v>7148.8954572231287</v>
      </c>
      <c r="D24" s="117">
        <f t="shared" si="7"/>
        <v>8347.5584253039851</v>
      </c>
      <c r="E24" s="117">
        <f t="shared" si="7"/>
        <v>8605.6184197667226</v>
      </c>
      <c r="F24" s="117">
        <f t="shared" si="7"/>
        <v>6763.0984974759958</v>
      </c>
      <c r="G24" s="117">
        <f t="shared" si="7"/>
        <v>9643.5452184532514</v>
      </c>
      <c r="H24" s="117">
        <f t="shared" si="7"/>
        <v>9710.1302837315307</v>
      </c>
      <c r="I24" s="117">
        <f t="shared" si="7"/>
        <v>5942.2645475725776</v>
      </c>
      <c r="J24" s="117">
        <f t="shared" si="7"/>
        <v>6712.0833767709728</v>
      </c>
      <c r="K24" s="117">
        <f t="shared" si="7"/>
        <v>7170.5853929518535</v>
      </c>
      <c r="L24" s="117">
        <f t="shared" si="7"/>
        <v>13774.80984055427</v>
      </c>
      <c r="M24" s="117">
        <f t="shared" si="7"/>
        <v>9553.8292492050605</v>
      </c>
      <c r="N24" s="117">
        <f t="shared" si="7"/>
        <v>6747.6269753846636</v>
      </c>
      <c r="O24" s="117">
        <f t="shared" si="7"/>
        <v>9485.9995027457444</v>
      </c>
      <c r="P24" s="117">
        <f t="shared" si="7"/>
        <v>8095.3777228322579</v>
      </c>
      <c r="Q24" s="117">
        <f t="shared" si="7"/>
        <v>9151.8854982437824</v>
      </c>
      <c r="R24" s="117">
        <f t="shared" ref="R24:V24" si="8">R25+R28+R30+R39</f>
        <v>8250.2039053960962</v>
      </c>
      <c r="S24" s="117">
        <f t="shared" si="8"/>
        <v>9777.8297827137176</v>
      </c>
      <c r="T24" s="117">
        <f t="shared" si="8"/>
        <v>10245.480259694261</v>
      </c>
      <c r="U24" s="117">
        <f t="shared" si="8"/>
        <v>11441.552659948209</v>
      </c>
      <c r="V24" s="117">
        <f t="shared" si="8"/>
        <v>6069.3736884581695</v>
      </c>
      <c r="W24" s="117">
        <f t="shared" ref="W24:Y24" si="9">W25+W28+W30+W39</f>
        <v>8038.7583539146535</v>
      </c>
      <c r="X24" s="117">
        <f t="shared" si="9"/>
        <v>9731.9475894264724</v>
      </c>
      <c r="Y24" s="117">
        <f t="shared" si="9"/>
        <v>9371.1604633442876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6360.896012177971</v>
      </c>
      <c r="C25" s="122">
        <f t="shared" si="10"/>
        <v>5718.837550715677</v>
      </c>
      <c r="D25" s="122">
        <f t="shared" si="10"/>
        <v>6853.5782145356179</v>
      </c>
      <c r="E25" s="122">
        <f t="shared" si="10"/>
        <v>7019.8791124319068</v>
      </c>
      <c r="F25" s="122">
        <f t="shared" si="10"/>
        <v>5258.6890476360304</v>
      </c>
      <c r="G25" s="122">
        <f t="shared" si="10"/>
        <v>8123.2160694252398</v>
      </c>
      <c r="H25" s="122">
        <f t="shared" si="10"/>
        <v>8089.9721909831942</v>
      </c>
      <c r="I25" s="122">
        <f t="shared" si="10"/>
        <v>4413.6868708584789</v>
      </c>
      <c r="J25" s="122">
        <f t="shared" si="10"/>
        <v>5153.1313540655747</v>
      </c>
      <c r="K25" s="122">
        <f t="shared" si="10"/>
        <v>5660.7700474752901</v>
      </c>
      <c r="L25" s="122">
        <f t="shared" si="10"/>
        <v>12211.891948350294</v>
      </c>
      <c r="M25" s="122">
        <f t="shared" si="10"/>
        <v>8037.6005004631334</v>
      </c>
      <c r="N25" s="122">
        <f t="shared" si="10"/>
        <v>5446.5822759331213</v>
      </c>
      <c r="O25" s="122">
        <f t="shared" si="10"/>
        <v>8130.6417149722965</v>
      </c>
      <c r="P25" s="122">
        <f t="shared" si="10"/>
        <v>6703.6158210409449</v>
      </c>
      <c r="Q25" s="122">
        <f t="shared" si="10"/>
        <v>7495.7299669288577</v>
      </c>
      <c r="R25" s="122">
        <f t="shared" ref="R25:V25" si="11">SUM(R26:R27)</f>
        <v>6616.0958937641917</v>
      </c>
      <c r="S25" s="122">
        <f t="shared" si="11"/>
        <v>8059.2185963000202</v>
      </c>
      <c r="T25" s="122">
        <f t="shared" si="11"/>
        <v>8459.1295459113426</v>
      </c>
      <c r="U25" s="122">
        <f t="shared" si="11"/>
        <v>9582.7748460474377</v>
      </c>
      <c r="V25" s="122">
        <f t="shared" si="11"/>
        <v>3974.5731108811419</v>
      </c>
      <c r="W25" s="122">
        <f t="shared" ref="W25:Y25" si="12">SUM(W26:W27)</f>
        <v>5941.2802661736032</v>
      </c>
      <c r="X25" s="122">
        <f t="shared" si="12"/>
        <v>7790.2875770649471</v>
      </c>
      <c r="Y25" s="122">
        <f t="shared" si="12"/>
        <v>7409.9730017787051</v>
      </c>
      <c r="DA25" s="130" t="s">
        <v>2433</v>
      </c>
    </row>
    <row r="26" spans="1:105" ht="12" customHeight="1" x14ac:dyDescent="0.25">
      <c r="A26" s="97" t="s">
        <v>74</v>
      </c>
      <c r="B26" s="98">
        <v>6207.7621094976503</v>
      </c>
      <c r="C26" s="98">
        <v>5583.550284069901</v>
      </c>
      <c r="D26" s="98">
        <v>6693.8220681488619</v>
      </c>
      <c r="E26" s="98">
        <v>6860.3141051081157</v>
      </c>
      <c r="F26" s="98">
        <v>5140.1535406877683</v>
      </c>
      <c r="G26" s="98">
        <v>7944.4060069921998</v>
      </c>
      <c r="H26" s="98">
        <v>7915.9402526999502</v>
      </c>
      <c r="I26" s="98">
        <v>4320.2110840749474</v>
      </c>
      <c r="J26" s="98">
        <v>5045.231890446159</v>
      </c>
      <c r="K26" s="98">
        <v>5544.1203456127032</v>
      </c>
      <c r="L26" s="98">
        <v>11963.493772154314</v>
      </c>
      <c r="M26" s="98">
        <v>7876.9058628017374</v>
      </c>
      <c r="N26" s="98">
        <v>5341.9214237992483</v>
      </c>
      <c r="O26" s="98">
        <v>7975.548250967051</v>
      </c>
      <c r="P26" s="98">
        <v>6575.4531526646697</v>
      </c>
      <c r="Q26" s="98">
        <v>7352.2342068001271</v>
      </c>
      <c r="R26" s="98">
        <v>6489.9469711998236</v>
      </c>
      <c r="S26" s="98">
        <v>7905.1017566061637</v>
      </c>
      <c r="T26" s="98">
        <v>8297.6306157708223</v>
      </c>
      <c r="U26" s="98">
        <v>9400.0849003160947</v>
      </c>
      <c r="V26" s="98">
        <v>3897.52401977714</v>
      </c>
      <c r="W26" s="98">
        <v>5826.171460711591</v>
      </c>
      <c r="X26" s="98">
        <v>7640.8068870832876</v>
      </c>
      <c r="Y26" s="98">
        <v>7268.5867164179163</v>
      </c>
      <c r="DA26" s="63" t="s">
        <v>2434</v>
      </c>
    </row>
    <row r="27" spans="1:105" ht="12" customHeight="1" x14ac:dyDescent="0.25">
      <c r="A27" s="97" t="s">
        <v>53</v>
      </c>
      <c r="B27" s="98">
        <v>153.13390268032092</v>
      </c>
      <c r="C27" s="98">
        <v>135.28726664577593</v>
      </c>
      <c r="D27" s="98">
        <v>159.75614638675563</v>
      </c>
      <c r="E27" s="98">
        <v>159.56500732379149</v>
      </c>
      <c r="F27" s="98">
        <v>118.5355069482621</v>
      </c>
      <c r="G27" s="98">
        <v>178.81006243304023</v>
      </c>
      <c r="H27" s="98">
        <v>174.03193828324407</v>
      </c>
      <c r="I27" s="98">
        <v>93.47578678353193</v>
      </c>
      <c r="J27" s="98">
        <v>107.89946361941567</v>
      </c>
      <c r="K27" s="98">
        <v>116.64970186258726</v>
      </c>
      <c r="L27" s="98">
        <v>248.39817619597943</v>
      </c>
      <c r="M27" s="98">
        <v>160.69463766139569</v>
      </c>
      <c r="N27" s="98">
        <v>104.66085213387338</v>
      </c>
      <c r="O27" s="98">
        <v>155.09346400524524</v>
      </c>
      <c r="P27" s="98">
        <v>128.16266837627515</v>
      </c>
      <c r="Q27" s="98">
        <v>143.49576012873089</v>
      </c>
      <c r="R27" s="98">
        <v>126.14892256436833</v>
      </c>
      <c r="S27" s="98">
        <v>154.11683969385686</v>
      </c>
      <c r="T27" s="98">
        <v>161.49893014052103</v>
      </c>
      <c r="U27" s="98">
        <v>182.68994573134253</v>
      </c>
      <c r="V27" s="98">
        <v>77.049091104002159</v>
      </c>
      <c r="W27" s="98">
        <v>115.10880546201192</v>
      </c>
      <c r="X27" s="98">
        <v>149.48068998165988</v>
      </c>
      <c r="Y27" s="98">
        <v>141.38628536078917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1.6071921870692985</v>
      </c>
      <c r="C28" s="122">
        <f t="shared" si="13"/>
        <v>2.1386444804781028</v>
      </c>
      <c r="D28" s="122">
        <f t="shared" si="13"/>
        <v>3.8430359787555464</v>
      </c>
      <c r="E28" s="122">
        <f t="shared" si="13"/>
        <v>6.410683952791147</v>
      </c>
      <c r="F28" s="122">
        <f t="shared" si="13"/>
        <v>3.6930262023416707</v>
      </c>
      <c r="G28" s="122">
        <f t="shared" si="13"/>
        <v>4.1082465328319566</v>
      </c>
      <c r="H28" s="122">
        <f t="shared" si="13"/>
        <v>6.7028010222221415</v>
      </c>
      <c r="I28" s="122">
        <f t="shared" si="13"/>
        <v>10.526760532268481</v>
      </c>
      <c r="J28" s="122">
        <f t="shared" si="13"/>
        <v>5.8492311479288999</v>
      </c>
      <c r="K28" s="122">
        <f t="shared" si="13"/>
        <v>2.3070821230605034</v>
      </c>
      <c r="L28" s="122">
        <f t="shared" si="13"/>
        <v>0.34657399760060525</v>
      </c>
      <c r="M28" s="122">
        <f t="shared" si="13"/>
        <v>0.29776029352969252</v>
      </c>
      <c r="N28" s="122">
        <f t="shared" si="13"/>
        <v>18.004401846056897</v>
      </c>
      <c r="O28" s="122">
        <f t="shared" si="13"/>
        <v>48.137308485829955</v>
      </c>
      <c r="P28" s="122">
        <f t="shared" si="13"/>
        <v>60.091669955969557</v>
      </c>
      <c r="Q28" s="122">
        <f t="shared" si="13"/>
        <v>118.40030574616232</v>
      </c>
      <c r="R28" s="122">
        <f t="shared" si="13"/>
        <v>120.35874390339674</v>
      </c>
      <c r="S28" s="122">
        <f t="shared" si="13"/>
        <v>120.54675368974422</v>
      </c>
      <c r="T28" s="122">
        <f t="shared" si="13"/>
        <v>137.40343406785414</v>
      </c>
      <c r="U28" s="122">
        <f t="shared" si="13"/>
        <v>170.00903520733326</v>
      </c>
      <c r="V28" s="122">
        <f t="shared" si="13"/>
        <v>99.696097342900273</v>
      </c>
      <c r="W28" s="122">
        <f t="shared" si="13"/>
        <v>278.81517655438591</v>
      </c>
      <c r="X28" s="122">
        <f t="shared" si="13"/>
        <v>172.9035282820482</v>
      </c>
      <c r="Y28" s="122">
        <f t="shared" si="13"/>
        <v>93.48364354902931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1.6071921870692985</v>
      </c>
      <c r="C29" s="98">
        <f>IF(RES_hhdet_tes!C29=0,0,RES_hhdet_tes!C29*1000*11630/RES_hhdet_num!C24)</f>
        <v>2.1386444804781028</v>
      </c>
      <c r="D29" s="98">
        <f>IF(RES_hhdet_tes!D29=0,0,RES_hhdet_tes!D29*1000*11630/RES_hhdet_num!D24)</f>
        <v>3.8430359787555464</v>
      </c>
      <c r="E29" s="98">
        <f>IF(RES_hhdet_tes!E29=0,0,RES_hhdet_tes!E29*1000*11630/RES_hhdet_num!E24)</f>
        <v>6.410683952791147</v>
      </c>
      <c r="F29" s="98">
        <f>IF(RES_hhdet_tes!F29=0,0,RES_hhdet_tes!F29*1000*11630/RES_hhdet_num!F24)</f>
        <v>3.6930262023416707</v>
      </c>
      <c r="G29" s="98">
        <f>IF(RES_hhdet_tes!G29=0,0,RES_hhdet_tes!G29*1000*11630/RES_hhdet_num!G24)</f>
        <v>4.1082465328319566</v>
      </c>
      <c r="H29" s="98">
        <f>IF(RES_hhdet_tes!H29=0,0,RES_hhdet_tes!H29*1000*11630/RES_hhdet_num!H24)</f>
        <v>6.7028010222221415</v>
      </c>
      <c r="I29" s="98">
        <f>IF(RES_hhdet_tes!I29=0,0,RES_hhdet_tes!I29*1000*11630/RES_hhdet_num!I24)</f>
        <v>10.526760532268481</v>
      </c>
      <c r="J29" s="98">
        <f>IF(RES_hhdet_tes!J29=0,0,RES_hhdet_tes!J29*1000*11630/RES_hhdet_num!J24)</f>
        <v>5.8492311479288999</v>
      </c>
      <c r="K29" s="98">
        <f>IF(RES_hhdet_tes!K29=0,0,RES_hhdet_tes!K29*1000*11630/RES_hhdet_num!K24)</f>
        <v>2.3070821230605034</v>
      </c>
      <c r="L29" s="98">
        <f>IF(RES_hhdet_tes!L29=0,0,RES_hhdet_tes!L29*1000*11630/RES_hhdet_num!L24)</f>
        <v>0.34657399760060525</v>
      </c>
      <c r="M29" s="98">
        <f>IF(RES_hhdet_tes!M29=0,0,RES_hhdet_tes!M29*1000*11630/RES_hhdet_num!M24)</f>
        <v>0.29776029352969252</v>
      </c>
      <c r="N29" s="98">
        <f>IF(RES_hhdet_tes!N29=0,0,RES_hhdet_tes!N29*1000*11630/RES_hhdet_num!N24)</f>
        <v>18.004401846056897</v>
      </c>
      <c r="O29" s="98">
        <f>IF(RES_hhdet_tes!O29=0,0,RES_hhdet_tes!O29*1000*11630/RES_hhdet_num!O24)</f>
        <v>48.137308485829955</v>
      </c>
      <c r="P29" s="98">
        <f>IF(RES_hhdet_tes!P29=0,0,RES_hhdet_tes!P29*1000*11630/RES_hhdet_num!P24)</f>
        <v>60.091669955969557</v>
      </c>
      <c r="Q29" s="98">
        <f>IF(RES_hhdet_tes!Q29=0,0,RES_hhdet_tes!Q29*1000*11630/RES_hhdet_num!Q24)</f>
        <v>118.40030574616232</v>
      </c>
      <c r="R29" s="98">
        <f>IF(RES_hhdet_tes!R29=0,0,RES_hhdet_tes!R29*1000*11630/RES_hhdet_num!R24)</f>
        <v>120.35874390339674</v>
      </c>
      <c r="S29" s="98">
        <f>IF(RES_hhdet_tes!S29=0,0,RES_hhdet_tes!S29*1000*11630/RES_hhdet_num!S24)</f>
        <v>120.54675368974422</v>
      </c>
      <c r="T29" s="98">
        <f>IF(RES_hhdet_tes!T29=0,0,RES_hhdet_tes!T29*1000*11630/RES_hhdet_num!T24)</f>
        <v>137.40343406785414</v>
      </c>
      <c r="U29" s="98">
        <f>IF(RES_hhdet_tes!U29=0,0,RES_hhdet_tes!U29*1000*11630/RES_hhdet_num!U24)</f>
        <v>170.00903520733326</v>
      </c>
      <c r="V29" s="98">
        <f>IF(RES_hhdet_tes!V29=0,0,RES_hhdet_tes!V29*1000*11630/RES_hhdet_num!V24)</f>
        <v>99.696097342900273</v>
      </c>
      <c r="W29" s="98">
        <f>IF(RES_hhdet_tes!W29=0,0,RES_hhdet_tes!W29*1000*11630/RES_hhdet_num!W24)</f>
        <v>278.81517655438591</v>
      </c>
      <c r="X29" s="98">
        <f>IF(RES_hhdet_tes!X29=0,0,RES_hhdet_tes!X29*1000*11630/RES_hhdet_num!X24)</f>
        <v>172.9035282820482</v>
      </c>
      <c r="Y29" s="98">
        <f>IF(RES_hhdet_tes!Y29=0,0,RES_hhdet_tes!Y29*1000*11630/RES_hhdet_num!Y24)</f>
        <v>93.48364354902931</v>
      </c>
      <c r="DA29" s="63" t="s">
        <v>2437</v>
      </c>
    </row>
    <row r="30" spans="1:105" ht="12" customHeight="1" x14ac:dyDescent="0.25">
      <c r="A30" s="121" t="s">
        <v>55</v>
      </c>
      <c r="B30" s="122">
        <v>988.87291781695421</v>
      </c>
      <c r="C30" s="122">
        <v>994.6262230075514</v>
      </c>
      <c r="D30" s="122">
        <v>1043.6267818363024</v>
      </c>
      <c r="E30" s="122">
        <v>1124.4699242505183</v>
      </c>
      <c r="F30" s="122">
        <v>1053.033379071368</v>
      </c>
      <c r="G30" s="122">
        <v>1074.175803953955</v>
      </c>
      <c r="H30" s="122">
        <v>1178.8872916498742</v>
      </c>
      <c r="I30" s="122">
        <v>1113.3878236249072</v>
      </c>
      <c r="J30" s="122">
        <v>1183.5324542087753</v>
      </c>
      <c r="K30" s="122">
        <v>1156.3473296399666</v>
      </c>
      <c r="L30" s="122">
        <v>1193.7333943082122</v>
      </c>
      <c r="M30" s="122">
        <v>1196.8301444010037</v>
      </c>
      <c r="N30" s="122">
        <v>1006.4165050333668</v>
      </c>
      <c r="O30" s="122">
        <v>1023.3384045890127</v>
      </c>
      <c r="P30" s="122">
        <v>1059.3473415302221</v>
      </c>
      <c r="Q30" s="122">
        <v>1247.1238836538873</v>
      </c>
      <c r="R30" s="122">
        <v>1242.9685198261793</v>
      </c>
      <c r="S30" s="122">
        <v>1259.449558735658</v>
      </c>
      <c r="T30" s="122">
        <v>1285.7122791016077</v>
      </c>
      <c r="U30" s="122">
        <v>1312.8897570877261</v>
      </c>
      <c r="V30" s="122">
        <v>1432.6795410144273</v>
      </c>
      <c r="W30" s="122">
        <v>1297.2901351239659</v>
      </c>
      <c r="X30" s="122">
        <v>1293.5679936328279</v>
      </c>
      <c r="Y30" s="122">
        <v>1408.3544766122266</v>
      </c>
      <c r="DA30" s="130" t="s">
        <v>2438</v>
      </c>
    </row>
    <row r="31" spans="1:105" ht="12" customHeight="1" x14ac:dyDescent="0.25">
      <c r="A31" s="97" t="s">
        <v>141</v>
      </c>
      <c r="B31" s="98">
        <v>1045.4517597788149</v>
      </c>
      <c r="C31" s="98">
        <v>959.98794327696601</v>
      </c>
      <c r="D31" s="98">
        <v>1091.0563741083693</v>
      </c>
      <c r="E31" s="98">
        <v>1092.1718867097286</v>
      </c>
      <c r="F31" s="98">
        <v>957.05990366375897</v>
      </c>
      <c r="G31" s="98">
        <v>1158.613519847733</v>
      </c>
      <c r="H31" s="98">
        <v>1205.4273731886276</v>
      </c>
      <c r="I31" s="98">
        <v>1039.0873718428863</v>
      </c>
      <c r="J31" s="98">
        <v>1037.5060640481511</v>
      </c>
      <c r="K31" s="98">
        <v>1096.2107444244134</v>
      </c>
      <c r="L31" s="98">
        <v>1448.2796112081769</v>
      </c>
      <c r="M31" s="98">
        <v>1179.0876260210332</v>
      </c>
      <c r="N31" s="98">
        <v>956.98150555223413</v>
      </c>
      <c r="O31" s="98">
        <v>1108.7726957202524</v>
      </c>
      <c r="P31" s="98">
        <v>1065.5510950652283</v>
      </c>
      <c r="Q31" s="98">
        <v>1111.7345560276895</v>
      </c>
      <c r="R31" s="98">
        <v>985.00826377156716</v>
      </c>
      <c r="S31" s="98">
        <v>1347.5261156894439</v>
      </c>
      <c r="T31" s="98">
        <v>1479.6890482705251</v>
      </c>
      <c r="U31" s="98">
        <v>1564.7668517342638</v>
      </c>
      <c r="V31" s="98">
        <v>1235.7275300242741</v>
      </c>
      <c r="W31" s="98">
        <v>1320.4335818819698</v>
      </c>
      <c r="X31" s="98">
        <v>1323.0566929424535</v>
      </c>
      <c r="Y31" s="98">
        <v>1365.6110902930204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960.19482828106595</v>
      </c>
      <c r="D32" s="98">
        <v>1091.2297825760559</v>
      </c>
      <c r="E32" s="98">
        <v>1092.248511875945</v>
      </c>
      <c r="F32" s="98">
        <v>956.9540120785548</v>
      </c>
      <c r="G32" s="98">
        <v>1157.8931195396594</v>
      </c>
      <c r="H32" s="98">
        <v>1203.9954756007776</v>
      </c>
      <c r="I32" s="98">
        <v>1037.4151973241123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224.10214344950128</v>
      </c>
      <c r="D33" s="101">
        <v>249.30263663700111</v>
      </c>
      <c r="E33" s="101">
        <v>304.8958096904405</v>
      </c>
      <c r="F33" s="101">
        <v>227.12693647653077</v>
      </c>
      <c r="G33" s="101">
        <v>234.79722050293427</v>
      </c>
      <c r="H33" s="101">
        <v>328.58165985282164</v>
      </c>
      <c r="I33" s="101">
        <v>230.45608688631381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736.09268483156472</v>
      </c>
      <c r="D34" s="104">
        <v>841.92714593905498</v>
      </c>
      <c r="E34" s="104">
        <v>787.35270218550454</v>
      </c>
      <c r="F34" s="104">
        <v>729.82707560202402</v>
      </c>
      <c r="G34" s="104">
        <v>923.09589903672509</v>
      </c>
      <c r="H34" s="104">
        <v>875.41381574795594</v>
      </c>
      <c r="I34" s="104">
        <v>806.95911043779859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967.06212175190399</v>
      </c>
      <c r="C35" s="101">
        <v>1007.6411897050967</v>
      </c>
      <c r="D35" s="101">
        <v>1026.2755902397048</v>
      </c>
      <c r="E35" s="101">
        <v>1136.128666101039</v>
      </c>
      <c r="F35" s="101">
        <v>1086.2907079589463</v>
      </c>
      <c r="G35" s="101">
        <v>1049.9509881999775</v>
      </c>
      <c r="H35" s="101">
        <v>1173.9520139817078</v>
      </c>
      <c r="I35" s="101">
        <v>1123.0923199266313</v>
      </c>
      <c r="J35" s="101">
        <v>1201.8660653239408</v>
      </c>
      <c r="K35" s="101">
        <v>1163.1646604225764</v>
      </c>
      <c r="L35" s="101">
        <v>1168.5640038776262</v>
      </c>
      <c r="M35" s="101">
        <v>1198.4696588362106</v>
      </c>
      <c r="N35" s="101">
        <v>1010.3499335091735</v>
      </c>
      <c r="O35" s="101">
        <v>1018.7244425589204</v>
      </c>
      <c r="P35" s="101">
        <v>1058.9346963114901</v>
      </c>
      <c r="Q35" s="101">
        <v>1254.2779217058423</v>
      </c>
      <c r="R35" s="101">
        <v>1256.754608041244</v>
      </c>
      <c r="S35" s="101">
        <v>1254.5760851040729</v>
      </c>
      <c r="T35" s="101">
        <v>1274.8241673148032</v>
      </c>
      <c r="U35" s="101">
        <v>1298.6772947489333</v>
      </c>
      <c r="V35" s="101">
        <v>1443.8445050583507</v>
      </c>
      <c r="W35" s="101">
        <v>1296.0875532512011</v>
      </c>
      <c r="X35" s="101">
        <v>1291.7867043518959</v>
      </c>
      <c r="Y35" s="101">
        <v>1409.6176933260658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1008.2134312941834</v>
      </c>
      <c r="D36" s="104">
        <v>1026.6805973834025</v>
      </c>
      <c r="E36" s="104">
        <v>1136.2619795133126</v>
      </c>
      <c r="F36" s="104">
        <v>1086.0400434453902</v>
      </c>
      <c r="G36" s="104">
        <v>1049.449963805384</v>
      </c>
      <c r="H36" s="104">
        <v>1173.1562737151053</v>
      </c>
      <c r="I36" s="104">
        <v>1123.0108826027554</v>
      </c>
      <c r="J36" s="104">
        <v>1203.007581571856</v>
      </c>
      <c r="K36" s="104">
        <v>1164.8236748096529</v>
      </c>
      <c r="L36" s="104">
        <v>1169.7977974051237</v>
      </c>
      <c r="M36" s="104">
        <v>1199.3271630102988</v>
      </c>
      <c r="N36" s="104">
        <v>1006.0343341234652</v>
      </c>
      <c r="O36" s="104">
        <v>1019.7266998811283</v>
      </c>
      <c r="P36" s="104">
        <v>1060.0120578001931</v>
      </c>
      <c r="Q36" s="104">
        <v>1255.5246332131035</v>
      </c>
      <c r="R36" s="104">
        <v>1258.1819441832938</v>
      </c>
      <c r="S36" s="104">
        <v>1255.6281241755034</v>
      </c>
      <c r="T36" s="104">
        <v>1275.6172694099205</v>
      </c>
      <c r="U36" s="104">
        <v>1299.7362259526665</v>
      </c>
      <c r="V36" s="104">
        <v>1445.8168251525724</v>
      </c>
      <c r="W36" s="104">
        <v>1298.3424396913451</v>
      </c>
      <c r="X36" s="104">
        <v>1295.910851762329</v>
      </c>
      <c r="Y36" s="104">
        <v>1415.0979913571214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235.40221997254031</v>
      </c>
      <c r="D37" s="98">
        <v>234.4801025274142</v>
      </c>
      <c r="E37" s="98">
        <v>317.00215876985658</v>
      </c>
      <c r="F37" s="98">
        <v>257.61601885801554</v>
      </c>
      <c r="G37" s="98">
        <v>213.29818813050713</v>
      </c>
      <c r="H37" s="98">
        <v>321.41345750911114</v>
      </c>
      <c r="I37" s="98">
        <v>250.10695598888006</v>
      </c>
      <c r="J37" s="98">
        <v>307.0188795180913</v>
      </c>
      <c r="K37" s="98">
        <v>275.00455411581396</v>
      </c>
      <c r="L37" s="98">
        <v>265.07621879454149</v>
      </c>
      <c r="M37" s="98">
        <v>313.58001576975118</v>
      </c>
      <c r="N37" s="98">
        <v>159.35739779234692</v>
      </c>
      <c r="O37" s="98">
        <v>173.899491750111</v>
      </c>
      <c r="P37" s="98">
        <v>186.00057953346285</v>
      </c>
      <c r="Q37" s="98">
        <v>334.50153188118969</v>
      </c>
      <c r="R37" s="98">
        <v>325.13168280109107</v>
      </c>
      <c r="S37" s="98">
        <v>305.97585483572738</v>
      </c>
      <c r="T37" s="98">
        <v>319.14726640802678</v>
      </c>
      <c r="U37" s="98">
        <v>319.40041485024528</v>
      </c>
      <c r="V37" s="98">
        <v>386.40475390208417</v>
      </c>
      <c r="W37" s="98">
        <v>276.68874331218058</v>
      </c>
      <c r="X37" s="98">
        <v>327.40917241447005</v>
      </c>
      <c r="Y37" s="98">
        <v>446.10590352622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772.8112113216431</v>
      </c>
      <c r="D38" s="98">
        <v>792.20049485598827</v>
      </c>
      <c r="E38" s="98">
        <v>819.25982074345575</v>
      </c>
      <c r="F38" s="98">
        <v>828.42402458737456</v>
      </c>
      <c r="G38" s="98">
        <v>836.15177567487683</v>
      </c>
      <c r="H38" s="98">
        <v>851.74281620599436</v>
      </c>
      <c r="I38" s="98">
        <v>872.90392661387523</v>
      </c>
      <c r="J38" s="98">
        <v>895.98870205376454</v>
      </c>
      <c r="K38" s="98">
        <v>889.81912069383884</v>
      </c>
      <c r="L38" s="98">
        <v>904.72157861058224</v>
      </c>
      <c r="M38" s="98">
        <v>885.74714724054763</v>
      </c>
      <c r="N38" s="98">
        <v>846.67693633111833</v>
      </c>
      <c r="O38" s="98">
        <v>845.82720813101741</v>
      </c>
      <c r="P38" s="98">
        <v>874.01147826673014</v>
      </c>
      <c r="Q38" s="98">
        <v>921.02310133191395</v>
      </c>
      <c r="R38" s="98">
        <v>933.05026138220273</v>
      </c>
      <c r="S38" s="98">
        <v>949.65226933977601</v>
      </c>
      <c r="T38" s="98">
        <v>956.47000300189359</v>
      </c>
      <c r="U38" s="98">
        <v>980.33581110242108</v>
      </c>
      <c r="V38" s="98">
        <v>1059.4120712504885</v>
      </c>
      <c r="W38" s="98">
        <v>1021.6536963791647</v>
      </c>
      <c r="X38" s="98">
        <v>968.50167934785907</v>
      </c>
      <c r="Y38" s="98">
        <v>968.99208783090137</v>
      </c>
      <c r="DA38" s="63" t="s">
        <v>2446</v>
      </c>
    </row>
    <row r="39" spans="1:105" ht="12" customHeight="1" x14ac:dyDescent="0.25">
      <c r="A39" s="121" t="s">
        <v>54</v>
      </c>
      <c r="B39" s="122">
        <v>419.72974379118818</v>
      </c>
      <c r="C39" s="122">
        <v>433.29303901942143</v>
      </c>
      <c r="D39" s="122">
        <v>446.51039295330901</v>
      </c>
      <c r="E39" s="122">
        <v>454.85869913150668</v>
      </c>
      <c r="F39" s="122">
        <v>447.68304456625668</v>
      </c>
      <c r="G39" s="122">
        <v>442.04509854122381</v>
      </c>
      <c r="H39" s="122">
        <v>434.56800007623968</v>
      </c>
      <c r="I39" s="122">
        <v>404.66309255692227</v>
      </c>
      <c r="J39" s="122">
        <v>369.57033734869441</v>
      </c>
      <c r="K39" s="122">
        <v>351.16093371353713</v>
      </c>
      <c r="L39" s="122">
        <v>368.83792389816375</v>
      </c>
      <c r="M39" s="122">
        <v>319.10084404739422</v>
      </c>
      <c r="N39" s="122">
        <v>276.62379257211921</v>
      </c>
      <c r="O39" s="122">
        <v>283.88207469860544</v>
      </c>
      <c r="P39" s="122">
        <v>272.32289030512175</v>
      </c>
      <c r="Q39" s="122">
        <v>290.63134191487586</v>
      </c>
      <c r="R39" s="122">
        <v>270.78074790232859</v>
      </c>
      <c r="S39" s="122">
        <v>338.61487398829536</v>
      </c>
      <c r="T39" s="122">
        <v>363.23500061345698</v>
      </c>
      <c r="U39" s="122">
        <v>375.87902160571082</v>
      </c>
      <c r="V39" s="122">
        <v>562.42493921970004</v>
      </c>
      <c r="W39" s="122">
        <v>521.37277606269834</v>
      </c>
      <c r="X39" s="122">
        <v>475.18849044664972</v>
      </c>
      <c r="Y39" s="122">
        <v>459.34934140432546</v>
      </c>
      <c r="DA39" s="130" t="s">
        <v>2447</v>
      </c>
    </row>
    <row r="40" spans="1:105" ht="12" customHeight="1" x14ac:dyDescent="0.25">
      <c r="A40" s="97" t="s">
        <v>50</v>
      </c>
      <c r="B40" s="98">
        <v>424.05941349919289</v>
      </c>
      <c r="C40" s="98">
        <v>427.80919355789615</v>
      </c>
      <c r="D40" s="98">
        <v>455.69385914241553</v>
      </c>
      <c r="E40" s="98">
        <v>463.39918512090156</v>
      </c>
      <c r="F40" s="98">
        <v>443.56540664143495</v>
      </c>
      <c r="G40" s="98">
        <v>443.83434249403638</v>
      </c>
      <c r="H40" s="98">
        <v>440.87078005906386</v>
      </c>
      <c r="I40" s="98">
        <v>402.12401869314397</v>
      </c>
      <c r="J40" s="98">
        <v>358.46742952805062</v>
      </c>
      <c r="K40" s="98">
        <v>358.91638330750953</v>
      </c>
      <c r="L40" s="98">
        <v>380.2937251982143</v>
      </c>
      <c r="M40" s="98">
        <v>314.45735573747811</v>
      </c>
      <c r="N40" s="98">
        <v>266.58768282845085</v>
      </c>
      <c r="O40" s="98">
        <v>289.94428156267497</v>
      </c>
      <c r="P40" s="98">
        <v>272.53658585286252</v>
      </c>
      <c r="Q40" s="98">
        <v>291.09456682066997</v>
      </c>
      <c r="R40" s="98">
        <v>259.06953479894213</v>
      </c>
      <c r="S40" s="98">
        <v>342.73334872459014</v>
      </c>
      <c r="T40" s="98">
        <v>371.07542771281396</v>
      </c>
      <c r="U40" s="98">
        <v>385.45395507108719</v>
      </c>
      <c r="V40" s="98">
        <v>540.09442887530474</v>
      </c>
      <c r="W40" s="98">
        <v>525.47712379655525</v>
      </c>
      <c r="X40" s="98">
        <v>476.10028968512887</v>
      </c>
      <c r="Y40" s="98">
        <v>453.82976392264214</v>
      </c>
      <c r="DA40" s="63" t="s">
        <v>2448</v>
      </c>
    </row>
    <row r="41" spans="1:105" ht="12" customHeight="1" x14ac:dyDescent="0.25">
      <c r="A41" s="109" t="s">
        <v>120</v>
      </c>
      <c r="B41" s="33">
        <v>383.02285846797866</v>
      </c>
      <c r="C41" s="33">
        <v>479.03257847465466</v>
      </c>
      <c r="D41" s="33">
        <v>366.23671447935919</v>
      </c>
      <c r="E41" s="33">
        <v>378.63250540592333</v>
      </c>
      <c r="F41" s="33">
        <v>484.1343006061976</v>
      </c>
      <c r="G41" s="33">
        <v>429.37638336486043</v>
      </c>
      <c r="H41" s="33">
        <v>403.13253371688234</v>
      </c>
      <c r="I41" s="33">
        <v>415.32820661928088</v>
      </c>
      <c r="J41" s="33">
        <v>414.07212341057539</v>
      </c>
      <c r="K41" s="33">
        <v>323.78608588677127</v>
      </c>
      <c r="L41" s="33">
        <v>336.1947890080541</v>
      </c>
      <c r="M41" s="33">
        <v>331.058145445999</v>
      </c>
      <c r="N41" s="33">
        <v>295.97436061409724</v>
      </c>
      <c r="O41" s="33">
        <v>273.20484512518408</v>
      </c>
      <c r="P41" s="33">
        <v>271.94673537254016</v>
      </c>
      <c r="Q41" s="33">
        <v>289.81623691106819</v>
      </c>
      <c r="R41" s="33">
        <v>291.36813498119022</v>
      </c>
      <c r="S41" s="33">
        <v>331.33739024057542</v>
      </c>
      <c r="T41" s="33">
        <v>349.30984205449198</v>
      </c>
      <c r="U41" s="33">
        <v>359.80144936951768</v>
      </c>
      <c r="V41" s="33">
        <v>597.44949697596428</v>
      </c>
      <c r="W41" s="33">
        <v>517.32795956108123</v>
      </c>
      <c r="X41" s="33">
        <v>474.3012766507087</v>
      </c>
      <c r="Y41" s="33">
        <v>464.66613303134295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6273.6293780039077</v>
      </c>
      <c r="C43" s="117">
        <f t="shared" si="14"/>
        <v>9198.1370762950901</v>
      </c>
      <c r="D43" s="117">
        <f t="shared" si="14"/>
        <v>8459.4364704207128</v>
      </c>
      <c r="E43" s="117">
        <f t="shared" si="14"/>
        <v>5814.1232088143115</v>
      </c>
      <c r="F43" s="117">
        <f t="shared" si="14"/>
        <v>8303.363789810106</v>
      </c>
      <c r="G43" s="117">
        <f t="shared" si="14"/>
        <v>5297.9172704708089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4885.22452026887</v>
      </c>
      <c r="C44" s="122">
        <f t="shared" si="17"/>
        <v>7754.7712827142386</v>
      </c>
      <c r="D44" s="122">
        <f t="shared" si="17"/>
        <v>6982.8531523939628</v>
      </c>
      <c r="E44" s="122">
        <f t="shared" si="17"/>
        <v>4213.5772930744288</v>
      </c>
      <c r="F44" s="122">
        <f t="shared" si="17"/>
        <v>6760.8007419309843</v>
      </c>
      <c r="G44" s="122">
        <f t="shared" si="17"/>
        <v>3787.6963031573332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2451</v>
      </c>
    </row>
    <row r="45" spans="1:105" ht="12" customHeight="1" x14ac:dyDescent="0.25">
      <c r="A45" s="97" t="s">
        <v>211</v>
      </c>
      <c r="B45" s="98">
        <v>4767.616325633061</v>
      </c>
      <c r="C45" s="98">
        <v>7571.3210970781247</v>
      </c>
      <c r="D45" s="98">
        <v>6820.0836215749941</v>
      </c>
      <c r="E45" s="98">
        <v>4117.8007874024015</v>
      </c>
      <c r="F45" s="98">
        <v>6608.4063074889573</v>
      </c>
      <c r="G45" s="98">
        <v>3704.3206786932556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2452</v>
      </c>
    </row>
    <row r="46" spans="1:105" ht="12" customHeight="1" x14ac:dyDescent="0.25">
      <c r="A46" s="97" t="s">
        <v>53</v>
      </c>
      <c r="B46" s="98">
        <v>117.60819463580941</v>
      </c>
      <c r="C46" s="98">
        <v>183.45018563611347</v>
      </c>
      <c r="D46" s="98">
        <v>162.76953081896878</v>
      </c>
      <c r="E46" s="98">
        <v>95.776505672027653</v>
      </c>
      <c r="F46" s="98">
        <v>152.39443444202732</v>
      </c>
      <c r="G46" s="98">
        <v>83.375624464077475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1.6122120909818036</v>
      </c>
      <c r="C47" s="122">
        <f t="shared" si="20"/>
        <v>2.3037689397886307</v>
      </c>
      <c r="D47" s="122">
        <f t="shared" si="20"/>
        <v>4.570350462053403</v>
      </c>
      <c r="E47" s="122">
        <f t="shared" si="20"/>
        <v>10.402314335438417</v>
      </c>
      <c r="F47" s="122">
        <f t="shared" si="20"/>
        <v>8.2902450736105777</v>
      </c>
      <c r="G47" s="122">
        <f t="shared" si="20"/>
        <v>18.077386272918933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1.6122120909818036</v>
      </c>
      <c r="C48" s="98">
        <f>IF(RES_hhdet_tes!C48=0,0,RES_hhdet_tes!C48*1000*11630/RES_hhdet_num!C43)</f>
        <v>2.3037689397886307</v>
      </c>
      <c r="D48" s="98">
        <f>IF(RES_hhdet_tes!D48=0,0,RES_hhdet_tes!D48*1000*11630/RES_hhdet_num!D43)</f>
        <v>4.570350462053403</v>
      </c>
      <c r="E48" s="98">
        <f>IF(RES_hhdet_tes!E48=0,0,RES_hhdet_tes!E48*1000*11630/RES_hhdet_num!E43)</f>
        <v>10.402314335438417</v>
      </c>
      <c r="F48" s="98">
        <f>IF(RES_hhdet_tes!F48=0,0,RES_hhdet_tes!F48*1000*11630/RES_hhdet_num!F43)</f>
        <v>8.2902450736105777</v>
      </c>
      <c r="G48" s="98">
        <f>IF(RES_hhdet_tes!G48=0,0,RES_hhdet_tes!G48*1000*11630/RES_hhdet_num!G43)</f>
        <v>18.077386272918933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X48" s="98">
        <f>IF(RES_hhdet_tes!X48=0,0,RES_hhdet_tes!X48*1000*11630/RES_hhdet_num!X43)</f>
        <v>0</v>
      </c>
      <c r="Y48" s="98">
        <f>IF(RES_hhdet_tes!Y48=0,0,RES_hhdet_tes!Y48*1000*11630/RES_hhdet_num!Y43)</f>
        <v>0</v>
      </c>
      <c r="DA48" s="63" t="s">
        <v>2455</v>
      </c>
    </row>
    <row r="49" spans="1:105" ht="12" customHeight="1" x14ac:dyDescent="0.25">
      <c r="A49" s="121" t="s">
        <v>55</v>
      </c>
      <c r="B49" s="122">
        <v>967.06212175190376</v>
      </c>
      <c r="C49" s="122">
        <v>1007.6091508436828</v>
      </c>
      <c r="D49" s="122">
        <v>1026.2384965378958</v>
      </c>
      <c r="E49" s="122">
        <v>1136.0841605450462</v>
      </c>
      <c r="F49" s="122">
        <v>1086.2436447812529</v>
      </c>
      <c r="G49" s="122">
        <v>1049.9021115868561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967.06212175190376</v>
      </c>
      <c r="C54" s="101">
        <v>1007.605960009559</v>
      </c>
      <c r="D54" s="101">
        <v>1026.2365695939839</v>
      </c>
      <c r="E54" s="101">
        <v>1136.085467292442</v>
      </c>
      <c r="F54" s="101">
        <v>1086.2495326871192</v>
      </c>
      <c r="G54" s="101">
        <v>1049.9109978397582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1007.9311315334209</v>
      </c>
      <c r="D55" s="104">
        <v>1026.4061850578346</v>
      </c>
      <c r="E55" s="104">
        <v>1135.9798730908126</v>
      </c>
      <c r="F55" s="104">
        <v>1085.7718854099712</v>
      </c>
      <c r="G55" s="104">
        <v>1049.1876013144326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235.336307350948</v>
      </c>
      <c r="D56" s="98">
        <v>234.41743042627783</v>
      </c>
      <c r="E56" s="98">
        <v>316.92345478561026</v>
      </c>
      <c r="F56" s="98">
        <v>257.55240996447031</v>
      </c>
      <c r="G56" s="98">
        <v>213.24486358347451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772.59482418247285</v>
      </c>
      <c r="D57" s="98">
        <v>791.98875463155673</v>
      </c>
      <c r="E57" s="98">
        <v>819.05641830520221</v>
      </c>
      <c r="F57" s="98">
        <v>828.2194754455013</v>
      </c>
      <c r="G57" s="98">
        <v>835.94273773095802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419.73052389215189</v>
      </c>
      <c r="C58" s="122">
        <v>433.45287379738051</v>
      </c>
      <c r="D58" s="122">
        <v>445.77447102680105</v>
      </c>
      <c r="E58" s="122">
        <v>454.05944085939814</v>
      </c>
      <c r="F58" s="122">
        <v>448.02915802425679</v>
      </c>
      <c r="G58" s="122">
        <v>442.24146945370092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2465</v>
      </c>
    </row>
    <row r="59" spans="1:105" ht="12" customHeight="1" x14ac:dyDescent="0.25">
      <c r="A59" s="97" t="s">
        <v>50</v>
      </c>
      <c r="B59" s="98">
        <v>424.05941349919294</v>
      </c>
      <c r="C59" s="98">
        <v>427.80919355789615</v>
      </c>
      <c r="D59" s="98">
        <v>455.69385914241559</v>
      </c>
      <c r="E59" s="98">
        <v>463.39918512090156</v>
      </c>
      <c r="F59" s="98">
        <v>443.56540664143483</v>
      </c>
      <c r="G59" s="98">
        <v>443.83434249403621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383.02285846797872</v>
      </c>
      <c r="C60" s="33">
        <v>479.03257847465466</v>
      </c>
      <c r="D60" s="33">
        <v>366.23671447935925</v>
      </c>
      <c r="E60" s="33">
        <v>378.63250540592333</v>
      </c>
      <c r="F60" s="33">
        <v>484.1343006061976</v>
      </c>
      <c r="G60" s="33">
        <v>429.37638336486032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7215.08474824122</v>
      </c>
      <c r="C62" s="117">
        <f t="shared" si="21"/>
        <v>7741.6580476689551</v>
      </c>
      <c r="D62" s="117">
        <f t="shared" si="21"/>
        <v>7752.9744522200563</v>
      </c>
      <c r="E62" s="117">
        <f t="shared" si="21"/>
        <v>8827.522225710085</v>
      </c>
      <c r="F62" s="117">
        <f t="shared" si="21"/>
        <v>8094.3368941809549</v>
      </c>
      <c r="G62" s="117">
        <f t="shared" si="21"/>
        <v>9113.4797654969025</v>
      </c>
      <c r="H62" s="117">
        <f t="shared" si="21"/>
        <v>8836.7545467261625</v>
      </c>
      <c r="I62" s="117">
        <f t="shared" si="21"/>
        <v>7954.7908310404309</v>
      </c>
      <c r="J62" s="117">
        <f t="shared" si="21"/>
        <v>8482.3487139456574</v>
      </c>
      <c r="K62" s="117">
        <f t="shared" si="21"/>
        <v>8612.8802456495905</v>
      </c>
      <c r="L62" s="117">
        <f t="shared" si="21"/>
        <v>9341.7763308270642</v>
      </c>
      <c r="M62" s="117">
        <f t="shared" si="21"/>
        <v>9211.6386237224069</v>
      </c>
      <c r="N62" s="117">
        <f t="shared" si="21"/>
        <v>8939.3932310458495</v>
      </c>
      <c r="O62" s="117">
        <f t="shared" si="21"/>
        <v>8528.8232468122624</v>
      </c>
      <c r="P62" s="117">
        <f t="shared" si="21"/>
        <v>7901.4325536352399</v>
      </c>
      <c r="Q62" s="117">
        <f t="shared" si="21"/>
        <v>8869.5101919195658</v>
      </c>
      <c r="R62" s="117">
        <f t="shared" ref="R62:V62" si="22">R63+R66+R68+R77</f>
        <v>9285.08812558104</v>
      </c>
      <c r="S62" s="117">
        <f t="shared" si="22"/>
        <v>9730.758914554377</v>
      </c>
      <c r="T62" s="117">
        <f t="shared" si="22"/>
        <v>9260.6878328176772</v>
      </c>
      <c r="U62" s="117">
        <f t="shared" si="22"/>
        <v>9143.8568998362953</v>
      </c>
      <c r="V62" s="117">
        <f t="shared" si="22"/>
        <v>9872.5353184975957</v>
      </c>
      <c r="W62" s="117">
        <f t="shared" ref="W62:Y62" si="23">W63+W66+W68+W77</f>
        <v>11221.46587322165</v>
      </c>
      <c r="X62" s="117">
        <f t="shared" si="23"/>
        <v>10068.671817824175</v>
      </c>
      <c r="Y62" s="117">
        <f t="shared" si="23"/>
        <v>9210.1777418159909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5810.9466340565159</v>
      </c>
      <c r="C63" s="122">
        <f t="shared" si="24"/>
        <v>6312.4236649124969</v>
      </c>
      <c r="D63" s="122">
        <f t="shared" si="24"/>
        <v>6241.7125459620765</v>
      </c>
      <c r="E63" s="122">
        <f t="shared" si="24"/>
        <v>7275.6384418033267</v>
      </c>
      <c r="F63" s="122">
        <f t="shared" si="24"/>
        <v>6537.3761964842215</v>
      </c>
      <c r="G63" s="122">
        <f t="shared" si="24"/>
        <v>7553.7401367276989</v>
      </c>
      <c r="H63" s="122">
        <f t="shared" si="24"/>
        <v>7295.9865013353374</v>
      </c>
      <c r="I63" s="122">
        <f t="shared" si="24"/>
        <v>6414.0575674423189</v>
      </c>
      <c r="J63" s="122">
        <f t="shared" si="24"/>
        <v>6885.1660056345927</v>
      </c>
      <c r="K63" s="122">
        <f t="shared" si="24"/>
        <v>7085.9705179866505</v>
      </c>
      <c r="L63" s="122">
        <f t="shared" si="24"/>
        <v>7772.2175827288975</v>
      </c>
      <c r="M63" s="122">
        <f t="shared" si="24"/>
        <v>7715.9882492299494</v>
      </c>
      <c r="N63" s="122">
        <f t="shared" si="24"/>
        <v>7557.917492099552</v>
      </c>
      <c r="O63" s="122">
        <f t="shared" si="24"/>
        <v>7214.2345505661979</v>
      </c>
      <c r="P63" s="122">
        <f t="shared" si="24"/>
        <v>6469.2861255400703</v>
      </c>
      <c r="Q63" s="122">
        <f t="shared" si="24"/>
        <v>7312.3046662807319</v>
      </c>
      <c r="R63" s="122">
        <f t="shared" ref="R63:V63" si="25">SUM(R64:R65)</f>
        <v>7694.9953200384098</v>
      </c>
      <c r="S63" s="122">
        <f t="shared" si="25"/>
        <v>8043.8561818044909</v>
      </c>
      <c r="T63" s="122">
        <f t="shared" si="25"/>
        <v>7500.9088601500935</v>
      </c>
      <c r="U63" s="122">
        <f t="shared" si="25"/>
        <v>7301.9453956299603</v>
      </c>
      <c r="V63" s="122">
        <f t="shared" si="25"/>
        <v>7825.8670759785073</v>
      </c>
      <c r="W63" s="122">
        <f t="shared" ref="W63:Y63" si="26">SUM(W64:W65)</f>
        <v>8961.0393079801488</v>
      </c>
      <c r="X63" s="122">
        <f t="shared" si="26"/>
        <v>7919.5440737574872</v>
      </c>
      <c r="Y63" s="122">
        <f t="shared" si="26"/>
        <v>7151.9068476722296</v>
      </c>
      <c r="DA63" s="130" t="s">
        <v>2469</v>
      </c>
    </row>
    <row r="64" spans="1:105" ht="12" customHeight="1" x14ac:dyDescent="0.25">
      <c r="A64" s="97" t="s">
        <v>212</v>
      </c>
      <c r="B64" s="98">
        <v>5671.052358998958</v>
      </c>
      <c r="C64" s="98">
        <v>6163.0942713140985</v>
      </c>
      <c r="D64" s="98">
        <v>6096.2189202992186</v>
      </c>
      <c r="E64" s="98">
        <v>7110.2599099713989</v>
      </c>
      <c r="F64" s="98">
        <v>6390.0179491069384</v>
      </c>
      <c r="G64" s="98">
        <v>7387.4655068387992</v>
      </c>
      <c r="H64" s="98">
        <v>7139.0348280117905</v>
      </c>
      <c r="I64" s="98">
        <v>6278.2166944637338</v>
      </c>
      <c r="J64" s="98">
        <v>6741.0001251447638</v>
      </c>
      <c r="K64" s="98">
        <v>6939.9521598131223</v>
      </c>
      <c r="L64" s="98">
        <v>7614.1253984290697</v>
      </c>
      <c r="M64" s="98">
        <v>7561.7235609267491</v>
      </c>
      <c r="N64" s="98">
        <v>7412.6854832899307</v>
      </c>
      <c r="O64" s="98">
        <v>7076.6217192772165</v>
      </c>
      <c r="P64" s="98">
        <v>6345.6034750909757</v>
      </c>
      <c r="Q64" s="98">
        <v>7172.3203390690715</v>
      </c>
      <c r="R64" s="98">
        <v>7548.2750511143122</v>
      </c>
      <c r="S64" s="98">
        <v>7890.0331183302305</v>
      </c>
      <c r="T64" s="98">
        <v>7357.7039654359196</v>
      </c>
      <c r="U64" s="98">
        <v>7162.7381169980208</v>
      </c>
      <c r="V64" s="98">
        <v>7674.1587217771166</v>
      </c>
      <c r="W64" s="98">
        <v>8787.4244498640473</v>
      </c>
      <c r="X64" s="98">
        <v>7767.5831993000838</v>
      </c>
      <c r="Y64" s="98">
        <v>7015.444603856221</v>
      </c>
      <c r="DA64" s="63" t="s">
        <v>2470</v>
      </c>
    </row>
    <row r="65" spans="1:105" ht="12" customHeight="1" x14ac:dyDescent="0.25">
      <c r="A65" s="97" t="s">
        <v>53</v>
      </c>
      <c r="B65" s="98">
        <v>139.89427505755802</v>
      </c>
      <c r="C65" s="98">
        <v>149.32939359839864</v>
      </c>
      <c r="D65" s="98">
        <v>145.49362566285845</v>
      </c>
      <c r="E65" s="98">
        <v>165.37853183192803</v>
      </c>
      <c r="F65" s="98">
        <v>147.35824737728302</v>
      </c>
      <c r="G65" s="98">
        <v>166.27462988889934</v>
      </c>
      <c r="H65" s="98">
        <v>156.95167332354683</v>
      </c>
      <c r="I65" s="98">
        <v>135.84087297858551</v>
      </c>
      <c r="J65" s="98">
        <v>144.16588048982885</v>
      </c>
      <c r="K65" s="98">
        <v>146.01835817352796</v>
      </c>
      <c r="L65" s="98">
        <v>158.09218429982818</v>
      </c>
      <c r="M65" s="98">
        <v>154.26468830320042</v>
      </c>
      <c r="N65" s="98">
        <v>145.23200880962142</v>
      </c>
      <c r="O65" s="98">
        <v>137.61283128898106</v>
      </c>
      <c r="P65" s="98">
        <v>123.68265044909499</v>
      </c>
      <c r="Q65" s="98">
        <v>139.98432721166054</v>
      </c>
      <c r="R65" s="98">
        <v>146.72026892409801</v>
      </c>
      <c r="S65" s="98">
        <v>153.82306347426081</v>
      </c>
      <c r="T65" s="98">
        <v>143.20489471417417</v>
      </c>
      <c r="U65" s="98">
        <v>139.20727863193943</v>
      </c>
      <c r="V65" s="98">
        <v>151.70835420139039</v>
      </c>
      <c r="W65" s="98">
        <v>173.61485811610228</v>
      </c>
      <c r="X65" s="98">
        <v>151.96087445740321</v>
      </c>
      <c r="Y65" s="98">
        <v>136.46224381600885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1.6086149782092618</v>
      </c>
      <c r="C66" s="122">
        <f t="shared" si="27"/>
        <v>2.4713139048933335</v>
      </c>
      <c r="D66" s="122">
        <f t="shared" si="27"/>
        <v>4.8436955192697813</v>
      </c>
      <c r="E66" s="122">
        <f t="shared" si="27"/>
        <v>10.168225593907154</v>
      </c>
      <c r="F66" s="122">
        <f t="shared" si="27"/>
        <v>6.5430859468547578</v>
      </c>
      <c r="G66" s="122">
        <f t="shared" si="27"/>
        <v>7.9129604486609519</v>
      </c>
      <c r="H66" s="122">
        <f t="shared" si="27"/>
        <v>13.775834492174521</v>
      </c>
      <c r="I66" s="122">
        <f t="shared" si="27"/>
        <v>20.908580473770702</v>
      </c>
      <c r="J66" s="122">
        <f t="shared" si="27"/>
        <v>14.971406847953563</v>
      </c>
      <c r="K66" s="122">
        <f t="shared" si="27"/>
        <v>17.535179644580232</v>
      </c>
      <c r="L66" s="122">
        <f t="shared" si="27"/>
        <v>23.139608783347807</v>
      </c>
      <c r="M66" s="122">
        <f t="shared" si="27"/>
        <v>24.323172614076935</v>
      </c>
      <c r="N66" s="122">
        <f t="shared" si="27"/>
        <v>50.554869267604026</v>
      </c>
      <c r="O66" s="122">
        <f t="shared" si="27"/>
        <v>36.364816982528232</v>
      </c>
      <c r="P66" s="122">
        <f t="shared" si="27"/>
        <v>30.405226847619623</v>
      </c>
      <c r="Q66" s="122">
        <f t="shared" si="27"/>
        <v>57.423178255246533</v>
      </c>
      <c r="R66" s="122">
        <f t="shared" si="27"/>
        <v>65.590613700912328</v>
      </c>
      <c r="S66" s="122">
        <f t="shared" si="27"/>
        <v>84.560224618651048</v>
      </c>
      <c r="T66" s="122">
        <f t="shared" si="27"/>
        <v>125.44713171140488</v>
      </c>
      <c r="U66" s="122">
        <f t="shared" si="27"/>
        <v>179.16628166893381</v>
      </c>
      <c r="V66" s="122">
        <f t="shared" si="27"/>
        <v>100.3724957862965</v>
      </c>
      <c r="W66" s="122">
        <f t="shared" si="27"/>
        <v>344.64988141672939</v>
      </c>
      <c r="X66" s="122">
        <f t="shared" si="27"/>
        <v>318.22772182534391</v>
      </c>
      <c r="Y66" s="122">
        <f t="shared" si="27"/>
        <v>242.50104439348937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1.6086149782092618</v>
      </c>
      <c r="C67" s="98">
        <f>IF(RES_hhdet_tes!C67=0,0,RES_hhdet_tes!C67*1000*11630/RES_hhdet_num!C62)</f>
        <v>2.4713139048933335</v>
      </c>
      <c r="D67" s="98">
        <f>IF(RES_hhdet_tes!D67=0,0,RES_hhdet_tes!D67*1000*11630/RES_hhdet_num!D62)</f>
        <v>4.8436955192697813</v>
      </c>
      <c r="E67" s="98">
        <f>IF(RES_hhdet_tes!E67=0,0,RES_hhdet_tes!E67*1000*11630/RES_hhdet_num!E62)</f>
        <v>10.168225593907154</v>
      </c>
      <c r="F67" s="98">
        <f>IF(RES_hhdet_tes!F67=0,0,RES_hhdet_tes!F67*1000*11630/RES_hhdet_num!F62)</f>
        <v>6.5430859468547578</v>
      </c>
      <c r="G67" s="98">
        <f>IF(RES_hhdet_tes!G67=0,0,RES_hhdet_tes!G67*1000*11630/RES_hhdet_num!G62)</f>
        <v>7.9129604486609519</v>
      </c>
      <c r="H67" s="98">
        <f>IF(RES_hhdet_tes!H67=0,0,RES_hhdet_tes!H67*1000*11630/RES_hhdet_num!H62)</f>
        <v>13.775834492174521</v>
      </c>
      <c r="I67" s="98">
        <f>IF(RES_hhdet_tes!I67=0,0,RES_hhdet_tes!I67*1000*11630/RES_hhdet_num!I62)</f>
        <v>20.908580473770702</v>
      </c>
      <c r="J67" s="98">
        <f>IF(RES_hhdet_tes!J67=0,0,RES_hhdet_tes!J67*1000*11630/RES_hhdet_num!J62)</f>
        <v>14.971406847953563</v>
      </c>
      <c r="K67" s="98">
        <f>IF(RES_hhdet_tes!K67=0,0,RES_hhdet_tes!K67*1000*11630/RES_hhdet_num!K62)</f>
        <v>17.535179644580232</v>
      </c>
      <c r="L67" s="98">
        <f>IF(RES_hhdet_tes!L67=0,0,RES_hhdet_tes!L67*1000*11630/RES_hhdet_num!L62)</f>
        <v>23.139608783347807</v>
      </c>
      <c r="M67" s="98">
        <f>IF(RES_hhdet_tes!M67=0,0,RES_hhdet_tes!M67*1000*11630/RES_hhdet_num!M62)</f>
        <v>24.323172614076935</v>
      </c>
      <c r="N67" s="98">
        <f>IF(RES_hhdet_tes!N67=0,0,RES_hhdet_tes!N67*1000*11630/RES_hhdet_num!N62)</f>
        <v>50.554869267604026</v>
      </c>
      <c r="O67" s="98">
        <f>IF(RES_hhdet_tes!O67=0,0,RES_hhdet_tes!O67*1000*11630/RES_hhdet_num!O62)</f>
        <v>36.364816982528232</v>
      </c>
      <c r="P67" s="98">
        <f>IF(RES_hhdet_tes!P67=0,0,RES_hhdet_tes!P67*1000*11630/RES_hhdet_num!P62)</f>
        <v>30.405226847619623</v>
      </c>
      <c r="Q67" s="98">
        <f>IF(RES_hhdet_tes!Q67=0,0,RES_hhdet_tes!Q67*1000*11630/RES_hhdet_num!Q62)</f>
        <v>57.423178255246533</v>
      </c>
      <c r="R67" s="98">
        <f>IF(RES_hhdet_tes!R67=0,0,RES_hhdet_tes!R67*1000*11630/RES_hhdet_num!R62)</f>
        <v>65.590613700912328</v>
      </c>
      <c r="S67" s="98">
        <f>IF(RES_hhdet_tes!S67=0,0,RES_hhdet_tes!S67*1000*11630/RES_hhdet_num!S62)</f>
        <v>84.560224618651048</v>
      </c>
      <c r="T67" s="98">
        <f>IF(RES_hhdet_tes!T67=0,0,RES_hhdet_tes!T67*1000*11630/RES_hhdet_num!T62)</f>
        <v>125.44713171140488</v>
      </c>
      <c r="U67" s="98">
        <f>IF(RES_hhdet_tes!U67=0,0,RES_hhdet_tes!U67*1000*11630/RES_hhdet_num!U62)</f>
        <v>179.16628166893381</v>
      </c>
      <c r="V67" s="98">
        <f>IF(RES_hhdet_tes!V67=0,0,RES_hhdet_tes!V67*1000*11630/RES_hhdet_num!V62)</f>
        <v>100.3724957862965</v>
      </c>
      <c r="W67" s="98">
        <f>IF(RES_hhdet_tes!W67=0,0,RES_hhdet_tes!W67*1000*11630/RES_hhdet_num!W62)</f>
        <v>344.64988141672939</v>
      </c>
      <c r="X67" s="98">
        <f>IF(RES_hhdet_tes!X67=0,0,RES_hhdet_tes!X67*1000*11630/RES_hhdet_num!X62)</f>
        <v>318.22772182534391</v>
      </c>
      <c r="Y67" s="98">
        <f>IF(RES_hhdet_tes!Y67=0,0,RES_hhdet_tes!Y67*1000*11630/RES_hhdet_num!Y62)</f>
        <v>242.50104439348937</v>
      </c>
      <c r="DA67" s="63" t="s">
        <v>2473</v>
      </c>
    </row>
    <row r="68" spans="1:105" ht="12" customHeight="1" x14ac:dyDescent="0.25">
      <c r="A68" s="121" t="s">
        <v>55</v>
      </c>
      <c r="B68" s="122">
        <v>986.93503136323227</v>
      </c>
      <c r="C68" s="122">
        <v>1001.0697570806236</v>
      </c>
      <c r="D68" s="122">
        <v>1053.1688068825574</v>
      </c>
      <c r="E68" s="122">
        <v>1081.1942683006594</v>
      </c>
      <c r="F68" s="122">
        <v>1081.5071936020631</v>
      </c>
      <c r="G68" s="122">
        <v>1111.1140536275054</v>
      </c>
      <c r="H68" s="122">
        <v>1101.9013565581197</v>
      </c>
      <c r="I68" s="122">
        <v>1137.3424930873166</v>
      </c>
      <c r="J68" s="122">
        <v>1162.4303705583134</v>
      </c>
      <c r="K68" s="122">
        <v>1164.39865795219</v>
      </c>
      <c r="L68" s="122">
        <v>1173.93433528284</v>
      </c>
      <c r="M68" s="122">
        <v>1155.2906541819218</v>
      </c>
      <c r="N68" s="122">
        <v>1066.5586639219523</v>
      </c>
      <c r="O68" s="122">
        <v>1015.7297889231852</v>
      </c>
      <c r="P68" s="122">
        <v>1132.7251905702938</v>
      </c>
      <c r="Q68" s="122">
        <v>1210.0464798471992</v>
      </c>
      <c r="R68" s="122">
        <v>1252.1877483566757</v>
      </c>
      <c r="S68" s="122">
        <v>1266.0690135625764</v>
      </c>
      <c r="T68" s="122">
        <v>1261.6389421803315</v>
      </c>
      <c r="U68" s="122">
        <v>1279.6089330899124</v>
      </c>
      <c r="V68" s="122">
        <v>1384.7782144376185</v>
      </c>
      <c r="W68" s="122">
        <v>1355.8601282765717</v>
      </c>
      <c r="X68" s="122">
        <v>1355.5004354162124</v>
      </c>
      <c r="Y68" s="122">
        <v>1372.4197521408989</v>
      </c>
      <c r="DA68" s="130" t="s">
        <v>2474</v>
      </c>
    </row>
    <row r="69" spans="1:105" ht="12" customHeight="1" x14ac:dyDescent="0.25">
      <c r="A69" s="97" t="s">
        <v>134</v>
      </c>
      <c r="B69" s="98">
        <v>997.8739526450704</v>
      </c>
      <c r="C69" s="98">
        <v>997.29679716424096</v>
      </c>
      <c r="D69" s="98">
        <v>1071.9854432954339</v>
      </c>
      <c r="E69" s="98">
        <v>1039.9996141848362</v>
      </c>
      <c r="F69" s="98">
        <v>1078.9228115740043</v>
      </c>
      <c r="G69" s="98">
        <v>1156.3946629387478</v>
      </c>
      <c r="H69" s="98">
        <v>1052.5339986165809</v>
      </c>
      <c r="I69" s="98">
        <v>1148.5160955177173</v>
      </c>
      <c r="J69" s="98">
        <v>1141.3787603755284</v>
      </c>
      <c r="K69" s="98">
        <v>1166.8003363885136</v>
      </c>
      <c r="L69" s="98">
        <v>1177.235245549808</v>
      </c>
      <c r="M69" s="98">
        <v>1148.3141890191064</v>
      </c>
      <c r="N69" s="98">
        <v>1071.9024892817592</v>
      </c>
      <c r="O69" s="98">
        <v>1014.8398129437636</v>
      </c>
      <c r="P69" s="98">
        <v>1138.5924165471965</v>
      </c>
      <c r="Q69" s="98">
        <v>1206.3476912481005</v>
      </c>
      <c r="R69" s="98">
        <v>1254.9503148904475</v>
      </c>
      <c r="S69" s="98">
        <v>1273.8307577003345</v>
      </c>
      <c r="T69" s="98">
        <v>1263.6584601663565</v>
      </c>
      <c r="U69" s="98">
        <v>1280.3219859144742</v>
      </c>
      <c r="V69" s="98">
        <v>1372.3512311183606</v>
      </c>
      <c r="W69" s="98">
        <v>1384.3363639687318</v>
      </c>
      <c r="X69" s="98">
        <v>1378.309764347975</v>
      </c>
      <c r="Y69" s="98">
        <v>1370.4984276127389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997.23325043371324</v>
      </c>
      <c r="D70" s="98">
        <v>1071.9217138589649</v>
      </c>
      <c r="E70" s="98">
        <v>1039.9327844911411</v>
      </c>
      <c r="F70" s="98">
        <v>1078.8855510181277</v>
      </c>
      <c r="G70" s="98">
        <v>1156.3902515961531</v>
      </c>
      <c r="H70" s="98">
        <v>1052.5464478278845</v>
      </c>
      <c r="I70" s="98">
        <v>1148.528584337238</v>
      </c>
      <c r="J70" s="98">
        <v>1141.2267030957057</v>
      </c>
      <c r="K70" s="98">
        <v>1166.6365121990355</v>
      </c>
      <c r="L70" s="98">
        <v>1177.0854758461805</v>
      </c>
      <c r="M70" s="98">
        <v>1148.140726705285</v>
      </c>
      <c r="N70" s="98">
        <v>1071.686288510627</v>
      </c>
      <c r="O70" s="98">
        <v>1014.8049597638853</v>
      </c>
      <c r="P70" s="98">
        <v>1138.0807519996742</v>
      </c>
      <c r="Q70" s="98">
        <v>1205.9120551175645</v>
      </c>
      <c r="R70" s="98">
        <v>1254.5569287289609</v>
      </c>
      <c r="S70" s="98">
        <v>1273.4978568980628</v>
      </c>
      <c r="T70" s="98">
        <v>1263.404604841975</v>
      </c>
      <c r="U70" s="98">
        <v>1280.0578160331593</v>
      </c>
      <c r="V70" s="98">
        <v>1372.0285401779183</v>
      </c>
      <c r="W70" s="98">
        <v>1383.3999843591241</v>
      </c>
      <c r="X70" s="98">
        <v>1377.0109886190878</v>
      </c>
      <c r="Y70" s="98">
        <v>1369.1275046147728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232.83357975335025</v>
      </c>
      <c r="D71" s="101">
        <v>244.91286097677488</v>
      </c>
      <c r="E71" s="101">
        <v>290.25325067366083</v>
      </c>
      <c r="F71" s="101">
        <v>256.14121063871022</v>
      </c>
      <c r="G71" s="101">
        <v>235.20212582786871</v>
      </c>
      <c r="H71" s="101">
        <v>288.49786658791771</v>
      </c>
      <c r="I71" s="101">
        <v>255.82667332456592</v>
      </c>
      <c r="J71" s="101">
        <v>291.05637767613166</v>
      </c>
      <c r="K71" s="101">
        <v>275.42286395333701</v>
      </c>
      <c r="L71" s="101">
        <v>266.78374900247195</v>
      </c>
      <c r="M71" s="101">
        <v>299.99085490950188</v>
      </c>
      <c r="N71" s="101">
        <v>170.44839941118155</v>
      </c>
      <c r="O71" s="101">
        <v>173.08469371822662</v>
      </c>
      <c r="P71" s="101">
        <v>200.78134835955231</v>
      </c>
      <c r="Q71" s="101">
        <v>321.26005008862546</v>
      </c>
      <c r="R71" s="101">
        <v>324.16480976417836</v>
      </c>
      <c r="S71" s="101">
        <v>310.51723022233728</v>
      </c>
      <c r="T71" s="101">
        <v>316.07260995948724</v>
      </c>
      <c r="U71" s="101">
        <v>314.50137890399532</v>
      </c>
      <c r="V71" s="101">
        <v>366.20459819316244</v>
      </c>
      <c r="W71" s="101">
        <v>296.41074245028005</v>
      </c>
      <c r="X71" s="101">
        <v>349.65369988331679</v>
      </c>
      <c r="Y71" s="101">
        <v>431.37315429756467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764.39967068036299</v>
      </c>
      <c r="D72" s="104">
        <v>827.00885288219001</v>
      </c>
      <c r="E72" s="104">
        <v>749.67953381748043</v>
      </c>
      <c r="F72" s="104">
        <v>822.74434037941762</v>
      </c>
      <c r="G72" s="104">
        <v>921.18812576828429</v>
      </c>
      <c r="H72" s="104">
        <v>764.04858123996689</v>
      </c>
      <c r="I72" s="104">
        <v>892.70191101267233</v>
      </c>
      <c r="J72" s="104">
        <v>850.17032541957406</v>
      </c>
      <c r="K72" s="104">
        <v>891.21364824569821</v>
      </c>
      <c r="L72" s="104">
        <v>910.30172684370859</v>
      </c>
      <c r="M72" s="104">
        <v>848.14987179578304</v>
      </c>
      <c r="N72" s="104">
        <v>901.23788909944562</v>
      </c>
      <c r="O72" s="104">
        <v>841.72026604565883</v>
      </c>
      <c r="P72" s="104">
        <v>937.29940364012191</v>
      </c>
      <c r="Q72" s="104">
        <v>884.6520050289389</v>
      </c>
      <c r="R72" s="104">
        <v>930.39211896478253</v>
      </c>
      <c r="S72" s="104">
        <v>962.98062667572549</v>
      </c>
      <c r="T72" s="104">
        <v>947.33199488248772</v>
      </c>
      <c r="U72" s="104">
        <v>965.5564371291639</v>
      </c>
      <c r="V72" s="104">
        <v>1005.8239419847559</v>
      </c>
      <c r="W72" s="104">
        <v>1086.9892419088442</v>
      </c>
      <c r="X72" s="104">
        <v>1027.3572887357707</v>
      </c>
      <c r="Y72" s="104">
        <v>937.75435031720815</v>
      </c>
      <c r="DA72" s="132" t="s">
        <v>2478</v>
      </c>
    </row>
    <row r="73" spans="1:105" ht="12" customHeight="1" x14ac:dyDescent="0.25">
      <c r="A73" s="106" t="s">
        <v>122</v>
      </c>
      <c r="B73" s="101">
        <v>967.06212175190399</v>
      </c>
      <c r="C73" s="101">
        <v>1007.5023672426437</v>
      </c>
      <c r="D73" s="101">
        <v>1025.7608748111752</v>
      </c>
      <c r="E73" s="101">
        <v>1135.0900470964102</v>
      </c>
      <c r="F73" s="101">
        <v>1084.8408841895994</v>
      </c>
      <c r="G73" s="101">
        <v>1048.1249324884113</v>
      </c>
      <c r="H73" s="101">
        <v>1171.2690136308713</v>
      </c>
      <c r="I73" s="101">
        <v>1120.0757957707958</v>
      </c>
      <c r="J73" s="101">
        <v>1198.1439657587275</v>
      </c>
      <c r="K73" s="101">
        <v>1159.0255957394145</v>
      </c>
      <c r="L73" s="101">
        <v>1163.655458406766</v>
      </c>
      <c r="M73" s="101">
        <v>1192.5113857366939</v>
      </c>
      <c r="N73" s="101">
        <v>1008.2234257903192</v>
      </c>
      <c r="O73" s="101">
        <v>1026.4661330224519</v>
      </c>
      <c r="P73" s="101">
        <v>1058.8835865106332</v>
      </c>
      <c r="Q73" s="101">
        <v>1239.1867521787142</v>
      </c>
      <c r="R73" s="101">
        <v>1238.1101832737052</v>
      </c>
      <c r="S73" s="101">
        <v>1236.5834016266692</v>
      </c>
      <c r="T73" s="101">
        <v>1255.4640084089904</v>
      </c>
      <c r="U73" s="101">
        <v>1277.6684570116095</v>
      </c>
      <c r="V73" s="101">
        <v>1419.5871317305782</v>
      </c>
      <c r="W73" s="101">
        <v>1272.8915591003145</v>
      </c>
      <c r="X73" s="101">
        <v>1268.314944482288</v>
      </c>
      <c r="Y73" s="101">
        <v>1382.7819591767982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1007.5145942702017</v>
      </c>
      <c r="D74" s="104">
        <v>1025.8572227831612</v>
      </c>
      <c r="E74" s="104">
        <v>1135.2443415567436</v>
      </c>
      <c r="F74" s="104">
        <v>1085.0440369924095</v>
      </c>
      <c r="G74" s="104">
        <v>1048.3143806935807</v>
      </c>
      <c r="H74" s="104">
        <v>1171.6196725635209</v>
      </c>
      <c r="I74" s="104">
        <v>1120.616143970024</v>
      </c>
      <c r="J74" s="104">
        <v>1198.4630696128661</v>
      </c>
      <c r="K74" s="104">
        <v>1158.9187686845132</v>
      </c>
      <c r="L74" s="104">
        <v>1163.4123095568086</v>
      </c>
      <c r="M74" s="104">
        <v>1192.5697772356316</v>
      </c>
      <c r="N74" s="104">
        <v>1008.8126713266139</v>
      </c>
      <c r="O74" s="104">
        <v>1026.7186231643711</v>
      </c>
      <c r="P74" s="104">
        <v>1057.9226771295789</v>
      </c>
      <c r="Q74" s="104">
        <v>1238.6298996652133</v>
      </c>
      <c r="R74" s="104">
        <v>1237.7227889798573</v>
      </c>
      <c r="S74" s="104">
        <v>1236.4212365025255</v>
      </c>
      <c r="T74" s="104">
        <v>1255.345769468654</v>
      </c>
      <c r="U74" s="104">
        <v>1277.608136479756</v>
      </c>
      <c r="V74" s="104">
        <v>1420.1876575783224</v>
      </c>
      <c r="W74" s="104">
        <v>1273.5432932141623</v>
      </c>
      <c r="X74" s="104">
        <v>1270.3283447023223</v>
      </c>
      <c r="Y74" s="104">
        <v>1385.9358416364762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235.23905235173891</v>
      </c>
      <c r="D75" s="98">
        <v>234.29205479263183</v>
      </c>
      <c r="E75" s="98">
        <v>316.71825115445199</v>
      </c>
      <c r="F75" s="98">
        <v>257.37975941369552</v>
      </c>
      <c r="G75" s="98">
        <v>213.06738358662878</v>
      </c>
      <c r="H75" s="98">
        <v>320.99246987088344</v>
      </c>
      <c r="I75" s="98">
        <v>249.57362118411547</v>
      </c>
      <c r="J75" s="98">
        <v>305.85907721012711</v>
      </c>
      <c r="K75" s="98">
        <v>273.61045807264651</v>
      </c>
      <c r="L75" s="98">
        <v>263.62926704121742</v>
      </c>
      <c r="M75" s="98">
        <v>311.81320750997349</v>
      </c>
      <c r="N75" s="98">
        <v>159.79749071151068</v>
      </c>
      <c r="O75" s="98">
        <v>175.09186212293093</v>
      </c>
      <c r="P75" s="98">
        <v>185.63395538731234</v>
      </c>
      <c r="Q75" s="98">
        <v>330.00037427504139</v>
      </c>
      <c r="R75" s="98">
        <v>319.84475304444112</v>
      </c>
      <c r="S75" s="98">
        <v>301.29545324124081</v>
      </c>
      <c r="T75" s="98">
        <v>314.07553059244128</v>
      </c>
      <c r="U75" s="98">
        <v>313.962603072467</v>
      </c>
      <c r="V75" s="98">
        <v>379.55517792747986</v>
      </c>
      <c r="W75" s="98">
        <v>271.40381657465684</v>
      </c>
      <c r="X75" s="98">
        <v>320.94580539087156</v>
      </c>
      <c r="Y75" s="98">
        <v>436.9126128641231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772.27554191846275</v>
      </c>
      <c r="D76" s="98">
        <v>791.5651679905294</v>
      </c>
      <c r="E76" s="98">
        <v>818.52609040229163</v>
      </c>
      <c r="F76" s="98">
        <v>827.66427757871406</v>
      </c>
      <c r="G76" s="98">
        <v>835.24699710695211</v>
      </c>
      <c r="H76" s="98">
        <v>850.6272026926373</v>
      </c>
      <c r="I76" s="98">
        <v>871.04252278590832</v>
      </c>
      <c r="J76" s="98">
        <v>892.60399240273887</v>
      </c>
      <c r="K76" s="98">
        <v>885.30831061186666</v>
      </c>
      <c r="L76" s="98">
        <v>899.78304251559121</v>
      </c>
      <c r="M76" s="98">
        <v>880.7565697256581</v>
      </c>
      <c r="N76" s="98">
        <v>849.01518061510319</v>
      </c>
      <c r="O76" s="98">
        <v>851.62676104144032</v>
      </c>
      <c r="P76" s="98">
        <v>872.2887217422666</v>
      </c>
      <c r="Q76" s="98">
        <v>908.62952539017181</v>
      </c>
      <c r="R76" s="98">
        <v>917.87803593541616</v>
      </c>
      <c r="S76" s="98">
        <v>935.12578326128471</v>
      </c>
      <c r="T76" s="98">
        <v>941.27023887621283</v>
      </c>
      <c r="U76" s="98">
        <v>963.64553340728924</v>
      </c>
      <c r="V76" s="98">
        <v>1040.6324796508425</v>
      </c>
      <c r="W76" s="98">
        <v>1002.1394766395056</v>
      </c>
      <c r="X76" s="98">
        <v>949.38253931145073</v>
      </c>
      <c r="Y76" s="98">
        <v>949.02322877235304</v>
      </c>
      <c r="DA76" s="63" t="s">
        <v>2482</v>
      </c>
    </row>
    <row r="77" spans="1:105" ht="12" customHeight="1" x14ac:dyDescent="0.25">
      <c r="A77" s="121" t="s">
        <v>54</v>
      </c>
      <c r="B77" s="122">
        <v>415.59446784326263</v>
      </c>
      <c r="C77" s="122">
        <v>425.69331177094165</v>
      </c>
      <c r="D77" s="122">
        <v>453.24940385615241</v>
      </c>
      <c r="E77" s="122">
        <v>460.52129001219106</v>
      </c>
      <c r="F77" s="122">
        <v>468.91041814781534</v>
      </c>
      <c r="G77" s="122">
        <v>440.71261469303693</v>
      </c>
      <c r="H77" s="122">
        <v>425.09085434053071</v>
      </c>
      <c r="I77" s="122">
        <v>382.48219003702457</v>
      </c>
      <c r="J77" s="122">
        <v>419.78093090479831</v>
      </c>
      <c r="K77" s="122">
        <v>344.97589006616829</v>
      </c>
      <c r="L77" s="122">
        <v>372.48480403197914</v>
      </c>
      <c r="M77" s="122">
        <v>316.03654769645948</v>
      </c>
      <c r="N77" s="122">
        <v>264.36220575674145</v>
      </c>
      <c r="O77" s="122">
        <v>262.49409034035165</v>
      </c>
      <c r="P77" s="122">
        <v>269.01601067725591</v>
      </c>
      <c r="Q77" s="122">
        <v>289.73586753638875</v>
      </c>
      <c r="R77" s="122">
        <v>272.31444348504209</v>
      </c>
      <c r="S77" s="122">
        <v>336.27349456865835</v>
      </c>
      <c r="T77" s="122">
        <v>372.69289877584799</v>
      </c>
      <c r="U77" s="122">
        <v>383.13628944748825</v>
      </c>
      <c r="V77" s="122">
        <v>561.5175322951734</v>
      </c>
      <c r="W77" s="122">
        <v>559.91655554819977</v>
      </c>
      <c r="X77" s="122">
        <v>475.39958682513327</v>
      </c>
      <c r="Y77" s="122">
        <v>443.35009760937305</v>
      </c>
      <c r="DA77" s="130" t="s">
        <v>2483</v>
      </c>
    </row>
    <row r="78" spans="1:105" ht="12" customHeight="1" x14ac:dyDescent="0.25">
      <c r="A78" s="97" t="s">
        <v>189</v>
      </c>
      <c r="B78" s="98">
        <v>416.17766826185203</v>
      </c>
      <c r="C78" s="98">
        <v>424.63118919532519</v>
      </c>
      <c r="D78" s="98">
        <v>456.60814818505031</v>
      </c>
      <c r="E78" s="98">
        <v>464.65174361356281</v>
      </c>
      <c r="F78" s="98">
        <v>468.17291919542782</v>
      </c>
      <c r="G78" s="98">
        <v>441.12665322614907</v>
      </c>
      <c r="H78" s="98">
        <v>425.74002350397308</v>
      </c>
      <c r="I78" s="98">
        <v>381.32953017230273</v>
      </c>
      <c r="J78" s="98">
        <v>419.93203371017796</v>
      </c>
      <c r="K78" s="98">
        <v>345.54216178003412</v>
      </c>
      <c r="L78" s="98">
        <v>373.51774765421339</v>
      </c>
      <c r="M78" s="98">
        <v>315.59972523140777</v>
      </c>
      <c r="N78" s="98">
        <v>263.17781231182232</v>
      </c>
      <c r="O78" s="98">
        <v>261.8430528015474</v>
      </c>
      <c r="P78" s="98">
        <v>268.88235554763088</v>
      </c>
      <c r="Q78" s="98">
        <v>289.73354589798379</v>
      </c>
      <c r="R78" s="98">
        <v>271.75101201400429</v>
      </c>
      <c r="S78" s="98">
        <v>336.41450449577798</v>
      </c>
      <c r="T78" s="98">
        <v>373.3850862274432</v>
      </c>
      <c r="U78" s="98">
        <v>383.93280917086554</v>
      </c>
      <c r="V78" s="98">
        <v>559.99563292523851</v>
      </c>
      <c r="W78" s="98">
        <v>561.53176876349119</v>
      </c>
      <c r="X78" s="98">
        <v>475.43091989490773</v>
      </c>
      <c r="Y78" s="98">
        <v>442.83368386936019</v>
      </c>
      <c r="DA78" s="63" t="s">
        <v>2484</v>
      </c>
    </row>
    <row r="79" spans="1:105" ht="12" customHeight="1" x14ac:dyDescent="0.25">
      <c r="A79" s="109" t="s">
        <v>120</v>
      </c>
      <c r="B79" s="33">
        <v>383.02285846797872</v>
      </c>
      <c r="C79" s="33">
        <v>479.03257847465454</v>
      </c>
      <c r="D79" s="33">
        <v>366.23671447935931</v>
      </c>
      <c r="E79" s="33">
        <v>378.63250540592333</v>
      </c>
      <c r="F79" s="33">
        <v>484.1343006061976</v>
      </c>
      <c r="G79" s="33">
        <v>429.37638336486032</v>
      </c>
      <c r="H79" s="33">
        <v>403.13253371688245</v>
      </c>
      <c r="I79" s="33">
        <v>415.32820661928093</v>
      </c>
      <c r="J79" s="33">
        <v>414.0721234105755</v>
      </c>
      <c r="K79" s="33">
        <v>323.78608588677139</v>
      </c>
      <c r="L79" s="33">
        <v>336.19478900805404</v>
      </c>
      <c r="M79" s="33">
        <v>331.05814544599883</v>
      </c>
      <c r="N79" s="33">
        <v>295.97436061409724</v>
      </c>
      <c r="O79" s="33">
        <v>273.20484512518408</v>
      </c>
      <c r="P79" s="33">
        <v>271.9467353725405</v>
      </c>
      <c r="Q79" s="33">
        <v>289.81623691106836</v>
      </c>
      <c r="R79" s="33">
        <v>291.36813498119045</v>
      </c>
      <c r="S79" s="33">
        <v>331.33739024057542</v>
      </c>
      <c r="T79" s="33">
        <v>349.30984205449266</v>
      </c>
      <c r="U79" s="33">
        <v>359.80144936951808</v>
      </c>
      <c r="V79" s="33">
        <v>597.44949697596326</v>
      </c>
      <c r="W79" s="33">
        <v>517.32795956108112</v>
      </c>
      <c r="X79" s="33">
        <v>474.30127665070904</v>
      </c>
      <c r="Y79" s="33">
        <v>464.66613303134295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7167.7421136775283</v>
      </c>
      <c r="C81" s="117">
        <f t="shared" si="28"/>
        <v>7788.5165252793877</v>
      </c>
      <c r="D81" s="117">
        <f t="shared" si="28"/>
        <v>7925.2041347305412</v>
      </c>
      <c r="E81" s="117">
        <f t="shared" si="28"/>
        <v>8053.3409101367124</v>
      </c>
      <c r="F81" s="117">
        <f t="shared" si="28"/>
        <v>6517.1139062750344</v>
      </c>
      <c r="G81" s="117">
        <f t="shared" si="28"/>
        <v>9564.7219684982083</v>
      </c>
      <c r="H81" s="117">
        <f t="shared" si="28"/>
        <v>9193.8243720851442</v>
      </c>
      <c r="I81" s="117">
        <f t="shared" si="28"/>
        <v>8871.6302019388131</v>
      </c>
      <c r="J81" s="117">
        <f t="shared" si="28"/>
        <v>7180.130134941056</v>
      </c>
      <c r="K81" s="117">
        <f t="shared" si="28"/>
        <v>8913.4895001707046</v>
      </c>
      <c r="L81" s="117">
        <f t="shared" si="28"/>
        <v>9180.9788598140858</v>
      </c>
      <c r="M81" s="117">
        <f t="shared" si="28"/>
        <v>9452.6634740088921</v>
      </c>
      <c r="N81" s="117">
        <f t="shared" si="28"/>
        <v>9513.9824009391123</v>
      </c>
      <c r="O81" s="117">
        <f t="shared" si="28"/>
        <v>9704.6563792047364</v>
      </c>
      <c r="P81" s="117">
        <f t="shared" si="28"/>
        <v>8138.1776133015637</v>
      </c>
      <c r="Q81" s="117">
        <f t="shared" si="28"/>
        <v>9050.2143303155881</v>
      </c>
      <c r="R81" s="117">
        <f t="shared" ref="R81:V81" si="29">R82+R85+R87+R100</f>
        <v>9386.5729793959126</v>
      </c>
      <c r="S81" s="117">
        <f t="shared" si="29"/>
        <v>9670.5617518372965</v>
      </c>
      <c r="T81" s="117">
        <f t="shared" si="29"/>
        <v>8939.9707521431865</v>
      </c>
      <c r="U81" s="117">
        <f t="shared" si="29"/>
        <v>8975.3325320105032</v>
      </c>
      <c r="V81" s="117">
        <f t="shared" si="29"/>
        <v>9680.3124769482311</v>
      </c>
      <c r="W81" s="117">
        <f t="shared" ref="W81:Y81" si="30">W82+W85+W87+W100</f>
        <v>10199.118018583385</v>
      </c>
      <c r="X81" s="117">
        <f t="shared" si="30"/>
        <v>9917.926502310871</v>
      </c>
      <c r="Y81" s="117">
        <f t="shared" si="30"/>
        <v>9455.4593852055968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5757.0090781149493</v>
      </c>
      <c r="C82" s="122">
        <f t="shared" si="31"/>
        <v>6356.6138173593081</v>
      </c>
      <c r="D82" s="122">
        <f t="shared" si="31"/>
        <v>6429.7909296314365</v>
      </c>
      <c r="E82" s="122">
        <f t="shared" si="31"/>
        <v>6470.7355343979016</v>
      </c>
      <c r="F82" s="122">
        <f t="shared" si="31"/>
        <v>5019.0932162387808</v>
      </c>
      <c r="G82" s="122">
        <f t="shared" si="31"/>
        <v>8041.2443591164865</v>
      </c>
      <c r="H82" s="122">
        <f t="shared" si="31"/>
        <v>7567.4457320104084</v>
      </c>
      <c r="I82" s="122">
        <f t="shared" si="31"/>
        <v>7313.3560079327299</v>
      </c>
      <c r="J82" s="122">
        <f t="shared" si="31"/>
        <v>5615.0807584027025</v>
      </c>
      <c r="K82" s="122">
        <f t="shared" si="31"/>
        <v>7378.1687609031642</v>
      </c>
      <c r="L82" s="122">
        <f t="shared" si="31"/>
        <v>7600.1412082788274</v>
      </c>
      <c r="M82" s="122">
        <f t="shared" si="31"/>
        <v>7903.9343116226692</v>
      </c>
      <c r="N82" s="122">
        <f t="shared" si="31"/>
        <v>8132.2518851225623</v>
      </c>
      <c r="O82" s="122">
        <f t="shared" si="31"/>
        <v>8318.1832448721379</v>
      </c>
      <c r="P82" s="122">
        <f t="shared" si="31"/>
        <v>6748.3813359724209</v>
      </c>
      <c r="Q82" s="122">
        <f t="shared" si="31"/>
        <v>7447.0883094939882</v>
      </c>
      <c r="R82" s="122">
        <f t="shared" ref="R82:V82" si="32">SUM(R83:R84)</f>
        <v>7806.5494799988683</v>
      </c>
      <c r="S82" s="122">
        <f t="shared" si="32"/>
        <v>8016.3576573922583</v>
      </c>
      <c r="T82" s="122">
        <f t="shared" si="32"/>
        <v>7230.0420453697097</v>
      </c>
      <c r="U82" s="122">
        <f t="shared" si="32"/>
        <v>7213.0664119148878</v>
      </c>
      <c r="V82" s="122">
        <f t="shared" si="32"/>
        <v>7675.7750722317069</v>
      </c>
      <c r="W82" s="122">
        <f t="shared" ref="W82:Y82" si="33">SUM(W83:W84)</f>
        <v>8244.2336578425256</v>
      </c>
      <c r="X82" s="122">
        <f t="shared" si="33"/>
        <v>7972.2670809595875</v>
      </c>
      <c r="Y82" s="122">
        <f t="shared" si="33"/>
        <v>7431.20150290525</v>
      </c>
      <c r="DA82" s="130" t="s">
        <v>2487</v>
      </c>
    </row>
    <row r="83" spans="1:105" ht="12" customHeight="1" x14ac:dyDescent="0.25">
      <c r="A83" s="97" t="s">
        <v>199</v>
      </c>
      <c r="B83" s="98">
        <v>5700.7582525165089</v>
      </c>
      <c r="C83" s="98">
        <v>6295.5978556532009</v>
      </c>
      <c r="D83" s="98">
        <v>6368.9894798575433</v>
      </c>
      <c r="E83" s="98">
        <v>6411.0889676429642</v>
      </c>
      <c r="F83" s="98">
        <v>4973.2188652343675</v>
      </c>
      <c r="G83" s="98">
        <v>7969.4944610929679</v>
      </c>
      <c r="H83" s="98">
        <v>7501.4777398638362</v>
      </c>
      <c r="I83" s="98">
        <v>7250.6038978329243</v>
      </c>
      <c r="J83" s="98">
        <v>5567.4535912660522</v>
      </c>
      <c r="K83" s="98">
        <v>7316.5915819474531</v>
      </c>
      <c r="L83" s="98">
        <v>7537.5403887779594</v>
      </c>
      <c r="M83" s="98">
        <v>7839.9579622304182</v>
      </c>
      <c r="N83" s="98">
        <v>8069.0154601034019</v>
      </c>
      <c r="O83" s="98">
        <v>8253.9800917358043</v>
      </c>
      <c r="P83" s="98">
        <v>6696.1750685245861</v>
      </c>
      <c r="Q83" s="98">
        <v>7389.3998561920689</v>
      </c>
      <c r="R83" s="98">
        <v>7746.3215538116792</v>
      </c>
      <c r="S83" s="98">
        <v>7954.327045572214</v>
      </c>
      <c r="T83" s="98">
        <v>7174.1888086626914</v>
      </c>
      <c r="U83" s="98">
        <v>7157.4248059827041</v>
      </c>
      <c r="V83" s="98">
        <v>7615.5551378684822</v>
      </c>
      <c r="W83" s="98">
        <v>8179.5913454566189</v>
      </c>
      <c r="X83" s="98">
        <v>7910.3654050643372</v>
      </c>
      <c r="Y83" s="98">
        <v>7373.828139405874</v>
      </c>
      <c r="DA83" s="63" t="s">
        <v>2488</v>
      </c>
    </row>
    <row r="84" spans="1:105" ht="12" customHeight="1" x14ac:dyDescent="0.25">
      <c r="A84" s="97" t="s">
        <v>53</v>
      </c>
      <c r="B84" s="98">
        <v>56.250825598440571</v>
      </c>
      <c r="C84" s="98">
        <v>61.015961706107028</v>
      </c>
      <c r="D84" s="98">
        <v>60.801449773893253</v>
      </c>
      <c r="E84" s="98">
        <v>59.646566754937602</v>
      </c>
      <c r="F84" s="98">
        <v>45.874351004412937</v>
      </c>
      <c r="G84" s="98">
        <v>71.749898023518853</v>
      </c>
      <c r="H84" s="98">
        <v>65.967992146572186</v>
      </c>
      <c r="I84" s="98">
        <v>62.7521100998053</v>
      </c>
      <c r="J84" s="98">
        <v>47.627167136650527</v>
      </c>
      <c r="K84" s="98">
        <v>61.577178955711446</v>
      </c>
      <c r="L84" s="98">
        <v>62.600819500868106</v>
      </c>
      <c r="M84" s="98">
        <v>63.976349392251294</v>
      </c>
      <c r="N84" s="98">
        <v>63.236425019160514</v>
      </c>
      <c r="O84" s="98">
        <v>64.203153136333583</v>
      </c>
      <c r="P84" s="98">
        <v>52.20626744783462</v>
      </c>
      <c r="Q84" s="98">
        <v>57.688453301919679</v>
      </c>
      <c r="R84" s="98">
        <v>60.227926187189134</v>
      </c>
      <c r="S84" s="98">
        <v>62.030611820044037</v>
      </c>
      <c r="T84" s="98">
        <v>55.853236707018212</v>
      </c>
      <c r="U84" s="98">
        <v>55.641605932183666</v>
      </c>
      <c r="V84" s="98">
        <v>60.219934363224972</v>
      </c>
      <c r="W84" s="98">
        <v>64.642312385905981</v>
      </c>
      <c r="X84" s="98">
        <v>61.901675895250548</v>
      </c>
      <c r="Y84" s="98">
        <v>57.373363499376161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1.6093351062417527</v>
      </c>
      <c r="C85" s="122">
        <f t="shared" si="34"/>
        <v>2.3893917650710619</v>
      </c>
      <c r="D85" s="122">
        <f t="shared" si="34"/>
        <v>4.3026034702113938</v>
      </c>
      <c r="E85" s="122">
        <f t="shared" si="34"/>
        <v>8.6573333292664092</v>
      </c>
      <c r="F85" s="122">
        <f t="shared" si="34"/>
        <v>6.1608583990170933</v>
      </c>
      <c r="G85" s="122">
        <f t="shared" si="34"/>
        <v>9.5315784049437049</v>
      </c>
      <c r="H85" s="122">
        <f t="shared" si="34"/>
        <v>20.128267108111537</v>
      </c>
      <c r="I85" s="122">
        <f t="shared" si="34"/>
        <v>34.869347472849512</v>
      </c>
      <c r="J85" s="122">
        <f t="shared" si="34"/>
        <v>26.05883730870687</v>
      </c>
      <c r="K85" s="122">
        <f t="shared" si="34"/>
        <v>30.809921772033448</v>
      </c>
      <c r="L85" s="122">
        <f t="shared" si="34"/>
        <v>41.042879002853567</v>
      </c>
      <c r="M85" s="122">
        <f t="shared" si="34"/>
        <v>43.221743702321604</v>
      </c>
      <c r="N85" s="122">
        <f t="shared" si="34"/>
        <v>87.210874646706102</v>
      </c>
      <c r="O85" s="122">
        <f t="shared" si="34"/>
        <v>58.188521045878211</v>
      </c>
      <c r="P85" s="122">
        <f t="shared" si="34"/>
        <v>40.378604935688706</v>
      </c>
      <c r="Q85" s="122">
        <f t="shared" si="34"/>
        <v>60.879225512733406</v>
      </c>
      <c r="R85" s="122">
        <f t="shared" si="34"/>
        <v>56.610080294931699</v>
      </c>
      <c r="S85" s="122">
        <f t="shared" si="34"/>
        <v>55.066539479543692</v>
      </c>
      <c r="T85" s="122">
        <f t="shared" si="34"/>
        <v>55.406076624744586</v>
      </c>
      <c r="U85" s="122">
        <f t="shared" si="34"/>
        <v>56.281980003211601</v>
      </c>
      <c r="V85" s="122">
        <f t="shared" si="34"/>
        <v>29.01254787069572</v>
      </c>
      <c r="W85" s="122">
        <f t="shared" si="34"/>
        <v>145.33490705442293</v>
      </c>
      <c r="X85" s="122">
        <f t="shared" si="34"/>
        <v>187.7950220625934</v>
      </c>
      <c r="Y85" s="122">
        <f t="shared" si="34"/>
        <v>183.26571380116596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1.6093351062417527</v>
      </c>
      <c r="C86" s="98">
        <f>IF(RES_hhdet_tes!C86=0,0,RES_hhdet_tes!C86*1000*11630/RES_hhdet_num!C81)</f>
        <v>2.3893917650710619</v>
      </c>
      <c r="D86" s="98">
        <f>IF(RES_hhdet_tes!D86=0,0,RES_hhdet_tes!D86*1000*11630/RES_hhdet_num!D81)</f>
        <v>4.3026034702113938</v>
      </c>
      <c r="E86" s="98">
        <f>IF(RES_hhdet_tes!E86=0,0,RES_hhdet_tes!E86*1000*11630/RES_hhdet_num!E81)</f>
        <v>8.6573333292664092</v>
      </c>
      <c r="F86" s="98">
        <f>IF(RES_hhdet_tes!F86=0,0,RES_hhdet_tes!F86*1000*11630/RES_hhdet_num!F81)</f>
        <v>6.1608583990170933</v>
      </c>
      <c r="G86" s="98">
        <f>IF(RES_hhdet_tes!G86=0,0,RES_hhdet_tes!G86*1000*11630/RES_hhdet_num!G81)</f>
        <v>9.5315784049437049</v>
      </c>
      <c r="H86" s="98">
        <f>IF(RES_hhdet_tes!H86=0,0,RES_hhdet_tes!H86*1000*11630/RES_hhdet_num!H81)</f>
        <v>20.128267108111537</v>
      </c>
      <c r="I86" s="98">
        <f>IF(RES_hhdet_tes!I86=0,0,RES_hhdet_tes!I86*1000*11630/RES_hhdet_num!I81)</f>
        <v>34.869347472849512</v>
      </c>
      <c r="J86" s="98">
        <f>IF(RES_hhdet_tes!J86=0,0,RES_hhdet_tes!J86*1000*11630/RES_hhdet_num!J81)</f>
        <v>26.05883730870687</v>
      </c>
      <c r="K86" s="98">
        <f>IF(RES_hhdet_tes!K86=0,0,RES_hhdet_tes!K86*1000*11630/RES_hhdet_num!K81)</f>
        <v>30.809921772033448</v>
      </c>
      <c r="L86" s="98">
        <f>IF(RES_hhdet_tes!L86=0,0,RES_hhdet_tes!L86*1000*11630/RES_hhdet_num!L81)</f>
        <v>41.042879002853567</v>
      </c>
      <c r="M86" s="98">
        <f>IF(RES_hhdet_tes!M86=0,0,RES_hhdet_tes!M86*1000*11630/RES_hhdet_num!M81)</f>
        <v>43.221743702321604</v>
      </c>
      <c r="N86" s="98">
        <f>IF(RES_hhdet_tes!N86=0,0,RES_hhdet_tes!N86*1000*11630/RES_hhdet_num!N81)</f>
        <v>87.210874646706102</v>
      </c>
      <c r="O86" s="98">
        <f>IF(RES_hhdet_tes!O86=0,0,RES_hhdet_tes!O86*1000*11630/RES_hhdet_num!O81)</f>
        <v>58.188521045878211</v>
      </c>
      <c r="P86" s="98">
        <f>IF(RES_hhdet_tes!P86=0,0,RES_hhdet_tes!P86*1000*11630/RES_hhdet_num!P81)</f>
        <v>40.378604935688706</v>
      </c>
      <c r="Q86" s="98">
        <f>IF(RES_hhdet_tes!Q86=0,0,RES_hhdet_tes!Q86*1000*11630/RES_hhdet_num!Q81)</f>
        <v>60.879225512733406</v>
      </c>
      <c r="R86" s="98">
        <f>IF(RES_hhdet_tes!R86=0,0,RES_hhdet_tes!R86*1000*11630/RES_hhdet_num!R81)</f>
        <v>56.610080294931699</v>
      </c>
      <c r="S86" s="98">
        <f>IF(RES_hhdet_tes!S86=0,0,RES_hhdet_tes!S86*1000*11630/RES_hhdet_num!S81)</f>
        <v>55.066539479543692</v>
      </c>
      <c r="T86" s="98">
        <f>IF(RES_hhdet_tes!T86=0,0,RES_hhdet_tes!T86*1000*11630/RES_hhdet_num!T81)</f>
        <v>55.406076624744586</v>
      </c>
      <c r="U86" s="98">
        <f>IF(RES_hhdet_tes!U86=0,0,RES_hhdet_tes!U86*1000*11630/RES_hhdet_num!U81)</f>
        <v>56.281980003211601</v>
      </c>
      <c r="V86" s="98">
        <f>IF(RES_hhdet_tes!V86=0,0,RES_hhdet_tes!V86*1000*11630/RES_hhdet_num!V81)</f>
        <v>29.01254787069572</v>
      </c>
      <c r="W86" s="98">
        <f>IF(RES_hhdet_tes!W86=0,0,RES_hhdet_tes!W86*1000*11630/RES_hhdet_num!W81)</f>
        <v>145.33490705442293</v>
      </c>
      <c r="X86" s="98">
        <f>IF(RES_hhdet_tes!X86=0,0,RES_hhdet_tes!X86*1000*11630/RES_hhdet_num!X81)</f>
        <v>187.7950220625934</v>
      </c>
      <c r="Y86" s="98">
        <f>IF(RES_hhdet_tes!Y86=0,0,RES_hhdet_tes!Y86*1000*11630/RES_hhdet_num!Y81)</f>
        <v>183.26571380116596</v>
      </c>
      <c r="DA86" s="63" t="s">
        <v>2491</v>
      </c>
    </row>
    <row r="87" spans="1:105" ht="12" customHeight="1" x14ac:dyDescent="0.25">
      <c r="A87" s="121" t="s">
        <v>55</v>
      </c>
      <c r="B87" s="122">
        <v>989.37390504376515</v>
      </c>
      <c r="C87" s="122">
        <v>996.03296500218073</v>
      </c>
      <c r="D87" s="122">
        <v>1044.084562043528</v>
      </c>
      <c r="E87" s="122">
        <v>1117.2906943371672</v>
      </c>
      <c r="F87" s="122">
        <v>1045.1000930114233</v>
      </c>
      <c r="G87" s="122">
        <v>1072.0370186869561</v>
      </c>
      <c r="H87" s="122">
        <v>1172.0583810895337</v>
      </c>
      <c r="I87" s="122">
        <v>1118.5954780047377</v>
      </c>
      <c r="J87" s="122">
        <v>1168.9444347006088</v>
      </c>
      <c r="K87" s="122">
        <v>1154.6987432811338</v>
      </c>
      <c r="L87" s="122">
        <v>1172.8872129310671</v>
      </c>
      <c r="M87" s="122">
        <v>1185.3375385409856</v>
      </c>
      <c r="N87" s="122">
        <v>1016.6887406764324</v>
      </c>
      <c r="O87" s="122">
        <v>1044.499370727633</v>
      </c>
      <c r="P87" s="122">
        <v>1076.9035647964101</v>
      </c>
      <c r="Q87" s="122">
        <v>1251.5488024825472</v>
      </c>
      <c r="R87" s="122">
        <v>1249.3033048186517</v>
      </c>
      <c r="S87" s="122">
        <v>1261.5602687625283</v>
      </c>
      <c r="T87" s="122">
        <v>1293.2910804182025</v>
      </c>
      <c r="U87" s="122">
        <v>1331.9898921847962</v>
      </c>
      <c r="V87" s="122">
        <v>1408.2710232005663</v>
      </c>
      <c r="W87" s="122">
        <v>1288.3501881650859</v>
      </c>
      <c r="X87" s="122">
        <v>1282.6620401968464</v>
      </c>
      <c r="Y87" s="122">
        <v>1381.307473483183</v>
      </c>
      <c r="DA87" s="130" t="s">
        <v>2492</v>
      </c>
    </row>
    <row r="88" spans="1:105" ht="12" customHeight="1" x14ac:dyDescent="0.25">
      <c r="A88" s="97" t="s">
        <v>132</v>
      </c>
      <c r="B88" s="98">
        <v>996.83791419303736</v>
      </c>
      <c r="C88" s="98">
        <v>1008.662694191274</v>
      </c>
      <c r="D88" s="98">
        <v>1075.6042061891121</v>
      </c>
      <c r="E88" s="98">
        <v>975.86297154417832</v>
      </c>
      <c r="F88" s="98">
        <v>770.11008145259495</v>
      </c>
      <c r="G88" s="98">
        <v>1212.5776701778311</v>
      </c>
      <c r="H88" s="98">
        <v>1139.5545143334668</v>
      </c>
      <c r="I88" s="98">
        <v>1217.6501778319682</v>
      </c>
      <c r="J88" s="98">
        <v>942.54408704346656</v>
      </c>
      <c r="K88" s="98">
        <v>1178.2280277875818</v>
      </c>
      <c r="L88" s="98">
        <v>1114.6712197319339</v>
      </c>
      <c r="M88" s="98">
        <v>1145.1338938937365</v>
      </c>
      <c r="N88" s="98">
        <v>1151.1052408586856</v>
      </c>
      <c r="O88" s="98">
        <v>1202.3313447753167</v>
      </c>
      <c r="P88" s="98">
        <v>1205.4163780595786</v>
      </c>
      <c r="Q88" s="98">
        <v>1228.5023402079</v>
      </c>
      <c r="R88" s="98">
        <v>1238.5793269497983</v>
      </c>
      <c r="S88" s="98">
        <v>1236.8313804568957</v>
      </c>
      <c r="T88" s="98">
        <v>1326.964909354429</v>
      </c>
      <c r="U88" s="98">
        <v>1491.2544500032311</v>
      </c>
      <c r="V88" s="98">
        <v>1099.9328140136802</v>
      </c>
      <c r="W88" s="98">
        <v>1257.2571295419593</v>
      </c>
      <c r="X88" s="98">
        <v>1345.3368610702887</v>
      </c>
      <c r="Y88" s="98">
        <v>1358.5594642530309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1008.6809416124042</v>
      </c>
      <c r="D89" s="98">
        <v>1075.6253247679713</v>
      </c>
      <c r="E89" s="98">
        <v>975.88749053581478</v>
      </c>
      <c r="F89" s="98">
        <v>770.15590153079563</v>
      </c>
      <c r="G89" s="98">
        <v>1212.7896859052091</v>
      </c>
      <c r="H89" s="98">
        <v>1139.9411374386884</v>
      </c>
      <c r="I89" s="98">
        <v>1218.1239765342496</v>
      </c>
      <c r="J89" s="98">
        <v>942.65453636445409</v>
      </c>
      <c r="K89" s="98">
        <v>1177.9325185566888</v>
      </c>
      <c r="L89" s="98">
        <v>1114.6039583412146</v>
      </c>
      <c r="M89" s="98">
        <v>1144.7898874089028</v>
      </c>
      <c r="N89" s="98">
        <v>1150.9185803303792</v>
      </c>
      <c r="O89" s="98">
        <v>1202.0842942853574</v>
      </c>
      <c r="P89" s="98">
        <v>1205.187644445745</v>
      </c>
      <c r="Q89" s="98">
        <v>1228.2084352962431</v>
      </c>
      <c r="R89" s="98">
        <v>1238.3622557470055</v>
      </c>
      <c r="S89" s="98">
        <v>1236.751269285249</v>
      </c>
      <c r="T89" s="98">
        <v>1326.9159822407769</v>
      </c>
      <c r="U89" s="98">
        <v>1491.3705946388041</v>
      </c>
      <c r="V89" s="98">
        <v>1100.5267762336755</v>
      </c>
      <c r="W89" s="98">
        <v>1258.4795923001373</v>
      </c>
      <c r="X89" s="98">
        <v>1344.337471603199</v>
      </c>
      <c r="Y89" s="98">
        <v>1355.0438296592486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235.53441848358082</v>
      </c>
      <c r="D90" s="101">
        <v>245.72131384790148</v>
      </c>
      <c r="E90" s="101">
        <v>272.31873458837191</v>
      </c>
      <c r="F90" s="101">
        <v>182.75988769369425</v>
      </c>
      <c r="G90" s="101">
        <v>246.47787609249517</v>
      </c>
      <c r="H90" s="101">
        <v>312.69712848447512</v>
      </c>
      <c r="I90" s="101">
        <v>272.52039677294783</v>
      </c>
      <c r="J90" s="101">
        <v>238.07227658681768</v>
      </c>
      <c r="K90" s="101">
        <v>277.89279932158757</v>
      </c>
      <c r="L90" s="101">
        <v>252.37015541517218</v>
      </c>
      <c r="M90" s="101">
        <v>299.07885833331784</v>
      </c>
      <c r="N90" s="101">
        <v>183.36549096450005</v>
      </c>
      <c r="O90" s="101">
        <v>206.41886614969974</v>
      </c>
      <c r="P90" s="101">
        <v>212.69978365246553</v>
      </c>
      <c r="Q90" s="101">
        <v>328.04485654995875</v>
      </c>
      <c r="R90" s="101">
        <v>320.7947761480404</v>
      </c>
      <c r="S90" s="101">
        <v>302.13791200164439</v>
      </c>
      <c r="T90" s="101">
        <v>332.56063986451312</v>
      </c>
      <c r="U90" s="101">
        <v>367.00852652519956</v>
      </c>
      <c r="V90" s="101">
        <v>293.59837822932906</v>
      </c>
      <c r="W90" s="101">
        <v>269.71815271198341</v>
      </c>
      <c r="X90" s="101">
        <v>339.8539620439563</v>
      </c>
      <c r="Y90" s="101">
        <v>424.20380856938488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773.14652312882356</v>
      </c>
      <c r="D91" s="104">
        <v>829.90401092006982</v>
      </c>
      <c r="E91" s="104">
        <v>703.5687559474427</v>
      </c>
      <c r="F91" s="104">
        <v>587.39601383710135</v>
      </c>
      <c r="G91" s="104">
        <v>966.31180981271393</v>
      </c>
      <c r="H91" s="104">
        <v>827.24400895421331</v>
      </c>
      <c r="I91" s="104">
        <v>945.6035797613016</v>
      </c>
      <c r="J91" s="104">
        <v>704.58225977763652</v>
      </c>
      <c r="K91" s="104">
        <v>900.03971923510119</v>
      </c>
      <c r="L91" s="104">
        <v>862.23380292604247</v>
      </c>
      <c r="M91" s="104">
        <v>845.7110290755852</v>
      </c>
      <c r="N91" s="104">
        <v>967.55308936587926</v>
      </c>
      <c r="O91" s="104">
        <v>995.66542813565763</v>
      </c>
      <c r="P91" s="104">
        <v>992.48786079327942</v>
      </c>
      <c r="Q91" s="104">
        <v>900.16357874628454</v>
      </c>
      <c r="R91" s="104">
        <v>917.56747959896484</v>
      </c>
      <c r="S91" s="104">
        <v>934.61335728360461</v>
      </c>
      <c r="T91" s="104">
        <v>994.35534237626359</v>
      </c>
      <c r="U91" s="104">
        <v>1124.3620681136047</v>
      </c>
      <c r="V91" s="104">
        <v>806.92839800434649</v>
      </c>
      <c r="W91" s="104">
        <v>988.76143958815351</v>
      </c>
      <c r="X91" s="104">
        <v>1004.4835095592425</v>
      </c>
      <c r="Y91" s="104">
        <v>930.84002108986385</v>
      </c>
      <c r="DA91" s="132" t="s">
        <v>2496</v>
      </c>
    </row>
    <row r="92" spans="1:105" ht="12" customHeight="1" x14ac:dyDescent="0.25">
      <c r="A92" s="106" t="s">
        <v>124</v>
      </c>
      <c r="B92" s="101">
        <v>1045.4517597788149</v>
      </c>
      <c r="C92" s="101">
        <v>959.95240083801502</v>
      </c>
      <c r="D92" s="101">
        <v>1090.9556811480754</v>
      </c>
      <c r="E92" s="101">
        <v>1091.9290602514795</v>
      </c>
      <c r="F92" s="101">
        <v>956.52437870917117</v>
      </c>
      <c r="G92" s="101">
        <v>1156.9043103606934</v>
      </c>
      <c r="H92" s="101">
        <v>1202.508870439176</v>
      </c>
      <c r="I92" s="101">
        <v>1036.0741772127249</v>
      </c>
      <c r="J92" s="101">
        <v>1034.1508877390722</v>
      </c>
      <c r="K92" s="101">
        <v>1091.4763819657005</v>
      </c>
      <c r="L92" s="101">
        <v>1440.499397866</v>
      </c>
      <c r="M92" s="101">
        <v>1171.4606123825954</v>
      </c>
      <c r="N92" s="101">
        <v>952.0281978894277</v>
      </c>
      <c r="O92" s="101">
        <v>1115.100146857018</v>
      </c>
      <c r="P92" s="101">
        <v>1070.6214738541012</v>
      </c>
      <c r="Q92" s="101">
        <v>1116.7333704676296</v>
      </c>
      <c r="R92" s="101">
        <v>989.3618980282655</v>
      </c>
      <c r="S92" s="101">
        <v>1353.7832478992009</v>
      </c>
      <c r="T92" s="101">
        <v>1485.9421459968755</v>
      </c>
      <c r="U92" s="101">
        <v>1569.5742441134507</v>
      </c>
      <c r="V92" s="101">
        <v>1236.547336901669</v>
      </c>
      <c r="W92" s="101">
        <v>1316.5582324681868</v>
      </c>
      <c r="X92" s="101">
        <v>1315.8650857648508</v>
      </c>
      <c r="Y92" s="101">
        <v>1350.8630341288251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959.85593598873129</v>
      </c>
      <c r="D93" s="104">
        <v>1090.8660393151974</v>
      </c>
      <c r="E93" s="104">
        <v>1091.8844290386533</v>
      </c>
      <c r="F93" s="104">
        <v>956.6350274078618</v>
      </c>
      <c r="G93" s="104">
        <v>1157.4589096198315</v>
      </c>
      <c r="H93" s="104">
        <v>1203.651476893463</v>
      </c>
      <c r="I93" s="104">
        <v>1037.0379554341764</v>
      </c>
      <c r="J93" s="104">
        <v>1033.9849726832399</v>
      </c>
      <c r="K93" s="104">
        <v>1090.9993249574513</v>
      </c>
      <c r="L93" s="104">
        <v>1439.8755124510494</v>
      </c>
      <c r="M93" s="104">
        <v>1170.9890941353021</v>
      </c>
      <c r="N93" s="104">
        <v>951.87755326564024</v>
      </c>
      <c r="O93" s="104">
        <v>1114.8960366270685</v>
      </c>
      <c r="P93" s="104">
        <v>1070.6203054243911</v>
      </c>
      <c r="Q93" s="104">
        <v>1116.9175830406671</v>
      </c>
      <c r="R93" s="104">
        <v>989.35221647341916</v>
      </c>
      <c r="S93" s="104">
        <v>1353.1212286907432</v>
      </c>
      <c r="T93" s="104">
        <v>1485.3529586504342</v>
      </c>
      <c r="U93" s="104">
        <v>1568.2970029328947</v>
      </c>
      <c r="V93" s="104">
        <v>1236.3237210361171</v>
      </c>
      <c r="W93" s="104">
        <v>1315.8866049072717</v>
      </c>
      <c r="X93" s="104">
        <v>1315.1970645589431</v>
      </c>
      <c r="Y93" s="104">
        <v>1348.9963865588281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224.02304857534259</v>
      </c>
      <c r="D94" s="98">
        <v>249.21953575812211</v>
      </c>
      <c r="E94" s="98">
        <v>304.79417775387708</v>
      </c>
      <c r="F94" s="98">
        <v>227.05122749770527</v>
      </c>
      <c r="G94" s="98">
        <v>234.70917154524568</v>
      </c>
      <c r="H94" s="98">
        <v>328.48777937857801</v>
      </c>
      <c r="I94" s="98">
        <v>230.37228467290052</v>
      </c>
      <c r="J94" s="98">
        <v>263.51592719230115</v>
      </c>
      <c r="K94" s="98">
        <v>253.37498688418515</v>
      </c>
      <c r="L94" s="98">
        <v>327.73505812392722</v>
      </c>
      <c r="M94" s="98">
        <v>305.57429336319518</v>
      </c>
      <c r="N94" s="98">
        <v>150.07334022264266</v>
      </c>
      <c r="O94" s="98">
        <v>190.39856105546338</v>
      </c>
      <c r="P94" s="98">
        <v>188.12902379233319</v>
      </c>
      <c r="Q94" s="98">
        <v>297.89457762523</v>
      </c>
      <c r="R94" s="98">
        <v>253.51337403859901</v>
      </c>
      <c r="S94" s="98">
        <v>329.80559132742292</v>
      </c>
      <c r="T94" s="98">
        <v>371.48133024717941</v>
      </c>
      <c r="U94" s="98">
        <v>385.91484500835935</v>
      </c>
      <c r="V94" s="98">
        <v>330.25539173925489</v>
      </c>
      <c r="W94" s="98">
        <v>280.78366894347573</v>
      </c>
      <c r="X94" s="98">
        <v>333.12088610344102</v>
      </c>
      <c r="Y94" s="98">
        <v>424.95647754343634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735.83288741338868</v>
      </c>
      <c r="D95" s="98">
        <v>841.64650355707511</v>
      </c>
      <c r="E95" s="98">
        <v>787.09025128477606</v>
      </c>
      <c r="F95" s="98">
        <v>729.58379991015647</v>
      </c>
      <c r="G95" s="98">
        <v>922.74973807458593</v>
      </c>
      <c r="H95" s="98">
        <v>875.16369751488514</v>
      </c>
      <c r="I95" s="98">
        <v>806.66567076127581</v>
      </c>
      <c r="J95" s="98">
        <v>770.46904549093858</v>
      </c>
      <c r="K95" s="98">
        <v>837.62433807326613</v>
      </c>
      <c r="L95" s="98">
        <v>1112.1404543271221</v>
      </c>
      <c r="M95" s="98">
        <v>865.41480077210701</v>
      </c>
      <c r="N95" s="98">
        <v>801.8042130429975</v>
      </c>
      <c r="O95" s="98">
        <v>924.49747557160538</v>
      </c>
      <c r="P95" s="98">
        <v>882.49128163205808</v>
      </c>
      <c r="Q95" s="98">
        <v>819.02300541543707</v>
      </c>
      <c r="R95" s="98">
        <v>735.83884243482009</v>
      </c>
      <c r="S95" s="98">
        <v>1023.3156373633201</v>
      </c>
      <c r="T95" s="98">
        <v>1113.8716284032548</v>
      </c>
      <c r="U95" s="98">
        <v>1182.3821579245355</v>
      </c>
      <c r="V95" s="98">
        <v>906.06832929686232</v>
      </c>
      <c r="W95" s="98">
        <v>1035.102935963796</v>
      </c>
      <c r="X95" s="98">
        <v>982.07617845550226</v>
      </c>
      <c r="Y95" s="98">
        <v>924.03990901539191</v>
      </c>
      <c r="DA95" s="63" t="s">
        <v>2500</v>
      </c>
    </row>
    <row r="96" spans="1:105" ht="12" customHeight="1" x14ac:dyDescent="0.25">
      <c r="A96" s="106" t="s">
        <v>122</v>
      </c>
      <c r="B96" s="101">
        <v>967.06212175190387</v>
      </c>
      <c r="C96" s="101">
        <v>1007.5778899832939</v>
      </c>
      <c r="D96" s="101">
        <v>1026.1282279620596</v>
      </c>
      <c r="E96" s="101">
        <v>1135.6632216646924</v>
      </c>
      <c r="F96" s="101">
        <v>1085.1706380788055</v>
      </c>
      <c r="G96" s="101">
        <v>1047.6973558251775</v>
      </c>
      <c r="H96" s="101">
        <v>1170.6041245558424</v>
      </c>
      <c r="I96" s="101">
        <v>1119.1543722743008</v>
      </c>
      <c r="J96" s="101">
        <v>1196.8689263497479</v>
      </c>
      <c r="K96" s="101">
        <v>1157.1899460927903</v>
      </c>
      <c r="L96" s="101">
        <v>1161.4732322054385</v>
      </c>
      <c r="M96" s="101">
        <v>1190.0016553684027</v>
      </c>
      <c r="N96" s="101">
        <v>1006.0680828152534</v>
      </c>
      <c r="O96" s="101">
        <v>1024.486231369191</v>
      </c>
      <c r="P96" s="101">
        <v>1063.9695431554926</v>
      </c>
      <c r="Q96" s="101">
        <v>1259.7354475722575</v>
      </c>
      <c r="R96" s="101">
        <v>1261.953047654051</v>
      </c>
      <c r="S96" s="101">
        <v>1259.9900076829945</v>
      </c>
      <c r="T96" s="101">
        <v>1279.9750493986892</v>
      </c>
      <c r="U96" s="101">
        <v>1302.690557903828</v>
      </c>
      <c r="V96" s="101">
        <v>1443.8065720075351</v>
      </c>
      <c r="W96" s="101">
        <v>1289.6184368088709</v>
      </c>
      <c r="X96" s="101">
        <v>1277.1282471284519</v>
      </c>
      <c r="Y96" s="101">
        <v>1384.1551275311608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1007.8396546074598</v>
      </c>
      <c r="D97" s="104">
        <v>1026.2833463880265</v>
      </c>
      <c r="E97" s="104">
        <v>1135.7496988652149</v>
      </c>
      <c r="F97" s="104">
        <v>1085.5092846056639</v>
      </c>
      <c r="G97" s="104">
        <v>1047.9450824413173</v>
      </c>
      <c r="H97" s="104">
        <v>1170.8007619979969</v>
      </c>
      <c r="I97" s="104">
        <v>1118.5883336725944</v>
      </c>
      <c r="J97" s="104">
        <v>1196.3513533948658</v>
      </c>
      <c r="K97" s="104">
        <v>1157.1711779321943</v>
      </c>
      <c r="L97" s="104">
        <v>1161.5817663840498</v>
      </c>
      <c r="M97" s="104">
        <v>1189.9904656725614</v>
      </c>
      <c r="N97" s="104">
        <v>1006.253485572664</v>
      </c>
      <c r="O97" s="104">
        <v>1024.5555288938031</v>
      </c>
      <c r="P97" s="104">
        <v>1064.1244723525035</v>
      </c>
      <c r="Q97" s="104">
        <v>1259.8717394345251</v>
      </c>
      <c r="R97" s="104">
        <v>1262.2230099028222</v>
      </c>
      <c r="S97" s="104">
        <v>1260.0884859274847</v>
      </c>
      <c r="T97" s="104">
        <v>1280.0428017570421</v>
      </c>
      <c r="U97" s="104">
        <v>1302.807733059449</v>
      </c>
      <c r="V97" s="104">
        <v>1443.276741331732</v>
      </c>
      <c r="W97" s="104">
        <v>1288.8748287701194</v>
      </c>
      <c r="X97" s="104">
        <v>1275.494012017379</v>
      </c>
      <c r="Y97" s="104">
        <v>1381.7503354570499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235.31494890562365</v>
      </c>
      <c r="D98" s="98">
        <v>234.38937571874337</v>
      </c>
      <c r="E98" s="98">
        <v>316.85923920177203</v>
      </c>
      <c r="F98" s="98">
        <v>257.49011928360358</v>
      </c>
      <c r="G98" s="98">
        <v>212.99232460258543</v>
      </c>
      <c r="H98" s="98">
        <v>320.76811026751858</v>
      </c>
      <c r="I98" s="98">
        <v>249.12200538174901</v>
      </c>
      <c r="J98" s="98">
        <v>305.3201473172137</v>
      </c>
      <c r="K98" s="98">
        <v>273.19786737243015</v>
      </c>
      <c r="L98" s="98">
        <v>263.21446589895896</v>
      </c>
      <c r="M98" s="98">
        <v>311.13881224438751</v>
      </c>
      <c r="N98" s="98">
        <v>159.39211172156621</v>
      </c>
      <c r="O98" s="98">
        <v>174.72297799515138</v>
      </c>
      <c r="P98" s="98">
        <v>186.72218593820403</v>
      </c>
      <c r="Q98" s="98">
        <v>335.65970405228825</v>
      </c>
      <c r="R98" s="98">
        <v>326.17595028861484</v>
      </c>
      <c r="S98" s="98">
        <v>307.0627713945895</v>
      </c>
      <c r="T98" s="98">
        <v>320.25449236431859</v>
      </c>
      <c r="U98" s="98">
        <v>320.15521465080008</v>
      </c>
      <c r="V98" s="98">
        <v>385.72589856812476</v>
      </c>
      <c r="W98" s="98">
        <v>274.67110814299843</v>
      </c>
      <c r="X98" s="98">
        <v>322.2509004583996</v>
      </c>
      <c r="Y98" s="98">
        <v>435.59314309786578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772.52470570183618</v>
      </c>
      <c r="D99" s="98">
        <v>791.89397066928325</v>
      </c>
      <c r="E99" s="98">
        <v>818.89045966344293</v>
      </c>
      <c r="F99" s="98">
        <v>828.01916532206042</v>
      </c>
      <c r="G99" s="98">
        <v>834.95275783873194</v>
      </c>
      <c r="H99" s="98">
        <v>850.03265173047828</v>
      </c>
      <c r="I99" s="98">
        <v>869.46632829084535</v>
      </c>
      <c r="J99" s="98">
        <v>891.03120607765197</v>
      </c>
      <c r="K99" s="98">
        <v>883.97331055976406</v>
      </c>
      <c r="L99" s="98">
        <v>898.36730048509116</v>
      </c>
      <c r="M99" s="98">
        <v>878.85165342817413</v>
      </c>
      <c r="N99" s="98">
        <v>846.8613738510976</v>
      </c>
      <c r="O99" s="98">
        <v>849.83255089865156</v>
      </c>
      <c r="P99" s="98">
        <v>877.40228641429951</v>
      </c>
      <c r="Q99" s="98">
        <v>924.21203538223676</v>
      </c>
      <c r="R99" s="98">
        <v>936.04705961420734</v>
      </c>
      <c r="S99" s="98">
        <v>953.02571453289545</v>
      </c>
      <c r="T99" s="98">
        <v>959.78830939272359</v>
      </c>
      <c r="U99" s="98">
        <v>982.6525184086488</v>
      </c>
      <c r="V99" s="98">
        <v>1057.5508427636071</v>
      </c>
      <c r="W99" s="98">
        <v>1014.2037206271209</v>
      </c>
      <c r="X99" s="98">
        <v>953.24311155897919</v>
      </c>
      <c r="Y99" s="98">
        <v>946.15719235918425</v>
      </c>
      <c r="DA99" s="63" t="s">
        <v>2504</v>
      </c>
    </row>
    <row r="100" spans="1:105" ht="12" customHeight="1" x14ac:dyDescent="0.25">
      <c r="A100" s="121" t="s">
        <v>54</v>
      </c>
      <c r="B100" s="122">
        <v>419.74979541257176</v>
      </c>
      <c r="C100" s="122">
        <v>433.48035115282767</v>
      </c>
      <c r="D100" s="122">
        <v>447.02603958536503</v>
      </c>
      <c r="E100" s="122">
        <v>456.65734807237726</v>
      </c>
      <c r="F100" s="122">
        <v>446.75973862581327</v>
      </c>
      <c r="G100" s="122">
        <v>441.90901228982125</v>
      </c>
      <c r="H100" s="122">
        <v>434.19199187709074</v>
      </c>
      <c r="I100" s="122">
        <v>404.80936852849413</v>
      </c>
      <c r="J100" s="122">
        <v>370.0461045290383</v>
      </c>
      <c r="K100" s="122">
        <v>349.81207421437284</v>
      </c>
      <c r="L100" s="122">
        <v>366.9075596013376</v>
      </c>
      <c r="M100" s="122">
        <v>320.16988014291599</v>
      </c>
      <c r="N100" s="122">
        <v>277.83090049341149</v>
      </c>
      <c r="O100" s="122">
        <v>283.7852425590869</v>
      </c>
      <c r="P100" s="122">
        <v>272.5141075970439</v>
      </c>
      <c r="Q100" s="122">
        <v>290.69799282631971</v>
      </c>
      <c r="R100" s="122">
        <v>274.11011428346069</v>
      </c>
      <c r="S100" s="122">
        <v>337.57728620296632</v>
      </c>
      <c r="T100" s="122">
        <v>361.23154973052942</v>
      </c>
      <c r="U100" s="122">
        <v>373.99424790760895</v>
      </c>
      <c r="V100" s="122">
        <v>567.25383364526112</v>
      </c>
      <c r="W100" s="122">
        <v>521.19926552135075</v>
      </c>
      <c r="X100" s="122">
        <v>475.20235909184265</v>
      </c>
      <c r="Y100" s="122">
        <v>459.68469501599822</v>
      </c>
      <c r="DA100" s="130" t="s">
        <v>2505</v>
      </c>
    </row>
    <row r="101" spans="1:105" ht="12" customHeight="1" x14ac:dyDescent="0.25">
      <c r="A101" s="97" t="s">
        <v>202</v>
      </c>
      <c r="B101" s="98">
        <v>424.09560637961027</v>
      </c>
      <c r="C101" s="98">
        <v>429.22037822793681</v>
      </c>
      <c r="D101" s="98">
        <v>464.42501412681776</v>
      </c>
      <c r="E101" s="98">
        <v>418.25882129874412</v>
      </c>
      <c r="F101" s="98">
        <v>325.57711977131385</v>
      </c>
      <c r="G101" s="98">
        <v>483.23661589326264</v>
      </c>
      <c r="H101" s="98">
        <v>423.07271154109657</v>
      </c>
      <c r="I101" s="98">
        <v>424.83894587597644</v>
      </c>
      <c r="J101" s="98">
        <v>315.97188363512851</v>
      </c>
      <c r="K101" s="98">
        <v>366.53265598786538</v>
      </c>
      <c r="L101" s="98">
        <v>329.6349655618053</v>
      </c>
      <c r="M101" s="98">
        <v>317.64887400486043</v>
      </c>
      <c r="N101" s="98">
        <v>307.97893712231217</v>
      </c>
      <c r="O101" s="98">
        <v>315.16991057866215</v>
      </c>
      <c r="P101" s="98">
        <v>305.40256447565309</v>
      </c>
      <c r="Q101" s="98">
        <v>314.87274487587104</v>
      </c>
      <c r="R101" s="98">
        <v>326.49519491612773</v>
      </c>
      <c r="S101" s="98">
        <v>335.20053261247205</v>
      </c>
      <c r="T101" s="98">
        <v>365.70036116679569</v>
      </c>
      <c r="U101" s="98">
        <v>433.36507051719491</v>
      </c>
      <c r="V101" s="98">
        <v>431.58304525028404</v>
      </c>
      <c r="W101" s="98">
        <v>482.46849748885649</v>
      </c>
      <c r="X101" s="98">
        <v>486.37268982572266</v>
      </c>
      <c r="Y101" s="98">
        <v>457.66785230556218</v>
      </c>
      <c r="DA101" s="63" t="s">
        <v>2506</v>
      </c>
    </row>
    <row r="102" spans="1:105" ht="12" customHeight="1" x14ac:dyDescent="0.25">
      <c r="A102" s="97" t="s">
        <v>50</v>
      </c>
      <c r="B102" s="98">
        <v>424.059413499193</v>
      </c>
      <c r="C102" s="98">
        <v>427.80919355789626</v>
      </c>
      <c r="D102" s="98">
        <v>455.69385914241548</v>
      </c>
      <c r="E102" s="98">
        <v>463.39918512090162</v>
      </c>
      <c r="F102" s="98">
        <v>443.56540664143512</v>
      </c>
      <c r="G102" s="98">
        <v>443.83434249403626</v>
      </c>
      <c r="H102" s="98">
        <v>440.87078005906375</v>
      </c>
      <c r="I102" s="98">
        <v>402.12401869314414</v>
      </c>
      <c r="J102" s="98">
        <v>358.46742952805073</v>
      </c>
      <c r="K102" s="98">
        <v>358.91638330750976</v>
      </c>
      <c r="L102" s="98">
        <v>380.29372519821408</v>
      </c>
      <c r="M102" s="98">
        <v>314.45735573747879</v>
      </c>
      <c r="N102" s="98">
        <v>266.58768282845119</v>
      </c>
      <c r="O102" s="98">
        <v>289.94428156267423</v>
      </c>
      <c r="P102" s="98">
        <v>272.53658585286297</v>
      </c>
      <c r="Q102" s="98">
        <v>291.09456682067002</v>
      </c>
      <c r="R102" s="98">
        <v>259.06953479894287</v>
      </c>
      <c r="S102" s="98">
        <v>342.733348724591</v>
      </c>
      <c r="T102" s="98">
        <v>371.07542771281408</v>
      </c>
      <c r="U102" s="98">
        <v>385.45395507108867</v>
      </c>
      <c r="V102" s="98">
        <v>540.09442887530474</v>
      </c>
      <c r="W102" s="98">
        <v>525.47712379655479</v>
      </c>
      <c r="X102" s="98">
        <v>476.10028968512796</v>
      </c>
      <c r="Y102" s="98">
        <v>453.8297639226418</v>
      </c>
      <c r="DA102" s="63" t="s">
        <v>2507</v>
      </c>
    </row>
    <row r="103" spans="1:105" ht="12" customHeight="1" x14ac:dyDescent="0.25">
      <c r="A103" s="109" t="s">
        <v>120</v>
      </c>
      <c r="B103" s="33">
        <v>383.02285846797872</v>
      </c>
      <c r="C103" s="33">
        <v>479.03257847465454</v>
      </c>
      <c r="D103" s="33">
        <v>366.23671447935919</v>
      </c>
      <c r="E103" s="33">
        <v>378.63250540592333</v>
      </c>
      <c r="F103" s="33">
        <v>484.1343006061976</v>
      </c>
      <c r="G103" s="33">
        <v>429.37638336486026</v>
      </c>
      <c r="H103" s="33">
        <v>403.13253371688239</v>
      </c>
      <c r="I103" s="33">
        <v>415.32820661928059</v>
      </c>
      <c r="J103" s="33">
        <v>414.07212341057505</v>
      </c>
      <c r="K103" s="33">
        <v>323.78608588677145</v>
      </c>
      <c r="L103" s="33">
        <v>336.19478900805439</v>
      </c>
      <c r="M103" s="33">
        <v>331.05814544599957</v>
      </c>
      <c r="N103" s="33">
        <v>295.9743606140982</v>
      </c>
      <c r="O103" s="33">
        <v>273.20484512518374</v>
      </c>
      <c r="P103" s="33">
        <v>271.94673537253959</v>
      </c>
      <c r="Q103" s="33">
        <v>289.81623691106876</v>
      </c>
      <c r="R103" s="33">
        <v>291.36813498119079</v>
      </c>
      <c r="S103" s="33">
        <v>331.3373902405749</v>
      </c>
      <c r="T103" s="33">
        <v>349.30984205449164</v>
      </c>
      <c r="U103" s="33">
        <v>359.80144936951683</v>
      </c>
      <c r="V103" s="33">
        <v>597.44949697596348</v>
      </c>
      <c r="W103" s="33">
        <v>517.32795956108043</v>
      </c>
      <c r="X103" s="33">
        <v>474.30127665071029</v>
      </c>
      <c r="Y103" s="33">
        <v>464.66613303134437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7112.5064845666029</v>
      </c>
      <c r="C124" s="117">
        <f t="shared" si="42"/>
        <v>8182.6323114804909</v>
      </c>
      <c r="D124" s="117">
        <f t="shared" si="42"/>
        <v>7327.031022107124</v>
      </c>
      <c r="E124" s="117">
        <f t="shared" si="42"/>
        <v>8026.2491063360749</v>
      </c>
      <c r="F124" s="117">
        <f t="shared" si="42"/>
        <v>8479.0933111762188</v>
      </c>
      <c r="G124" s="117">
        <f t="shared" si="42"/>
        <v>9047.9572176765396</v>
      </c>
      <c r="H124" s="117">
        <f t="shared" si="42"/>
        <v>8794.9795706049699</v>
      </c>
      <c r="I124" s="117">
        <f t="shared" si="42"/>
        <v>8539.6302879711093</v>
      </c>
      <c r="J124" s="117">
        <f t="shared" si="42"/>
        <v>8091.1745331206257</v>
      </c>
      <c r="K124" s="117">
        <f t="shared" si="42"/>
        <v>8400.4943319097074</v>
      </c>
      <c r="L124" s="117">
        <f t="shared" si="42"/>
        <v>9324.9076706767992</v>
      </c>
      <c r="M124" s="117">
        <f t="shared" si="42"/>
        <v>9014.8369120527877</v>
      </c>
      <c r="N124" s="117">
        <f t="shared" si="42"/>
        <v>9293.9797951626479</v>
      </c>
      <c r="O124" s="117">
        <f t="shared" si="42"/>
        <v>9268.9182935269346</v>
      </c>
      <c r="P124" s="117">
        <f t="shared" si="42"/>
        <v>7932.5256376262087</v>
      </c>
      <c r="Q124" s="117">
        <f t="shared" si="42"/>
        <v>8810.9248777272423</v>
      </c>
      <c r="R124" s="117">
        <f t="shared" ref="R124:V124" si="43">R125+R128+R130+R139</f>
        <v>9340.7744924551189</v>
      </c>
      <c r="S124" s="117">
        <f t="shared" si="43"/>
        <v>9654.289675893282</v>
      </c>
      <c r="T124" s="117">
        <f t="shared" si="43"/>
        <v>9188.0376547635733</v>
      </c>
      <c r="U124" s="117">
        <f t="shared" si="43"/>
        <v>9133.4628934424309</v>
      </c>
      <c r="V124" s="117">
        <f t="shared" si="43"/>
        <v>9769.2248233481878</v>
      </c>
      <c r="W124" s="117">
        <f t="shared" ref="W124:Y124" si="44">W125+W128+W130+W139</f>
        <v>10663.635392433564</v>
      </c>
      <c r="X124" s="117">
        <f t="shared" si="44"/>
        <v>9938.6843409248213</v>
      </c>
      <c r="Y124" s="117">
        <f t="shared" si="44"/>
        <v>9377.633796249127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5715.5963552822413</v>
      </c>
      <c r="C125" s="122">
        <f t="shared" si="45"/>
        <v>6681.7157257650888</v>
      </c>
      <c r="D125" s="122">
        <f t="shared" si="45"/>
        <v>5892.2661524413024</v>
      </c>
      <c r="E125" s="122">
        <f t="shared" si="45"/>
        <v>6553.7446909202226</v>
      </c>
      <c r="F125" s="122">
        <f t="shared" si="45"/>
        <v>6868.3113404359483</v>
      </c>
      <c r="G125" s="122">
        <f t="shared" si="45"/>
        <v>7521.2724127274869</v>
      </c>
      <c r="H125" s="122">
        <f t="shared" si="45"/>
        <v>7242.71368003514</v>
      </c>
      <c r="I125" s="122">
        <f t="shared" si="45"/>
        <v>6931.0732533002802</v>
      </c>
      <c r="J125" s="122">
        <f t="shared" si="45"/>
        <v>6540.4463344311098</v>
      </c>
      <c r="K125" s="122">
        <f t="shared" si="45"/>
        <v>6906.5545026300824</v>
      </c>
      <c r="L125" s="122">
        <f t="shared" si="45"/>
        <v>7754.9042345286489</v>
      </c>
      <c r="M125" s="122">
        <f t="shared" si="45"/>
        <v>7551.3246224461072</v>
      </c>
      <c r="N125" s="122">
        <f t="shared" si="45"/>
        <v>7883.3572031853173</v>
      </c>
      <c r="O125" s="122">
        <f t="shared" si="45"/>
        <v>7867.4395867105741</v>
      </c>
      <c r="P125" s="122">
        <f t="shared" si="45"/>
        <v>6535.5168258879321</v>
      </c>
      <c r="Q125" s="122">
        <f t="shared" si="45"/>
        <v>7270.1592339640611</v>
      </c>
      <c r="R125" s="122">
        <f t="shared" ref="R125:V125" si="46">SUM(R126:R127)</f>
        <v>7763.8764080531764</v>
      </c>
      <c r="S125" s="122">
        <f t="shared" si="46"/>
        <v>7997.8383870405369</v>
      </c>
      <c r="T125" s="122">
        <f t="shared" si="46"/>
        <v>7466.4718915456397</v>
      </c>
      <c r="U125" s="122">
        <f t="shared" si="46"/>
        <v>7341.4036930442462</v>
      </c>
      <c r="V125" s="122">
        <f t="shared" si="46"/>
        <v>7747.0864155780355</v>
      </c>
      <c r="W125" s="122">
        <f t="shared" ref="W125:Y125" si="47">SUM(W126:W127)</f>
        <v>8569.2416695690263</v>
      </c>
      <c r="X125" s="122">
        <f t="shared" si="47"/>
        <v>7903.1794535824811</v>
      </c>
      <c r="Y125" s="122">
        <f t="shared" si="47"/>
        <v>7320.3761419752054</v>
      </c>
      <c r="DA125" s="130" t="s">
        <v>2528</v>
      </c>
    </row>
    <row r="126" spans="1:105" ht="12" customHeight="1" x14ac:dyDescent="0.25">
      <c r="A126" s="97" t="s">
        <v>198</v>
      </c>
      <c r="B126" s="98">
        <v>5687.5361752755707</v>
      </c>
      <c r="C126" s="98">
        <v>6649.4927973640415</v>
      </c>
      <c r="D126" s="98">
        <v>5864.2745537842566</v>
      </c>
      <c r="E126" s="98">
        <v>6523.3989607684216</v>
      </c>
      <c r="F126" s="98">
        <v>6836.7791662334494</v>
      </c>
      <c r="G126" s="98">
        <v>7487.5668770442035</v>
      </c>
      <c r="H126" s="98">
        <v>7211.006884253994</v>
      </c>
      <c r="I126" s="98">
        <v>6901.2091590075779</v>
      </c>
      <c r="J126" s="98">
        <v>6512.5901328780628</v>
      </c>
      <c r="K126" s="98">
        <v>6877.6131566908998</v>
      </c>
      <c r="L126" s="98">
        <v>7722.8343725012537</v>
      </c>
      <c r="M126" s="98">
        <v>7520.6393145173779</v>
      </c>
      <c r="N126" s="98">
        <v>7852.5870593406516</v>
      </c>
      <c r="O126" s="98">
        <v>7836.9598950543477</v>
      </c>
      <c r="P126" s="98">
        <v>6510.1389012426826</v>
      </c>
      <c r="Q126" s="98">
        <v>7241.8908029996464</v>
      </c>
      <c r="R126" s="98">
        <v>7733.8110796508408</v>
      </c>
      <c r="S126" s="98">
        <v>7966.7745461587574</v>
      </c>
      <c r="T126" s="98">
        <v>7437.5202157393569</v>
      </c>
      <c r="U126" s="98">
        <v>7312.9782561483453</v>
      </c>
      <c r="V126" s="98">
        <v>7716.577033526748</v>
      </c>
      <c r="W126" s="98">
        <v>8535.5141063002175</v>
      </c>
      <c r="X126" s="98">
        <v>7872.3772516485033</v>
      </c>
      <c r="Y126" s="98">
        <v>7292.007769098369</v>
      </c>
      <c r="DA126" s="63" t="s">
        <v>2529</v>
      </c>
    </row>
    <row r="127" spans="1:105" ht="12" customHeight="1" x14ac:dyDescent="0.25">
      <c r="A127" s="97" t="s">
        <v>53</v>
      </c>
      <c r="B127" s="98">
        <v>28.060180006670205</v>
      </c>
      <c r="C127" s="98">
        <v>32.222928401047191</v>
      </c>
      <c r="D127" s="98">
        <v>27.991598657045444</v>
      </c>
      <c r="E127" s="98">
        <v>30.345730151801039</v>
      </c>
      <c r="F127" s="98">
        <v>31.532174202499203</v>
      </c>
      <c r="G127" s="98">
        <v>33.705535683283522</v>
      </c>
      <c r="H127" s="98">
        <v>31.706795781145651</v>
      </c>
      <c r="I127" s="98">
        <v>29.864094292701868</v>
      </c>
      <c r="J127" s="98">
        <v>27.856201553046951</v>
      </c>
      <c r="K127" s="98">
        <v>28.941345939183023</v>
      </c>
      <c r="L127" s="98">
        <v>32.069862027394883</v>
      </c>
      <c r="M127" s="98">
        <v>30.685307928729184</v>
      </c>
      <c r="N127" s="98">
        <v>30.77014384466565</v>
      </c>
      <c r="O127" s="98">
        <v>30.47969165622651</v>
      </c>
      <c r="P127" s="98">
        <v>25.377924645249269</v>
      </c>
      <c r="Q127" s="98">
        <v>28.268430964414961</v>
      </c>
      <c r="R127" s="98">
        <v>30.065328402335485</v>
      </c>
      <c r="S127" s="98">
        <v>31.063840881779502</v>
      </c>
      <c r="T127" s="98">
        <v>28.951675806282445</v>
      </c>
      <c r="U127" s="98">
        <v>28.425436895900841</v>
      </c>
      <c r="V127" s="98">
        <v>30.509382051287499</v>
      </c>
      <c r="W127" s="98">
        <v>33.727563268808026</v>
      </c>
      <c r="X127" s="98">
        <v>30.802201933977827</v>
      </c>
      <c r="Y127" s="98">
        <v>28.368372876836837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1.6082096593953166</v>
      </c>
      <c r="C128" s="122">
        <f t="shared" si="48"/>
        <v>2.2689027616468014</v>
      </c>
      <c r="D128" s="122">
        <f t="shared" si="48"/>
        <v>3.8620313364531547</v>
      </c>
      <c r="E128" s="122">
        <f t="shared" si="48"/>
        <v>6.6576475035926173</v>
      </c>
      <c r="F128" s="122">
        <f t="shared" si="48"/>
        <v>4.2267611186892555</v>
      </c>
      <c r="G128" s="122">
        <f t="shared" si="48"/>
        <v>5.7044074258134598</v>
      </c>
      <c r="H128" s="122">
        <f t="shared" si="48"/>
        <v>11.591662346248498</v>
      </c>
      <c r="I128" s="122">
        <f t="shared" si="48"/>
        <v>19.680565606150985</v>
      </c>
      <c r="J128" s="122">
        <f t="shared" si="48"/>
        <v>15.114043975828791</v>
      </c>
      <c r="K128" s="122">
        <f t="shared" si="48"/>
        <v>18.592762277356083</v>
      </c>
      <c r="L128" s="122">
        <f t="shared" si="48"/>
        <v>26.060892206264228</v>
      </c>
      <c r="M128" s="122">
        <f t="shared" si="48"/>
        <v>29.5874165414446</v>
      </c>
      <c r="N128" s="122">
        <f t="shared" si="48"/>
        <v>64.997255463849996</v>
      </c>
      <c r="O128" s="122">
        <f t="shared" si="48"/>
        <v>47.811472963701966</v>
      </c>
      <c r="P128" s="122">
        <f t="shared" si="48"/>
        <v>36.049856356583319</v>
      </c>
      <c r="Q128" s="122">
        <f t="shared" si="48"/>
        <v>57.492719616011485</v>
      </c>
      <c r="R128" s="122">
        <f t="shared" si="48"/>
        <v>54.837106961361663</v>
      </c>
      <c r="S128" s="122">
        <f t="shared" si="48"/>
        <v>60.576389501261154</v>
      </c>
      <c r="T128" s="122">
        <f t="shared" si="48"/>
        <v>80.325077156030289</v>
      </c>
      <c r="U128" s="122">
        <f t="shared" si="48"/>
        <v>111.96408237743456</v>
      </c>
      <c r="V128" s="122">
        <f t="shared" si="48"/>
        <v>65.605155267936254</v>
      </c>
      <c r="W128" s="122">
        <f t="shared" si="48"/>
        <v>249.06101339814199</v>
      </c>
      <c r="X128" s="122">
        <f t="shared" si="48"/>
        <v>254.27328180543026</v>
      </c>
      <c r="Y128" s="122">
        <f t="shared" si="48"/>
        <v>213.80778422472019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1.6082096593953166</v>
      </c>
      <c r="C129" s="98">
        <f>IF(RES_hhdet_tes!C129=0,0,RES_hhdet_tes!C129*1000*11630/RES_hhdet_num!C124)</f>
        <v>2.2689027616468014</v>
      </c>
      <c r="D129" s="98">
        <f>IF(RES_hhdet_tes!D129=0,0,RES_hhdet_tes!D129*1000*11630/RES_hhdet_num!D124)</f>
        <v>3.8620313364531547</v>
      </c>
      <c r="E129" s="98">
        <f>IF(RES_hhdet_tes!E129=0,0,RES_hhdet_tes!E129*1000*11630/RES_hhdet_num!E124)</f>
        <v>6.6576475035926173</v>
      </c>
      <c r="F129" s="98">
        <f>IF(RES_hhdet_tes!F129=0,0,RES_hhdet_tes!F129*1000*11630/RES_hhdet_num!F124)</f>
        <v>4.2267611186892555</v>
      </c>
      <c r="G129" s="98">
        <f>IF(RES_hhdet_tes!G129=0,0,RES_hhdet_tes!G129*1000*11630/RES_hhdet_num!G124)</f>
        <v>5.7044074258134598</v>
      </c>
      <c r="H129" s="98">
        <f>IF(RES_hhdet_tes!H129=0,0,RES_hhdet_tes!H129*1000*11630/RES_hhdet_num!H124)</f>
        <v>11.591662346248498</v>
      </c>
      <c r="I129" s="98">
        <f>IF(RES_hhdet_tes!I129=0,0,RES_hhdet_tes!I129*1000*11630/RES_hhdet_num!I124)</f>
        <v>19.680565606150985</v>
      </c>
      <c r="J129" s="98">
        <f>IF(RES_hhdet_tes!J129=0,0,RES_hhdet_tes!J129*1000*11630/RES_hhdet_num!J124)</f>
        <v>15.114043975828791</v>
      </c>
      <c r="K129" s="98">
        <f>IF(RES_hhdet_tes!K129=0,0,RES_hhdet_tes!K129*1000*11630/RES_hhdet_num!K124)</f>
        <v>18.592762277356083</v>
      </c>
      <c r="L129" s="98">
        <f>IF(RES_hhdet_tes!L129=0,0,RES_hhdet_tes!L129*1000*11630/RES_hhdet_num!L124)</f>
        <v>26.060892206264228</v>
      </c>
      <c r="M129" s="98">
        <f>IF(RES_hhdet_tes!M129=0,0,RES_hhdet_tes!M129*1000*11630/RES_hhdet_num!M124)</f>
        <v>29.5874165414446</v>
      </c>
      <c r="N129" s="98">
        <f>IF(RES_hhdet_tes!N129=0,0,RES_hhdet_tes!N129*1000*11630/RES_hhdet_num!N124)</f>
        <v>64.997255463849996</v>
      </c>
      <c r="O129" s="98">
        <f>IF(RES_hhdet_tes!O129=0,0,RES_hhdet_tes!O129*1000*11630/RES_hhdet_num!O124)</f>
        <v>47.811472963701966</v>
      </c>
      <c r="P129" s="98">
        <f>IF(RES_hhdet_tes!P129=0,0,RES_hhdet_tes!P129*1000*11630/RES_hhdet_num!P124)</f>
        <v>36.049856356583319</v>
      </c>
      <c r="Q129" s="98">
        <f>IF(RES_hhdet_tes!Q129=0,0,RES_hhdet_tes!Q129*1000*11630/RES_hhdet_num!Q124)</f>
        <v>57.492719616011485</v>
      </c>
      <c r="R129" s="98">
        <f>IF(RES_hhdet_tes!R129=0,0,RES_hhdet_tes!R129*1000*11630/RES_hhdet_num!R124)</f>
        <v>54.837106961361663</v>
      </c>
      <c r="S129" s="98">
        <f>IF(RES_hhdet_tes!S129=0,0,RES_hhdet_tes!S129*1000*11630/RES_hhdet_num!S124)</f>
        <v>60.576389501261154</v>
      </c>
      <c r="T129" s="98">
        <f>IF(RES_hhdet_tes!T129=0,0,RES_hhdet_tes!T129*1000*11630/RES_hhdet_num!T124)</f>
        <v>80.325077156030289</v>
      </c>
      <c r="U129" s="98">
        <f>IF(RES_hhdet_tes!U129=0,0,RES_hhdet_tes!U129*1000*11630/RES_hhdet_num!U124)</f>
        <v>111.96408237743456</v>
      </c>
      <c r="V129" s="98">
        <f>IF(RES_hhdet_tes!V129=0,0,RES_hhdet_tes!V129*1000*11630/RES_hhdet_num!V124)</f>
        <v>65.605155267936254</v>
      </c>
      <c r="W129" s="98">
        <f>IF(RES_hhdet_tes!W129=0,0,RES_hhdet_tes!W129*1000*11630/RES_hhdet_num!W124)</f>
        <v>249.06101339814199</v>
      </c>
      <c r="X129" s="98">
        <f>IF(RES_hhdet_tes!X129=0,0,RES_hhdet_tes!X129*1000*11630/RES_hhdet_num!X124)</f>
        <v>254.27328180543026</v>
      </c>
      <c r="Y129" s="98">
        <f>IF(RES_hhdet_tes!Y129=0,0,RES_hhdet_tes!Y129*1000*11630/RES_hhdet_num!Y124)</f>
        <v>213.80778422472019</v>
      </c>
      <c r="DA129" s="63" t="s">
        <v>2532</v>
      </c>
    </row>
    <row r="130" spans="1:105" ht="12" customHeight="1" x14ac:dyDescent="0.25">
      <c r="A130" s="121" t="s">
        <v>55</v>
      </c>
      <c r="B130" s="122">
        <v>975.5720397813717</v>
      </c>
      <c r="C130" s="122">
        <v>1065.2039732134181</v>
      </c>
      <c r="D130" s="122">
        <v>984.27282144027151</v>
      </c>
      <c r="E130" s="122">
        <v>1009.6639433776501</v>
      </c>
      <c r="F130" s="122">
        <v>1159.2297853646494</v>
      </c>
      <c r="G130" s="122">
        <v>1078.8602781783079</v>
      </c>
      <c r="H130" s="122">
        <v>1105.341488198668</v>
      </c>
      <c r="I130" s="122">
        <v>1184.5744873053836</v>
      </c>
      <c r="J130" s="122">
        <v>1167.1539143087564</v>
      </c>
      <c r="K130" s="122">
        <v>1123.9016644557639</v>
      </c>
      <c r="L130" s="122">
        <v>1174.8672022268595</v>
      </c>
      <c r="M130" s="122">
        <v>1114.2769830881368</v>
      </c>
      <c r="N130" s="122">
        <v>1068.3282838613916</v>
      </c>
      <c r="O130" s="122">
        <v>1070.03542934089</v>
      </c>
      <c r="P130" s="122">
        <v>1088.661231322619</v>
      </c>
      <c r="Q130" s="122">
        <v>1192.7273592137235</v>
      </c>
      <c r="R130" s="122">
        <v>1248.519628743657</v>
      </c>
      <c r="S130" s="122">
        <v>1258.1518636991279</v>
      </c>
      <c r="T130" s="122">
        <v>1279.7670826092901</v>
      </c>
      <c r="U130" s="122">
        <v>1306.1799956911993</v>
      </c>
      <c r="V130" s="122">
        <v>1389.1461095376965</v>
      </c>
      <c r="W130" s="122">
        <v>1323.8890094605019</v>
      </c>
      <c r="X130" s="122">
        <v>1306.0494620023846</v>
      </c>
      <c r="Y130" s="122">
        <v>1383.9232399183491</v>
      </c>
      <c r="DA130" s="130" t="s">
        <v>2533</v>
      </c>
    </row>
    <row r="131" spans="1:105" ht="12" customHeight="1" x14ac:dyDescent="0.25">
      <c r="A131" s="97" t="s">
        <v>128</v>
      </c>
      <c r="B131" s="98">
        <v>976.06014070335868</v>
      </c>
      <c r="C131" s="98">
        <v>1068.6816097336919</v>
      </c>
      <c r="D131" s="98">
        <v>981.50713942473396</v>
      </c>
      <c r="E131" s="98">
        <v>1000.6136551967883</v>
      </c>
      <c r="F131" s="98">
        <v>1164.9070539874604</v>
      </c>
      <c r="G131" s="98">
        <v>1081.3094859852943</v>
      </c>
      <c r="H131" s="98">
        <v>1099.9909040489547</v>
      </c>
      <c r="I131" s="98">
        <v>1190.0825476556311</v>
      </c>
      <c r="J131" s="98">
        <v>1164.5256300402218</v>
      </c>
      <c r="K131" s="98">
        <v>1120.8886967647129</v>
      </c>
      <c r="L131" s="98">
        <v>1176.0021690936667</v>
      </c>
      <c r="M131" s="98">
        <v>1108.3309004546331</v>
      </c>
      <c r="N131" s="98">
        <v>1072.2361666298636</v>
      </c>
      <c r="O131" s="98">
        <v>1073.1845888904168</v>
      </c>
      <c r="P131" s="98">
        <v>1091.3021695752943</v>
      </c>
      <c r="Q131" s="98">
        <v>1186.2791775108919</v>
      </c>
      <c r="R131" s="98">
        <v>1248.5400704283825</v>
      </c>
      <c r="S131" s="98">
        <v>1259.8046993584435</v>
      </c>
      <c r="T131" s="98">
        <v>1281.8959676245843</v>
      </c>
      <c r="U131" s="98">
        <v>1308.9705927529731</v>
      </c>
      <c r="V131" s="98">
        <v>1384.7907159847812</v>
      </c>
      <c r="W131" s="98">
        <v>1330.1708027839416</v>
      </c>
      <c r="X131" s="98">
        <v>1311.6324323399845</v>
      </c>
      <c r="Y131" s="98">
        <v>1385.7465244138562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1068.5368631904439</v>
      </c>
      <c r="D132" s="98">
        <v>981.37789609680817</v>
      </c>
      <c r="E132" s="98">
        <v>1000.4736121649826</v>
      </c>
      <c r="F132" s="98">
        <v>1164.843927722872</v>
      </c>
      <c r="G132" s="98">
        <v>1081.3253561745512</v>
      </c>
      <c r="H132" s="98">
        <v>1100.1149343363863</v>
      </c>
      <c r="I132" s="98">
        <v>1190.3018416324901</v>
      </c>
      <c r="J132" s="98">
        <v>1164.4646841840188</v>
      </c>
      <c r="K132" s="98">
        <v>1120.743960619187</v>
      </c>
      <c r="L132" s="98">
        <v>1175.7552120134044</v>
      </c>
      <c r="M132" s="98">
        <v>1108.0478007965389</v>
      </c>
      <c r="N132" s="98">
        <v>1071.9390630681723</v>
      </c>
      <c r="O132" s="98">
        <v>1073.0245913016083</v>
      </c>
      <c r="P132" s="98">
        <v>1091.140176317728</v>
      </c>
      <c r="Q132" s="98">
        <v>1186.0007731087298</v>
      </c>
      <c r="R132" s="98">
        <v>1248.0419368348546</v>
      </c>
      <c r="S132" s="98">
        <v>1259.2085340448709</v>
      </c>
      <c r="T132" s="98">
        <v>1281.492962490689</v>
      </c>
      <c r="U132" s="98">
        <v>1308.7799312185064</v>
      </c>
      <c r="V132" s="98">
        <v>1385.0268672377078</v>
      </c>
      <c r="W132" s="98">
        <v>1329.6855539440314</v>
      </c>
      <c r="X132" s="98">
        <v>1310.566593428975</v>
      </c>
      <c r="Y132" s="98">
        <v>1383.5297482057103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249.63231570898861</v>
      </c>
      <c r="D133" s="101">
        <v>224.37747384703786</v>
      </c>
      <c r="E133" s="101">
        <v>279.42530790066456</v>
      </c>
      <c r="F133" s="101">
        <v>276.68840634003476</v>
      </c>
      <c r="G133" s="101">
        <v>219.94447519192983</v>
      </c>
      <c r="H133" s="101">
        <v>301.33243772001646</v>
      </c>
      <c r="I133" s="101">
        <v>264.98467217202654</v>
      </c>
      <c r="J133" s="101">
        <v>297.0806628231187</v>
      </c>
      <c r="K133" s="101">
        <v>264.46150713484855</v>
      </c>
      <c r="L133" s="101">
        <v>266.45495480899797</v>
      </c>
      <c r="M133" s="101">
        <v>289.30803039441111</v>
      </c>
      <c r="N133" s="101">
        <v>170.54146588760577</v>
      </c>
      <c r="O133" s="101">
        <v>183.30315204623028</v>
      </c>
      <c r="P133" s="101">
        <v>191.80594098629609</v>
      </c>
      <c r="Q133" s="101">
        <v>315.85655432053824</v>
      </c>
      <c r="R133" s="101">
        <v>322.3946186246244</v>
      </c>
      <c r="S133" s="101">
        <v>306.94640927456692</v>
      </c>
      <c r="T133" s="101">
        <v>320.67899109631492</v>
      </c>
      <c r="U133" s="101">
        <v>321.67623637825017</v>
      </c>
      <c r="V133" s="101">
        <v>369.94463172099057</v>
      </c>
      <c r="W133" s="101">
        <v>284.02131232170717</v>
      </c>
      <c r="X133" s="101">
        <v>331.72047640837627</v>
      </c>
      <c r="Y133" s="101">
        <v>435.8859372912533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818.90454748145544</v>
      </c>
      <c r="D134" s="104">
        <v>757.00042224977039</v>
      </c>
      <c r="E134" s="104">
        <v>721.04830426431806</v>
      </c>
      <c r="F134" s="104">
        <v>888.15552138283715</v>
      </c>
      <c r="G134" s="104">
        <v>861.38088098262142</v>
      </c>
      <c r="H134" s="104">
        <v>798.78249661636971</v>
      </c>
      <c r="I134" s="104">
        <v>925.31716946046333</v>
      </c>
      <c r="J134" s="104">
        <v>867.38402136090008</v>
      </c>
      <c r="K134" s="104">
        <v>856.28245348433836</v>
      </c>
      <c r="L134" s="104">
        <v>909.30025720440653</v>
      </c>
      <c r="M134" s="104">
        <v>818.73977040212787</v>
      </c>
      <c r="N134" s="104">
        <v>901.39759718056644</v>
      </c>
      <c r="O134" s="104">
        <v>889.72143925537819</v>
      </c>
      <c r="P134" s="104">
        <v>899.33423533143173</v>
      </c>
      <c r="Q134" s="104">
        <v>870.14421878819155</v>
      </c>
      <c r="R134" s="104">
        <v>925.64731821023031</v>
      </c>
      <c r="S134" s="104">
        <v>952.26212477030401</v>
      </c>
      <c r="T134" s="104">
        <v>960.81397139437422</v>
      </c>
      <c r="U134" s="104">
        <v>987.10369484025625</v>
      </c>
      <c r="V134" s="104">
        <v>1015.0822355167172</v>
      </c>
      <c r="W134" s="104">
        <v>1045.6642416223244</v>
      </c>
      <c r="X134" s="104">
        <v>978.84611702059874</v>
      </c>
      <c r="Y134" s="104">
        <v>947.64381091445728</v>
      </c>
      <c r="DA134" s="132" t="s">
        <v>2537</v>
      </c>
    </row>
    <row r="135" spans="1:105" ht="12" customHeight="1" x14ac:dyDescent="0.25">
      <c r="A135" s="106" t="s">
        <v>122</v>
      </c>
      <c r="B135" s="101">
        <v>967.06212175190399</v>
      </c>
      <c r="C135" s="101">
        <v>1007.5311047221799</v>
      </c>
      <c r="D135" s="101">
        <v>1026.1617360401688</v>
      </c>
      <c r="E135" s="101">
        <v>1135.5129171326776</v>
      </c>
      <c r="F135" s="101">
        <v>1085.0197060627274</v>
      </c>
      <c r="G135" s="101">
        <v>1047.9620259734509</v>
      </c>
      <c r="H135" s="101">
        <v>1170.6984435817419</v>
      </c>
      <c r="I135" s="101">
        <v>1119.301660742894</v>
      </c>
      <c r="J135" s="101">
        <v>1197.1891172706912</v>
      </c>
      <c r="K135" s="101">
        <v>1157.5767370079066</v>
      </c>
      <c r="L135" s="101">
        <v>1161.7845255666853</v>
      </c>
      <c r="M135" s="101">
        <v>1190.3603133559943</v>
      </c>
      <c r="N135" s="101">
        <v>1006.3080752529452</v>
      </c>
      <c r="O135" s="101">
        <v>1022.7812647045038</v>
      </c>
      <c r="P135" s="101">
        <v>1058.8760302842484</v>
      </c>
      <c r="Q135" s="101">
        <v>1248.9582002059356</v>
      </c>
      <c r="R135" s="101">
        <v>1248.3909287476217</v>
      </c>
      <c r="S135" s="101">
        <v>1244.8919260119783</v>
      </c>
      <c r="T135" s="101">
        <v>1262.822059297137</v>
      </c>
      <c r="U135" s="101">
        <v>1283.9580305009179</v>
      </c>
      <c r="V135" s="101">
        <v>1423.6010443418024</v>
      </c>
      <c r="W135" s="101">
        <v>1272.5861170847875</v>
      </c>
      <c r="X135" s="101">
        <v>1261.3402270939953</v>
      </c>
      <c r="Y135" s="101">
        <v>1369.6199507154249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1007.5154373802103</v>
      </c>
      <c r="D136" s="104">
        <v>1026.0370065611623</v>
      </c>
      <c r="E136" s="104">
        <v>1135.4287203371432</v>
      </c>
      <c r="F136" s="104">
        <v>1085.2012227343994</v>
      </c>
      <c r="G136" s="104">
        <v>1048.1931665765553</v>
      </c>
      <c r="H136" s="104">
        <v>1171.227411611766</v>
      </c>
      <c r="I136" s="104">
        <v>1119.5208798225701</v>
      </c>
      <c r="J136" s="104">
        <v>1196.9425105479918</v>
      </c>
      <c r="K136" s="104">
        <v>1156.8510967017955</v>
      </c>
      <c r="L136" s="104">
        <v>1161.1202488520501</v>
      </c>
      <c r="M136" s="104">
        <v>1189.6592078235267</v>
      </c>
      <c r="N136" s="104">
        <v>1006.1347090381962</v>
      </c>
      <c r="O136" s="104">
        <v>1022.7201884307481</v>
      </c>
      <c r="P136" s="104">
        <v>1058.6185265449426</v>
      </c>
      <c r="Q136" s="104">
        <v>1248.5491400138642</v>
      </c>
      <c r="R136" s="104">
        <v>1247.9276885060356</v>
      </c>
      <c r="S136" s="104">
        <v>1244.4106214250428</v>
      </c>
      <c r="T136" s="104">
        <v>1262.3083879707679</v>
      </c>
      <c r="U136" s="104">
        <v>1283.4457005756826</v>
      </c>
      <c r="V136" s="104">
        <v>1423.0828801275939</v>
      </c>
      <c r="W136" s="104">
        <v>1272.3327760325167</v>
      </c>
      <c r="X136" s="104">
        <v>1261.3443201838388</v>
      </c>
      <c r="Y136" s="104">
        <v>1370.0853238354453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235.23924920486701</v>
      </c>
      <c r="D137" s="98">
        <v>234.33311500045679</v>
      </c>
      <c r="E137" s="98">
        <v>316.7696904109543</v>
      </c>
      <c r="F137" s="98">
        <v>257.41704493122035</v>
      </c>
      <c r="G137" s="98">
        <v>213.04274710806479</v>
      </c>
      <c r="H137" s="98">
        <v>320.88500085624827</v>
      </c>
      <c r="I137" s="98">
        <v>249.32969373321808</v>
      </c>
      <c r="J137" s="98">
        <v>305.47101619747008</v>
      </c>
      <c r="K137" s="98">
        <v>273.12229902852533</v>
      </c>
      <c r="L137" s="98">
        <v>263.10988601125422</v>
      </c>
      <c r="M137" s="98">
        <v>311.05220048011842</v>
      </c>
      <c r="N137" s="98">
        <v>159.37329733441288</v>
      </c>
      <c r="O137" s="98">
        <v>174.40998749117517</v>
      </c>
      <c r="P137" s="98">
        <v>185.75605625736668</v>
      </c>
      <c r="Q137" s="98">
        <v>332.64309509783425</v>
      </c>
      <c r="R137" s="98">
        <v>322.48184076541952</v>
      </c>
      <c r="S137" s="98">
        <v>303.24233451461441</v>
      </c>
      <c r="T137" s="98">
        <v>315.81751129094607</v>
      </c>
      <c r="U137" s="98">
        <v>315.39714060148509</v>
      </c>
      <c r="V137" s="98">
        <v>380.32894659387</v>
      </c>
      <c r="W137" s="98">
        <v>271.14584420349519</v>
      </c>
      <c r="X137" s="98">
        <v>318.67601034397626</v>
      </c>
      <c r="Y137" s="98">
        <v>431.91577899949027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772.27618817534324</v>
      </c>
      <c r="D138" s="98">
        <v>791.70389156070553</v>
      </c>
      <c r="E138" s="98">
        <v>818.65902992618896</v>
      </c>
      <c r="F138" s="98">
        <v>827.78417780317898</v>
      </c>
      <c r="G138" s="98">
        <v>835.15041946849055</v>
      </c>
      <c r="H138" s="98">
        <v>850.34241075551779</v>
      </c>
      <c r="I138" s="98">
        <v>870.19118608935196</v>
      </c>
      <c r="J138" s="98">
        <v>891.47149435052177</v>
      </c>
      <c r="K138" s="98">
        <v>883.72879767327015</v>
      </c>
      <c r="L138" s="98">
        <v>898.01036284079578</v>
      </c>
      <c r="M138" s="98">
        <v>878.60700734340821</v>
      </c>
      <c r="N138" s="98">
        <v>846.76141170378355</v>
      </c>
      <c r="O138" s="98">
        <v>848.31020093957295</v>
      </c>
      <c r="P138" s="98">
        <v>872.86247028757612</v>
      </c>
      <c r="Q138" s="98">
        <v>915.90604491603005</v>
      </c>
      <c r="R138" s="98">
        <v>925.44584774061605</v>
      </c>
      <c r="S138" s="98">
        <v>941.16828691042815</v>
      </c>
      <c r="T138" s="98">
        <v>946.49087667982178</v>
      </c>
      <c r="U138" s="98">
        <v>968.0485599741977</v>
      </c>
      <c r="V138" s="98">
        <v>1042.7539335337237</v>
      </c>
      <c r="W138" s="98">
        <v>1001.1869318290218</v>
      </c>
      <c r="X138" s="98">
        <v>942.66830983986256</v>
      </c>
      <c r="Y138" s="98">
        <v>938.16954483595498</v>
      </c>
      <c r="DA138" s="63" t="s">
        <v>2541</v>
      </c>
    </row>
    <row r="139" spans="1:105" ht="12" customHeight="1" x14ac:dyDescent="0.25">
      <c r="A139" s="121" t="s">
        <v>54</v>
      </c>
      <c r="B139" s="122">
        <v>419.72987984359389</v>
      </c>
      <c r="C139" s="122">
        <v>433.44370974033723</v>
      </c>
      <c r="D139" s="122">
        <v>446.63001688909702</v>
      </c>
      <c r="E139" s="122">
        <v>456.18282453460989</v>
      </c>
      <c r="F139" s="122">
        <v>447.32542425693265</v>
      </c>
      <c r="G139" s="122">
        <v>442.12011934492966</v>
      </c>
      <c r="H139" s="122">
        <v>435.33274002491527</v>
      </c>
      <c r="I139" s="122">
        <v>404.30198175929559</v>
      </c>
      <c r="J139" s="122">
        <v>368.46024040493012</v>
      </c>
      <c r="K139" s="122">
        <v>351.44540254650445</v>
      </c>
      <c r="L139" s="122">
        <v>369.0753417150267</v>
      </c>
      <c r="M139" s="122">
        <v>319.64788997709951</v>
      </c>
      <c r="N139" s="122">
        <v>277.29705265209026</v>
      </c>
      <c r="O139" s="122">
        <v>283.63180451176868</v>
      </c>
      <c r="P139" s="122">
        <v>272.2977240590742</v>
      </c>
      <c r="Q139" s="122">
        <v>290.54556493344506</v>
      </c>
      <c r="R139" s="122">
        <v>273.54134869692513</v>
      </c>
      <c r="S139" s="122">
        <v>337.72303565235609</v>
      </c>
      <c r="T139" s="122">
        <v>361.47360345261285</v>
      </c>
      <c r="U139" s="122">
        <v>373.91512232955068</v>
      </c>
      <c r="V139" s="122">
        <v>567.38714296451826</v>
      </c>
      <c r="W139" s="122">
        <v>521.44370000589311</v>
      </c>
      <c r="X139" s="122">
        <v>475.18214353452561</v>
      </c>
      <c r="Y139" s="122">
        <v>459.52663013085311</v>
      </c>
      <c r="DA139" s="130" t="s">
        <v>2542</v>
      </c>
    </row>
    <row r="140" spans="1:105" ht="12" customHeight="1" x14ac:dyDescent="0.25">
      <c r="A140" s="97" t="s">
        <v>50</v>
      </c>
      <c r="B140" s="98">
        <v>424.059413499193</v>
      </c>
      <c r="C140" s="98">
        <v>427.80919355789621</v>
      </c>
      <c r="D140" s="98">
        <v>455.69385914241542</v>
      </c>
      <c r="E140" s="98">
        <v>463.39918512090162</v>
      </c>
      <c r="F140" s="98">
        <v>443.565406641435</v>
      </c>
      <c r="G140" s="98">
        <v>443.83434249403609</v>
      </c>
      <c r="H140" s="98">
        <v>440.87078005906369</v>
      </c>
      <c r="I140" s="98">
        <v>402.12401869314419</v>
      </c>
      <c r="J140" s="98">
        <v>358.46742952805027</v>
      </c>
      <c r="K140" s="98">
        <v>358.91638330750959</v>
      </c>
      <c r="L140" s="98">
        <v>380.29372519821368</v>
      </c>
      <c r="M140" s="98">
        <v>314.45735573747834</v>
      </c>
      <c r="N140" s="98">
        <v>266.58768282845205</v>
      </c>
      <c r="O140" s="98">
        <v>289.9442815626744</v>
      </c>
      <c r="P140" s="98">
        <v>272.536585852862</v>
      </c>
      <c r="Q140" s="98">
        <v>291.09456682066974</v>
      </c>
      <c r="R140" s="98">
        <v>259.06953479894298</v>
      </c>
      <c r="S140" s="98">
        <v>342.73334872459156</v>
      </c>
      <c r="T140" s="98">
        <v>371.07542771281857</v>
      </c>
      <c r="U140" s="98">
        <v>385.45395507108918</v>
      </c>
      <c r="V140" s="98">
        <v>540.09442887530656</v>
      </c>
      <c r="W140" s="98">
        <v>525.47712379655593</v>
      </c>
      <c r="X140" s="98">
        <v>476.10028968513194</v>
      </c>
      <c r="Y140" s="98">
        <v>453.82976392263805</v>
      </c>
      <c r="DA140" s="63" t="s">
        <v>2543</v>
      </c>
    </row>
    <row r="141" spans="1:105" ht="12" customHeight="1" x14ac:dyDescent="0.25">
      <c r="A141" s="109" t="s">
        <v>120</v>
      </c>
      <c r="B141" s="33">
        <v>383.02285846797872</v>
      </c>
      <c r="C141" s="33">
        <v>479.03257847465454</v>
      </c>
      <c r="D141" s="33">
        <v>366.23671447935931</v>
      </c>
      <c r="E141" s="33">
        <v>378.63250540592333</v>
      </c>
      <c r="F141" s="33">
        <v>484.1343006061976</v>
      </c>
      <c r="G141" s="33">
        <v>429.37638336486026</v>
      </c>
      <c r="H141" s="33">
        <v>403.13253371688234</v>
      </c>
      <c r="I141" s="33">
        <v>415.32820661928076</v>
      </c>
      <c r="J141" s="33">
        <v>414.07212341057573</v>
      </c>
      <c r="K141" s="33">
        <v>323.78608588677139</v>
      </c>
      <c r="L141" s="33">
        <v>336.19478900805399</v>
      </c>
      <c r="M141" s="33">
        <v>331.05814544599889</v>
      </c>
      <c r="N141" s="33">
        <v>295.97436061409718</v>
      </c>
      <c r="O141" s="33">
        <v>273.20484512518533</v>
      </c>
      <c r="P141" s="33">
        <v>271.94673537254016</v>
      </c>
      <c r="Q141" s="33">
        <v>289.81623691106904</v>
      </c>
      <c r="R141" s="33">
        <v>291.36813498119022</v>
      </c>
      <c r="S141" s="33">
        <v>331.33739024057417</v>
      </c>
      <c r="T141" s="33">
        <v>349.30984205449204</v>
      </c>
      <c r="U141" s="33">
        <v>359.80144936951558</v>
      </c>
      <c r="V141" s="33">
        <v>597.44949697596405</v>
      </c>
      <c r="W141" s="33">
        <v>517.32795956108282</v>
      </c>
      <c r="X141" s="33">
        <v>474.30127665071205</v>
      </c>
      <c r="Y141" s="33">
        <v>464.66613303134847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6915.716665103354</v>
      </c>
      <c r="C143" s="117">
        <f t="shared" si="49"/>
        <v>7476.3973125971024</v>
      </c>
      <c r="D143" s="117">
        <f t="shared" si="49"/>
        <v>7775.8045412365936</v>
      </c>
      <c r="E143" s="117">
        <f t="shared" si="49"/>
        <v>8781.0707205705112</v>
      </c>
      <c r="F143" s="117">
        <f t="shared" si="49"/>
        <v>8315.9809509071292</v>
      </c>
      <c r="G143" s="117">
        <f t="shared" si="49"/>
        <v>8715.1018958397399</v>
      </c>
      <c r="H143" s="117">
        <f t="shared" si="49"/>
        <v>9249.2209537826275</v>
      </c>
      <c r="I143" s="117">
        <f t="shared" si="49"/>
        <v>8200.9691511003803</v>
      </c>
      <c r="J143" s="117">
        <f t="shared" si="49"/>
        <v>8311.6209998663471</v>
      </c>
      <c r="K143" s="117">
        <f t="shared" si="49"/>
        <v>8288.6688936101309</v>
      </c>
      <c r="L143" s="117">
        <f t="shared" si="49"/>
        <v>9755.5430440458003</v>
      </c>
      <c r="M143" s="117">
        <f t="shared" si="49"/>
        <v>9195.3458206950927</v>
      </c>
      <c r="N143" s="117">
        <f t="shared" si="49"/>
        <v>8587.4072081727536</v>
      </c>
      <c r="O143" s="117">
        <f t="shared" si="49"/>
        <v>7902.6316380763083</v>
      </c>
      <c r="P143" s="117">
        <f t="shared" si="49"/>
        <v>7176.4421301423672</v>
      </c>
      <c r="Q143" s="117">
        <f t="shared" si="49"/>
        <v>10184.219924255989</v>
      </c>
      <c r="R143" s="117">
        <f t="shared" ref="R143:V143" si="50">R144+R146+R148+R157</f>
        <v>9312.8057676123663</v>
      </c>
      <c r="S143" s="117">
        <f t="shared" si="50"/>
        <v>8657.3098342872308</v>
      </c>
      <c r="T143" s="117">
        <f t="shared" si="50"/>
        <v>9079.6792477700819</v>
      </c>
      <c r="U143" s="117">
        <f t="shared" si="50"/>
        <v>9243.6743161243958</v>
      </c>
      <c r="V143" s="117">
        <f t="shared" si="50"/>
        <v>8767.6747998736173</v>
      </c>
      <c r="W143" s="117">
        <f t="shared" ref="W143:Y143" si="51">W144+W146+W148+W157</f>
        <v>10251.829421245124</v>
      </c>
      <c r="X143" s="117">
        <f t="shared" si="51"/>
        <v>10598.907594974175</v>
      </c>
      <c r="Y143" s="117">
        <f t="shared" si="51"/>
        <v>10387.31152787163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5491.250339004906</v>
      </c>
      <c r="C144" s="122">
        <f t="shared" si="52"/>
        <v>6027.9990190734361</v>
      </c>
      <c r="D144" s="122">
        <f t="shared" si="52"/>
        <v>6258.3990916500507</v>
      </c>
      <c r="E144" s="122">
        <f t="shared" si="52"/>
        <v>7152.8424839201507</v>
      </c>
      <c r="F144" s="122">
        <f t="shared" si="52"/>
        <v>6782.2211292633565</v>
      </c>
      <c r="G144" s="122">
        <f t="shared" si="52"/>
        <v>7182.8019839806038</v>
      </c>
      <c r="H144" s="122">
        <f t="shared" si="52"/>
        <v>7596.0616629551378</v>
      </c>
      <c r="I144" s="122">
        <f t="shared" si="52"/>
        <v>6625.1331164540807</v>
      </c>
      <c r="J144" s="122">
        <f t="shared" si="52"/>
        <v>6719.6680462078148</v>
      </c>
      <c r="K144" s="122">
        <f t="shared" si="52"/>
        <v>6741.225855033842</v>
      </c>
      <c r="L144" s="122">
        <f t="shared" si="52"/>
        <v>8154.4159040651975</v>
      </c>
      <c r="M144" s="122">
        <f t="shared" si="52"/>
        <v>7627.2129136531776</v>
      </c>
      <c r="N144" s="122">
        <f t="shared" si="52"/>
        <v>7190.0542902796615</v>
      </c>
      <c r="O144" s="122">
        <f t="shared" si="52"/>
        <v>6510.0183861546275</v>
      </c>
      <c r="P144" s="122">
        <f t="shared" si="52"/>
        <v>5766.2061414682448</v>
      </c>
      <c r="Q144" s="122">
        <f t="shared" si="52"/>
        <v>8474.6655952482797</v>
      </c>
      <c r="R144" s="122">
        <f t="shared" si="52"/>
        <v>7575.5426321118575</v>
      </c>
      <c r="S144" s="122">
        <f t="shared" si="52"/>
        <v>6813.6516936834814</v>
      </c>
      <c r="T144" s="122">
        <f t="shared" si="52"/>
        <v>7154.273108523279</v>
      </c>
      <c r="U144" s="122">
        <f t="shared" si="52"/>
        <v>7227.0518119560093</v>
      </c>
      <c r="V144" s="122">
        <f t="shared" si="52"/>
        <v>6614.3700172981953</v>
      </c>
      <c r="W144" s="122">
        <f t="shared" si="52"/>
        <v>7783.0270093360832</v>
      </c>
      <c r="X144" s="122">
        <f t="shared" si="52"/>
        <v>8099.3878264482355</v>
      </c>
      <c r="Y144" s="122">
        <f t="shared" si="52"/>
        <v>7881.0092178115856</v>
      </c>
      <c r="DA144" s="130" t="s">
        <v>2546</v>
      </c>
    </row>
    <row r="145" spans="1:105" ht="12" customHeight="1" x14ac:dyDescent="0.25">
      <c r="A145" s="97" t="s">
        <v>53</v>
      </c>
      <c r="B145" s="98">
        <v>5491.250339004906</v>
      </c>
      <c r="C145" s="98">
        <v>6027.9990190734361</v>
      </c>
      <c r="D145" s="98">
        <v>6258.3990916500507</v>
      </c>
      <c r="E145" s="98">
        <v>7152.8424839201507</v>
      </c>
      <c r="F145" s="98">
        <v>6782.2211292633565</v>
      </c>
      <c r="G145" s="98">
        <v>7182.8019839806038</v>
      </c>
      <c r="H145" s="98">
        <v>7596.0616629551378</v>
      </c>
      <c r="I145" s="98">
        <v>6625.1331164540807</v>
      </c>
      <c r="J145" s="98">
        <v>6719.6680462078148</v>
      </c>
      <c r="K145" s="98">
        <v>6741.225855033842</v>
      </c>
      <c r="L145" s="98">
        <v>8154.4159040651975</v>
      </c>
      <c r="M145" s="98">
        <v>7627.2129136531776</v>
      </c>
      <c r="N145" s="98">
        <v>7190.0542902796615</v>
      </c>
      <c r="O145" s="98">
        <v>6510.0183861546275</v>
      </c>
      <c r="P145" s="98">
        <v>5766.2061414682448</v>
      </c>
      <c r="Q145" s="98">
        <v>8474.6655952482797</v>
      </c>
      <c r="R145" s="98">
        <v>7575.5426321118575</v>
      </c>
      <c r="S145" s="98">
        <v>6813.6516936834814</v>
      </c>
      <c r="T145" s="98">
        <v>7154.273108523279</v>
      </c>
      <c r="U145" s="98">
        <v>7227.0518119560093</v>
      </c>
      <c r="V145" s="98">
        <v>6614.3700172981953</v>
      </c>
      <c r="W145" s="98">
        <v>7783.0270093360832</v>
      </c>
      <c r="X145" s="98">
        <v>8099.3878264482355</v>
      </c>
      <c r="Y145" s="98">
        <v>7881.0092178115856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15.879323110883762</v>
      </c>
      <c r="C146" s="122">
        <f t="shared" si="53"/>
        <v>18.98892834385541</v>
      </c>
      <c r="D146" s="122">
        <f t="shared" si="53"/>
        <v>28.721086736942656</v>
      </c>
      <c r="E146" s="122">
        <f t="shared" si="53"/>
        <v>42.814936437653401</v>
      </c>
      <c r="F146" s="122">
        <f t="shared" si="53"/>
        <v>23.14062284082571</v>
      </c>
      <c r="G146" s="122">
        <f t="shared" si="53"/>
        <v>26.485250604278146</v>
      </c>
      <c r="H146" s="122">
        <f t="shared" si="53"/>
        <v>41.842485641618936</v>
      </c>
      <c r="I146" s="122">
        <f t="shared" si="53"/>
        <v>60.059631383459227</v>
      </c>
      <c r="J146" s="122">
        <f t="shared" si="53"/>
        <v>39.128503586280267</v>
      </c>
      <c r="K146" s="122">
        <f t="shared" si="53"/>
        <v>42.158590089456581</v>
      </c>
      <c r="L146" s="122">
        <f t="shared" si="53"/>
        <v>54.214501429724336</v>
      </c>
      <c r="M146" s="122">
        <f t="shared" si="53"/>
        <v>56.787356666142273</v>
      </c>
      <c r="N146" s="122">
        <f t="shared" si="53"/>
        <v>114.70720739675527</v>
      </c>
      <c r="O146" s="122">
        <f t="shared" si="53"/>
        <v>80.447340515651874</v>
      </c>
      <c r="P146" s="122">
        <f t="shared" si="53"/>
        <v>80.911839015103439</v>
      </c>
      <c r="Q146" s="122">
        <f t="shared" si="53"/>
        <v>179.06235083075842</v>
      </c>
      <c r="R146" s="122">
        <f t="shared" si="53"/>
        <v>227.22930306667268</v>
      </c>
      <c r="S146" s="122">
        <f t="shared" si="53"/>
        <v>260.24676319204298</v>
      </c>
      <c r="T146" s="122">
        <f t="shared" si="53"/>
        <v>294.99069782560986</v>
      </c>
      <c r="U146" s="122">
        <f t="shared" si="53"/>
        <v>350.66474307998868</v>
      </c>
      <c r="V146" s="122">
        <f t="shared" si="53"/>
        <v>176.32940835745077</v>
      </c>
      <c r="W146" s="122">
        <f t="shared" si="53"/>
        <v>679.32936452074591</v>
      </c>
      <c r="X146" s="122">
        <f t="shared" si="53"/>
        <v>765.86350596334955</v>
      </c>
      <c r="Y146" s="122">
        <f t="shared" si="53"/>
        <v>678.72355591834082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15.879323110883762</v>
      </c>
      <c r="C147" s="98">
        <f>IF(RES_hhdet_tes!C147=0,0,RES_hhdet_tes!C147*1000*11630/RES_hhdet_num!C143)</f>
        <v>18.98892834385541</v>
      </c>
      <c r="D147" s="98">
        <f>IF(RES_hhdet_tes!D147=0,0,RES_hhdet_tes!D147*1000*11630/RES_hhdet_num!D143)</f>
        <v>28.721086736942656</v>
      </c>
      <c r="E147" s="98">
        <f>IF(RES_hhdet_tes!E147=0,0,RES_hhdet_tes!E147*1000*11630/RES_hhdet_num!E143)</f>
        <v>42.814936437653401</v>
      </c>
      <c r="F147" s="98">
        <f>IF(RES_hhdet_tes!F147=0,0,RES_hhdet_tes!F147*1000*11630/RES_hhdet_num!F143)</f>
        <v>23.14062284082571</v>
      </c>
      <c r="G147" s="98">
        <f>IF(RES_hhdet_tes!G147=0,0,RES_hhdet_tes!G147*1000*11630/RES_hhdet_num!G143)</f>
        <v>26.485250604278146</v>
      </c>
      <c r="H147" s="98">
        <f>IF(RES_hhdet_tes!H147=0,0,RES_hhdet_tes!H147*1000*11630/RES_hhdet_num!H143)</f>
        <v>41.842485641618936</v>
      </c>
      <c r="I147" s="98">
        <f>IF(RES_hhdet_tes!I147=0,0,RES_hhdet_tes!I147*1000*11630/RES_hhdet_num!I143)</f>
        <v>60.059631383459227</v>
      </c>
      <c r="J147" s="98">
        <f>IF(RES_hhdet_tes!J147=0,0,RES_hhdet_tes!J147*1000*11630/RES_hhdet_num!J143)</f>
        <v>39.128503586280267</v>
      </c>
      <c r="K147" s="98">
        <f>IF(RES_hhdet_tes!K147=0,0,RES_hhdet_tes!K147*1000*11630/RES_hhdet_num!K143)</f>
        <v>42.158590089456581</v>
      </c>
      <c r="L147" s="98">
        <f>IF(RES_hhdet_tes!L147=0,0,RES_hhdet_tes!L147*1000*11630/RES_hhdet_num!L143)</f>
        <v>54.214501429724336</v>
      </c>
      <c r="M147" s="98">
        <f>IF(RES_hhdet_tes!M147=0,0,RES_hhdet_tes!M147*1000*11630/RES_hhdet_num!M143)</f>
        <v>56.787356666142273</v>
      </c>
      <c r="N147" s="98">
        <f>IF(RES_hhdet_tes!N147=0,0,RES_hhdet_tes!N147*1000*11630/RES_hhdet_num!N143)</f>
        <v>114.70720739675527</v>
      </c>
      <c r="O147" s="98">
        <f>IF(RES_hhdet_tes!O147=0,0,RES_hhdet_tes!O147*1000*11630/RES_hhdet_num!O143)</f>
        <v>80.447340515651874</v>
      </c>
      <c r="P147" s="98">
        <f>IF(RES_hhdet_tes!P147=0,0,RES_hhdet_tes!P147*1000*11630/RES_hhdet_num!P143)</f>
        <v>80.911839015103439</v>
      </c>
      <c r="Q147" s="98">
        <f>IF(RES_hhdet_tes!Q147=0,0,RES_hhdet_tes!Q147*1000*11630/RES_hhdet_num!Q143)</f>
        <v>179.06235083075842</v>
      </c>
      <c r="R147" s="98">
        <f>IF(RES_hhdet_tes!R147=0,0,RES_hhdet_tes!R147*1000*11630/RES_hhdet_num!R143)</f>
        <v>227.22930306667268</v>
      </c>
      <c r="S147" s="98">
        <f>IF(RES_hhdet_tes!S147=0,0,RES_hhdet_tes!S147*1000*11630/RES_hhdet_num!S143)</f>
        <v>260.24676319204298</v>
      </c>
      <c r="T147" s="98">
        <f>IF(RES_hhdet_tes!T147=0,0,RES_hhdet_tes!T147*1000*11630/RES_hhdet_num!T143)</f>
        <v>294.99069782560986</v>
      </c>
      <c r="U147" s="98">
        <f>IF(RES_hhdet_tes!U147=0,0,RES_hhdet_tes!U147*1000*11630/RES_hhdet_num!U143)</f>
        <v>350.66474307998868</v>
      </c>
      <c r="V147" s="98">
        <f>IF(RES_hhdet_tes!V147=0,0,RES_hhdet_tes!V147*1000*11630/RES_hhdet_num!V143)</f>
        <v>176.32940835745077</v>
      </c>
      <c r="W147" s="98">
        <f>IF(RES_hhdet_tes!W147=0,0,RES_hhdet_tes!W147*1000*11630/RES_hhdet_num!W143)</f>
        <v>679.32936452074591</v>
      </c>
      <c r="X147" s="98">
        <f>IF(RES_hhdet_tes!X147=0,0,RES_hhdet_tes!X147*1000*11630/RES_hhdet_num!X143)</f>
        <v>765.86350596334955</v>
      </c>
      <c r="Y147" s="98">
        <f>IF(RES_hhdet_tes!Y147=0,0,RES_hhdet_tes!Y147*1000*11630/RES_hhdet_num!Y143)</f>
        <v>678.72355591834082</v>
      </c>
      <c r="DA147" s="63" t="s">
        <v>2549</v>
      </c>
    </row>
    <row r="148" spans="1:105" ht="12" customHeight="1" x14ac:dyDescent="0.25">
      <c r="A148" s="121" t="s">
        <v>55</v>
      </c>
      <c r="B148" s="122">
        <v>988.8532711287877</v>
      </c>
      <c r="C148" s="122">
        <v>995.71528435801554</v>
      </c>
      <c r="D148" s="122">
        <v>1040.1310803884628</v>
      </c>
      <c r="E148" s="122">
        <v>1126.8789055897957</v>
      </c>
      <c r="F148" s="122">
        <v>1064.1860569613632</v>
      </c>
      <c r="G148" s="122">
        <v>1063.3964022085413</v>
      </c>
      <c r="H148" s="122">
        <v>1175.2192420554636</v>
      </c>
      <c r="I148" s="122">
        <v>1111.6705269405586</v>
      </c>
      <c r="J148" s="122">
        <v>1184.4922931471629</v>
      </c>
      <c r="K148" s="122">
        <v>1154.3420664017058</v>
      </c>
      <c r="L148" s="122">
        <v>1179.1533157559613</v>
      </c>
      <c r="M148" s="122">
        <v>1191.3730994554953</v>
      </c>
      <c r="N148" s="122">
        <v>1005.2099408530777</v>
      </c>
      <c r="O148" s="122">
        <v>1028.3090320195886</v>
      </c>
      <c r="P148" s="122">
        <v>1057.0456893620485</v>
      </c>
      <c r="Q148" s="122">
        <v>1240.0145573786474</v>
      </c>
      <c r="R148" s="122">
        <v>1234.861657870825</v>
      </c>
      <c r="S148" s="122">
        <v>1246.0241333645174</v>
      </c>
      <c r="T148" s="122">
        <v>1269.3265291845776</v>
      </c>
      <c r="U148" s="122">
        <v>1292.4523709062541</v>
      </c>
      <c r="V148" s="122">
        <v>1408.1842366908036</v>
      </c>
      <c r="W148" s="122">
        <v>1268.2291616672235</v>
      </c>
      <c r="X148" s="122">
        <v>1258.5617500802705</v>
      </c>
      <c r="Y148" s="122">
        <v>1367.5745491800039</v>
      </c>
      <c r="DA148" s="130" t="s">
        <v>2550</v>
      </c>
    </row>
    <row r="149" spans="1:105" ht="12" customHeight="1" x14ac:dyDescent="0.25">
      <c r="A149" s="97" t="s">
        <v>124</v>
      </c>
      <c r="B149" s="98">
        <v>1045.4517597788149</v>
      </c>
      <c r="C149" s="98">
        <v>959.90010124294076</v>
      </c>
      <c r="D149" s="98">
        <v>1090.646685269721</v>
      </c>
      <c r="E149" s="98">
        <v>1091.4857143471359</v>
      </c>
      <c r="F149" s="98">
        <v>956.15261014264649</v>
      </c>
      <c r="G149" s="98">
        <v>1157.098527052889</v>
      </c>
      <c r="H149" s="98">
        <v>1203.2116759154956</v>
      </c>
      <c r="I149" s="98">
        <v>1036.8935148671505</v>
      </c>
      <c r="J149" s="98">
        <v>1035.0390034733816</v>
      </c>
      <c r="K149" s="98">
        <v>1093.0941567593061</v>
      </c>
      <c r="L149" s="98">
        <v>1442.8115188534232</v>
      </c>
      <c r="M149" s="98">
        <v>1173.6616332397143</v>
      </c>
      <c r="N149" s="98">
        <v>953.4885743963813</v>
      </c>
      <c r="O149" s="98">
        <v>1114.4130169139519</v>
      </c>
      <c r="P149" s="98">
        <v>1064.1754347995216</v>
      </c>
      <c r="Q149" s="98">
        <v>1106.3306706441651</v>
      </c>
      <c r="R149" s="98">
        <v>977.6785318706327</v>
      </c>
      <c r="S149" s="98">
        <v>1335.1773432714592</v>
      </c>
      <c r="T149" s="98">
        <v>1461.5845281641068</v>
      </c>
      <c r="U149" s="98">
        <v>1541.0760157549103</v>
      </c>
      <c r="V149" s="98">
        <v>1213.7117147420533</v>
      </c>
      <c r="W149" s="98">
        <v>1292.2473695069857</v>
      </c>
      <c r="X149" s="98">
        <v>1291.579243169193</v>
      </c>
      <c r="Y149" s="98">
        <v>1328.0243681955283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967.06212175190399</v>
      </c>
      <c r="C153" s="101">
        <v>1007.4950263676888</v>
      </c>
      <c r="D153" s="101">
        <v>1025.7449210810796</v>
      </c>
      <c r="E153" s="101">
        <v>1135.0912597254235</v>
      </c>
      <c r="F153" s="101">
        <v>1084.7938496258296</v>
      </c>
      <c r="G153" s="101">
        <v>1048.0961773335216</v>
      </c>
      <c r="H153" s="101">
        <v>1171.3115940281955</v>
      </c>
      <c r="I153" s="101">
        <v>1120.1009018091227</v>
      </c>
      <c r="J153" s="101">
        <v>1197.9845335340215</v>
      </c>
      <c r="K153" s="101">
        <v>1158.8295064531583</v>
      </c>
      <c r="L153" s="101">
        <v>1163.3177512857224</v>
      </c>
      <c r="M153" s="101">
        <v>1192.2743478768198</v>
      </c>
      <c r="N153" s="101">
        <v>1007.6318876864791</v>
      </c>
      <c r="O153" s="101">
        <v>1024.2156996808887</v>
      </c>
      <c r="P153" s="101">
        <v>1056.7644981461874</v>
      </c>
      <c r="Q153" s="101">
        <v>1244.9384448202939</v>
      </c>
      <c r="R153" s="101">
        <v>1244.9735809851127</v>
      </c>
      <c r="S153" s="101">
        <v>1241.8557149045503</v>
      </c>
      <c r="T153" s="101">
        <v>1259.1465684575078</v>
      </c>
      <c r="U153" s="101">
        <v>1279.0012879588421</v>
      </c>
      <c r="V153" s="101">
        <v>1417.4438453787773</v>
      </c>
      <c r="W153" s="101">
        <v>1267.2686364145286</v>
      </c>
      <c r="X153" s="101">
        <v>1257.514168458076</v>
      </c>
      <c r="Y153" s="101">
        <v>1368.3375000592935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1007.7093245785361</v>
      </c>
      <c r="D154" s="104">
        <v>1026.0704753270641</v>
      </c>
      <c r="E154" s="104">
        <v>1135.3417098461878</v>
      </c>
      <c r="F154" s="104">
        <v>1085.1252652372154</v>
      </c>
      <c r="G154" s="104">
        <v>1048.1677169201778</v>
      </c>
      <c r="H154" s="104">
        <v>1171.2193224394141</v>
      </c>
      <c r="I154" s="104">
        <v>1120.0259667167852</v>
      </c>
      <c r="J154" s="104">
        <v>1198.0517326342695</v>
      </c>
      <c r="K154" s="104">
        <v>1159.5330677624809</v>
      </c>
      <c r="L154" s="104">
        <v>1164.2321702287893</v>
      </c>
      <c r="M154" s="104">
        <v>1192.8417368010278</v>
      </c>
      <c r="N154" s="104">
        <v>1007.741616173961</v>
      </c>
      <c r="O154" s="104">
        <v>1024.6942652194543</v>
      </c>
      <c r="P154" s="104">
        <v>1056.3461411010362</v>
      </c>
      <c r="Q154" s="104">
        <v>1244.7198720368172</v>
      </c>
      <c r="R154" s="104">
        <v>1245.0823466831728</v>
      </c>
      <c r="S154" s="104">
        <v>1241.9648283384745</v>
      </c>
      <c r="T154" s="104">
        <v>1259.106781330275</v>
      </c>
      <c r="U154" s="104">
        <v>1278.9035788735393</v>
      </c>
      <c r="V154" s="104">
        <v>1417.4803097606909</v>
      </c>
      <c r="W154" s="104">
        <v>1267.8543421229501</v>
      </c>
      <c r="X154" s="104">
        <v>1258.4942110068746</v>
      </c>
      <c r="Y154" s="104">
        <v>1369.985180967612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235.28451886255408</v>
      </c>
      <c r="D155" s="98">
        <v>234.34075881848571</v>
      </c>
      <c r="E155" s="98">
        <v>316.74541562752779</v>
      </c>
      <c r="F155" s="98">
        <v>257.39902730088988</v>
      </c>
      <c r="G155" s="98">
        <v>213.03757452644473</v>
      </c>
      <c r="H155" s="98">
        <v>320.88278463926821</v>
      </c>
      <c r="I155" s="98">
        <v>249.44218217618777</v>
      </c>
      <c r="J155" s="98">
        <v>305.75410013416547</v>
      </c>
      <c r="K155" s="98">
        <v>273.75548864481266</v>
      </c>
      <c r="L155" s="98">
        <v>263.8150474960525</v>
      </c>
      <c r="M155" s="98">
        <v>311.88431495040822</v>
      </c>
      <c r="N155" s="98">
        <v>159.62783391528677</v>
      </c>
      <c r="O155" s="98">
        <v>174.74663744872913</v>
      </c>
      <c r="P155" s="98">
        <v>185.3573202181116</v>
      </c>
      <c r="Q155" s="98">
        <v>331.62288731343727</v>
      </c>
      <c r="R155" s="98">
        <v>321.74656493405945</v>
      </c>
      <c r="S155" s="98">
        <v>302.64633509726701</v>
      </c>
      <c r="T155" s="98">
        <v>315.0164998653953</v>
      </c>
      <c r="U155" s="98">
        <v>314.2809483103137</v>
      </c>
      <c r="V155" s="98">
        <v>378.83162010950485</v>
      </c>
      <c r="W155" s="98">
        <v>270.19144865070149</v>
      </c>
      <c r="X155" s="98">
        <v>317.95593620797229</v>
      </c>
      <c r="Y155" s="98">
        <v>431.88420922495141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772.42480571598207</v>
      </c>
      <c r="D156" s="98">
        <v>791.72971650857846</v>
      </c>
      <c r="E156" s="98">
        <v>818.59629421865975</v>
      </c>
      <c r="F156" s="98">
        <v>827.72623793632567</v>
      </c>
      <c r="G156" s="98">
        <v>835.13014239373319</v>
      </c>
      <c r="H156" s="98">
        <v>850.33653780014606</v>
      </c>
      <c r="I156" s="98">
        <v>870.58378454059755</v>
      </c>
      <c r="J156" s="98">
        <v>892.29763250010421</v>
      </c>
      <c r="K156" s="98">
        <v>885.7775791176681</v>
      </c>
      <c r="L156" s="98">
        <v>900.41712273273686</v>
      </c>
      <c r="M156" s="98">
        <v>880.95742185061965</v>
      </c>
      <c r="N156" s="98">
        <v>848.11378225867418</v>
      </c>
      <c r="O156" s="98">
        <v>849.94762777072515</v>
      </c>
      <c r="P156" s="98">
        <v>870.98882088292487</v>
      </c>
      <c r="Q156" s="98">
        <v>913.09698472337993</v>
      </c>
      <c r="R156" s="98">
        <v>923.33578174911349</v>
      </c>
      <c r="S156" s="98">
        <v>939.31849324120776</v>
      </c>
      <c r="T156" s="98">
        <v>944.09028146487958</v>
      </c>
      <c r="U156" s="98">
        <v>964.62263056322547</v>
      </c>
      <c r="V156" s="98">
        <v>1038.6486896511863</v>
      </c>
      <c r="W156" s="98">
        <v>997.66289347224881</v>
      </c>
      <c r="X156" s="98">
        <v>940.53827479890231</v>
      </c>
      <c r="Y156" s="98">
        <v>938.10097174266048</v>
      </c>
      <c r="DA156" s="63" t="s">
        <v>2558</v>
      </c>
    </row>
    <row r="157" spans="1:105" ht="12" customHeight="1" x14ac:dyDescent="0.25">
      <c r="A157" s="121" t="s">
        <v>54</v>
      </c>
      <c r="B157" s="122">
        <v>419.7337318587758</v>
      </c>
      <c r="C157" s="122">
        <v>433.69408082179569</v>
      </c>
      <c r="D157" s="122">
        <v>448.55328246113714</v>
      </c>
      <c r="E157" s="122">
        <v>458.53439462291163</v>
      </c>
      <c r="F157" s="122">
        <v>446.43314184158322</v>
      </c>
      <c r="G157" s="122">
        <v>442.41825904631634</v>
      </c>
      <c r="H157" s="122">
        <v>436.09756313040845</v>
      </c>
      <c r="I157" s="122">
        <v>404.10587632228112</v>
      </c>
      <c r="J157" s="122">
        <v>368.33215692508895</v>
      </c>
      <c r="K157" s="122">
        <v>350.94238208512587</v>
      </c>
      <c r="L157" s="122">
        <v>367.75932279491798</v>
      </c>
      <c r="M157" s="122">
        <v>319.97245092027845</v>
      </c>
      <c r="N157" s="122">
        <v>277.43576964325774</v>
      </c>
      <c r="O157" s="122">
        <v>283.85687938643957</v>
      </c>
      <c r="P157" s="122">
        <v>272.27846029697054</v>
      </c>
      <c r="Q157" s="122">
        <v>290.47742079830397</v>
      </c>
      <c r="R157" s="122">
        <v>275.17217456301199</v>
      </c>
      <c r="S157" s="122">
        <v>337.38724404718914</v>
      </c>
      <c r="T157" s="122">
        <v>361.08891223661499</v>
      </c>
      <c r="U157" s="122">
        <v>373.505390182143</v>
      </c>
      <c r="V157" s="122">
        <v>568.79113752716717</v>
      </c>
      <c r="W157" s="122">
        <v>521.24388572107159</v>
      </c>
      <c r="X157" s="122">
        <v>475.09451248231858</v>
      </c>
      <c r="Y157" s="122">
        <v>460.00420496170079</v>
      </c>
      <c r="DA157" s="130" t="s">
        <v>2559</v>
      </c>
    </row>
    <row r="158" spans="1:105" ht="12" customHeight="1" x14ac:dyDescent="0.25">
      <c r="A158" s="97" t="s">
        <v>50</v>
      </c>
      <c r="B158" s="98">
        <v>424.05941349919294</v>
      </c>
      <c r="C158" s="98">
        <v>427.80919355789621</v>
      </c>
      <c r="D158" s="98">
        <v>455.69385914241565</v>
      </c>
      <c r="E158" s="98">
        <v>463.39918512090173</v>
      </c>
      <c r="F158" s="98">
        <v>443.56540664143506</v>
      </c>
      <c r="G158" s="98">
        <v>443.83434249403626</v>
      </c>
      <c r="H158" s="98">
        <v>440.87078005906369</v>
      </c>
      <c r="I158" s="98">
        <v>402.12401869314408</v>
      </c>
      <c r="J158" s="98">
        <v>358.46742952805062</v>
      </c>
      <c r="K158" s="98">
        <v>358.91638330750976</v>
      </c>
      <c r="L158" s="98">
        <v>380.29372519821419</v>
      </c>
      <c r="M158" s="98">
        <v>314.45735573747788</v>
      </c>
      <c r="N158" s="98">
        <v>266.58768282845136</v>
      </c>
      <c r="O158" s="98">
        <v>289.94428156267492</v>
      </c>
      <c r="P158" s="98">
        <v>272.53658585286246</v>
      </c>
      <c r="Q158" s="98">
        <v>291.09456682067025</v>
      </c>
      <c r="R158" s="98">
        <v>259.0695347989419</v>
      </c>
      <c r="S158" s="98">
        <v>342.7333487245894</v>
      </c>
      <c r="T158" s="98">
        <v>371.07542771281317</v>
      </c>
      <c r="U158" s="98">
        <v>385.45395507108873</v>
      </c>
      <c r="V158" s="98">
        <v>540.09442887530804</v>
      </c>
      <c r="W158" s="98">
        <v>525.47712379655252</v>
      </c>
      <c r="X158" s="98">
        <v>476.10028968512808</v>
      </c>
      <c r="Y158" s="98">
        <v>453.82976392263851</v>
      </c>
      <c r="DA158" s="63" t="s">
        <v>2560</v>
      </c>
    </row>
    <row r="159" spans="1:105" ht="12" customHeight="1" x14ac:dyDescent="0.25">
      <c r="A159" s="109" t="s">
        <v>120</v>
      </c>
      <c r="B159" s="33">
        <v>383.02285846797878</v>
      </c>
      <c r="C159" s="33">
        <v>479.03257847465449</v>
      </c>
      <c r="D159" s="33">
        <v>366.23671447935931</v>
      </c>
      <c r="E159" s="33">
        <v>378.63250540592338</v>
      </c>
      <c r="F159" s="33">
        <v>484.13430060619771</v>
      </c>
      <c r="G159" s="33">
        <v>429.37638336486043</v>
      </c>
      <c r="H159" s="33">
        <v>403.13253371688234</v>
      </c>
      <c r="I159" s="33">
        <v>415.32820661928082</v>
      </c>
      <c r="J159" s="33">
        <v>414.07212341057539</v>
      </c>
      <c r="K159" s="33">
        <v>323.78608588677139</v>
      </c>
      <c r="L159" s="33">
        <v>336.19478900805387</v>
      </c>
      <c r="M159" s="33">
        <v>331.05814544599934</v>
      </c>
      <c r="N159" s="33">
        <v>295.97436061409712</v>
      </c>
      <c r="O159" s="33">
        <v>273.20484512518431</v>
      </c>
      <c r="P159" s="33">
        <v>271.94673537253982</v>
      </c>
      <c r="Q159" s="33">
        <v>289.81623691106824</v>
      </c>
      <c r="R159" s="33">
        <v>291.36813498119034</v>
      </c>
      <c r="S159" s="33">
        <v>331.33739024057621</v>
      </c>
      <c r="T159" s="33">
        <v>349.30984205449164</v>
      </c>
      <c r="U159" s="33">
        <v>359.80144936951837</v>
      </c>
      <c r="V159" s="33">
        <v>597.4494969759636</v>
      </c>
      <c r="W159" s="33">
        <v>517.32795956108373</v>
      </c>
      <c r="X159" s="33">
        <v>474.30127665070989</v>
      </c>
      <c r="Y159" s="33">
        <v>464.66613303134199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7217.4497349594894</v>
      </c>
      <c r="C161" s="117">
        <f t="shared" si="54"/>
        <v>7608.695078071476</v>
      </c>
      <c r="D161" s="117">
        <f t="shared" si="54"/>
        <v>7835.4208316895338</v>
      </c>
      <c r="E161" s="117">
        <f t="shared" si="54"/>
        <v>8576.8791945483172</v>
      </c>
      <c r="F161" s="117">
        <f t="shared" si="54"/>
        <v>8294.226303765492</v>
      </c>
      <c r="G161" s="117">
        <f t="shared" si="54"/>
        <v>8818.8190912040118</v>
      </c>
      <c r="H161" s="117">
        <f t="shared" si="54"/>
        <v>8869.494903310293</v>
      </c>
      <c r="I161" s="117">
        <f t="shared" si="54"/>
        <v>8227.2066401058</v>
      </c>
      <c r="J161" s="117">
        <f t="shared" si="54"/>
        <v>8533.7431529310525</v>
      </c>
      <c r="K161" s="117">
        <f t="shared" si="54"/>
        <v>8875.3954511339161</v>
      </c>
      <c r="L161" s="117">
        <f t="shared" si="54"/>
        <v>9304.7635163949362</v>
      </c>
      <c r="M161" s="117">
        <f t="shared" si="54"/>
        <v>9291.3909666972122</v>
      </c>
      <c r="N161" s="117">
        <f t="shared" si="54"/>
        <v>8504.6023320793556</v>
      </c>
      <c r="O161" s="117">
        <f t="shared" si="54"/>
        <v>8753.3669085010079</v>
      </c>
      <c r="P161" s="117">
        <f t="shared" si="54"/>
        <v>8263.2022808105721</v>
      </c>
      <c r="Q161" s="117">
        <f t="shared" si="54"/>
        <v>9212.9406460874161</v>
      </c>
      <c r="R161" s="117">
        <f t="shared" ref="R161:V161" si="55">R162+R164+R166+R175</f>
        <v>9335.9067688678115</v>
      </c>
      <c r="S161" s="117">
        <f t="shared" si="55"/>
        <v>9608.7639425051511</v>
      </c>
      <c r="T161" s="117">
        <f t="shared" si="55"/>
        <v>8675.1545878162524</v>
      </c>
      <c r="U161" s="117">
        <f t="shared" si="55"/>
        <v>6559.9897212654905</v>
      </c>
      <c r="V161" s="117">
        <f t="shared" si="55"/>
        <v>6826.4856395003508</v>
      </c>
      <c r="W161" s="117">
        <f t="shared" ref="W161:Y161" si="56">W162+W164+W166+W175</f>
        <v>8958.6855080279784</v>
      </c>
      <c r="X161" s="117">
        <f t="shared" si="56"/>
        <v>9938.8050392876939</v>
      </c>
      <c r="Y161" s="117">
        <f t="shared" si="56"/>
        <v>10696.443279537518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5800.800243081082</v>
      </c>
      <c r="C162" s="122">
        <f t="shared" si="57"/>
        <v>6169.6190266960502</v>
      </c>
      <c r="D162" s="122">
        <f t="shared" si="57"/>
        <v>6329.1106575338736</v>
      </c>
      <c r="E162" s="122">
        <f t="shared" si="57"/>
        <v>6965.6030991240395</v>
      </c>
      <c r="F162" s="122">
        <f t="shared" si="57"/>
        <v>6769.8604109710659</v>
      </c>
      <c r="G162" s="122">
        <f t="shared" si="57"/>
        <v>7292.4612253038031</v>
      </c>
      <c r="H162" s="122">
        <f t="shared" si="57"/>
        <v>7227.2226232709936</v>
      </c>
      <c r="I162" s="122">
        <f t="shared" si="57"/>
        <v>6666.5114719947233</v>
      </c>
      <c r="J162" s="122">
        <f t="shared" si="57"/>
        <v>6949.2097672640784</v>
      </c>
      <c r="K162" s="122">
        <f t="shared" si="57"/>
        <v>7332.3276604625216</v>
      </c>
      <c r="L162" s="122">
        <f t="shared" si="57"/>
        <v>7704.4807132732012</v>
      </c>
      <c r="M162" s="122">
        <f t="shared" si="57"/>
        <v>7729.3864624441521</v>
      </c>
      <c r="N162" s="122">
        <f t="shared" si="57"/>
        <v>7131.7687228213308</v>
      </c>
      <c r="O162" s="122">
        <f t="shared" si="57"/>
        <v>7381.180558102119</v>
      </c>
      <c r="P162" s="122">
        <f t="shared" si="57"/>
        <v>6878.3185252267886</v>
      </c>
      <c r="Q162" s="122">
        <f t="shared" si="57"/>
        <v>7569.1565420994002</v>
      </c>
      <c r="R162" s="122">
        <f t="shared" si="57"/>
        <v>7689.6158665371004</v>
      </c>
      <c r="S162" s="122">
        <f t="shared" si="57"/>
        <v>7857.9358092105713</v>
      </c>
      <c r="T162" s="122">
        <f t="shared" si="57"/>
        <v>6834.0525124754731</v>
      </c>
      <c r="U162" s="122">
        <f t="shared" si="57"/>
        <v>4634.8670234145911</v>
      </c>
      <c r="V162" s="122">
        <f t="shared" si="57"/>
        <v>4715.9758308011442</v>
      </c>
      <c r="W162" s="122">
        <f t="shared" si="57"/>
        <v>6666.4598043993892</v>
      </c>
      <c r="X162" s="122">
        <f t="shared" si="57"/>
        <v>7671.9857666416083</v>
      </c>
      <c r="Y162" s="122">
        <f t="shared" si="57"/>
        <v>8422.165246867502</v>
      </c>
      <c r="DA162" s="130" t="s">
        <v>2563</v>
      </c>
    </row>
    <row r="163" spans="1:105" ht="12" customHeight="1" x14ac:dyDescent="0.25">
      <c r="A163" s="97" t="s">
        <v>53</v>
      </c>
      <c r="B163" s="33">
        <v>5800.800243081082</v>
      </c>
      <c r="C163" s="33">
        <v>6169.6190266960502</v>
      </c>
      <c r="D163" s="33">
        <v>6329.1106575338736</v>
      </c>
      <c r="E163" s="33">
        <v>6965.6030991240395</v>
      </c>
      <c r="F163" s="33">
        <v>6769.8604109710659</v>
      </c>
      <c r="G163" s="33">
        <v>7292.4612253038031</v>
      </c>
      <c r="H163" s="33">
        <v>7227.2226232709936</v>
      </c>
      <c r="I163" s="33">
        <v>6666.5114719947233</v>
      </c>
      <c r="J163" s="33">
        <v>6949.2097672640784</v>
      </c>
      <c r="K163" s="33">
        <v>7332.3276604625216</v>
      </c>
      <c r="L163" s="33">
        <v>7704.4807132732012</v>
      </c>
      <c r="M163" s="33">
        <v>7729.3864624441521</v>
      </c>
      <c r="N163" s="33">
        <v>7131.7687228213308</v>
      </c>
      <c r="O163" s="33">
        <v>7381.180558102119</v>
      </c>
      <c r="P163" s="33">
        <v>6878.3185252267886</v>
      </c>
      <c r="Q163" s="33">
        <v>7569.1565420994002</v>
      </c>
      <c r="R163" s="33">
        <v>7689.6158665371004</v>
      </c>
      <c r="S163" s="33">
        <v>7857.9358092105713</v>
      </c>
      <c r="T163" s="33">
        <v>6834.0525124754731</v>
      </c>
      <c r="U163" s="33">
        <v>4634.8670234145911</v>
      </c>
      <c r="V163" s="33">
        <v>4715.9758308011442</v>
      </c>
      <c r="W163" s="33">
        <v>6666.4598043993892</v>
      </c>
      <c r="X163" s="33">
        <v>7671.9857666416083</v>
      </c>
      <c r="Y163" s="33">
        <v>8422.165246867502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8.0493726356226833</v>
      </c>
      <c r="C164" s="122">
        <f t="shared" si="58"/>
        <v>10.290666870949224</v>
      </c>
      <c r="D164" s="122">
        <f t="shared" si="58"/>
        <v>17.195951285798273</v>
      </c>
      <c r="E164" s="122">
        <f t="shared" si="58"/>
        <v>27.710674327480504</v>
      </c>
      <c r="F164" s="122">
        <f t="shared" si="58"/>
        <v>15.53769475871588</v>
      </c>
      <c r="G164" s="122">
        <f t="shared" si="58"/>
        <v>18.263385282536493</v>
      </c>
      <c r="H164" s="122">
        <f t="shared" si="58"/>
        <v>30.184600238448802</v>
      </c>
      <c r="I164" s="122">
        <f t="shared" si="58"/>
        <v>44.277790377021759</v>
      </c>
      <c r="J164" s="122">
        <f t="shared" si="58"/>
        <v>31.438235829584205</v>
      </c>
      <c r="K164" s="122">
        <f t="shared" si="58"/>
        <v>36.926283557285409</v>
      </c>
      <c r="L164" s="122">
        <f t="shared" si="58"/>
        <v>49.344130914022422</v>
      </c>
      <c r="M164" s="122">
        <f t="shared" si="58"/>
        <v>49.43417503772227</v>
      </c>
      <c r="N164" s="122">
        <f t="shared" si="58"/>
        <v>89.15887910340129</v>
      </c>
      <c r="O164" s="122">
        <f t="shared" si="58"/>
        <v>56.922637550467329</v>
      </c>
      <c r="P164" s="122">
        <f t="shared" si="58"/>
        <v>47.794558544570343</v>
      </c>
      <c r="Q164" s="122">
        <f t="shared" si="58"/>
        <v>101.35353455314625</v>
      </c>
      <c r="R164" s="122">
        <f t="shared" si="58"/>
        <v>125.96463416954549</v>
      </c>
      <c r="S164" s="122">
        <f t="shared" si="58"/>
        <v>156.64145816344913</v>
      </c>
      <c r="T164" s="122">
        <f t="shared" si="58"/>
        <v>202.36725919836596</v>
      </c>
      <c r="U164" s="122">
        <f t="shared" si="58"/>
        <v>256.27800695435587</v>
      </c>
      <c r="V164" s="122">
        <f t="shared" si="58"/>
        <v>132.9243767350732</v>
      </c>
      <c r="W164" s="122">
        <f t="shared" si="58"/>
        <v>507.55564805899775</v>
      </c>
      <c r="X164" s="122">
        <f t="shared" si="58"/>
        <v>538.50860034189168</v>
      </c>
      <c r="Y164" s="122">
        <f t="shared" si="58"/>
        <v>452.58734611346819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8.0493726356226833</v>
      </c>
      <c r="C165" s="98">
        <f>IF(RES_hhdet_tes!C165=0,0,RES_hhdet_tes!C165*1000*11630/RES_hhdet_num!C161)</f>
        <v>10.290666870949224</v>
      </c>
      <c r="D165" s="98">
        <f>IF(RES_hhdet_tes!D165=0,0,RES_hhdet_tes!D165*1000*11630/RES_hhdet_num!D161)</f>
        <v>17.195951285798273</v>
      </c>
      <c r="E165" s="98">
        <f>IF(RES_hhdet_tes!E165=0,0,RES_hhdet_tes!E165*1000*11630/RES_hhdet_num!E161)</f>
        <v>27.710674327480504</v>
      </c>
      <c r="F165" s="98">
        <f>IF(RES_hhdet_tes!F165=0,0,RES_hhdet_tes!F165*1000*11630/RES_hhdet_num!F161)</f>
        <v>15.53769475871588</v>
      </c>
      <c r="G165" s="98">
        <f>IF(RES_hhdet_tes!G165=0,0,RES_hhdet_tes!G165*1000*11630/RES_hhdet_num!G161)</f>
        <v>18.263385282536493</v>
      </c>
      <c r="H165" s="98">
        <f>IF(RES_hhdet_tes!H165=0,0,RES_hhdet_tes!H165*1000*11630/RES_hhdet_num!H161)</f>
        <v>30.184600238448802</v>
      </c>
      <c r="I165" s="98">
        <f>IF(RES_hhdet_tes!I165=0,0,RES_hhdet_tes!I165*1000*11630/RES_hhdet_num!I161)</f>
        <v>44.277790377021759</v>
      </c>
      <c r="J165" s="98">
        <f>IF(RES_hhdet_tes!J165=0,0,RES_hhdet_tes!J165*1000*11630/RES_hhdet_num!J161)</f>
        <v>31.438235829584205</v>
      </c>
      <c r="K165" s="98">
        <f>IF(RES_hhdet_tes!K165=0,0,RES_hhdet_tes!K165*1000*11630/RES_hhdet_num!K161)</f>
        <v>36.926283557285409</v>
      </c>
      <c r="L165" s="98">
        <f>IF(RES_hhdet_tes!L165=0,0,RES_hhdet_tes!L165*1000*11630/RES_hhdet_num!L161)</f>
        <v>49.344130914022422</v>
      </c>
      <c r="M165" s="98">
        <f>IF(RES_hhdet_tes!M165=0,0,RES_hhdet_tes!M165*1000*11630/RES_hhdet_num!M161)</f>
        <v>49.43417503772227</v>
      </c>
      <c r="N165" s="98">
        <f>IF(RES_hhdet_tes!N165=0,0,RES_hhdet_tes!N165*1000*11630/RES_hhdet_num!N161)</f>
        <v>89.15887910340129</v>
      </c>
      <c r="O165" s="98">
        <f>IF(RES_hhdet_tes!O165=0,0,RES_hhdet_tes!O165*1000*11630/RES_hhdet_num!O161)</f>
        <v>56.922637550467329</v>
      </c>
      <c r="P165" s="98">
        <f>IF(RES_hhdet_tes!P165=0,0,RES_hhdet_tes!P165*1000*11630/RES_hhdet_num!P161)</f>
        <v>47.794558544570343</v>
      </c>
      <c r="Q165" s="98">
        <f>IF(RES_hhdet_tes!Q165=0,0,RES_hhdet_tes!Q165*1000*11630/RES_hhdet_num!Q161)</f>
        <v>101.35353455314625</v>
      </c>
      <c r="R165" s="98">
        <f>IF(RES_hhdet_tes!R165=0,0,RES_hhdet_tes!R165*1000*11630/RES_hhdet_num!R161)</f>
        <v>125.96463416954549</v>
      </c>
      <c r="S165" s="98">
        <f>IF(RES_hhdet_tes!S165=0,0,RES_hhdet_tes!S165*1000*11630/RES_hhdet_num!S161)</f>
        <v>156.64145816344913</v>
      </c>
      <c r="T165" s="98">
        <f>IF(RES_hhdet_tes!T165=0,0,RES_hhdet_tes!T165*1000*11630/RES_hhdet_num!T161)</f>
        <v>202.36725919836596</v>
      </c>
      <c r="U165" s="98">
        <f>IF(RES_hhdet_tes!U165=0,0,RES_hhdet_tes!U165*1000*11630/RES_hhdet_num!U161)</f>
        <v>256.27800695435587</v>
      </c>
      <c r="V165" s="98">
        <f>IF(RES_hhdet_tes!V165=0,0,RES_hhdet_tes!V165*1000*11630/RES_hhdet_num!V161)</f>
        <v>132.9243767350732</v>
      </c>
      <c r="W165" s="98">
        <f>IF(RES_hhdet_tes!W165=0,0,RES_hhdet_tes!W165*1000*11630/RES_hhdet_num!W161)</f>
        <v>507.55564805899775</v>
      </c>
      <c r="X165" s="98">
        <f>IF(RES_hhdet_tes!X165=0,0,RES_hhdet_tes!X165*1000*11630/RES_hhdet_num!X161)</f>
        <v>538.50860034189168</v>
      </c>
      <c r="Y165" s="98">
        <f>IF(RES_hhdet_tes!Y165=0,0,RES_hhdet_tes!Y165*1000*11630/RES_hhdet_num!Y161)</f>
        <v>452.58734611346819</v>
      </c>
      <c r="DA165" s="63" t="s">
        <v>2566</v>
      </c>
    </row>
    <row r="166" spans="1:105" ht="12" customHeight="1" x14ac:dyDescent="0.25">
      <c r="A166" s="121" t="s">
        <v>55</v>
      </c>
      <c r="B166" s="122">
        <v>988.87225826067868</v>
      </c>
      <c r="C166" s="122">
        <v>995.26206538273254</v>
      </c>
      <c r="D166" s="122">
        <v>1041.5654529466385</v>
      </c>
      <c r="E166" s="122">
        <v>1126.3035776626173</v>
      </c>
      <c r="F166" s="122">
        <v>1062.0019033317587</v>
      </c>
      <c r="G166" s="122">
        <v>1065.7445330704854</v>
      </c>
      <c r="H166" s="122">
        <v>1176.1752977550213</v>
      </c>
      <c r="I166" s="122">
        <v>1112.2467715565617</v>
      </c>
      <c r="J166" s="122">
        <v>1184.7512957975016</v>
      </c>
      <c r="K166" s="122">
        <v>1154.8461003121656</v>
      </c>
      <c r="L166" s="122">
        <v>1181.9945598807597</v>
      </c>
      <c r="M166" s="122">
        <v>1193.1717630963851</v>
      </c>
      <c r="N166" s="122">
        <v>1007.2190357028865</v>
      </c>
      <c r="O166" s="122">
        <v>1031.1239497282511</v>
      </c>
      <c r="P166" s="122">
        <v>1064.7907577718202</v>
      </c>
      <c r="Q166" s="122">
        <v>1251.9065221681269</v>
      </c>
      <c r="R166" s="122">
        <v>1246.0039000093839</v>
      </c>
      <c r="S166" s="122">
        <v>1256.751850214177</v>
      </c>
      <c r="T166" s="122">
        <v>1277.7111605421753</v>
      </c>
      <c r="U166" s="122">
        <v>1295.4653314743148</v>
      </c>
      <c r="V166" s="122">
        <v>1407.2066078993864</v>
      </c>
      <c r="W166" s="122">
        <v>1263.6120562171614</v>
      </c>
      <c r="X166" s="122">
        <v>1253.261557638283</v>
      </c>
      <c r="Y166" s="122">
        <v>1361.4897686301761</v>
      </c>
      <c r="DA166" s="130" t="s">
        <v>2567</v>
      </c>
    </row>
    <row r="167" spans="1:105" ht="12" customHeight="1" x14ac:dyDescent="0.25">
      <c r="A167" s="97" t="s">
        <v>124</v>
      </c>
      <c r="B167" s="98">
        <v>1045.4517597788147</v>
      </c>
      <c r="C167" s="98">
        <v>959.94900670304321</v>
      </c>
      <c r="D167" s="98">
        <v>1090.8736744422204</v>
      </c>
      <c r="E167" s="98">
        <v>1091.8523280722127</v>
      </c>
      <c r="F167" s="98">
        <v>956.59088682694062</v>
      </c>
      <c r="G167" s="98">
        <v>1157.7443449157358</v>
      </c>
      <c r="H167" s="98">
        <v>1203.9260032489772</v>
      </c>
      <c r="I167" s="98">
        <v>1037.4629153548333</v>
      </c>
      <c r="J167" s="98">
        <v>1035.6153018961488</v>
      </c>
      <c r="K167" s="98">
        <v>1093.8052885128561</v>
      </c>
      <c r="L167" s="98">
        <v>1444.6236121012666</v>
      </c>
      <c r="M167" s="98">
        <v>1175.7187791100439</v>
      </c>
      <c r="N167" s="98">
        <v>955.9120005357978</v>
      </c>
      <c r="O167" s="98">
        <v>1118.1883212668333</v>
      </c>
      <c r="P167" s="98">
        <v>1071.4939888876327</v>
      </c>
      <c r="Q167" s="98">
        <v>1115.9414943444935</v>
      </c>
      <c r="R167" s="98">
        <v>986.78410980577257</v>
      </c>
      <c r="S167" s="98">
        <v>1346.400211898771</v>
      </c>
      <c r="T167" s="98">
        <v>1471.0175441905724</v>
      </c>
      <c r="U167" s="98">
        <v>1544.385777838791</v>
      </c>
      <c r="V167" s="98">
        <v>1211.7555201814018</v>
      </c>
      <c r="W167" s="98">
        <v>1287.6991701450127</v>
      </c>
      <c r="X167" s="98">
        <v>1285.6901565552423</v>
      </c>
      <c r="Y167" s="98">
        <v>1319.8804134689785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967.06212175190399</v>
      </c>
      <c r="C171" s="101">
        <v>1007.5719034694453</v>
      </c>
      <c r="D171" s="101">
        <v>1026.0175164530201</v>
      </c>
      <c r="E171" s="101">
        <v>1135.5796048567734</v>
      </c>
      <c r="F171" s="101">
        <v>1085.4021898766587</v>
      </c>
      <c r="G171" s="101">
        <v>1048.7960860152732</v>
      </c>
      <c r="H171" s="101">
        <v>1172.1354200713631</v>
      </c>
      <c r="I171" s="101">
        <v>1120.7537473384295</v>
      </c>
      <c r="J171" s="101">
        <v>1198.6254676590702</v>
      </c>
      <c r="K171" s="101">
        <v>1159.5920877536137</v>
      </c>
      <c r="L171" s="101">
        <v>1164.7087304097713</v>
      </c>
      <c r="M171" s="101">
        <v>1194.1629065023712</v>
      </c>
      <c r="N171" s="101">
        <v>1009.7187877476389</v>
      </c>
      <c r="O171" s="101">
        <v>1027.1139449848476</v>
      </c>
      <c r="P171" s="101">
        <v>1064.4831386629226</v>
      </c>
      <c r="Q171" s="101">
        <v>1257.3924745285826</v>
      </c>
      <c r="R171" s="101">
        <v>1257.1989340407401</v>
      </c>
      <c r="S171" s="101">
        <v>1252.6492650208463</v>
      </c>
      <c r="T171" s="101">
        <v>1267.8676911814543</v>
      </c>
      <c r="U171" s="101">
        <v>1282.6853470183078</v>
      </c>
      <c r="V171" s="101">
        <v>1415.4048649860583</v>
      </c>
      <c r="W171" s="101">
        <v>1262.8249861257161</v>
      </c>
      <c r="X171" s="101">
        <v>1252.3873932530471</v>
      </c>
      <c r="Y171" s="101">
        <v>1362.0104594102563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1007.8310055098992</v>
      </c>
      <c r="D172" s="104">
        <v>1026.2057607182662</v>
      </c>
      <c r="E172" s="104">
        <v>1135.6647209476662</v>
      </c>
      <c r="F172" s="104">
        <v>1085.4759406112723</v>
      </c>
      <c r="G172" s="104">
        <v>1048.7400343109223</v>
      </c>
      <c r="H172" s="104">
        <v>1172.1763112361348</v>
      </c>
      <c r="I172" s="104">
        <v>1120.4778229196188</v>
      </c>
      <c r="J172" s="104">
        <v>1198.3783547414901</v>
      </c>
      <c r="K172" s="104">
        <v>1159.8496693615657</v>
      </c>
      <c r="L172" s="104">
        <v>1164.9327904972893</v>
      </c>
      <c r="M172" s="104">
        <v>1194.4542979803384</v>
      </c>
      <c r="N172" s="104">
        <v>1010.1416244213152</v>
      </c>
      <c r="O172" s="104">
        <v>1027.6473262864943</v>
      </c>
      <c r="P172" s="104">
        <v>1064.8115657390344</v>
      </c>
      <c r="Q172" s="104">
        <v>1257.7919749470248</v>
      </c>
      <c r="R172" s="104">
        <v>1257.7117956561119</v>
      </c>
      <c r="S172" s="104">
        <v>1253.4943216348613</v>
      </c>
      <c r="T172" s="104">
        <v>1267.9852645629385</v>
      </c>
      <c r="U172" s="104">
        <v>1281.817685357689</v>
      </c>
      <c r="V172" s="104">
        <v>1414.7701794118532</v>
      </c>
      <c r="W172" s="104">
        <v>1263.6266717790384</v>
      </c>
      <c r="X172" s="104">
        <v>1253.9170200767944</v>
      </c>
      <c r="Y172" s="104">
        <v>1364.1116100291661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235.3129294753094</v>
      </c>
      <c r="D173" s="98">
        <v>234.3716561905411</v>
      </c>
      <c r="E173" s="98">
        <v>316.83553147961248</v>
      </c>
      <c r="F173" s="98">
        <v>257.48220986337572</v>
      </c>
      <c r="G173" s="98">
        <v>213.15389666346098</v>
      </c>
      <c r="H173" s="98">
        <v>321.14497398679441</v>
      </c>
      <c r="I173" s="98">
        <v>249.54281555488964</v>
      </c>
      <c r="J173" s="98">
        <v>305.83745717606672</v>
      </c>
      <c r="K173" s="98">
        <v>273.83023547857943</v>
      </c>
      <c r="L173" s="98">
        <v>263.97380807159544</v>
      </c>
      <c r="M173" s="98">
        <v>312.30594048815442</v>
      </c>
      <c r="N173" s="98">
        <v>160.00799894147517</v>
      </c>
      <c r="O173" s="98">
        <v>175.25023887323349</v>
      </c>
      <c r="P173" s="98">
        <v>186.84275038570058</v>
      </c>
      <c r="Q173" s="98">
        <v>335.10560547977263</v>
      </c>
      <c r="R173" s="98">
        <v>325.01018989419015</v>
      </c>
      <c r="S173" s="98">
        <v>305.4558823662893</v>
      </c>
      <c r="T173" s="98">
        <v>317.23781163461013</v>
      </c>
      <c r="U173" s="98">
        <v>314.99706809013503</v>
      </c>
      <c r="V173" s="98">
        <v>378.10731864042015</v>
      </c>
      <c r="W173" s="98">
        <v>269.29049312553718</v>
      </c>
      <c r="X173" s="98">
        <v>316.79951847108657</v>
      </c>
      <c r="Y173" s="98">
        <v>430.03258150275582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772.51807603458997</v>
      </c>
      <c r="D174" s="33">
        <v>791.834104527725</v>
      </c>
      <c r="E174" s="33">
        <v>818.82918946805387</v>
      </c>
      <c r="F174" s="33">
        <v>827.99373074789662</v>
      </c>
      <c r="G174" s="33">
        <v>835.58613764746144</v>
      </c>
      <c r="H174" s="33">
        <v>851.0313372493406</v>
      </c>
      <c r="I174" s="33">
        <v>870.93500736472913</v>
      </c>
      <c r="J174" s="33">
        <v>892.54089756542328</v>
      </c>
      <c r="K174" s="33">
        <v>886.01943388298616</v>
      </c>
      <c r="L174" s="33">
        <v>900.95898242569376</v>
      </c>
      <c r="M174" s="33">
        <v>882.14835749218412</v>
      </c>
      <c r="N174" s="33">
        <v>850.13362547984013</v>
      </c>
      <c r="O174" s="33">
        <v>852.39708741326081</v>
      </c>
      <c r="P174" s="33">
        <v>877.96881535333375</v>
      </c>
      <c r="Q174" s="33">
        <v>922.68636946725201</v>
      </c>
      <c r="R174" s="33">
        <v>932.70160576192188</v>
      </c>
      <c r="S174" s="33">
        <v>948.03843926857212</v>
      </c>
      <c r="T174" s="33">
        <v>950.74745292832847</v>
      </c>
      <c r="U174" s="33">
        <v>966.82061726755398</v>
      </c>
      <c r="V174" s="33">
        <v>1036.6628607714329</v>
      </c>
      <c r="W174" s="33">
        <v>994.33617865350118</v>
      </c>
      <c r="X174" s="33">
        <v>937.11750160570796</v>
      </c>
      <c r="Y174" s="33">
        <v>934.07902852641018</v>
      </c>
      <c r="DA174" s="60" t="s">
        <v>2575</v>
      </c>
    </row>
    <row r="175" spans="1:105" ht="12" customHeight="1" x14ac:dyDescent="0.25">
      <c r="A175" s="121" t="s">
        <v>54</v>
      </c>
      <c r="B175" s="122">
        <v>419.72786098210628</v>
      </c>
      <c r="C175" s="122">
        <v>433.5233191217435</v>
      </c>
      <c r="D175" s="122">
        <v>447.54876992322363</v>
      </c>
      <c r="E175" s="122">
        <v>457.26184343417981</v>
      </c>
      <c r="F175" s="122">
        <v>446.82629470395148</v>
      </c>
      <c r="G175" s="122">
        <v>442.34994754718804</v>
      </c>
      <c r="H175" s="122">
        <v>435.91238204583073</v>
      </c>
      <c r="I175" s="122">
        <v>404.1706061774936</v>
      </c>
      <c r="J175" s="122">
        <v>368.34385403988801</v>
      </c>
      <c r="K175" s="122">
        <v>351.29540680194447</v>
      </c>
      <c r="L175" s="122">
        <v>368.94411232695404</v>
      </c>
      <c r="M175" s="122">
        <v>319.39856611895345</v>
      </c>
      <c r="N175" s="122">
        <v>276.45569445173771</v>
      </c>
      <c r="O175" s="122">
        <v>284.13976312017064</v>
      </c>
      <c r="P175" s="122">
        <v>272.29843926739386</v>
      </c>
      <c r="Q175" s="122">
        <v>290.52404726674268</v>
      </c>
      <c r="R175" s="122">
        <v>274.32236815178061</v>
      </c>
      <c r="S175" s="122">
        <v>337.4348249169538</v>
      </c>
      <c r="T175" s="122">
        <v>361.0236556002385</v>
      </c>
      <c r="U175" s="122">
        <v>373.37935942222879</v>
      </c>
      <c r="V175" s="122">
        <v>570.37882406474625</v>
      </c>
      <c r="W175" s="122">
        <v>521.05799935242896</v>
      </c>
      <c r="X175" s="122">
        <v>475.04911466591159</v>
      </c>
      <c r="Y175" s="122">
        <v>460.20091792637146</v>
      </c>
      <c r="DA175" s="130" t="s">
        <v>2576</v>
      </c>
    </row>
    <row r="176" spans="1:105" ht="12" customHeight="1" x14ac:dyDescent="0.25">
      <c r="A176" s="97" t="s">
        <v>50</v>
      </c>
      <c r="B176" s="98">
        <v>424.05941349919294</v>
      </c>
      <c r="C176" s="98">
        <v>427.80919355789615</v>
      </c>
      <c r="D176" s="98">
        <v>455.69385914241553</v>
      </c>
      <c r="E176" s="98">
        <v>463.39918512090151</v>
      </c>
      <c r="F176" s="98">
        <v>443.56540664143506</v>
      </c>
      <c r="G176" s="98">
        <v>443.83434249403655</v>
      </c>
      <c r="H176" s="98">
        <v>440.87078005906403</v>
      </c>
      <c r="I176" s="98">
        <v>402.12401869314374</v>
      </c>
      <c r="J176" s="98">
        <v>358.4674295280505</v>
      </c>
      <c r="K176" s="98">
        <v>358.9163833075097</v>
      </c>
      <c r="L176" s="98">
        <v>380.29372519821408</v>
      </c>
      <c r="M176" s="98">
        <v>314.45735573747811</v>
      </c>
      <c r="N176" s="98">
        <v>266.58768282845114</v>
      </c>
      <c r="O176" s="98">
        <v>289.94428156267475</v>
      </c>
      <c r="P176" s="98">
        <v>272.53658585286257</v>
      </c>
      <c r="Q176" s="98">
        <v>291.0945668206702</v>
      </c>
      <c r="R176" s="98">
        <v>259.0695347989419</v>
      </c>
      <c r="S176" s="98">
        <v>342.73334872459026</v>
      </c>
      <c r="T176" s="98">
        <v>371.0754277128143</v>
      </c>
      <c r="U176" s="98">
        <v>385.45395507108668</v>
      </c>
      <c r="V176" s="98">
        <v>540.09442887530497</v>
      </c>
      <c r="W176" s="98">
        <v>525.47712379655331</v>
      </c>
      <c r="X176" s="98">
        <v>476.10028968512808</v>
      </c>
      <c r="Y176" s="98">
        <v>453.82976392263998</v>
      </c>
      <c r="DA176" s="63" t="s">
        <v>2577</v>
      </c>
    </row>
    <row r="177" spans="1:105" ht="12" customHeight="1" x14ac:dyDescent="0.25">
      <c r="A177" s="109" t="s">
        <v>120</v>
      </c>
      <c r="B177" s="33">
        <v>383.02285846797866</v>
      </c>
      <c r="C177" s="33">
        <v>479.03257847465454</v>
      </c>
      <c r="D177" s="33">
        <v>366.23671447935919</v>
      </c>
      <c r="E177" s="33">
        <v>378.63250540592338</v>
      </c>
      <c r="F177" s="33">
        <v>484.1343006061976</v>
      </c>
      <c r="G177" s="33">
        <v>429.37638336486032</v>
      </c>
      <c r="H177" s="33">
        <v>403.13253371688216</v>
      </c>
      <c r="I177" s="33">
        <v>415.32820661928076</v>
      </c>
      <c r="J177" s="33">
        <v>414.07212341057573</v>
      </c>
      <c r="K177" s="33">
        <v>323.78608588677122</v>
      </c>
      <c r="L177" s="33">
        <v>336.19478900805427</v>
      </c>
      <c r="M177" s="33">
        <v>331.05814544599883</v>
      </c>
      <c r="N177" s="33">
        <v>295.97436061409746</v>
      </c>
      <c r="O177" s="33">
        <v>273.20484512518436</v>
      </c>
      <c r="P177" s="33">
        <v>271.94673537253999</v>
      </c>
      <c r="Q177" s="33">
        <v>289.81623691106779</v>
      </c>
      <c r="R177" s="33">
        <v>291.36813498118983</v>
      </c>
      <c r="S177" s="33">
        <v>331.33739024057496</v>
      </c>
      <c r="T177" s="33">
        <v>349.30984205449164</v>
      </c>
      <c r="U177" s="33">
        <v>359.80144936951791</v>
      </c>
      <c r="V177" s="33">
        <v>597.44949697596246</v>
      </c>
      <c r="W177" s="33">
        <v>517.32795956108328</v>
      </c>
      <c r="X177" s="33">
        <v>474.30127665070978</v>
      </c>
      <c r="Y177" s="33">
        <v>464.66613303134181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3794.8855403862258</v>
      </c>
      <c r="C3" s="117">
        <f t="shared" si="0"/>
        <v>3765.3571978495347</v>
      </c>
      <c r="D3" s="117">
        <f t="shared" si="0"/>
        <v>4424.1768019823066</v>
      </c>
      <c r="E3" s="117">
        <f t="shared" si="0"/>
        <v>4667.3635424803888</v>
      </c>
      <c r="F3" s="117">
        <f t="shared" si="0"/>
        <v>4530.5374295145657</v>
      </c>
      <c r="G3" s="117">
        <f t="shared" si="0"/>
        <v>4965.9856638198207</v>
      </c>
      <c r="H3" s="117">
        <f t="shared" si="0"/>
        <v>5168.9303942624883</v>
      </c>
      <c r="I3" s="117">
        <f t="shared" si="0"/>
        <v>3596.9202387394721</v>
      </c>
      <c r="J3" s="117">
        <f t="shared" si="0"/>
        <v>4541.7358268261978</v>
      </c>
      <c r="K3" s="117">
        <f t="shared" si="0"/>
        <v>4316.1966488239113</v>
      </c>
      <c r="L3" s="117">
        <f t="shared" si="0"/>
        <v>4608.602043858371</v>
      </c>
      <c r="M3" s="117">
        <f t="shared" si="0"/>
        <v>5262.9441778935825</v>
      </c>
      <c r="N3" s="117">
        <f t="shared" si="0"/>
        <v>4941.9358029476316</v>
      </c>
      <c r="O3" s="117">
        <f t="shared" si="0"/>
        <v>4756.1319995181711</v>
      </c>
      <c r="P3" s="117">
        <f t="shared" si="0"/>
        <v>4022.2870008594746</v>
      </c>
      <c r="Q3" s="117">
        <f t="shared" si="0"/>
        <v>3923.7287736196404</v>
      </c>
      <c r="R3" s="117">
        <f t="shared" ref="R3:V3" si="1">R4+R7+R9+R19</f>
        <v>4964.0941417409558</v>
      </c>
      <c r="S3" s="117">
        <f t="shared" si="1"/>
        <v>6043.0749778054433</v>
      </c>
      <c r="T3" s="117">
        <f t="shared" si="1"/>
        <v>4483.0071812517044</v>
      </c>
      <c r="U3" s="117">
        <f t="shared" si="1"/>
        <v>4181.4946533196426</v>
      </c>
      <c r="V3" s="117">
        <f t="shared" si="1"/>
        <v>4324.2786429931484</v>
      </c>
      <c r="W3" s="117">
        <f t="shared" ref="W3:Y3" si="2">W4+W7+W9+W19</f>
        <v>4333.6989226281121</v>
      </c>
      <c r="X3" s="117">
        <f t="shared" si="2"/>
        <v>5345.6637062977443</v>
      </c>
      <c r="Y3" s="117">
        <f t="shared" si="2"/>
        <v>3842.8964350827473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3513.9487852530547</v>
      </c>
      <c r="C4" s="122">
        <f t="shared" si="3"/>
        <v>3503.0159392936698</v>
      </c>
      <c r="D4" s="122">
        <f t="shared" si="3"/>
        <v>4142.2636476568778</v>
      </c>
      <c r="E4" s="122">
        <f t="shared" si="3"/>
        <v>4393.5122150793313</v>
      </c>
      <c r="F4" s="122">
        <f t="shared" si="3"/>
        <v>4290.5491324573413</v>
      </c>
      <c r="G4" s="122">
        <f t="shared" si="3"/>
        <v>4726.6246900492497</v>
      </c>
      <c r="H4" s="122">
        <f t="shared" si="3"/>
        <v>4948.3152379660523</v>
      </c>
      <c r="I4" s="122">
        <f t="shared" si="3"/>
        <v>3407.7562375450866</v>
      </c>
      <c r="J4" s="122">
        <f t="shared" si="3"/>
        <v>4375.6325884901007</v>
      </c>
      <c r="K4" s="122">
        <f t="shared" si="3"/>
        <v>4162.482107142414</v>
      </c>
      <c r="L4" s="122">
        <f t="shared" si="3"/>
        <v>4456.8435811188911</v>
      </c>
      <c r="M4" s="122">
        <f t="shared" si="3"/>
        <v>5153.8203020569827</v>
      </c>
      <c r="N4" s="122">
        <f t="shared" si="3"/>
        <v>4858.6631749966027</v>
      </c>
      <c r="O4" s="122">
        <f t="shared" si="3"/>
        <v>4668.8039853365735</v>
      </c>
      <c r="P4" s="122">
        <f t="shared" si="3"/>
        <v>3940.9071142411944</v>
      </c>
      <c r="Q4" s="122">
        <f t="shared" si="3"/>
        <v>3839.5028209661978</v>
      </c>
      <c r="R4" s="122">
        <f t="shared" ref="R4:V4" si="4">SUM(R5:R6)</f>
        <v>4892.0954695628334</v>
      </c>
      <c r="S4" s="122">
        <f t="shared" si="4"/>
        <v>5945.531726721214</v>
      </c>
      <c r="T4" s="122">
        <f t="shared" si="4"/>
        <v>4377.5807366154786</v>
      </c>
      <c r="U4" s="122">
        <f t="shared" si="4"/>
        <v>4072.2794736833412</v>
      </c>
      <c r="V4" s="122">
        <f t="shared" si="4"/>
        <v>4190.0384544240114</v>
      </c>
      <c r="W4" s="122">
        <f t="shared" ref="W4:Y4" si="5">SUM(W5:W6)</f>
        <v>4204.9094206220998</v>
      </c>
      <c r="X4" s="122">
        <f t="shared" si="5"/>
        <v>5226.4341562277577</v>
      </c>
      <c r="Y4" s="122">
        <f t="shared" si="5"/>
        <v>3728.0531826212318</v>
      </c>
      <c r="DA4" s="130" t="s">
        <v>2581</v>
      </c>
    </row>
    <row r="5" spans="1:105" ht="12" customHeight="1" x14ac:dyDescent="0.25">
      <c r="A5" s="97" t="s">
        <v>51</v>
      </c>
      <c r="B5" s="98">
        <v>3513.9487852530547</v>
      </c>
      <c r="C5" s="98">
        <v>3503.0159392936698</v>
      </c>
      <c r="D5" s="98">
        <v>4142.2636476568778</v>
      </c>
      <c r="E5" s="98">
        <v>4393.5122150793313</v>
      </c>
      <c r="F5" s="98">
        <v>4290.5491324573413</v>
      </c>
      <c r="G5" s="98">
        <v>4726.6246900492497</v>
      </c>
      <c r="H5" s="98">
        <v>4948.3152379660523</v>
      </c>
      <c r="I5" s="98">
        <v>3407.7562375450866</v>
      </c>
      <c r="J5" s="98">
        <v>4375.6325884901007</v>
      </c>
      <c r="K5" s="98">
        <v>4162.482107142414</v>
      </c>
      <c r="L5" s="98">
        <v>4456.8435811188911</v>
      </c>
      <c r="M5" s="98">
        <v>5153.8203020569827</v>
      </c>
      <c r="N5" s="98">
        <v>4858.6631749966027</v>
      </c>
      <c r="O5" s="98">
        <v>4668.8039853365735</v>
      </c>
      <c r="P5" s="98">
        <v>3940.9071142411944</v>
      </c>
      <c r="Q5" s="98">
        <v>3839.5028209661978</v>
      </c>
      <c r="R5" s="98">
        <v>4892.0954695628334</v>
      </c>
      <c r="S5" s="98">
        <v>5945.531726721214</v>
      </c>
      <c r="T5" s="98">
        <v>4377.5807366154786</v>
      </c>
      <c r="U5" s="98">
        <v>4072.2794736833412</v>
      </c>
      <c r="V5" s="98">
        <v>4190.0384544240114</v>
      </c>
      <c r="W5" s="98">
        <v>4204.9094206220998</v>
      </c>
      <c r="X5" s="98">
        <v>5226.4341562277577</v>
      </c>
      <c r="Y5" s="98">
        <v>3728.0531826212318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130.69059173458194</v>
      </c>
      <c r="C9" s="122">
        <v>111.91929532489354</v>
      </c>
      <c r="D9" s="122">
        <v>119.23672340202971</v>
      </c>
      <c r="E9" s="122">
        <v>105.41387361072056</v>
      </c>
      <c r="F9" s="122">
        <v>79.987966411130856</v>
      </c>
      <c r="G9" s="122">
        <v>82.534116082045117</v>
      </c>
      <c r="H9" s="122">
        <v>68.60665268099261</v>
      </c>
      <c r="I9" s="122">
        <v>51.655007753228809</v>
      </c>
      <c r="J9" s="122">
        <v>45.989300394058922</v>
      </c>
      <c r="K9" s="122">
        <v>40.625207603337088</v>
      </c>
      <c r="L9" s="122">
        <v>42.695631336472623</v>
      </c>
      <c r="M9" s="122">
        <v>28.130188486187588</v>
      </c>
      <c r="N9" s="122">
        <v>19.061241015433939</v>
      </c>
      <c r="O9" s="122">
        <v>19.140332231233995</v>
      </c>
      <c r="P9" s="122">
        <v>18.119665763776393</v>
      </c>
      <c r="Q9" s="122">
        <v>18.343623547339863</v>
      </c>
      <c r="R9" s="122">
        <v>15.842529465677561</v>
      </c>
      <c r="S9" s="122">
        <v>21.835499117186622</v>
      </c>
      <c r="T9" s="122">
        <v>23.973251601954285</v>
      </c>
      <c r="U9" s="122">
        <v>25.149622029929095</v>
      </c>
      <c r="V9" s="122">
        <v>19.197572806086644</v>
      </c>
      <c r="W9" s="122">
        <v>19.757200144040358</v>
      </c>
      <c r="X9" s="122">
        <v>20.047004815384813</v>
      </c>
      <c r="Y9" s="122">
        <v>20.462597175222765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469.71303728003369</v>
      </c>
      <c r="C11" s="98">
        <v>429.64267397030852</v>
      </c>
      <c r="D11" s="98">
        <v>485.79155577779943</v>
      </c>
      <c r="E11" s="98">
        <v>483.63040941080635</v>
      </c>
      <c r="F11" s="98">
        <v>421.01780930255433</v>
      </c>
      <c r="G11" s="98">
        <v>504.9162264574648</v>
      </c>
      <c r="H11" s="98">
        <v>516.748756852312</v>
      </c>
      <c r="I11" s="98">
        <v>440.94100468219426</v>
      </c>
      <c r="J11" s="98">
        <v>439.23221791002885</v>
      </c>
      <c r="K11" s="98">
        <v>460.10378995955324</v>
      </c>
      <c r="L11" s="98">
        <v>599.18357293783106</v>
      </c>
      <c r="M11" s="98">
        <v>478.52034259741185</v>
      </c>
      <c r="N11" s="98">
        <v>379.24374109318973</v>
      </c>
      <c r="O11" s="98">
        <v>429.72801905831551</v>
      </c>
      <c r="P11" s="98">
        <v>410.18127400000759</v>
      </c>
      <c r="Q11" s="98">
        <v>423.39390685718638</v>
      </c>
      <c r="R11" s="98">
        <v>356.7902396507987</v>
      </c>
      <c r="S11" s="98">
        <v>445.49288367315745</v>
      </c>
      <c r="T11" s="98">
        <v>455.85265908807179</v>
      </c>
      <c r="U11" s="98">
        <v>459.63161977655159</v>
      </c>
      <c r="V11" s="98">
        <v>351.82835494753562</v>
      </c>
      <c r="W11" s="98">
        <v>369.07339471367254</v>
      </c>
      <c r="X11" s="98">
        <v>369.04354171305221</v>
      </c>
      <c r="Y11" s="98">
        <v>378.54294135582484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96.628606387351297</v>
      </c>
      <c r="D12" s="98">
        <v>107.42392689094426</v>
      </c>
      <c r="E12" s="98">
        <v>131.37889599311191</v>
      </c>
      <c r="F12" s="98">
        <v>97.868469215370268</v>
      </c>
      <c r="G12" s="98">
        <v>101.17357678101905</v>
      </c>
      <c r="H12" s="98">
        <v>141.54834444760678</v>
      </c>
      <c r="I12" s="98">
        <v>99.257911122757548</v>
      </c>
      <c r="J12" s="98">
        <v>113.82245524415652</v>
      </c>
      <c r="K12" s="98">
        <v>0</v>
      </c>
      <c r="L12" s="98">
        <v>131.14401075968118</v>
      </c>
      <c r="M12" s="98">
        <v>122.32487182004174</v>
      </c>
      <c r="N12" s="98">
        <v>60.096135852810612</v>
      </c>
      <c r="O12" s="98">
        <v>76.24250536785776</v>
      </c>
      <c r="P12" s="98">
        <v>75.321256458977714</v>
      </c>
      <c r="Q12" s="98">
        <v>119.24204566091264</v>
      </c>
      <c r="R12" s="98">
        <v>101.49680396688589</v>
      </c>
      <c r="S12" s="98">
        <v>94.041115869696725</v>
      </c>
      <c r="T12" s="98">
        <v>105.88842178455475</v>
      </c>
      <c r="U12" s="98">
        <v>110.25419050912706</v>
      </c>
      <c r="V12" s="98">
        <v>94.325607782373098</v>
      </c>
      <c r="W12" s="98">
        <v>80.408423022422497</v>
      </c>
      <c r="X12" s="98">
        <v>95.632560749080625</v>
      </c>
      <c r="Y12" s="98">
        <v>123.03467178524603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96.628606387351297</v>
      </c>
      <c r="D13" s="101">
        <v>107.42392689094426</v>
      </c>
      <c r="E13" s="101">
        <v>131.37889599311191</v>
      </c>
      <c r="F13" s="101">
        <v>97.868469215370268</v>
      </c>
      <c r="G13" s="101">
        <v>101.17357678101905</v>
      </c>
      <c r="H13" s="101">
        <v>141.54834444760678</v>
      </c>
      <c r="I13" s="101">
        <v>99.257911122757548</v>
      </c>
      <c r="J13" s="101">
        <v>113.82245524415652</v>
      </c>
      <c r="K13" s="101">
        <v>0</v>
      </c>
      <c r="L13" s="101">
        <v>131.14401075968118</v>
      </c>
      <c r="M13" s="101">
        <v>122.32487182004174</v>
      </c>
      <c r="N13" s="101">
        <v>60.096135852810612</v>
      </c>
      <c r="O13" s="101">
        <v>76.24250536785776</v>
      </c>
      <c r="P13" s="101">
        <v>75.321256458977714</v>
      </c>
      <c r="Q13" s="101">
        <v>119.24204566091264</v>
      </c>
      <c r="R13" s="101">
        <v>101.49680396688589</v>
      </c>
      <c r="S13" s="101">
        <v>94.041115869696725</v>
      </c>
      <c r="T13" s="101">
        <v>105.88842178455475</v>
      </c>
      <c r="U13" s="101">
        <v>110.25419050912706</v>
      </c>
      <c r="V13" s="101">
        <v>94.325607782373098</v>
      </c>
      <c r="W13" s="101">
        <v>80.408423022422497</v>
      </c>
      <c r="X13" s="101">
        <v>95.632560749080625</v>
      </c>
      <c r="Y13" s="101">
        <v>123.03467178524603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150.24616339858906</v>
      </c>
      <c r="C19" s="122">
        <v>150.42196323097141</v>
      </c>
      <c r="D19" s="122">
        <v>162.67643092339969</v>
      </c>
      <c r="E19" s="122">
        <v>168.43745379033638</v>
      </c>
      <c r="F19" s="122">
        <v>160.00033064609434</v>
      </c>
      <c r="G19" s="122">
        <v>156.82685768852568</v>
      </c>
      <c r="H19" s="122">
        <v>152.00850361544323</v>
      </c>
      <c r="I19" s="122">
        <v>137.50899344115686</v>
      </c>
      <c r="J19" s="122">
        <v>120.11393794203845</v>
      </c>
      <c r="K19" s="122">
        <v>113.08933407816082</v>
      </c>
      <c r="L19" s="122">
        <v>109.06283140300739</v>
      </c>
      <c r="M19" s="122">
        <v>80.993687350412372</v>
      </c>
      <c r="N19" s="122">
        <v>64.211386935595186</v>
      </c>
      <c r="O19" s="122">
        <v>68.187681950363412</v>
      </c>
      <c r="P19" s="122">
        <v>63.260220854503743</v>
      </c>
      <c r="Q19" s="122">
        <v>65.882329106102603</v>
      </c>
      <c r="R19" s="122">
        <v>56.156142712445359</v>
      </c>
      <c r="S19" s="122">
        <v>75.707751967043109</v>
      </c>
      <c r="T19" s="122">
        <v>81.453193034271578</v>
      </c>
      <c r="U19" s="122">
        <v>84.065557606373147</v>
      </c>
      <c r="V19" s="122">
        <v>115.04261576304995</v>
      </c>
      <c r="W19" s="122">
        <v>109.03230186197159</v>
      </c>
      <c r="X19" s="122">
        <v>99.182545254601763</v>
      </c>
      <c r="Y19" s="122">
        <v>94.380655286292665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167.96737876616913</v>
      </c>
      <c r="C21" s="98">
        <v>169.18653710158773</v>
      </c>
      <c r="D21" s="98">
        <v>179.89322426706622</v>
      </c>
      <c r="E21" s="98">
        <v>182.56846026813434</v>
      </c>
      <c r="F21" s="98">
        <v>174.44663759695445</v>
      </c>
      <c r="G21" s="98">
        <v>174.24471361429062</v>
      </c>
      <c r="H21" s="98">
        <v>172.70353693817151</v>
      </c>
      <c r="I21" s="98">
        <v>157.3645005266392</v>
      </c>
      <c r="J21" s="98">
        <v>140.23760887661709</v>
      </c>
      <c r="K21" s="98">
        <v>140.33136576689392</v>
      </c>
      <c r="L21" s="98">
        <v>148.5664768489199</v>
      </c>
      <c r="M21" s="98">
        <v>122.73962269637477</v>
      </c>
      <c r="N21" s="98">
        <v>103.98186218128784</v>
      </c>
      <c r="O21" s="98">
        <v>113.03293855421543</v>
      </c>
      <c r="P21" s="98">
        <v>106.23590925462716</v>
      </c>
      <c r="Q21" s="98">
        <v>113.44472611199446</v>
      </c>
      <c r="R21" s="98">
        <v>100.8494299937293</v>
      </c>
      <c r="S21" s="98">
        <v>132.96947793319541</v>
      </c>
      <c r="T21" s="98">
        <v>143.45395786470434</v>
      </c>
      <c r="U21" s="98">
        <v>148.55866689795991</v>
      </c>
      <c r="V21" s="98">
        <v>207.62333647503141</v>
      </c>
      <c r="W21" s="98">
        <v>201.60657330092948</v>
      </c>
      <c r="X21" s="98">
        <v>182.58902800746944</v>
      </c>
      <c r="Y21" s="98">
        <v>173.70090890619161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3620.377881103685</v>
      </c>
      <c r="C24" s="117">
        <f t="shared" si="7"/>
        <v>3272.5793172679009</v>
      </c>
      <c r="D24" s="117">
        <f t="shared" si="7"/>
        <v>3893.656412420622</v>
      </c>
      <c r="E24" s="117">
        <f t="shared" si="7"/>
        <v>3985.044119798798</v>
      </c>
      <c r="F24" s="117">
        <f t="shared" si="7"/>
        <v>3032.7930103061763</v>
      </c>
      <c r="G24" s="117">
        <f t="shared" si="7"/>
        <v>4541.7771044874416</v>
      </c>
      <c r="H24" s="117">
        <f t="shared" si="7"/>
        <v>4484.7072578540319</v>
      </c>
      <c r="I24" s="117">
        <f t="shared" si="7"/>
        <v>2501.7708976012045</v>
      </c>
      <c r="J24" s="117">
        <f t="shared" si="7"/>
        <v>2875.0820344771482</v>
      </c>
      <c r="K24" s="117">
        <f t="shared" si="7"/>
        <v>3138.6778340763453</v>
      </c>
      <c r="L24" s="117">
        <f t="shared" si="7"/>
        <v>6599.9347779887439</v>
      </c>
      <c r="M24" s="117">
        <f t="shared" si="7"/>
        <v>4367.5443351982522</v>
      </c>
      <c r="N24" s="117">
        <f t="shared" si="7"/>
        <v>2758.8753297336089</v>
      </c>
      <c r="O24" s="117">
        <f t="shared" si="7"/>
        <v>3270.1751441297433</v>
      </c>
      <c r="P24" s="117">
        <f t="shared" si="7"/>
        <v>2707.1015148745246</v>
      </c>
      <c r="Q24" s="117">
        <f t="shared" si="7"/>
        <v>3022.2082893415713</v>
      </c>
      <c r="R24" s="117">
        <f t="shared" ref="R24:V24" si="8">R25+R28+R30+R39</f>
        <v>2668.4489654897379</v>
      </c>
      <c r="S24" s="117">
        <f t="shared" si="8"/>
        <v>3245.7352657022075</v>
      </c>
      <c r="T24" s="117">
        <f t="shared" si="8"/>
        <v>3410.9529345497449</v>
      </c>
      <c r="U24" s="117">
        <f t="shared" si="8"/>
        <v>3850.26374009242</v>
      </c>
      <c r="V24" s="117">
        <f t="shared" si="8"/>
        <v>1694.1828969926705</v>
      </c>
      <c r="W24" s="117">
        <f t="shared" ref="W24:Y24" si="9">W25+W28+W30+W39</f>
        <v>2424.3604173392623</v>
      </c>
      <c r="X24" s="117">
        <f t="shared" si="9"/>
        <v>3135.1741472307845</v>
      </c>
      <c r="Y24" s="117">
        <f t="shared" si="9"/>
        <v>2978.3327365909659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3339.4414053056516</v>
      </c>
      <c r="C25" s="122">
        <f t="shared" si="10"/>
        <v>3003.6490893717646</v>
      </c>
      <c r="D25" s="122">
        <f t="shared" si="10"/>
        <v>3600.91546354922</v>
      </c>
      <c r="E25" s="122">
        <f t="shared" si="10"/>
        <v>3690.4792052114167</v>
      </c>
      <c r="F25" s="122">
        <f t="shared" si="10"/>
        <v>2765.1255413185027</v>
      </c>
      <c r="G25" s="122">
        <f t="shared" si="10"/>
        <v>4273.6622139110241</v>
      </c>
      <c r="H25" s="122">
        <f t="shared" si="10"/>
        <v>4258.3491724574287</v>
      </c>
      <c r="I25" s="122">
        <f t="shared" si="10"/>
        <v>2324.0406960420355</v>
      </c>
      <c r="J25" s="122">
        <f t="shared" si="10"/>
        <v>2714.0628099371265</v>
      </c>
      <c r="K25" s="122">
        <f t="shared" si="10"/>
        <v>2982.4379078267825</v>
      </c>
      <c r="L25" s="122">
        <f t="shared" si="10"/>
        <v>6435.7147954694092</v>
      </c>
      <c r="M25" s="122">
        <f t="shared" si="10"/>
        <v>4237.3507747163967</v>
      </c>
      <c r="N25" s="122">
        <f t="shared" si="10"/>
        <v>2663.3766013660388</v>
      </c>
      <c r="O25" s="122">
        <f t="shared" si="10"/>
        <v>3178.3925813912006</v>
      </c>
      <c r="P25" s="122">
        <f t="shared" si="10"/>
        <v>2620.3984424778032</v>
      </c>
      <c r="Q25" s="122">
        <f t="shared" si="10"/>
        <v>2929.9571363799041</v>
      </c>
      <c r="R25" s="122">
        <f t="shared" ref="R25:V25" si="11">SUM(R26:R27)</f>
        <v>2586.3477196334038</v>
      </c>
      <c r="S25" s="122">
        <f t="shared" si="11"/>
        <v>3136.2723029473923</v>
      </c>
      <c r="T25" s="122">
        <f t="shared" si="11"/>
        <v>3291.9842307989215</v>
      </c>
      <c r="U25" s="122">
        <f t="shared" si="11"/>
        <v>3729.4259207564101</v>
      </c>
      <c r="V25" s="122">
        <f t="shared" si="11"/>
        <v>1546.1935997978737</v>
      </c>
      <c r="W25" s="122">
        <f t="shared" ref="W25:Y25" si="12">SUM(W26:W27)</f>
        <v>2311.2177857142865</v>
      </c>
      <c r="X25" s="122">
        <f t="shared" si="12"/>
        <v>3030.7976042780701</v>
      </c>
      <c r="Y25" s="122">
        <f t="shared" si="12"/>
        <v>2878.3224410526345</v>
      </c>
      <c r="DA25" s="130" t="s">
        <v>2601</v>
      </c>
    </row>
    <row r="26" spans="1:105" ht="12" customHeight="1" x14ac:dyDescent="0.25">
      <c r="A26" s="97" t="s">
        <v>74</v>
      </c>
      <c r="B26" s="98">
        <v>3339.4414053056516</v>
      </c>
      <c r="C26" s="98">
        <v>3003.6490893717646</v>
      </c>
      <c r="D26" s="98">
        <v>3600.91546354922</v>
      </c>
      <c r="E26" s="98">
        <v>3690.4792052114167</v>
      </c>
      <c r="F26" s="98">
        <v>2765.1255413185027</v>
      </c>
      <c r="G26" s="98">
        <v>4273.6622139110241</v>
      </c>
      <c r="H26" s="98">
        <v>4258.3491724574287</v>
      </c>
      <c r="I26" s="98">
        <v>2324.0406960420355</v>
      </c>
      <c r="J26" s="98">
        <v>2714.0628099371265</v>
      </c>
      <c r="K26" s="98">
        <v>2982.4379078267825</v>
      </c>
      <c r="L26" s="98">
        <v>6435.7147954694092</v>
      </c>
      <c r="M26" s="98">
        <v>4237.3507747163967</v>
      </c>
      <c r="N26" s="98">
        <v>2663.3766013660388</v>
      </c>
      <c r="O26" s="98">
        <v>3178.3925813912006</v>
      </c>
      <c r="P26" s="98">
        <v>2620.3984424778032</v>
      </c>
      <c r="Q26" s="98">
        <v>2929.9571363799041</v>
      </c>
      <c r="R26" s="98">
        <v>2586.3477196334038</v>
      </c>
      <c r="S26" s="98">
        <v>3136.2723029473923</v>
      </c>
      <c r="T26" s="98">
        <v>3291.9842307989215</v>
      </c>
      <c r="U26" s="98">
        <v>3729.4259207564101</v>
      </c>
      <c r="V26" s="98">
        <v>1546.1935997978737</v>
      </c>
      <c r="W26" s="98">
        <v>2311.2177857142865</v>
      </c>
      <c r="X26" s="98">
        <v>3030.7976042780701</v>
      </c>
      <c r="Y26" s="98">
        <v>2878.3224410526345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130.69093726001338</v>
      </c>
      <c r="C30" s="122">
        <v>117.6866979550428</v>
      </c>
      <c r="D30" s="122">
        <v>130.94544595160988</v>
      </c>
      <c r="E30" s="122">
        <v>129.72823388084967</v>
      </c>
      <c r="F30" s="122">
        <v>110.11870844979056</v>
      </c>
      <c r="G30" s="122">
        <v>114.73088534106654</v>
      </c>
      <c r="H30" s="122">
        <v>82.225195000169933</v>
      </c>
      <c r="I30" s="122">
        <v>50.681201023821217</v>
      </c>
      <c r="J30" s="122">
        <v>48.81457307348164</v>
      </c>
      <c r="K30" s="122">
        <v>46.89383889660521</v>
      </c>
      <c r="L30" s="122">
        <v>54.213323915036959</v>
      </c>
      <c r="M30" s="122">
        <v>41.703979410743905</v>
      </c>
      <c r="N30" s="122">
        <v>26.979511958883993</v>
      </c>
      <c r="O30" s="122">
        <v>19.737480758910344</v>
      </c>
      <c r="P30" s="122">
        <v>18.997930151592755</v>
      </c>
      <c r="Q30" s="122">
        <v>19.944756820467724</v>
      </c>
      <c r="R30" s="122">
        <v>17.772380583048861</v>
      </c>
      <c r="S30" s="122">
        <v>24.252805220111913</v>
      </c>
      <c r="T30" s="122">
        <v>26.659727630821621</v>
      </c>
      <c r="U30" s="122">
        <v>27.206685632682856</v>
      </c>
      <c r="V30" s="122">
        <v>20.741264902993368</v>
      </c>
      <c r="W30" s="122">
        <v>14.153711050597769</v>
      </c>
      <c r="X30" s="122">
        <v>15.268335617365567</v>
      </c>
      <c r="Y30" s="122">
        <v>15.510588794452735</v>
      </c>
      <c r="DA30" s="130" t="s">
        <v>2606</v>
      </c>
    </row>
    <row r="31" spans="1:105" ht="12" customHeight="1" x14ac:dyDescent="0.25">
      <c r="A31" s="97" t="s">
        <v>141</v>
      </c>
      <c r="B31" s="98">
        <v>469.71303728003375</v>
      </c>
      <c r="C31" s="98">
        <v>430.86037387839588</v>
      </c>
      <c r="D31" s="98">
        <v>488.93971256234562</v>
      </c>
      <c r="E31" s="98">
        <v>489.10660662435953</v>
      </c>
      <c r="F31" s="98">
        <v>427.93773075929994</v>
      </c>
      <c r="G31" s="98">
        <v>514.59350128012397</v>
      </c>
      <c r="H31" s="98">
        <v>523.51410183566338</v>
      </c>
      <c r="I31" s="98">
        <v>438.90418254831729</v>
      </c>
      <c r="J31" s="98">
        <v>437.31312503148132</v>
      </c>
      <c r="K31" s="98">
        <v>459.5533645037562</v>
      </c>
      <c r="L31" s="98">
        <v>602.8389290872683</v>
      </c>
      <c r="M31" s="98">
        <v>488.80069561601641</v>
      </c>
      <c r="N31" s="98">
        <v>386.94389352854751</v>
      </c>
      <c r="O31" s="98">
        <v>391.37398969630067</v>
      </c>
      <c r="P31" s="98">
        <v>376.12493999678037</v>
      </c>
      <c r="Q31" s="98">
        <v>392.38734016981221</v>
      </c>
      <c r="R31" s="98">
        <v>347.68341509313007</v>
      </c>
      <c r="S31" s="98">
        <v>469.92001632510812</v>
      </c>
      <c r="T31" s="98">
        <v>504.19966636101327</v>
      </c>
      <c r="U31" s="98">
        <v>512.0851592388866</v>
      </c>
      <c r="V31" s="98">
        <v>381.83221621417562</v>
      </c>
      <c r="W31" s="98">
        <v>355.86473498645819</v>
      </c>
      <c r="X31" s="98">
        <v>356.89734505592014</v>
      </c>
      <c r="Y31" s="98">
        <v>368.37648386825248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96.652769579746234</v>
      </c>
      <c r="D32" s="98">
        <v>107.52146286333476</v>
      </c>
      <c r="E32" s="98">
        <v>131.49818197290378</v>
      </c>
      <c r="F32" s="98">
        <v>97.957329272785429</v>
      </c>
      <c r="G32" s="98">
        <v>101.26543772370812</v>
      </c>
      <c r="H32" s="98">
        <v>141.71362651442772</v>
      </c>
      <c r="I32" s="98">
        <v>99.393154930229798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96.652769579746234</v>
      </c>
      <c r="D33" s="101">
        <v>107.52146286333476</v>
      </c>
      <c r="E33" s="101">
        <v>131.49818197290378</v>
      </c>
      <c r="F33" s="101">
        <v>97.957329272785429</v>
      </c>
      <c r="G33" s="101">
        <v>101.26543772370812</v>
      </c>
      <c r="H33" s="101">
        <v>141.71362651442772</v>
      </c>
      <c r="I33" s="101">
        <v>99.393154930229798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150.24553853801993</v>
      </c>
      <c r="C39" s="122">
        <v>151.24352994109375</v>
      </c>
      <c r="D39" s="122">
        <v>161.79550291979211</v>
      </c>
      <c r="E39" s="122">
        <v>164.83668070653161</v>
      </c>
      <c r="F39" s="122">
        <v>157.54876053788311</v>
      </c>
      <c r="G39" s="122">
        <v>153.38400523535103</v>
      </c>
      <c r="H39" s="122">
        <v>144.13289039643288</v>
      </c>
      <c r="I39" s="122">
        <v>127.04900053534749</v>
      </c>
      <c r="J39" s="122">
        <v>112.20465146654003</v>
      </c>
      <c r="K39" s="122">
        <v>109.34608735295755</v>
      </c>
      <c r="L39" s="122">
        <v>110.00665860429793</v>
      </c>
      <c r="M39" s="122">
        <v>88.489581071111488</v>
      </c>
      <c r="N39" s="122">
        <v>68.519216408686148</v>
      </c>
      <c r="O39" s="122">
        <v>72.045081979632457</v>
      </c>
      <c r="P39" s="122">
        <v>67.705142245128513</v>
      </c>
      <c r="Q39" s="122">
        <v>72.306396141199514</v>
      </c>
      <c r="R39" s="122">
        <v>64.32886527328543</v>
      </c>
      <c r="S39" s="122">
        <v>85.210157534703313</v>
      </c>
      <c r="T39" s="122">
        <v>92.30897612000166</v>
      </c>
      <c r="U39" s="122">
        <v>93.631133703327322</v>
      </c>
      <c r="V39" s="122">
        <v>127.24803229180333</v>
      </c>
      <c r="W39" s="122">
        <v>98.988920574377829</v>
      </c>
      <c r="X39" s="122">
        <v>89.108207335348766</v>
      </c>
      <c r="Y39" s="122">
        <v>84.499706743878576</v>
      </c>
      <c r="DA39" s="130" t="s">
        <v>2615</v>
      </c>
    </row>
    <row r="40" spans="1:105" ht="12" customHeight="1" x14ac:dyDescent="0.25">
      <c r="A40" s="97" t="s">
        <v>50</v>
      </c>
      <c r="B40" s="98">
        <v>167.96737876616916</v>
      </c>
      <c r="C40" s="98">
        <v>169.376553472393</v>
      </c>
      <c r="D40" s="98">
        <v>180.30522564410427</v>
      </c>
      <c r="E40" s="98">
        <v>183.30520567552804</v>
      </c>
      <c r="F40" s="98">
        <v>175.34591821850191</v>
      </c>
      <c r="G40" s="98">
        <v>175.04692842882088</v>
      </c>
      <c r="H40" s="98">
        <v>173.03139268274708</v>
      </c>
      <c r="I40" s="98">
        <v>157.29591536366394</v>
      </c>
      <c r="J40" s="98">
        <v>140.19898635791148</v>
      </c>
      <c r="K40" s="98">
        <v>140.32445384947553</v>
      </c>
      <c r="L40" s="98">
        <v>148.61246123004867</v>
      </c>
      <c r="M40" s="98">
        <v>122.85355012695736</v>
      </c>
      <c r="N40" s="98">
        <v>104.05648714595624</v>
      </c>
      <c r="O40" s="98">
        <v>112.95009273135186</v>
      </c>
      <c r="P40" s="98">
        <v>106.16878103791241</v>
      </c>
      <c r="Q40" s="98">
        <v>113.39818601410799</v>
      </c>
      <c r="R40" s="98">
        <v>100.92258389472302</v>
      </c>
      <c r="S40" s="98">
        <v>133.43230316193754</v>
      </c>
      <c r="T40" s="98">
        <v>144.28266064363018</v>
      </c>
      <c r="U40" s="98">
        <v>149.39277870336923</v>
      </c>
      <c r="V40" s="98">
        <v>208.37720803101266</v>
      </c>
      <c r="W40" s="98">
        <v>199.43475085467455</v>
      </c>
      <c r="X40" s="98">
        <v>180.6856782474602</v>
      </c>
      <c r="Y40" s="98">
        <v>172.22228668895394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3318.8820672099605</v>
      </c>
      <c r="C43" s="117">
        <f t="shared" si="14"/>
        <v>5153.2082820490405</v>
      </c>
      <c r="D43" s="117">
        <f t="shared" si="14"/>
        <v>4664.1876224240686</v>
      </c>
      <c r="E43" s="117">
        <f t="shared" si="14"/>
        <v>2882.4164672595689</v>
      </c>
      <c r="F43" s="117">
        <f t="shared" si="14"/>
        <v>4520.2229550114089</v>
      </c>
      <c r="G43" s="117">
        <f t="shared" si="14"/>
        <v>2602.4689114681005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3168.633335628228</v>
      </c>
      <c r="C44" s="122">
        <f t="shared" si="17"/>
        <v>5002.6321497821546</v>
      </c>
      <c r="D44" s="122">
        <f t="shared" si="17"/>
        <v>4503.9579079629366</v>
      </c>
      <c r="E44" s="122">
        <f t="shared" si="17"/>
        <v>2719.3719757617159</v>
      </c>
      <c r="F44" s="122">
        <f t="shared" si="17"/>
        <v>4364.1302693653906</v>
      </c>
      <c r="G44" s="122">
        <f t="shared" si="17"/>
        <v>2446.3069635316751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2619</v>
      </c>
    </row>
    <row r="45" spans="1:105" ht="12" customHeight="1" x14ac:dyDescent="0.25">
      <c r="A45" s="97" t="s">
        <v>211</v>
      </c>
      <c r="B45" s="98">
        <v>3168.633335628228</v>
      </c>
      <c r="C45" s="98">
        <v>5002.6321497821546</v>
      </c>
      <c r="D45" s="98">
        <v>4503.9579079629366</v>
      </c>
      <c r="E45" s="98">
        <v>2719.3719757617159</v>
      </c>
      <c r="F45" s="98">
        <v>4364.1302693653906</v>
      </c>
      <c r="G45" s="98">
        <v>2446.3069635316751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150.24873158173256</v>
      </c>
      <c r="C58" s="122">
        <v>150.57613226688554</v>
      </c>
      <c r="D58" s="122">
        <v>160.22971446113246</v>
      </c>
      <c r="E58" s="122">
        <v>163.04449149785319</v>
      </c>
      <c r="F58" s="122">
        <v>156.09268564601831</v>
      </c>
      <c r="G58" s="122">
        <v>156.16194793642538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167.96737876616913</v>
      </c>
      <c r="C59" s="98">
        <v>169.22047294942405</v>
      </c>
      <c r="D59" s="98">
        <v>180.21243454761179</v>
      </c>
      <c r="E59" s="98">
        <v>183.23348425861747</v>
      </c>
      <c r="F59" s="98">
        <v>175.39073826607154</v>
      </c>
      <c r="G59" s="98">
        <v>175.49692595961525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3007.3517709779771</v>
      </c>
      <c r="C62" s="117">
        <f t="shared" si="21"/>
        <v>3197.3865327718204</v>
      </c>
      <c r="D62" s="117">
        <f t="shared" si="21"/>
        <v>3141.4596655883238</v>
      </c>
      <c r="E62" s="117">
        <f t="shared" si="21"/>
        <v>3539.3945012133486</v>
      </c>
      <c r="F62" s="117">
        <f t="shared" si="21"/>
        <v>3203.3872646350073</v>
      </c>
      <c r="G62" s="117">
        <f t="shared" si="21"/>
        <v>3633.0946798917935</v>
      </c>
      <c r="H62" s="117">
        <f t="shared" si="21"/>
        <v>3469.6443629898185</v>
      </c>
      <c r="I62" s="117">
        <f t="shared" si="21"/>
        <v>3084.7309288190454</v>
      </c>
      <c r="J62" s="117">
        <f t="shared" si="21"/>
        <v>3266.0401145212654</v>
      </c>
      <c r="K62" s="117">
        <f t="shared" si="21"/>
        <v>3321.4846404625951</v>
      </c>
      <c r="L62" s="117">
        <f t="shared" si="21"/>
        <v>3596.8308825981876</v>
      </c>
      <c r="M62" s="117">
        <f t="shared" si="21"/>
        <v>3529.7260586263101</v>
      </c>
      <c r="N62" s="117">
        <f t="shared" si="21"/>
        <v>3373.328172486652</v>
      </c>
      <c r="O62" s="117">
        <f t="shared" si="21"/>
        <v>3116.7861436860712</v>
      </c>
      <c r="P62" s="117">
        <f t="shared" si="21"/>
        <v>2834.3610519189183</v>
      </c>
      <c r="Q62" s="117">
        <f t="shared" si="21"/>
        <v>3080.164696810642</v>
      </c>
      <c r="R62" s="117">
        <f t="shared" ref="R62:V62" si="22">R63+R66+R68+R77</f>
        <v>3096.1372392567041</v>
      </c>
      <c r="S62" s="117">
        <f t="shared" si="22"/>
        <v>3104.3973102420314</v>
      </c>
      <c r="T62" s="117">
        <f t="shared" si="22"/>
        <v>2821.9971997633575</v>
      </c>
      <c r="U62" s="117">
        <f t="shared" si="22"/>
        <v>2682.9598722168839</v>
      </c>
      <c r="V62" s="117">
        <f t="shared" si="22"/>
        <v>2865.0367070875041</v>
      </c>
      <c r="W62" s="117">
        <f t="shared" ref="W62:Y62" si="23">W63+W66+W68+W77</f>
        <v>3166.0104575703485</v>
      </c>
      <c r="X62" s="117">
        <f t="shared" si="23"/>
        <v>2804.0529354596601</v>
      </c>
      <c r="Y62" s="117">
        <f t="shared" si="23"/>
        <v>2550.1327749349371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2587.6609641609002</v>
      </c>
      <c r="C63" s="122">
        <f t="shared" si="24"/>
        <v>2783.8676499539515</v>
      </c>
      <c r="D63" s="122">
        <f t="shared" si="24"/>
        <v>2719.0689810664503</v>
      </c>
      <c r="E63" s="122">
        <f t="shared" si="24"/>
        <v>3137.6844967375091</v>
      </c>
      <c r="F63" s="122">
        <f t="shared" si="24"/>
        <v>2795.2736949299688</v>
      </c>
      <c r="G63" s="122">
        <f t="shared" si="24"/>
        <v>3209.1049126757116</v>
      </c>
      <c r="H63" s="122">
        <f t="shared" si="24"/>
        <v>3076.4770367048359</v>
      </c>
      <c r="I63" s="122">
        <f t="shared" si="24"/>
        <v>2678.8905884871174</v>
      </c>
      <c r="J63" s="122">
        <f t="shared" si="24"/>
        <v>2844.1454020610026</v>
      </c>
      <c r="K63" s="122">
        <f t="shared" si="24"/>
        <v>2898.2664699087122</v>
      </c>
      <c r="L63" s="122">
        <f t="shared" si="24"/>
        <v>3140.5676735374732</v>
      </c>
      <c r="M63" s="122">
        <f t="shared" si="24"/>
        <v>3074.4330881722508</v>
      </c>
      <c r="N63" s="122">
        <f t="shared" si="24"/>
        <v>2942.0687470311532</v>
      </c>
      <c r="O63" s="122">
        <f t="shared" si="24"/>
        <v>2712.5949276712045</v>
      </c>
      <c r="P63" s="122">
        <f t="shared" si="24"/>
        <v>2390.9087800539683</v>
      </c>
      <c r="Q63" s="122">
        <f t="shared" si="24"/>
        <v>2628.171454664704</v>
      </c>
      <c r="R63" s="122">
        <f t="shared" ref="R63:V63" si="25">SUM(R64:R65)</f>
        <v>2664.5100589689159</v>
      </c>
      <c r="S63" s="122">
        <f t="shared" si="25"/>
        <v>2673.4943098780232</v>
      </c>
      <c r="T63" s="122">
        <f t="shared" si="25"/>
        <v>2404.8362657362236</v>
      </c>
      <c r="U63" s="122">
        <f t="shared" si="25"/>
        <v>2275.1378542104067</v>
      </c>
      <c r="V63" s="122">
        <f t="shared" si="25"/>
        <v>2386.1966469596136</v>
      </c>
      <c r="W63" s="122">
        <f t="shared" ref="W63:Y63" si="26">SUM(W64:W65)</f>
        <v>2686.8862334061459</v>
      </c>
      <c r="X63" s="122">
        <f t="shared" si="26"/>
        <v>2340.704410208541</v>
      </c>
      <c r="Y63" s="122">
        <f t="shared" si="26"/>
        <v>2084.1195040929147</v>
      </c>
      <c r="DA63" s="130" t="s">
        <v>2637</v>
      </c>
    </row>
    <row r="64" spans="1:105" ht="12" customHeight="1" x14ac:dyDescent="0.25">
      <c r="A64" s="97" t="s">
        <v>212</v>
      </c>
      <c r="B64" s="98">
        <v>2587.6609641609002</v>
      </c>
      <c r="C64" s="98">
        <v>2783.8676499539515</v>
      </c>
      <c r="D64" s="98">
        <v>2719.0689810664503</v>
      </c>
      <c r="E64" s="98">
        <v>3137.6844967375091</v>
      </c>
      <c r="F64" s="98">
        <v>2795.2736949299688</v>
      </c>
      <c r="G64" s="98">
        <v>3209.1049126757116</v>
      </c>
      <c r="H64" s="98">
        <v>3076.4770367048359</v>
      </c>
      <c r="I64" s="98">
        <v>2678.8905884871174</v>
      </c>
      <c r="J64" s="98">
        <v>2844.1454020610026</v>
      </c>
      <c r="K64" s="98">
        <v>2898.2664699087122</v>
      </c>
      <c r="L64" s="98">
        <v>3140.5676735374732</v>
      </c>
      <c r="M64" s="98">
        <v>3074.4330881722508</v>
      </c>
      <c r="N64" s="98">
        <v>2942.0687470311532</v>
      </c>
      <c r="O64" s="98">
        <v>2712.5949276712045</v>
      </c>
      <c r="P64" s="98">
        <v>2390.9087800539683</v>
      </c>
      <c r="Q64" s="98">
        <v>2628.171454664704</v>
      </c>
      <c r="R64" s="98">
        <v>2664.5100589689159</v>
      </c>
      <c r="S64" s="98">
        <v>2673.4943098780232</v>
      </c>
      <c r="T64" s="98">
        <v>2404.8362657362236</v>
      </c>
      <c r="U64" s="98">
        <v>2275.1378542104067</v>
      </c>
      <c r="V64" s="98">
        <v>2386.1966469596136</v>
      </c>
      <c r="W64" s="98">
        <v>2686.8862334061459</v>
      </c>
      <c r="X64" s="98">
        <v>2340.704410208541</v>
      </c>
      <c r="Y64" s="98">
        <v>2084.1195040929147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275.48602172382721</v>
      </c>
      <c r="C68" s="122">
        <v>266.9594326027597</v>
      </c>
      <c r="D68" s="122">
        <v>267.9525724023589</v>
      </c>
      <c r="E68" s="122">
        <v>246.63626622138079</v>
      </c>
      <c r="F68" s="122">
        <v>251.88921792687719</v>
      </c>
      <c r="G68" s="122">
        <v>275.41912681365227</v>
      </c>
      <c r="H68" s="122">
        <v>249.16523815340244</v>
      </c>
      <c r="I68" s="122">
        <v>277.71718787066914</v>
      </c>
      <c r="J68" s="122">
        <v>279.71937204135861</v>
      </c>
      <c r="K68" s="122">
        <v>306.37059717558276</v>
      </c>
      <c r="L68" s="122">
        <v>330.29606839701023</v>
      </c>
      <c r="M68" s="122">
        <v>349.02130162036923</v>
      </c>
      <c r="N68" s="122">
        <v>343.44264917038998</v>
      </c>
      <c r="O68" s="122">
        <v>318.81998673359709</v>
      </c>
      <c r="P68" s="122">
        <v>354.56937183104498</v>
      </c>
      <c r="Q68" s="122">
        <v>354.76878268909167</v>
      </c>
      <c r="R68" s="122">
        <v>340.72115752882706</v>
      </c>
      <c r="S68" s="122">
        <v>318.77173083067606</v>
      </c>
      <c r="T68" s="122">
        <v>293.50454813394163</v>
      </c>
      <c r="U68" s="122">
        <v>282.00126716106104</v>
      </c>
      <c r="V68" s="122">
        <v>297.89870306648515</v>
      </c>
      <c r="W68" s="122">
        <v>298.07549489547631</v>
      </c>
      <c r="X68" s="122">
        <v>309.55360367072745</v>
      </c>
      <c r="Y68" s="122">
        <v>323.04000971021208</v>
      </c>
      <c r="DA68" s="130" t="s">
        <v>2642</v>
      </c>
    </row>
    <row r="69" spans="1:105" ht="12" customHeight="1" x14ac:dyDescent="0.25">
      <c r="A69" s="97" t="s">
        <v>134</v>
      </c>
      <c r="B69" s="98">
        <v>427.12561375245491</v>
      </c>
      <c r="C69" s="98">
        <v>423.58284640071645</v>
      </c>
      <c r="D69" s="98">
        <v>451.97760729178509</v>
      </c>
      <c r="E69" s="98">
        <v>435.1926541079518</v>
      </c>
      <c r="F69" s="98">
        <v>447.04427584177398</v>
      </c>
      <c r="G69" s="98">
        <v>473.47662204778879</v>
      </c>
      <c r="H69" s="98">
        <v>426.5267150240233</v>
      </c>
      <c r="I69" s="98">
        <v>457.58726656709342</v>
      </c>
      <c r="J69" s="98">
        <v>444.65144736930614</v>
      </c>
      <c r="K69" s="98">
        <v>443.36300695622845</v>
      </c>
      <c r="L69" s="98">
        <v>436.42546237863672</v>
      </c>
      <c r="M69" s="98">
        <v>414.57733584231147</v>
      </c>
      <c r="N69" s="98">
        <v>375.14939747741511</v>
      </c>
      <c r="O69" s="98">
        <v>345.41151908141387</v>
      </c>
      <c r="P69" s="98">
        <v>382.97023484261723</v>
      </c>
      <c r="Q69" s="98">
        <v>400.09159728347441</v>
      </c>
      <c r="R69" s="98">
        <v>407.67536698072894</v>
      </c>
      <c r="S69" s="98">
        <v>402.89702471842082</v>
      </c>
      <c r="T69" s="98">
        <v>389.58636081940688</v>
      </c>
      <c r="U69" s="98">
        <v>385.58031844745358</v>
      </c>
      <c r="V69" s="98">
        <v>404.3614486754791</v>
      </c>
      <c r="W69" s="98">
        <v>400.79737081156173</v>
      </c>
      <c r="X69" s="98">
        <v>391.07430809144222</v>
      </c>
      <c r="Y69" s="98">
        <v>381.62226694492045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90.205529776732575</v>
      </c>
      <c r="D70" s="98">
        <v>94.782459659112774</v>
      </c>
      <c r="E70" s="98">
        <v>112.3294093792464</v>
      </c>
      <c r="F70" s="98">
        <v>99.12742122464546</v>
      </c>
      <c r="G70" s="98">
        <v>91.003810670082331</v>
      </c>
      <c r="H70" s="98">
        <v>111.62357902140945</v>
      </c>
      <c r="I70" s="98">
        <v>98.107118923908146</v>
      </c>
      <c r="J70" s="98">
        <v>108.8015286355958</v>
      </c>
      <c r="K70" s="98">
        <v>100.78283286032844</v>
      </c>
      <c r="L70" s="98">
        <v>95.936924608983531</v>
      </c>
      <c r="M70" s="98">
        <v>105.55156560604894</v>
      </c>
      <c r="N70" s="98">
        <v>57.770563115710132</v>
      </c>
      <c r="O70" s="98">
        <v>58.082727366443976</v>
      </c>
      <c r="P70" s="98">
        <v>65.767730924668967</v>
      </c>
      <c r="Q70" s="98">
        <v>104.83603973995758</v>
      </c>
      <c r="R70" s="98">
        <v>103.75172823789221</v>
      </c>
      <c r="S70" s="98">
        <v>96.940613986803513</v>
      </c>
      <c r="T70" s="98">
        <v>96.504563737220323</v>
      </c>
      <c r="U70" s="98">
        <v>93.990375370522315</v>
      </c>
      <c r="V70" s="98">
        <v>107.26370484820653</v>
      </c>
      <c r="W70" s="98">
        <v>83.798056397041933</v>
      </c>
      <c r="X70" s="98">
        <v>96.457579093238337</v>
      </c>
      <c r="Y70" s="98">
        <v>117.20615937856716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90.205529776732575</v>
      </c>
      <c r="D71" s="101">
        <v>94.782459659112774</v>
      </c>
      <c r="E71" s="101">
        <v>112.3294093792464</v>
      </c>
      <c r="F71" s="101">
        <v>99.12742122464546</v>
      </c>
      <c r="G71" s="101">
        <v>91.003810670082331</v>
      </c>
      <c r="H71" s="101">
        <v>111.62357902140945</v>
      </c>
      <c r="I71" s="101">
        <v>98.107118923908146</v>
      </c>
      <c r="J71" s="101">
        <v>108.8015286355958</v>
      </c>
      <c r="K71" s="101">
        <v>100.78283286032844</v>
      </c>
      <c r="L71" s="101">
        <v>95.936924608983531</v>
      </c>
      <c r="M71" s="101">
        <v>105.55156560604894</v>
      </c>
      <c r="N71" s="101">
        <v>57.770563115710132</v>
      </c>
      <c r="O71" s="101">
        <v>58.082727366443976</v>
      </c>
      <c r="P71" s="101">
        <v>65.767730924668967</v>
      </c>
      <c r="Q71" s="101">
        <v>104.83603973995758</v>
      </c>
      <c r="R71" s="101">
        <v>103.75172823789221</v>
      </c>
      <c r="S71" s="101">
        <v>96.940613986803513</v>
      </c>
      <c r="T71" s="101">
        <v>96.504563737220323</v>
      </c>
      <c r="U71" s="101">
        <v>93.990375370522315</v>
      </c>
      <c r="V71" s="101">
        <v>107.26370484820653</v>
      </c>
      <c r="W71" s="101">
        <v>83.798056397041933</v>
      </c>
      <c r="X71" s="101">
        <v>96.457579093238337</v>
      </c>
      <c r="Y71" s="101">
        <v>117.20615937856716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144.20478509324926</v>
      </c>
      <c r="C77" s="122">
        <v>146.55945021510934</v>
      </c>
      <c r="D77" s="122">
        <v>154.43811211951464</v>
      </c>
      <c r="E77" s="122">
        <v>155.07373825445865</v>
      </c>
      <c r="F77" s="122">
        <v>156.22435177816106</v>
      </c>
      <c r="G77" s="122">
        <v>148.5706404024296</v>
      </c>
      <c r="H77" s="122">
        <v>144.00208813158065</v>
      </c>
      <c r="I77" s="122">
        <v>128.12315246125894</v>
      </c>
      <c r="J77" s="122">
        <v>142.17534041890386</v>
      </c>
      <c r="K77" s="122">
        <v>116.84757337830044</v>
      </c>
      <c r="L77" s="122">
        <v>125.9671406637045</v>
      </c>
      <c r="M77" s="122">
        <v>106.27166883369009</v>
      </c>
      <c r="N77" s="122">
        <v>87.816776285109142</v>
      </c>
      <c r="O77" s="122">
        <v>85.371229281269947</v>
      </c>
      <c r="P77" s="122">
        <v>88.882900033905315</v>
      </c>
      <c r="Q77" s="122">
        <v>97.224459456846475</v>
      </c>
      <c r="R77" s="122">
        <v>90.906022758961342</v>
      </c>
      <c r="S77" s="122">
        <v>112.1312695333323</v>
      </c>
      <c r="T77" s="122">
        <v>123.65638589319227</v>
      </c>
      <c r="U77" s="122">
        <v>125.82075084541619</v>
      </c>
      <c r="V77" s="122">
        <v>180.9413570614052</v>
      </c>
      <c r="W77" s="122">
        <v>181.04872926872642</v>
      </c>
      <c r="X77" s="122">
        <v>153.79492158039167</v>
      </c>
      <c r="Y77" s="122">
        <v>142.97326113181052</v>
      </c>
      <c r="DA77" s="130" t="s">
        <v>2651</v>
      </c>
    </row>
    <row r="78" spans="1:105" ht="12" customHeight="1" x14ac:dyDescent="0.25">
      <c r="A78" s="97" t="s">
        <v>189</v>
      </c>
      <c r="B78" s="98">
        <v>146.78679723947124</v>
      </c>
      <c r="C78" s="98">
        <v>149.4778274325557</v>
      </c>
      <c r="D78" s="98">
        <v>160.39952001257399</v>
      </c>
      <c r="E78" s="98">
        <v>162.89562599807377</v>
      </c>
      <c r="F78" s="98">
        <v>163.79241439876824</v>
      </c>
      <c r="G78" s="98">
        <v>153.99695610074036</v>
      </c>
      <c r="H78" s="98">
        <v>148.2593224022952</v>
      </c>
      <c r="I78" s="98">
        <v>132.61935720541371</v>
      </c>
      <c r="J78" s="98">
        <v>145.93848934533924</v>
      </c>
      <c r="K78" s="98">
        <v>119.97018249152349</v>
      </c>
      <c r="L78" s="98">
        <v>129.55261602032459</v>
      </c>
      <c r="M78" s="98">
        <v>109.36200936331289</v>
      </c>
      <c r="N78" s="98">
        <v>91.106954213672893</v>
      </c>
      <c r="O78" s="98">
        <v>90.560394387979088</v>
      </c>
      <c r="P78" s="98">
        <v>92.936387399878967</v>
      </c>
      <c r="Q78" s="98">
        <v>100.03299243193598</v>
      </c>
      <c r="R78" s="98">
        <v>93.594179756760255</v>
      </c>
      <c r="S78" s="98">
        <v>115.33452884346745</v>
      </c>
      <c r="T78" s="98">
        <v>127.31687389717121</v>
      </c>
      <c r="U78" s="98">
        <v>130.11556106582685</v>
      </c>
      <c r="V78" s="98">
        <v>188.60513330501601</v>
      </c>
      <c r="W78" s="98">
        <v>187.91517539939937</v>
      </c>
      <c r="X78" s="98">
        <v>158.1824499135227</v>
      </c>
      <c r="Y78" s="98">
        <v>146.43700826120477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272.02907023097873</v>
      </c>
      <c r="C81" s="117">
        <f t="shared" si="28"/>
        <v>254.46733108421591</v>
      </c>
      <c r="D81" s="117">
        <f t="shared" si="28"/>
        <v>274.05108428178772</v>
      </c>
      <c r="E81" s="117">
        <f t="shared" si="28"/>
        <v>266.04850481582935</v>
      </c>
      <c r="F81" s="117">
        <f t="shared" si="28"/>
        <v>227.40790115024583</v>
      </c>
      <c r="G81" s="117">
        <f t="shared" si="28"/>
        <v>212.50780695285442</v>
      </c>
      <c r="H81" s="117">
        <f t="shared" si="28"/>
        <v>195.81316283661252</v>
      </c>
      <c r="I81" s="117">
        <f t="shared" si="28"/>
        <v>162.26350204798797</v>
      </c>
      <c r="J81" s="117">
        <f t="shared" si="28"/>
        <v>139.9414369999343</v>
      </c>
      <c r="K81" s="117">
        <f t="shared" si="28"/>
        <v>130.45883058179177</v>
      </c>
      <c r="L81" s="117">
        <f t="shared" si="28"/>
        <v>135.40844331897333</v>
      </c>
      <c r="M81" s="117">
        <f t="shared" si="28"/>
        <v>102.34429593186542</v>
      </c>
      <c r="N81" s="117">
        <f t="shared" si="28"/>
        <v>80.660656095502588</v>
      </c>
      <c r="O81" s="117">
        <f t="shared" si="28"/>
        <v>87.068554918270507</v>
      </c>
      <c r="P81" s="117">
        <f t="shared" si="28"/>
        <v>77.645940876420781</v>
      </c>
      <c r="Q81" s="117">
        <f t="shared" si="28"/>
        <v>78.934322399803023</v>
      </c>
      <c r="R81" s="117">
        <f t="shared" ref="R81:V81" si="29">R82+R85+R87+R100</f>
        <v>68.195908724980967</v>
      </c>
      <c r="S81" s="117">
        <f t="shared" si="29"/>
        <v>90.902118343364052</v>
      </c>
      <c r="T81" s="117">
        <f t="shared" si="29"/>
        <v>98.010257334201853</v>
      </c>
      <c r="U81" s="117">
        <f t="shared" si="29"/>
        <v>100.40971676756121</v>
      </c>
      <c r="V81" s="117">
        <f t="shared" si="29"/>
        <v>121.46293508337085</v>
      </c>
      <c r="W81" s="117">
        <f t="shared" ref="W81:Y81" si="30">W82+W85+W87+W100</f>
        <v>113.32740934435205</v>
      </c>
      <c r="X81" s="117">
        <f t="shared" si="30"/>
        <v>97.840562021981725</v>
      </c>
      <c r="Y81" s="117">
        <f t="shared" si="30"/>
        <v>89.783084918241926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122.46811453310943</v>
      </c>
      <c r="C87" s="122">
        <v>104.74344207680446</v>
      </c>
      <c r="D87" s="122">
        <v>112.39471706776119</v>
      </c>
      <c r="E87" s="122">
        <v>98.351763208558424</v>
      </c>
      <c r="F87" s="122">
        <v>69.475001537591154</v>
      </c>
      <c r="G87" s="122">
        <v>64.310799165169826</v>
      </c>
      <c r="H87" s="122">
        <v>54.185053003052303</v>
      </c>
      <c r="I87" s="122">
        <v>36.50230551546904</v>
      </c>
      <c r="J87" s="122">
        <v>30.104276573971454</v>
      </c>
      <c r="K87" s="122">
        <v>27.416896618959822</v>
      </c>
      <c r="L87" s="122">
        <v>31.868891166739438</v>
      </c>
      <c r="M87" s="122">
        <v>22.455797059145294</v>
      </c>
      <c r="N87" s="122">
        <v>16.183585140104007</v>
      </c>
      <c r="O87" s="122">
        <v>17.5032709517833</v>
      </c>
      <c r="P87" s="122">
        <v>15.652338028155691</v>
      </c>
      <c r="Q87" s="122">
        <v>15.563503336245775</v>
      </c>
      <c r="R87" s="122">
        <v>13.559595659248949</v>
      </c>
      <c r="S87" s="122">
        <v>18.282082271212897</v>
      </c>
      <c r="T87" s="122">
        <v>19.982818153722175</v>
      </c>
      <c r="U87" s="122">
        <v>20.692598009725536</v>
      </c>
      <c r="V87" s="122">
        <v>15.186250740855501</v>
      </c>
      <c r="W87" s="122">
        <v>14.195448547322568</v>
      </c>
      <c r="X87" s="122">
        <v>12.204896562891953</v>
      </c>
      <c r="Y87" s="122">
        <v>11.086049781083693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469.71303728003386</v>
      </c>
      <c r="C92" s="101">
        <v>429.57254808724514</v>
      </c>
      <c r="D92" s="101">
        <v>485.93844133657615</v>
      </c>
      <c r="E92" s="101">
        <v>483.58547571598871</v>
      </c>
      <c r="F92" s="101">
        <v>419.78955626457008</v>
      </c>
      <c r="G92" s="101">
        <v>499.72588346702861</v>
      </c>
      <c r="H92" s="101">
        <v>510.31200882454942</v>
      </c>
      <c r="I92" s="101">
        <v>436.23853435967311</v>
      </c>
      <c r="J92" s="101">
        <v>434.29291833503714</v>
      </c>
      <c r="K92" s="101">
        <v>453.88923851471719</v>
      </c>
      <c r="L92" s="101">
        <v>592.85596742454766</v>
      </c>
      <c r="M92" s="101">
        <v>475.15743928161095</v>
      </c>
      <c r="N92" s="101">
        <v>377.70583225057459</v>
      </c>
      <c r="O92" s="101">
        <v>428.10716877148207</v>
      </c>
      <c r="P92" s="101">
        <v>400.16682962085679</v>
      </c>
      <c r="Q92" s="101">
        <v>409.94194641356739</v>
      </c>
      <c r="R92" s="101">
        <v>351.78643325322133</v>
      </c>
      <c r="S92" s="101">
        <v>454.67193272247738</v>
      </c>
      <c r="T92" s="101">
        <v>470.53056345695035</v>
      </c>
      <c r="U92" s="101">
        <v>469.67326418627937</v>
      </c>
      <c r="V92" s="101">
        <v>353.60177662330187</v>
      </c>
      <c r="W92" s="101">
        <v>365.02123049601346</v>
      </c>
      <c r="X92" s="101">
        <v>359.1292791470438</v>
      </c>
      <c r="Y92" s="101">
        <v>363.99488056551155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96.618656837541607</v>
      </c>
      <c r="D93" s="104">
        <v>107.44880121872544</v>
      </c>
      <c r="E93" s="104">
        <v>131.40931716479164</v>
      </c>
      <c r="F93" s="104">
        <v>97.891130948683895</v>
      </c>
      <c r="G93" s="104">
        <v>101.18844958401459</v>
      </c>
      <c r="H93" s="104">
        <v>141.61074067722947</v>
      </c>
      <c r="I93" s="104">
        <v>99.301314097984871</v>
      </c>
      <c r="J93" s="104">
        <v>110.50621606066061</v>
      </c>
      <c r="K93" s="104">
        <v>102.47511546076321</v>
      </c>
      <c r="L93" s="104">
        <v>131.62313902740698</v>
      </c>
      <c r="M93" s="104">
        <v>122.30650837556895</v>
      </c>
      <c r="N93" s="104">
        <v>58.874293305517647</v>
      </c>
      <c r="O93" s="104">
        <v>73.016830941067454</v>
      </c>
      <c r="P93" s="104">
        <v>71.762696564015528</v>
      </c>
      <c r="Q93" s="104">
        <v>112.79694893158192</v>
      </c>
      <c r="R93" s="104">
        <v>94.197252457637148</v>
      </c>
      <c r="S93" s="104">
        <v>108.02187932698833</v>
      </c>
      <c r="T93" s="104">
        <v>112.9409239864335</v>
      </c>
      <c r="U93" s="104">
        <v>112.10690704137939</v>
      </c>
      <c r="V93" s="104">
        <v>92.281922290929344</v>
      </c>
      <c r="W93" s="104">
        <v>77.474302078616134</v>
      </c>
      <c r="X93" s="104">
        <v>91.461808017799839</v>
      </c>
      <c r="Y93" s="104">
        <v>115.35571971624313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96.618656837541607</v>
      </c>
      <c r="D94" s="98">
        <v>107.44880121872544</v>
      </c>
      <c r="E94" s="98">
        <v>131.40931716479164</v>
      </c>
      <c r="F94" s="98">
        <v>97.891130948683895</v>
      </c>
      <c r="G94" s="98">
        <v>101.18844958401459</v>
      </c>
      <c r="H94" s="98">
        <v>141.61074067722947</v>
      </c>
      <c r="I94" s="98">
        <v>99.301314097984871</v>
      </c>
      <c r="J94" s="98">
        <v>110.50621606066061</v>
      </c>
      <c r="K94" s="98">
        <v>102.47511546076321</v>
      </c>
      <c r="L94" s="98">
        <v>131.62313902740698</v>
      </c>
      <c r="M94" s="98">
        <v>122.30650837556895</v>
      </c>
      <c r="N94" s="98">
        <v>58.874293305517647</v>
      </c>
      <c r="O94" s="98">
        <v>73.016830941067454</v>
      </c>
      <c r="P94" s="98">
        <v>71.762696564015528</v>
      </c>
      <c r="Q94" s="98">
        <v>112.79694893158192</v>
      </c>
      <c r="R94" s="98">
        <v>94.197252457637148</v>
      </c>
      <c r="S94" s="98">
        <v>108.02187932698833</v>
      </c>
      <c r="T94" s="98">
        <v>112.9409239864335</v>
      </c>
      <c r="U94" s="98">
        <v>112.10690704137939</v>
      </c>
      <c r="V94" s="98">
        <v>92.281922290929344</v>
      </c>
      <c r="W94" s="98">
        <v>77.474302078616134</v>
      </c>
      <c r="X94" s="98">
        <v>91.461808017799839</v>
      </c>
      <c r="Y94" s="98">
        <v>115.35571971624313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149.56095569786933</v>
      </c>
      <c r="C100" s="122">
        <v>149.72388900741146</v>
      </c>
      <c r="D100" s="122">
        <v>161.65636721402652</v>
      </c>
      <c r="E100" s="122">
        <v>167.69674160727095</v>
      </c>
      <c r="F100" s="122">
        <v>157.93289961265467</v>
      </c>
      <c r="G100" s="122">
        <v>148.19700778768458</v>
      </c>
      <c r="H100" s="122">
        <v>141.62810983356022</v>
      </c>
      <c r="I100" s="122">
        <v>125.76119653251892</v>
      </c>
      <c r="J100" s="122">
        <v>109.83716042596285</v>
      </c>
      <c r="K100" s="122">
        <v>103.04193396283195</v>
      </c>
      <c r="L100" s="122">
        <v>103.53955215223388</v>
      </c>
      <c r="M100" s="122">
        <v>79.88849887272012</v>
      </c>
      <c r="N100" s="122">
        <v>64.477070955398574</v>
      </c>
      <c r="O100" s="122">
        <v>69.5652839664872</v>
      </c>
      <c r="P100" s="122">
        <v>61.993602848265084</v>
      </c>
      <c r="Q100" s="122">
        <v>63.370819063557242</v>
      </c>
      <c r="R100" s="122">
        <v>54.636313065732011</v>
      </c>
      <c r="S100" s="122">
        <v>72.620036072151152</v>
      </c>
      <c r="T100" s="122">
        <v>78.027439180479675</v>
      </c>
      <c r="U100" s="122">
        <v>79.717118757835664</v>
      </c>
      <c r="V100" s="122">
        <v>106.27668434251535</v>
      </c>
      <c r="W100" s="122">
        <v>99.131960797029478</v>
      </c>
      <c r="X100" s="122">
        <v>85.635665459089779</v>
      </c>
      <c r="Y100" s="122">
        <v>78.697035137158238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167.96737876616916</v>
      </c>
      <c r="C102" s="98">
        <v>169.17820259397129</v>
      </c>
      <c r="D102" s="98">
        <v>179.91431787279589</v>
      </c>
      <c r="E102" s="98">
        <v>182.56062611613282</v>
      </c>
      <c r="F102" s="98">
        <v>174.33053036818285</v>
      </c>
      <c r="G102" s="98">
        <v>174.0122342181821</v>
      </c>
      <c r="H102" s="98">
        <v>172.53511066178126</v>
      </c>
      <c r="I102" s="98">
        <v>157.24071122813032</v>
      </c>
      <c r="J102" s="98">
        <v>140.11739973152157</v>
      </c>
      <c r="K102" s="98">
        <v>140.22065662748346</v>
      </c>
      <c r="L102" s="98">
        <v>148.49659542852717</v>
      </c>
      <c r="M102" s="98">
        <v>122.72212639208657</v>
      </c>
      <c r="N102" s="98">
        <v>103.98818874430913</v>
      </c>
      <c r="O102" s="98">
        <v>113.04756138531847</v>
      </c>
      <c r="P102" s="98">
        <v>106.22926810030499</v>
      </c>
      <c r="Q102" s="98">
        <v>113.41918462210029</v>
      </c>
      <c r="R102" s="98">
        <v>100.86781756280483</v>
      </c>
      <c r="S102" s="98">
        <v>133.18152592030555</v>
      </c>
      <c r="T102" s="98">
        <v>143.77603420590509</v>
      </c>
      <c r="U102" s="98">
        <v>148.71442803988072</v>
      </c>
      <c r="V102" s="98">
        <v>207.37964171803208</v>
      </c>
      <c r="W102" s="98">
        <v>200.77808422473441</v>
      </c>
      <c r="X102" s="98">
        <v>181.25119725777338</v>
      </c>
      <c r="Y102" s="98">
        <v>172.22437998492146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150.24609541629428</v>
      </c>
      <c r="C124" s="117">
        <f t="shared" si="42"/>
        <v>150.61644520480121</v>
      </c>
      <c r="D124" s="117">
        <f t="shared" si="42"/>
        <v>161.80854522942059</v>
      </c>
      <c r="E124" s="117">
        <f t="shared" si="42"/>
        <v>167.19531908158308</v>
      </c>
      <c r="F124" s="117">
        <f t="shared" si="42"/>
        <v>158.37319224570663</v>
      </c>
      <c r="G124" s="117">
        <f t="shared" si="42"/>
        <v>153.61483694385944</v>
      </c>
      <c r="H124" s="117">
        <f t="shared" si="42"/>
        <v>147.33196392777219</v>
      </c>
      <c r="I124" s="117">
        <f t="shared" si="42"/>
        <v>131.35443028221937</v>
      </c>
      <c r="J124" s="117">
        <f t="shared" si="42"/>
        <v>114.9904257009965</v>
      </c>
      <c r="K124" s="117">
        <f t="shared" si="42"/>
        <v>110.46351571911046</v>
      </c>
      <c r="L124" s="117">
        <f t="shared" si="42"/>
        <v>110.78548001316533</v>
      </c>
      <c r="M124" s="117">
        <f t="shared" si="42"/>
        <v>84.390541208099094</v>
      </c>
      <c r="N124" s="117">
        <f t="shared" si="42"/>
        <v>66.103265533740583</v>
      </c>
      <c r="O124" s="117">
        <f t="shared" si="42"/>
        <v>70.41203258936487</v>
      </c>
      <c r="P124" s="117">
        <f t="shared" si="42"/>
        <v>63.207588861825997</v>
      </c>
      <c r="Q124" s="117">
        <f t="shared" si="42"/>
        <v>64.706174906975846</v>
      </c>
      <c r="R124" s="117">
        <f t="shared" ref="R124:V124" si="43">R125+R128+R130+R139</f>
        <v>55.662233448434023</v>
      </c>
      <c r="S124" s="117">
        <f t="shared" si="43"/>
        <v>74.585832060827684</v>
      </c>
      <c r="T124" s="117">
        <f t="shared" si="43"/>
        <v>80.260619829318358</v>
      </c>
      <c r="U124" s="117">
        <f t="shared" si="43"/>
        <v>81.71419447997134</v>
      </c>
      <c r="V124" s="117">
        <f t="shared" si="43"/>
        <v>108.5754630191396</v>
      </c>
      <c r="W124" s="117">
        <f t="shared" ref="W124:Y124" si="44">W125+W128+W130+W139</f>
        <v>101.36625829753544</v>
      </c>
      <c r="X124" s="117">
        <f t="shared" si="44"/>
        <v>88.816409211003631</v>
      </c>
      <c r="Y124" s="117">
        <f t="shared" si="44"/>
        <v>81.78008417206533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150.24609541629428</v>
      </c>
      <c r="C139" s="122">
        <v>150.61644520480121</v>
      </c>
      <c r="D139" s="122">
        <v>161.80854522942059</v>
      </c>
      <c r="E139" s="122">
        <v>167.19531908158308</v>
      </c>
      <c r="F139" s="122">
        <v>158.37319224570663</v>
      </c>
      <c r="G139" s="122">
        <v>153.61483694385944</v>
      </c>
      <c r="H139" s="122">
        <v>147.33196392777219</v>
      </c>
      <c r="I139" s="122">
        <v>131.35443028221937</v>
      </c>
      <c r="J139" s="122">
        <v>114.9904257009965</v>
      </c>
      <c r="K139" s="122">
        <v>110.46351571911046</v>
      </c>
      <c r="L139" s="122">
        <v>110.78548001316533</v>
      </c>
      <c r="M139" s="122">
        <v>84.390541208099094</v>
      </c>
      <c r="N139" s="122">
        <v>66.103265533740583</v>
      </c>
      <c r="O139" s="122">
        <v>70.41203258936487</v>
      </c>
      <c r="P139" s="122">
        <v>63.207588861825997</v>
      </c>
      <c r="Q139" s="122">
        <v>64.706174906975846</v>
      </c>
      <c r="R139" s="122">
        <v>55.662233448434023</v>
      </c>
      <c r="S139" s="122">
        <v>74.585832060827684</v>
      </c>
      <c r="T139" s="122">
        <v>80.260619829318358</v>
      </c>
      <c r="U139" s="122">
        <v>81.71419447997134</v>
      </c>
      <c r="V139" s="122">
        <v>108.5754630191396</v>
      </c>
      <c r="W139" s="122">
        <v>101.36625829753544</v>
      </c>
      <c r="X139" s="122">
        <v>88.816409211003631</v>
      </c>
      <c r="Y139" s="122">
        <v>81.78008417206533</v>
      </c>
      <c r="DA139" s="130" t="s">
        <v>2710</v>
      </c>
    </row>
    <row r="140" spans="1:105" ht="12" customHeight="1" x14ac:dyDescent="0.25">
      <c r="A140" s="97" t="s">
        <v>50</v>
      </c>
      <c r="B140" s="98">
        <v>167.96737876616913</v>
      </c>
      <c r="C140" s="98">
        <v>169.23175243679117</v>
      </c>
      <c r="D140" s="98">
        <v>180.05144712843202</v>
      </c>
      <c r="E140" s="98">
        <v>182.7534976215149</v>
      </c>
      <c r="F140" s="98">
        <v>174.5509746647113</v>
      </c>
      <c r="G140" s="98">
        <v>174.27833075346237</v>
      </c>
      <c r="H140" s="98">
        <v>172.67125233904451</v>
      </c>
      <c r="I140" s="98">
        <v>157.3003094351329</v>
      </c>
      <c r="J140" s="98">
        <v>140.18293039412058</v>
      </c>
      <c r="K140" s="98">
        <v>140.30050738752402</v>
      </c>
      <c r="L140" s="98">
        <v>148.58393219347448</v>
      </c>
      <c r="M140" s="98">
        <v>122.77986516624586</v>
      </c>
      <c r="N140" s="98">
        <v>104.00617523523665</v>
      </c>
      <c r="O140" s="98">
        <v>113.03944901527998</v>
      </c>
      <c r="P140" s="98">
        <v>106.22287293159987</v>
      </c>
      <c r="Q140" s="98">
        <v>113.41376744302694</v>
      </c>
      <c r="R140" s="98">
        <v>100.8489244631116</v>
      </c>
      <c r="S140" s="98">
        <v>133.10746069501656</v>
      </c>
      <c r="T140" s="98">
        <v>143.61671021887173</v>
      </c>
      <c r="U140" s="98">
        <v>148.52078872257988</v>
      </c>
      <c r="V140" s="98">
        <v>207.1478857960426</v>
      </c>
      <c r="W140" s="98">
        <v>200.70514598256977</v>
      </c>
      <c r="X140" s="98">
        <v>181.39162769888668</v>
      </c>
      <c r="Y140" s="98">
        <v>172.42896735100354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280.83507588265513</v>
      </c>
      <c r="C143" s="117">
        <f t="shared" si="49"/>
        <v>255.57496019754325</v>
      </c>
      <c r="D143" s="117">
        <f t="shared" si="49"/>
        <v>271.74361868151328</v>
      </c>
      <c r="E143" s="117">
        <f t="shared" si="49"/>
        <v>261.72084584252212</v>
      </c>
      <c r="F143" s="117">
        <f t="shared" si="49"/>
        <v>228.33422243832982</v>
      </c>
      <c r="G143" s="117">
        <f t="shared" si="49"/>
        <v>226.90179267117185</v>
      </c>
      <c r="H143" s="117">
        <f t="shared" si="49"/>
        <v>213.54133341679199</v>
      </c>
      <c r="I143" s="117">
        <f t="shared" si="49"/>
        <v>178.19181341418252</v>
      </c>
      <c r="J143" s="117">
        <f t="shared" si="49"/>
        <v>151.51284184115036</v>
      </c>
      <c r="K143" s="117">
        <f t="shared" si="49"/>
        <v>139.83107659175516</v>
      </c>
      <c r="L143" s="117">
        <f t="shared" si="49"/>
        <v>139.96147789910688</v>
      </c>
      <c r="M143" s="117">
        <f t="shared" si="49"/>
        <v>105.76793911625151</v>
      </c>
      <c r="N143" s="117">
        <f t="shared" si="49"/>
        <v>82.545440295802933</v>
      </c>
      <c r="O143" s="117">
        <f t="shared" si="49"/>
        <v>90.755654583023045</v>
      </c>
      <c r="P143" s="117">
        <f t="shared" si="49"/>
        <v>75.63258612055094</v>
      </c>
      <c r="Q143" s="117">
        <f t="shared" si="49"/>
        <v>72.166663563337096</v>
      </c>
      <c r="R143" s="117">
        <f t="shared" ref="R143:V143" si="50">R144+R146+R148+R157</f>
        <v>62.628991639273458</v>
      </c>
      <c r="S143" s="117">
        <f t="shared" si="50"/>
        <v>88.844825277728106</v>
      </c>
      <c r="T143" s="117">
        <f t="shared" si="50"/>
        <v>98.978176125427737</v>
      </c>
      <c r="U143" s="117">
        <f t="shared" si="50"/>
        <v>101.41340386172995</v>
      </c>
      <c r="V143" s="117">
        <f t="shared" si="50"/>
        <v>118.29471797188455</v>
      </c>
      <c r="W143" s="117">
        <f t="shared" ref="W143:Y143" si="51">W144+W146+W148+W157</f>
        <v>108.61878137413609</v>
      </c>
      <c r="X143" s="117">
        <f t="shared" si="51"/>
        <v>89.012984351036238</v>
      </c>
      <c r="Y143" s="117">
        <f t="shared" si="51"/>
        <v>82.48109005536763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130.57321372150193</v>
      </c>
      <c r="C148" s="122">
        <v>106.00339730414831</v>
      </c>
      <c r="D148" s="122">
        <v>106.63972038614048</v>
      </c>
      <c r="E148" s="122">
        <v>90.080318196255135</v>
      </c>
      <c r="F148" s="122">
        <v>66.594841572526093</v>
      </c>
      <c r="G148" s="122">
        <v>69.990299814759339</v>
      </c>
      <c r="H148" s="122">
        <v>62.792336405951659</v>
      </c>
      <c r="I148" s="122">
        <v>44.494611210723498</v>
      </c>
      <c r="J148" s="122">
        <v>36.214364238588061</v>
      </c>
      <c r="K148" s="122">
        <v>31.404909214721005</v>
      </c>
      <c r="L148" s="122">
        <v>33.660085466454923</v>
      </c>
      <c r="M148" s="122">
        <v>23.808952727569228</v>
      </c>
      <c r="N148" s="122">
        <v>16.943939964966539</v>
      </c>
      <c r="O148" s="122">
        <v>18.829524827895128</v>
      </c>
      <c r="P148" s="122">
        <v>15.907857634632016</v>
      </c>
      <c r="Q148" s="122">
        <v>13.542560295313422</v>
      </c>
      <c r="R148" s="122">
        <v>12.120075969205283</v>
      </c>
      <c r="S148" s="122">
        <v>18.3407473252323</v>
      </c>
      <c r="T148" s="122">
        <v>21.522299428231666</v>
      </c>
      <c r="U148" s="122">
        <v>22.396262187061339</v>
      </c>
      <c r="V148" s="122">
        <v>15.229458486459503</v>
      </c>
      <c r="W148" s="122">
        <v>12.636004020410109</v>
      </c>
      <c r="X148" s="122">
        <v>9.4478926423125262</v>
      </c>
      <c r="Y148" s="122">
        <v>8.6154062376022758</v>
      </c>
      <c r="DA148" s="130" t="s">
        <v>2718</v>
      </c>
    </row>
    <row r="149" spans="1:105" ht="12" customHeight="1" x14ac:dyDescent="0.25">
      <c r="A149" s="97" t="s">
        <v>124</v>
      </c>
      <c r="B149" s="98">
        <v>469.71303728003375</v>
      </c>
      <c r="C149" s="98">
        <v>428.17058518930492</v>
      </c>
      <c r="D149" s="98">
        <v>481.26167759278388</v>
      </c>
      <c r="E149" s="98">
        <v>478.09870031173341</v>
      </c>
      <c r="F149" s="98">
        <v>415.63015828500107</v>
      </c>
      <c r="G149" s="98">
        <v>498.65363139051277</v>
      </c>
      <c r="H149" s="98">
        <v>512.46648744212155</v>
      </c>
      <c r="I149" s="98">
        <v>439.22070257644333</v>
      </c>
      <c r="J149" s="98">
        <v>437.29981252119308</v>
      </c>
      <c r="K149" s="98">
        <v>457.59250646034951</v>
      </c>
      <c r="L149" s="98">
        <v>595.40951180662478</v>
      </c>
      <c r="M149" s="98">
        <v>477.63081996160219</v>
      </c>
      <c r="N149" s="98">
        <v>377.68251366354428</v>
      </c>
      <c r="O149" s="98">
        <v>418.01545117927179</v>
      </c>
      <c r="P149" s="98">
        <v>380.48871937775488</v>
      </c>
      <c r="Q149" s="98">
        <v>382.41610738670755</v>
      </c>
      <c r="R149" s="98">
        <v>320.12948027082479</v>
      </c>
      <c r="S149" s="98">
        <v>411.3899273457169</v>
      </c>
      <c r="T149" s="98">
        <v>427.86120260388981</v>
      </c>
      <c r="U149" s="98">
        <v>436.09665486495044</v>
      </c>
      <c r="V149" s="98">
        <v>334.95850165218872</v>
      </c>
      <c r="W149" s="98">
        <v>350.38500843633631</v>
      </c>
      <c r="X149" s="98">
        <v>346.37268025710313</v>
      </c>
      <c r="Y149" s="98">
        <v>352.40815967314666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150.26186216115318</v>
      </c>
      <c r="C157" s="122">
        <v>149.57156289339494</v>
      </c>
      <c r="D157" s="122">
        <v>165.1038982953728</v>
      </c>
      <c r="E157" s="122">
        <v>171.64052764626697</v>
      </c>
      <c r="F157" s="122">
        <v>161.73938086580372</v>
      </c>
      <c r="G157" s="122">
        <v>156.91149285641251</v>
      </c>
      <c r="H157" s="122">
        <v>150.74899701084033</v>
      </c>
      <c r="I157" s="122">
        <v>133.69720220345903</v>
      </c>
      <c r="J157" s="122">
        <v>115.2984776025623</v>
      </c>
      <c r="K157" s="122">
        <v>108.42616737703415</v>
      </c>
      <c r="L157" s="122">
        <v>106.30139243265195</v>
      </c>
      <c r="M157" s="122">
        <v>81.958986388682277</v>
      </c>
      <c r="N157" s="122">
        <v>65.601500330836387</v>
      </c>
      <c r="O157" s="122">
        <v>71.926129755127917</v>
      </c>
      <c r="P157" s="122">
        <v>59.724728485918916</v>
      </c>
      <c r="Q157" s="122">
        <v>58.624103268023667</v>
      </c>
      <c r="R157" s="122">
        <v>50.508915670068177</v>
      </c>
      <c r="S157" s="122">
        <v>70.504077952495805</v>
      </c>
      <c r="T157" s="122">
        <v>77.455876697196075</v>
      </c>
      <c r="U157" s="122">
        <v>79.017141674668608</v>
      </c>
      <c r="V157" s="122">
        <v>103.06525948542505</v>
      </c>
      <c r="W157" s="122">
        <v>95.982777353725979</v>
      </c>
      <c r="X157" s="122">
        <v>79.565091708723713</v>
      </c>
      <c r="Y157" s="122">
        <v>73.865683817765358</v>
      </c>
      <c r="DA157" s="130" t="s">
        <v>2727</v>
      </c>
    </row>
    <row r="158" spans="1:105" ht="12" customHeight="1" x14ac:dyDescent="0.25">
      <c r="A158" s="97" t="s">
        <v>50</v>
      </c>
      <c r="B158" s="98">
        <v>167.96737876616913</v>
      </c>
      <c r="C158" s="98">
        <v>168.98578769308605</v>
      </c>
      <c r="D158" s="98">
        <v>179.42588808504775</v>
      </c>
      <c r="E158" s="98">
        <v>182.09078378096214</v>
      </c>
      <c r="F158" s="98">
        <v>174.04207210813161</v>
      </c>
      <c r="G158" s="98">
        <v>173.94890167843695</v>
      </c>
      <c r="H158" s="98">
        <v>172.57690608028327</v>
      </c>
      <c r="I158" s="98">
        <v>157.30805780731265</v>
      </c>
      <c r="J158" s="98">
        <v>140.1648720981444</v>
      </c>
      <c r="K158" s="98">
        <v>140.26373406461715</v>
      </c>
      <c r="L158" s="98">
        <v>148.51409982692576</v>
      </c>
      <c r="M158" s="98">
        <v>122.73330232988835</v>
      </c>
      <c r="N158" s="98">
        <v>103.98903322855584</v>
      </c>
      <c r="O158" s="98">
        <v>113.03032338245413</v>
      </c>
      <c r="P158" s="98">
        <v>106.19841076162672</v>
      </c>
      <c r="Q158" s="98">
        <v>113.34357366817245</v>
      </c>
      <c r="R158" s="98">
        <v>100.72680043323551</v>
      </c>
      <c r="S158" s="98">
        <v>132.80677037551374</v>
      </c>
      <c r="T158" s="98">
        <v>143.12441414533714</v>
      </c>
      <c r="U158" s="98">
        <v>147.91275772760775</v>
      </c>
      <c r="V158" s="98">
        <v>206.26843581747852</v>
      </c>
      <c r="W158" s="98">
        <v>199.74314746383851</v>
      </c>
      <c r="X158" s="98">
        <v>180.44903087445476</v>
      </c>
      <c r="Y158" s="98">
        <v>171.69630298000232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280.92481716133466</v>
      </c>
      <c r="C161" s="117">
        <f t="shared" si="54"/>
        <v>261.31814553872317</v>
      </c>
      <c r="D161" s="117">
        <f t="shared" si="54"/>
        <v>279.60595531093776</v>
      </c>
      <c r="E161" s="117">
        <f t="shared" si="54"/>
        <v>271.60741378369949</v>
      </c>
      <c r="F161" s="117">
        <f t="shared" si="54"/>
        <v>236.5567805399277</v>
      </c>
      <c r="G161" s="117">
        <f t="shared" si="54"/>
        <v>234.51100391354498</v>
      </c>
      <c r="H161" s="117">
        <f t="shared" si="54"/>
        <v>215.33770446048581</v>
      </c>
      <c r="I161" s="117">
        <f t="shared" si="54"/>
        <v>177.78790164172881</v>
      </c>
      <c r="J161" s="117">
        <f t="shared" si="54"/>
        <v>152.48789624300815</v>
      </c>
      <c r="K161" s="117">
        <f t="shared" si="54"/>
        <v>142.97892444723746</v>
      </c>
      <c r="L161" s="117">
        <f t="shared" si="54"/>
        <v>147.37076880772287</v>
      </c>
      <c r="M161" s="117">
        <f t="shared" si="54"/>
        <v>112.52881875814471</v>
      </c>
      <c r="N161" s="117">
        <f t="shared" si="54"/>
        <v>87.154779040922094</v>
      </c>
      <c r="O161" s="117">
        <f t="shared" si="54"/>
        <v>92.58912451899559</v>
      </c>
      <c r="P161" s="117">
        <f t="shared" si="54"/>
        <v>79.348230379156973</v>
      </c>
      <c r="Q161" s="117">
        <f t="shared" si="54"/>
        <v>78.378227906968007</v>
      </c>
      <c r="R161" s="117">
        <f t="shared" ref="R161:V161" si="55">R162+R164+R166+R175</f>
        <v>67.284425156264703</v>
      </c>
      <c r="S161" s="117">
        <f t="shared" si="55"/>
        <v>90.047675275344915</v>
      </c>
      <c r="T161" s="117">
        <f t="shared" si="55"/>
        <v>99.07284772387483</v>
      </c>
      <c r="U161" s="117">
        <f t="shared" si="55"/>
        <v>100.01962925602254</v>
      </c>
      <c r="V161" s="117">
        <f t="shared" si="55"/>
        <v>110.24494046164679</v>
      </c>
      <c r="W161" s="117">
        <f t="shared" ref="W161:Y161" si="56">W162+W164+W166+W175</f>
        <v>100.72295983102477</v>
      </c>
      <c r="X161" s="117">
        <f t="shared" si="56"/>
        <v>81.67826226436793</v>
      </c>
      <c r="Y161" s="117">
        <f t="shared" si="56"/>
        <v>77.371133643509154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130.68698517923704</v>
      </c>
      <c r="C166" s="122">
        <v>111.03090749845408</v>
      </c>
      <c r="D166" s="122">
        <v>116.19704683913288</v>
      </c>
      <c r="E166" s="122">
        <v>102.35908478917315</v>
      </c>
      <c r="F166" s="122">
        <v>76.237616537336493</v>
      </c>
      <c r="G166" s="122">
        <v>78.245512483530504</v>
      </c>
      <c r="H166" s="122">
        <v>65.381932869540208</v>
      </c>
      <c r="I166" s="122">
        <v>44.86229950394015</v>
      </c>
      <c r="J166" s="122">
        <v>37.213833319277995</v>
      </c>
      <c r="K166" s="122">
        <v>33.129803896033181</v>
      </c>
      <c r="L166" s="122">
        <v>37.042761160215044</v>
      </c>
      <c r="M166" s="122">
        <v>26.290334798017142</v>
      </c>
      <c r="N166" s="122">
        <v>18.053850140388803</v>
      </c>
      <c r="O166" s="122">
        <v>18.723531837141739</v>
      </c>
      <c r="P166" s="122">
        <v>16.002896751323028</v>
      </c>
      <c r="Q166" s="122">
        <v>15.588446242561599</v>
      </c>
      <c r="R166" s="122">
        <v>14.079332276847063</v>
      </c>
      <c r="S166" s="122">
        <v>18.835675761744255</v>
      </c>
      <c r="T166" s="122">
        <v>21.836542340080246</v>
      </c>
      <c r="U166" s="122">
        <v>21.728639989586124</v>
      </c>
      <c r="V166" s="122">
        <v>13.212085089277492</v>
      </c>
      <c r="W166" s="122">
        <v>9.6419180687881774</v>
      </c>
      <c r="X166" s="122">
        <v>6.8758749329495235</v>
      </c>
      <c r="Y166" s="122">
        <v>6.7544136530042183</v>
      </c>
      <c r="DA166" s="130" t="s">
        <v>2735</v>
      </c>
    </row>
    <row r="167" spans="1:105" ht="12" customHeight="1" x14ac:dyDescent="0.25">
      <c r="A167" s="97" t="s">
        <v>124</v>
      </c>
      <c r="B167" s="98">
        <v>469.71303728003375</v>
      </c>
      <c r="C167" s="98">
        <v>429.44891564611856</v>
      </c>
      <c r="D167" s="98">
        <v>484.7673918130443</v>
      </c>
      <c r="E167" s="98">
        <v>482.46873378007882</v>
      </c>
      <c r="F167" s="98">
        <v>419.64968599373805</v>
      </c>
      <c r="G167" s="98">
        <v>502.95950185388045</v>
      </c>
      <c r="H167" s="98">
        <v>514.56323207919354</v>
      </c>
      <c r="I167" s="98">
        <v>439.45904971390149</v>
      </c>
      <c r="J167" s="98">
        <v>437.42927014541999</v>
      </c>
      <c r="K167" s="98">
        <v>458.49021559201867</v>
      </c>
      <c r="L167" s="98">
        <v>600.11365890913351</v>
      </c>
      <c r="M167" s="98">
        <v>483.2726900192651</v>
      </c>
      <c r="N167" s="98">
        <v>384.82350839783703</v>
      </c>
      <c r="O167" s="98">
        <v>428.82341362929475</v>
      </c>
      <c r="P167" s="98">
        <v>393.5912455987899</v>
      </c>
      <c r="Q167" s="98">
        <v>399.89136585510062</v>
      </c>
      <c r="R167" s="98">
        <v>338.987000204087</v>
      </c>
      <c r="S167" s="98">
        <v>436.91726393130131</v>
      </c>
      <c r="T167" s="98">
        <v>451.06880290414819</v>
      </c>
      <c r="U167" s="98">
        <v>442.47914971159736</v>
      </c>
      <c r="V167" s="98">
        <v>330.77842497026552</v>
      </c>
      <c r="W167" s="98">
        <v>342.69505551631227</v>
      </c>
      <c r="X167" s="98">
        <v>338.92061143138403</v>
      </c>
      <c r="Y167" s="98">
        <v>345.30647502453519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150.23783198209759</v>
      </c>
      <c r="C175" s="122">
        <v>150.28723804026907</v>
      </c>
      <c r="D175" s="122">
        <v>163.40890847180486</v>
      </c>
      <c r="E175" s="122">
        <v>169.2483289945263</v>
      </c>
      <c r="F175" s="122">
        <v>160.31916400259121</v>
      </c>
      <c r="G175" s="122">
        <v>156.26549143001449</v>
      </c>
      <c r="H175" s="122">
        <v>149.9557715909456</v>
      </c>
      <c r="I175" s="122">
        <v>132.92560213778867</v>
      </c>
      <c r="J175" s="122">
        <v>115.27406292373016</v>
      </c>
      <c r="K175" s="122">
        <v>109.84912055120428</v>
      </c>
      <c r="L175" s="122">
        <v>110.32800764750782</v>
      </c>
      <c r="M175" s="122">
        <v>86.238483960127567</v>
      </c>
      <c r="N175" s="122">
        <v>69.10092890053329</v>
      </c>
      <c r="O175" s="122">
        <v>73.865592681853855</v>
      </c>
      <c r="P175" s="122">
        <v>63.345333627833938</v>
      </c>
      <c r="Q175" s="122">
        <v>62.789781664406405</v>
      </c>
      <c r="R175" s="122">
        <v>53.205092879417634</v>
      </c>
      <c r="S175" s="122">
        <v>71.211999513600659</v>
      </c>
      <c r="T175" s="122">
        <v>77.236305383794587</v>
      </c>
      <c r="U175" s="122">
        <v>78.290989266436412</v>
      </c>
      <c r="V175" s="122">
        <v>97.032855372369298</v>
      </c>
      <c r="W175" s="122">
        <v>91.081041762236595</v>
      </c>
      <c r="X175" s="122">
        <v>74.802387331418402</v>
      </c>
      <c r="Y175" s="122">
        <v>70.616719990504933</v>
      </c>
      <c r="DA175" s="130" t="s">
        <v>2744</v>
      </c>
    </row>
    <row r="176" spans="1:105" ht="12" customHeight="1" x14ac:dyDescent="0.25">
      <c r="A176" s="97" t="s">
        <v>50</v>
      </c>
      <c r="B176" s="98">
        <v>167.96737876616916</v>
      </c>
      <c r="C176" s="98">
        <v>169.15724737499556</v>
      </c>
      <c r="D176" s="98">
        <v>179.77770066932203</v>
      </c>
      <c r="E176" s="98">
        <v>182.45885385705057</v>
      </c>
      <c r="F176" s="98">
        <v>174.33178235208047</v>
      </c>
      <c r="G176" s="98">
        <v>174.14490394808593</v>
      </c>
      <c r="H176" s="98">
        <v>172.63862211752286</v>
      </c>
      <c r="I176" s="98">
        <v>157.30753578958195</v>
      </c>
      <c r="J176" s="98">
        <v>140.17103795267818</v>
      </c>
      <c r="K176" s="98">
        <v>140.28089927301147</v>
      </c>
      <c r="L176" s="98">
        <v>148.56330684631541</v>
      </c>
      <c r="M176" s="98">
        <v>122.78547080021482</v>
      </c>
      <c r="N176" s="98">
        <v>104.03614239813031</v>
      </c>
      <c r="O176" s="98">
        <v>113.07523240525195</v>
      </c>
      <c r="P176" s="98">
        <v>106.23787797999152</v>
      </c>
      <c r="Q176" s="98">
        <v>113.40051085080295</v>
      </c>
      <c r="R176" s="98">
        <v>100.81388768071264</v>
      </c>
      <c r="S176" s="98">
        <v>133.0935111391241</v>
      </c>
      <c r="T176" s="98">
        <v>143.51375956242077</v>
      </c>
      <c r="U176" s="98">
        <v>147.91378354563045</v>
      </c>
      <c r="V176" s="98">
        <v>205.58506418130452</v>
      </c>
      <c r="W176" s="98">
        <v>198.98832440883527</v>
      </c>
      <c r="X176" s="98">
        <v>179.94601381494039</v>
      </c>
      <c r="Y176" s="98">
        <v>171.37558327507085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164.29182074181227</v>
      </c>
      <c r="C3" s="118">
        <f t="shared" si="0"/>
        <v>162.35380627891374</v>
      </c>
      <c r="D3" s="118">
        <f t="shared" si="0"/>
        <v>189.68421062417329</v>
      </c>
      <c r="E3" s="118">
        <f t="shared" si="0"/>
        <v>199.68235353813634</v>
      </c>
      <c r="F3" s="118">
        <f t="shared" si="0"/>
        <v>191.54616983248008</v>
      </c>
      <c r="G3" s="118">
        <f t="shared" si="0"/>
        <v>206.72656405777093</v>
      </c>
      <c r="H3" s="118">
        <f t="shared" si="0"/>
        <v>215.55460111057809</v>
      </c>
      <c r="I3" s="118">
        <f t="shared" si="0"/>
        <v>156.94699918942405</v>
      </c>
      <c r="J3" s="118">
        <f t="shared" si="0"/>
        <v>191.5107406833616</v>
      </c>
      <c r="K3" s="118">
        <f t="shared" si="0"/>
        <v>181.66359349008872</v>
      </c>
      <c r="L3" s="118">
        <f t="shared" si="0"/>
        <v>191.22226612074078</v>
      </c>
      <c r="M3" s="118">
        <f t="shared" si="0"/>
        <v>213.05026897098787</v>
      </c>
      <c r="N3" s="118">
        <f t="shared" si="0"/>
        <v>193.15564521777407</v>
      </c>
      <c r="O3" s="118">
        <f t="shared" si="0"/>
        <v>184.34968007238763</v>
      </c>
      <c r="P3" s="118">
        <f t="shared" si="0"/>
        <v>158.25772854499877</v>
      </c>
      <c r="Q3" s="118">
        <f t="shared" si="0"/>
        <v>158.0654206733463</v>
      </c>
      <c r="R3" s="118">
        <f t="shared" ref="R3:V3" si="1">R4+R7+R9+R19</f>
        <v>193.95509373377286</v>
      </c>
      <c r="S3" s="118">
        <f t="shared" si="1"/>
        <v>223.05020433088922</v>
      </c>
      <c r="T3" s="118">
        <f t="shared" si="1"/>
        <v>172.81667818049849</v>
      </c>
      <c r="U3" s="118">
        <f t="shared" si="1"/>
        <v>163.38007856378107</v>
      </c>
      <c r="V3" s="118">
        <f t="shared" si="1"/>
        <v>173.50425775457313</v>
      </c>
      <c r="W3" s="118">
        <f t="shared" ref="W3:Y3" si="2">W4+W7+W9+W19</f>
        <v>171.20418421740436</v>
      </c>
      <c r="X3" s="118">
        <f t="shared" si="2"/>
        <v>201.53999204219355</v>
      </c>
      <c r="Y3" s="118">
        <f t="shared" si="2"/>
        <v>153.79083929321831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131.15286467080631</v>
      </c>
      <c r="C4" s="123">
        <f t="shared" si="3"/>
        <v>129.35424624727713</v>
      </c>
      <c r="D4" s="123">
        <f t="shared" si="3"/>
        <v>155.56913029452633</v>
      </c>
      <c r="E4" s="123">
        <f t="shared" si="3"/>
        <v>163.93917205169296</v>
      </c>
      <c r="F4" s="123">
        <f t="shared" si="3"/>
        <v>158.0802508984703</v>
      </c>
      <c r="G4" s="123">
        <f t="shared" si="3"/>
        <v>173.55259333722807</v>
      </c>
      <c r="H4" s="123">
        <f t="shared" si="3"/>
        <v>180.52573318860567</v>
      </c>
      <c r="I4" s="123">
        <f t="shared" si="3"/>
        <v>124.25896346509181</v>
      </c>
      <c r="J4" s="123">
        <f t="shared" si="3"/>
        <v>158.32074793983219</v>
      </c>
      <c r="K4" s="123">
        <f t="shared" si="3"/>
        <v>149.58789373245293</v>
      </c>
      <c r="L4" s="123">
        <f t="shared" si="3"/>
        <v>158.50736060936069</v>
      </c>
      <c r="M4" s="123">
        <f t="shared" si="3"/>
        <v>181.76102424750292</v>
      </c>
      <c r="N4" s="123">
        <f t="shared" si="3"/>
        <v>167.00320709756394</v>
      </c>
      <c r="O4" s="123">
        <f t="shared" si="3"/>
        <v>157.97001469618854</v>
      </c>
      <c r="P4" s="123">
        <f t="shared" si="3"/>
        <v>131.66640577543018</v>
      </c>
      <c r="Q4" s="123">
        <f t="shared" si="3"/>
        <v>127.60744657601487</v>
      </c>
      <c r="R4" s="123">
        <f t="shared" ref="R4:V4" si="4">SUM(R5:R6)</f>
        <v>164.66523558647779</v>
      </c>
      <c r="S4" s="123">
        <f t="shared" si="4"/>
        <v>193.07155963514961</v>
      </c>
      <c r="T4" s="123">
        <f t="shared" si="4"/>
        <v>142.64232925715186</v>
      </c>
      <c r="U4" s="123">
        <f t="shared" si="4"/>
        <v>133.02102139857209</v>
      </c>
      <c r="V4" s="123">
        <f t="shared" si="4"/>
        <v>138.31921402648081</v>
      </c>
      <c r="W4" s="123">
        <f t="shared" ref="W4:Y4" si="5">SUM(W5:W6)</f>
        <v>139.03101354548349</v>
      </c>
      <c r="X4" s="123">
        <f t="shared" si="5"/>
        <v>170.33126145081383</v>
      </c>
      <c r="Y4" s="123">
        <f t="shared" si="5"/>
        <v>121.27560446259999</v>
      </c>
      <c r="DA4" s="130" t="s">
        <v>2749</v>
      </c>
    </row>
    <row r="5" spans="1:105" ht="12" customHeight="1" x14ac:dyDescent="0.25">
      <c r="A5" s="97" t="s">
        <v>51</v>
      </c>
      <c r="B5" s="99">
        <v>130.4524100474604</v>
      </c>
      <c r="C5" s="99">
        <v>128.67261074401608</v>
      </c>
      <c r="D5" s="99">
        <v>154.75802978733381</v>
      </c>
      <c r="E5" s="99">
        <v>163.1009664166003</v>
      </c>
      <c r="F5" s="99">
        <v>157.27481437381414</v>
      </c>
      <c r="G5" s="99">
        <v>172.6867750188926</v>
      </c>
      <c r="H5" s="99">
        <v>179.64369914036214</v>
      </c>
      <c r="I5" s="99">
        <v>123.65993527001139</v>
      </c>
      <c r="J5" s="99">
        <v>157.56370129845493</v>
      </c>
      <c r="K5" s="99">
        <v>148.878624114274</v>
      </c>
      <c r="L5" s="99">
        <v>157.75314981981299</v>
      </c>
      <c r="M5" s="99">
        <v>180.89379559708385</v>
      </c>
      <c r="N5" s="99">
        <v>166.22236004114097</v>
      </c>
      <c r="O5" s="99">
        <v>157.22376048805566</v>
      </c>
      <c r="P5" s="99">
        <v>131.04143002704089</v>
      </c>
      <c r="Q5" s="99">
        <v>126.99909375652156</v>
      </c>
      <c r="R5" s="99">
        <v>163.87592555415307</v>
      </c>
      <c r="S5" s="99">
        <v>192.12826539097833</v>
      </c>
      <c r="T5" s="99">
        <v>141.94163333953358</v>
      </c>
      <c r="U5" s="99">
        <v>132.36451483131643</v>
      </c>
      <c r="V5" s="99">
        <v>137.62284790035426</v>
      </c>
      <c r="W5" s="99">
        <v>138.33081624434158</v>
      </c>
      <c r="X5" s="99">
        <v>169.48148077931154</v>
      </c>
      <c r="Y5" s="99">
        <v>120.67361859443244</v>
      </c>
      <c r="DA5" s="63" t="s">
        <v>2750</v>
      </c>
    </row>
    <row r="6" spans="1:105" ht="12" customHeight="1" x14ac:dyDescent="0.25">
      <c r="A6" s="97" t="s">
        <v>53</v>
      </c>
      <c r="B6" s="99">
        <v>0.70045462334589137</v>
      </c>
      <c r="C6" s="99">
        <v>0.68163550326104527</v>
      </c>
      <c r="D6" s="99">
        <v>0.81110050719252125</v>
      </c>
      <c r="E6" s="99">
        <v>0.83820563509265045</v>
      </c>
      <c r="F6" s="99">
        <v>0.80543652465616244</v>
      </c>
      <c r="G6" s="99">
        <v>0.86581831833547096</v>
      </c>
      <c r="H6" s="99">
        <v>0.88203404824352682</v>
      </c>
      <c r="I6" s="99">
        <v>0.59902819508042471</v>
      </c>
      <c r="J6" s="99">
        <v>0.75704664137727007</v>
      </c>
      <c r="K6" s="99">
        <v>0.70926961817892065</v>
      </c>
      <c r="L6" s="99">
        <v>0.75421078954770671</v>
      </c>
      <c r="M6" s="99">
        <v>0.86722865041905639</v>
      </c>
      <c r="N6" s="99">
        <v>0.78084705642296037</v>
      </c>
      <c r="O6" s="99">
        <v>0.74625420813289045</v>
      </c>
      <c r="P6" s="99">
        <v>0.62497574838928516</v>
      </c>
      <c r="Q6" s="99">
        <v>0.60835281949329856</v>
      </c>
      <c r="R6" s="99">
        <v>0.78931003232473407</v>
      </c>
      <c r="S6" s="99">
        <v>0.94329424417127161</v>
      </c>
      <c r="T6" s="99">
        <v>0.70069591761828454</v>
      </c>
      <c r="U6" s="99">
        <v>0.65650656725565026</v>
      </c>
      <c r="V6" s="99">
        <v>0.69636612612653581</v>
      </c>
      <c r="W6" s="99">
        <v>0.70019730114191581</v>
      </c>
      <c r="X6" s="99">
        <v>0.84978067150229086</v>
      </c>
      <c r="Y6" s="99">
        <v>0.60198586816754174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1.262943977650432E-2</v>
      </c>
      <c r="C7" s="123">
        <f t="shared" si="6"/>
        <v>1.5923257469804372E-2</v>
      </c>
      <c r="D7" s="123">
        <f t="shared" si="6"/>
        <v>2.7470250806181741E-2</v>
      </c>
      <c r="E7" s="123">
        <f t="shared" si="6"/>
        <v>5.151149000809177E-2</v>
      </c>
      <c r="F7" s="123">
        <f t="shared" si="6"/>
        <v>3.1067750191034801E-2</v>
      </c>
      <c r="G7" s="123">
        <f t="shared" si="6"/>
        <v>3.6154629025173954E-2</v>
      </c>
      <c r="H7" s="123">
        <f t="shared" si="6"/>
        <v>5.9137562352446549E-2</v>
      </c>
      <c r="I7" s="123">
        <f t="shared" si="6"/>
        <v>8.6303531187320773E-2</v>
      </c>
      <c r="J7" s="123">
        <f t="shared" si="6"/>
        <v>5.1094995606281723E-2</v>
      </c>
      <c r="K7" s="123">
        <f t="shared" si="6"/>
        <v>5.1113548825219027E-2</v>
      </c>
      <c r="L7" s="123">
        <f t="shared" si="6"/>
        <v>6.9339170234675396E-2</v>
      </c>
      <c r="M7" s="123">
        <f t="shared" si="6"/>
        <v>8.6760891942593996E-2</v>
      </c>
      <c r="N7" s="123">
        <f t="shared" si="6"/>
        <v>0.22288126623920523</v>
      </c>
      <c r="O7" s="123">
        <f t="shared" si="6"/>
        <v>0.18293260632231065</v>
      </c>
      <c r="P7" s="123">
        <f t="shared" si="6"/>
        <v>0.14487910461767989</v>
      </c>
      <c r="Q7" s="123">
        <f t="shared" si="6"/>
        <v>0.22809802146565933</v>
      </c>
      <c r="R7" s="123">
        <f t="shared" si="6"/>
        <v>0.21039146572466952</v>
      </c>
      <c r="S7" s="123">
        <f t="shared" si="6"/>
        <v>0.22372562912656735</v>
      </c>
      <c r="T7" s="123">
        <f t="shared" si="6"/>
        <v>0.28576813840003407</v>
      </c>
      <c r="U7" s="123">
        <f t="shared" si="6"/>
        <v>0.38170582875135539</v>
      </c>
      <c r="V7" s="123">
        <f t="shared" si="6"/>
        <v>0.18667993000091751</v>
      </c>
      <c r="W7" s="123">
        <f t="shared" si="6"/>
        <v>0.59989095987864971</v>
      </c>
      <c r="X7" s="123">
        <f t="shared" si="6"/>
        <v>0.59428604980951738</v>
      </c>
      <c r="Y7" s="123">
        <f t="shared" si="6"/>
        <v>0.51284338040126087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1.262943977650432E-2</v>
      </c>
      <c r="C8" s="99">
        <f>RES_hhdet_fech!C8/RES_summary!C$19</f>
        <v>1.5923257469804372E-2</v>
      </c>
      <c r="D8" s="99">
        <f>RES_hhdet_fech!D8/RES_summary!D$19</f>
        <v>2.7470250806181741E-2</v>
      </c>
      <c r="E8" s="99">
        <f>RES_hhdet_fech!E8/RES_summary!E$19</f>
        <v>5.151149000809177E-2</v>
      </c>
      <c r="F8" s="99">
        <f>RES_hhdet_fech!F8/RES_summary!F$19</f>
        <v>3.1067750191034801E-2</v>
      </c>
      <c r="G8" s="99">
        <f>RES_hhdet_fech!G8/RES_summary!G$19</f>
        <v>3.6154629025173954E-2</v>
      </c>
      <c r="H8" s="99">
        <f>RES_hhdet_fech!H8/RES_summary!H$19</f>
        <v>5.9137562352446549E-2</v>
      </c>
      <c r="I8" s="99">
        <f>RES_hhdet_fech!I8/RES_summary!I$19</f>
        <v>8.6303531187320773E-2</v>
      </c>
      <c r="J8" s="99">
        <f>RES_hhdet_fech!J8/RES_summary!J$19</f>
        <v>5.1094995606281723E-2</v>
      </c>
      <c r="K8" s="99">
        <f>RES_hhdet_fech!K8/RES_summary!K$19</f>
        <v>5.1113548825219027E-2</v>
      </c>
      <c r="L8" s="99">
        <f>RES_hhdet_fech!L8/RES_summary!L$19</f>
        <v>6.9339170234675396E-2</v>
      </c>
      <c r="M8" s="99">
        <f>RES_hhdet_fech!M8/RES_summary!M$19</f>
        <v>8.6760891942593996E-2</v>
      </c>
      <c r="N8" s="99">
        <f>RES_hhdet_fech!N8/RES_summary!N$19</f>
        <v>0.22288126623920523</v>
      </c>
      <c r="O8" s="99">
        <f>RES_hhdet_fech!O8/RES_summary!O$19</f>
        <v>0.18293260632231065</v>
      </c>
      <c r="P8" s="99">
        <f>RES_hhdet_fech!P8/RES_summary!P$19</f>
        <v>0.14487910461767989</v>
      </c>
      <c r="Q8" s="99">
        <f>RES_hhdet_fech!Q8/RES_summary!Q$19</f>
        <v>0.22809802146565933</v>
      </c>
      <c r="R8" s="99">
        <f>RES_hhdet_fech!R8/RES_summary!R$19</f>
        <v>0.21039146572466952</v>
      </c>
      <c r="S8" s="99">
        <f>RES_hhdet_fech!S8/RES_summary!S$19</f>
        <v>0.22372562912656735</v>
      </c>
      <c r="T8" s="99">
        <f>RES_hhdet_fech!T8/RES_summary!T$19</f>
        <v>0.28576813840003407</v>
      </c>
      <c r="U8" s="99">
        <f>RES_hhdet_fech!U8/RES_summary!U$19</f>
        <v>0.38170582875135539</v>
      </c>
      <c r="V8" s="99">
        <f>RES_hhdet_fech!V8/RES_summary!V$19</f>
        <v>0.18667993000091751</v>
      </c>
      <c r="W8" s="99">
        <f>RES_hhdet_fech!W8/RES_summary!W$19</f>
        <v>0.59989095987864971</v>
      </c>
      <c r="X8" s="99">
        <f>RES_hhdet_fech!X8/RES_summary!X$19</f>
        <v>0.59428604980951738</v>
      </c>
      <c r="Y8" s="99">
        <f>RES_hhdet_fech!Y8/RES_summary!Y$19</f>
        <v>0.51284338040126087</v>
      </c>
      <c r="DA8" s="63" t="s">
        <v>2753</v>
      </c>
    </row>
    <row r="9" spans="1:105" ht="12" customHeight="1" x14ac:dyDescent="0.25">
      <c r="A9" s="121" t="s">
        <v>55</v>
      </c>
      <c r="B9" s="123">
        <v>23.691479120233428</v>
      </c>
      <c r="C9" s="123">
        <v>23.377509403942945</v>
      </c>
      <c r="D9" s="123">
        <v>24.174386577904908</v>
      </c>
      <c r="E9" s="123">
        <v>25.626662853450778</v>
      </c>
      <c r="F9" s="123">
        <v>23.724881984037719</v>
      </c>
      <c r="G9" s="123">
        <v>23.605721268227978</v>
      </c>
      <c r="H9" s="123">
        <v>25.642593211023463</v>
      </c>
      <c r="I9" s="123">
        <v>24.028581041424967</v>
      </c>
      <c r="J9" s="123">
        <v>25.426789826619412</v>
      </c>
      <c r="K9" s="123">
        <v>24.655660076971618</v>
      </c>
      <c r="L9" s="123">
        <v>25.069039001601904</v>
      </c>
      <c r="M9" s="123">
        <v>24.822777317286587</v>
      </c>
      <c r="N9" s="123">
        <v>20.502302545417265</v>
      </c>
      <c r="O9" s="123">
        <v>20.666478953628683</v>
      </c>
      <c r="P9" s="123">
        <v>21.197721198772371</v>
      </c>
      <c r="Q9" s="123">
        <v>24.689895949621476</v>
      </c>
      <c r="R9" s="123">
        <v>23.985533796825283</v>
      </c>
      <c r="S9" s="123">
        <v>23.430606769722431</v>
      </c>
      <c r="T9" s="123">
        <v>23.169418713693084</v>
      </c>
      <c r="U9" s="123">
        <v>23.076862653601147</v>
      </c>
      <c r="V9" s="123">
        <v>24.808689030234881</v>
      </c>
      <c r="W9" s="123">
        <v>22.168930226486317</v>
      </c>
      <c r="X9" s="123">
        <v>22.064261481606199</v>
      </c>
      <c r="Y9" s="123">
        <v>23.815508851485621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27.230041669987632</v>
      </c>
      <c r="C11" s="99">
        <v>24.74243651049083</v>
      </c>
      <c r="D11" s="99">
        <v>27.759808583804794</v>
      </c>
      <c r="E11" s="99">
        <v>27.429604502729084</v>
      </c>
      <c r="F11" s="99">
        <v>23.728586876939854</v>
      </c>
      <c r="G11" s="99">
        <v>28.32821316023605</v>
      </c>
      <c r="H11" s="99">
        <v>28.923236114493957</v>
      </c>
      <c r="I11" s="99">
        <v>24.650883933750112</v>
      </c>
      <c r="J11" s="99">
        <v>24.53683340905393</v>
      </c>
      <c r="K11" s="99">
        <v>25.682353606468578</v>
      </c>
      <c r="L11" s="99">
        <v>33.40180937760946</v>
      </c>
      <c r="M11" s="99">
        <v>26.611660819487124</v>
      </c>
      <c r="N11" s="99">
        <v>20.997552963493025</v>
      </c>
      <c r="O11" s="99">
        <v>23.647793887029732</v>
      </c>
      <c r="P11" s="99">
        <v>22.420657012681804</v>
      </c>
      <c r="Q11" s="99">
        <v>23.005202598189555</v>
      </c>
      <c r="R11" s="99">
        <v>19.304934311239062</v>
      </c>
      <c r="S11" s="99">
        <v>24.04759884728108</v>
      </c>
      <c r="T11" s="99">
        <v>24.568972605127687</v>
      </c>
      <c r="U11" s="99">
        <v>24.747407420855996</v>
      </c>
      <c r="V11" s="99">
        <v>18.929085171252702</v>
      </c>
      <c r="W11" s="99">
        <v>19.845177340768288</v>
      </c>
      <c r="X11" s="99">
        <v>19.829077552897832</v>
      </c>
      <c r="Y11" s="99">
        <v>20.325624986477827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15.191684182412992</v>
      </c>
      <c r="D12" s="99">
        <v>17.064955920883602</v>
      </c>
      <c r="E12" s="99">
        <v>17.592987935072166</v>
      </c>
      <c r="F12" s="99">
        <v>14.857589562679161</v>
      </c>
      <c r="G12" s="99">
        <v>17.438343881741162</v>
      </c>
      <c r="H12" s="99">
        <v>19.049951469890182</v>
      </c>
      <c r="I12" s="99">
        <v>15.79352716366412</v>
      </c>
      <c r="J12" s="99">
        <v>16.170462645016617</v>
      </c>
      <c r="K12" s="99">
        <v>0</v>
      </c>
      <c r="L12" s="99">
        <v>21.509191421016556</v>
      </c>
      <c r="M12" s="99">
        <v>17.829362056973277</v>
      </c>
      <c r="N12" s="99">
        <v>13.501734992190094</v>
      </c>
      <c r="O12" s="99">
        <v>15.855191109568446</v>
      </c>
      <c r="P12" s="99">
        <v>15.17038318820536</v>
      </c>
      <c r="Q12" s="99">
        <v>16.674143392009519</v>
      </c>
      <c r="R12" s="99">
        <v>14.614690840802659</v>
      </c>
      <c r="S12" s="99">
        <v>17.751596544609651</v>
      </c>
      <c r="T12" s="99">
        <v>19.478068865831599</v>
      </c>
      <c r="U12" s="99">
        <v>20.572830990283535</v>
      </c>
      <c r="V12" s="99">
        <v>16.279518649730999</v>
      </c>
      <c r="W12" s="99">
        <v>17.150217375657483</v>
      </c>
      <c r="X12" s="99">
        <v>17.329205576753335</v>
      </c>
      <c r="Y12" s="99">
        <v>18.166321061050745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5.5646873634379057</v>
      </c>
      <c r="D13" s="102">
        <v>6.1385744818859038</v>
      </c>
      <c r="E13" s="102">
        <v>7.4512914965096835</v>
      </c>
      <c r="F13" s="102">
        <v>5.5158723051099638</v>
      </c>
      <c r="G13" s="102">
        <v>5.6763211381515379</v>
      </c>
      <c r="H13" s="102">
        <v>7.9226822199089204</v>
      </c>
      <c r="I13" s="102">
        <v>5.5490308694631256</v>
      </c>
      <c r="J13" s="102">
        <v>6.3584648590314554</v>
      </c>
      <c r="K13" s="102">
        <v>0</v>
      </c>
      <c r="L13" s="102">
        <v>7.3106931602487908</v>
      </c>
      <c r="M13" s="102">
        <v>6.8027787094537544</v>
      </c>
      <c r="N13" s="102">
        <v>3.3273371679997994</v>
      </c>
      <c r="O13" s="102">
        <v>4.1956004086510115</v>
      </c>
      <c r="P13" s="102">
        <v>4.1170871609096231</v>
      </c>
      <c r="Q13" s="102">
        <v>6.4790432130076949</v>
      </c>
      <c r="R13" s="102">
        <v>5.4917116995665394</v>
      </c>
      <c r="S13" s="102">
        <v>5.0763168447025118</v>
      </c>
      <c r="T13" s="102">
        <v>5.7070408215438366</v>
      </c>
      <c r="U13" s="102">
        <v>5.9362873548875843</v>
      </c>
      <c r="V13" s="102">
        <v>5.0749106444503864</v>
      </c>
      <c r="W13" s="102">
        <v>4.3235828900900604</v>
      </c>
      <c r="X13" s="102">
        <v>5.1384328658708647</v>
      </c>
      <c r="Y13" s="102">
        <v>6.6062692652103125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9.626996818975087</v>
      </c>
      <c r="D14" s="105">
        <v>10.926381438997696</v>
      </c>
      <c r="E14" s="105">
        <v>10.141696438562487</v>
      </c>
      <c r="F14" s="105">
        <v>9.3417172575691954</v>
      </c>
      <c r="G14" s="105">
        <v>11.762022743589622</v>
      </c>
      <c r="H14" s="105">
        <v>11.127269249981262</v>
      </c>
      <c r="I14" s="105">
        <v>10.244496294200992</v>
      </c>
      <c r="J14" s="105">
        <v>9.811997785985163</v>
      </c>
      <c r="K14" s="105">
        <v>0</v>
      </c>
      <c r="L14" s="105">
        <v>14.198498260767762</v>
      </c>
      <c r="M14" s="105">
        <v>11.026583347519525</v>
      </c>
      <c r="N14" s="105">
        <v>10.174397824190297</v>
      </c>
      <c r="O14" s="105">
        <v>11.659590700917436</v>
      </c>
      <c r="P14" s="105">
        <v>11.05329602729574</v>
      </c>
      <c r="Q14" s="105">
        <v>10.195100179001823</v>
      </c>
      <c r="R14" s="105">
        <v>9.1229791412361205</v>
      </c>
      <c r="S14" s="105">
        <v>12.675279699907136</v>
      </c>
      <c r="T14" s="105">
        <v>13.771028044287759</v>
      </c>
      <c r="U14" s="105">
        <v>14.636543635395952</v>
      </c>
      <c r="V14" s="105">
        <v>11.204608005280612</v>
      </c>
      <c r="W14" s="105">
        <v>12.826634485567423</v>
      </c>
      <c r="X14" s="105">
        <v>12.19077271088247</v>
      </c>
      <c r="Y14" s="105">
        <v>11.560051795840435</v>
      </c>
      <c r="DA14" s="132" t="s">
        <v>2759</v>
      </c>
    </row>
    <row r="15" spans="1:105" ht="12" customHeight="1" x14ac:dyDescent="0.25">
      <c r="A15" s="106" t="s">
        <v>122</v>
      </c>
      <c r="B15" s="102">
        <v>22.327389988101899</v>
      </c>
      <c r="C15" s="102">
        <v>22.994118522537331</v>
      </c>
      <c r="D15" s="102">
        <v>23.115187398968288</v>
      </c>
      <c r="E15" s="102">
        <v>25.233994947698665</v>
      </c>
      <c r="F15" s="102">
        <v>23.828318085873924</v>
      </c>
      <c r="G15" s="102">
        <v>22.791261158181232</v>
      </c>
      <c r="H15" s="102">
        <v>25.249492361911681</v>
      </c>
      <c r="I15" s="102">
        <v>24.055727355410639</v>
      </c>
      <c r="J15" s="102">
        <v>25.678314602590916</v>
      </c>
      <c r="K15" s="102">
        <v>24.737041809720317</v>
      </c>
      <c r="L15" s="102">
        <v>24.662053219736858</v>
      </c>
      <c r="M15" s="102">
        <v>25.027191731027401</v>
      </c>
      <c r="N15" s="102">
        <v>20.902832629674077</v>
      </c>
      <c r="O15" s="102">
        <v>20.985775646661839</v>
      </c>
      <c r="P15" s="102">
        <v>21.615707789972664</v>
      </c>
      <c r="Q15" s="102">
        <v>25.260820604559303</v>
      </c>
      <c r="R15" s="102">
        <v>24.693430742932367</v>
      </c>
      <c r="S15" s="102">
        <v>23.88121344103315</v>
      </c>
      <c r="T15" s="102">
        <v>23.577616956892722</v>
      </c>
      <c r="U15" s="102">
        <v>23.457820326220887</v>
      </c>
      <c r="V15" s="102">
        <v>25.641525357749561</v>
      </c>
      <c r="W15" s="102">
        <v>22.783159897480132</v>
      </c>
      <c r="X15" s="102">
        <v>22.649363925958585</v>
      </c>
      <c r="Y15" s="102">
        <v>24.49452553742907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15.338862632288061</v>
      </c>
      <c r="D16" s="105">
        <v>15.449991627989995</v>
      </c>
      <c r="E16" s="105">
        <v>17.486046278978144</v>
      </c>
      <c r="F16" s="105">
        <v>16.201877073364912</v>
      </c>
      <c r="G16" s="105">
        <v>15.263406513414886</v>
      </c>
      <c r="H16" s="105">
        <v>17.750167126044104</v>
      </c>
      <c r="I16" s="105">
        <v>16.456282256819755</v>
      </c>
      <c r="J16" s="105">
        <v>17.891744766816064</v>
      </c>
      <c r="K16" s="105">
        <v>17.050317702526375</v>
      </c>
      <c r="L16" s="105">
        <v>16.967943173536455</v>
      </c>
      <c r="M16" s="105">
        <v>17.636886274616362</v>
      </c>
      <c r="N16" s="105">
        <v>13.955435270223386</v>
      </c>
      <c r="O16" s="105">
        <v>14.202985977685376</v>
      </c>
      <c r="P16" s="105">
        <v>14.69482488097219</v>
      </c>
      <c r="Q16" s="105">
        <v>18.136171777755784</v>
      </c>
      <c r="R16" s="105">
        <v>17.855644421952672</v>
      </c>
      <c r="S16" s="105">
        <v>17.462969099391614</v>
      </c>
      <c r="T16" s="105">
        <v>17.618585468871625</v>
      </c>
      <c r="U16" s="105">
        <v>17.757462106604159</v>
      </c>
      <c r="V16" s="105">
        <v>19.766330965313717</v>
      </c>
      <c r="W16" s="105">
        <v>17.319633100139345</v>
      </c>
      <c r="X16" s="105">
        <v>17.529983434718215</v>
      </c>
      <c r="Y16" s="105">
        <v>19.505031588669205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5.2325487270083322</v>
      </c>
      <c r="D17" s="99">
        <v>5.1704657958163107</v>
      </c>
      <c r="E17" s="99">
        <v>6.9354413906151642</v>
      </c>
      <c r="F17" s="99">
        <v>5.6003220599113694</v>
      </c>
      <c r="G17" s="99">
        <v>4.6118129050450847</v>
      </c>
      <c r="H17" s="99">
        <v>6.9257902576223795</v>
      </c>
      <c r="I17" s="99">
        <v>5.3766230850348338</v>
      </c>
      <c r="J17" s="99">
        <v>6.53812391673444</v>
      </c>
      <c r="K17" s="99">
        <v>5.7973546529839126</v>
      </c>
      <c r="L17" s="99">
        <v>5.5561560818175959</v>
      </c>
      <c r="M17" s="99">
        <v>6.510200319330866</v>
      </c>
      <c r="N17" s="99">
        <v>3.2910864381629406</v>
      </c>
      <c r="O17" s="99">
        <v>3.5711718063952311</v>
      </c>
      <c r="P17" s="99">
        <v>3.7852779457577297</v>
      </c>
      <c r="Q17" s="99">
        <v>6.71380766240316</v>
      </c>
      <c r="R17" s="99">
        <v>6.3556462998855565</v>
      </c>
      <c r="S17" s="99">
        <v>5.8060348614790147</v>
      </c>
      <c r="T17" s="99">
        <v>5.9010719908694442</v>
      </c>
      <c r="U17" s="99">
        <v>5.7682882085844227</v>
      </c>
      <c r="V17" s="99">
        <v>6.8239971370024115</v>
      </c>
      <c r="W17" s="99">
        <v>4.8459445503459246</v>
      </c>
      <c r="X17" s="99">
        <v>5.7168812655844956</v>
      </c>
      <c r="Y17" s="99">
        <v>7.6903699428738141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10.10631390527973</v>
      </c>
      <c r="D18" s="99">
        <v>10.279525832173684</v>
      </c>
      <c r="E18" s="99">
        <v>10.550604888362979</v>
      </c>
      <c r="F18" s="99">
        <v>10.601555013453543</v>
      </c>
      <c r="G18" s="99">
        <v>10.651593608369803</v>
      </c>
      <c r="H18" s="99">
        <v>10.824376868421728</v>
      </c>
      <c r="I18" s="99">
        <v>11.079659171784922</v>
      </c>
      <c r="J18" s="99">
        <v>11.353620850081628</v>
      </c>
      <c r="K18" s="99">
        <v>11.252963049542464</v>
      </c>
      <c r="L18" s="99">
        <v>11.41178709171886</v>
      </c>
      <c r="M18" s="99">
        <v>11.126685955285494</v>
      </c>
      <c r="N18" s="99">
        <v>10.664348832060442</v>
      </c>
      <c r="O18" s="99">
        <v>10.631814171290143</v>
      </c>
      <c r="P18" s="99">
        <v>10.909546935214458</v>
      </c>
      <c r="Q18" s="99">
        <v>11.422364115352622</v>
      </c>
      <c r="R18" s="99">
        <v>11.499998122067112</v>
      </c>
      <c r="S18" s="99">
        <v>11.6569342379126</v>
      </c>
      <c r="T18" s="99">
        <v>11.717513478002187</v>
      </c>
      <c r="U18" s="99">
        <v>11.989173898019736</v>
      </c>
      <c r="V18" s="99">
        <v>12.942333828311304</v>
      </c>
      <c r="W18" s="99">
        <v>12.473688549793419</v>
      </c>
      <c r="X18" s="99">
        <v>11.813102169133717</v>
      </c>
      <c r="Y18" s="99">
        <v>11.81466164579539</v>
      </c>
      <c r="DA18" s="63" t="s">
        <v>2763</v>
      </c>
    </row>
    <row r="19" spans="1:105" ht="12" customHeight="1" x14ac:dyDescent="0.25">
      <c r="A19" s="121" t="s">
        <v>54</v>
      </c>
      <c r="B19" s="123">
        <v>9.4348475109960237</v>
      </c>
      <c r="C19" s="123">
        <v>9.6061273702238434</v>
      </c>
      <c r="D19" s="123">
        <v>9.9132235009358851</v>
      </c>
      <c r="E19" s="123">
        <v>10.065007142984527</v>
      </c>
      <c r="F19" s="123">
        <v>9.7099691997810158</v>
      </c>
      <c r="G19" s="123">
        <v>9.5320948232897198</v>
      </c>
      <c r="H19" s="123">
        <v>9.3271371485964991</v>
      </c>
      <c r="I19" s="123">
        <v>8.5731511517199479</v>
      </c>
      <c r="J19" s="123">
        <v>7.71210792130372</v>
      </c>
      <c r="K19" s="123">
        <v>7.3689261318389425</v>
      </c>
      <c r="L19" s="123">
        <v>7.5765273395434933</v>
      </c>
      <c r="M19" s="123">
        <v>6.3797065142557816</v>
      </c>
      <c r="N19" s="123">
        <v>5.4272543085536284</v>
      </c>
      <c r="O19" s="123">
        <v>5.530253816248103</v>
      </c>
      <c r="P19" s="123">
        <v>5.2487224661785357</v>
      </c>
      <c r="Q19" s="123">
        <v>5.539980126244294</v>
      </c>
      <c r="R19" s="123">
        <v>5.0939328847450964</v>
      </c>
      <c r="S19" s="123">
        <v>6.3243122968906142</v>
      </c>
      <c r="T19" s="123">
        <v>6.7191620712534803</v>
      </c>
      <c r="U19" s="123">
        <v>6.9004886828564596</v>
      </c>
      <c r="V19" s="123">
        <v>10.189674767856522</v>
      </c>
      <c r="W19" s="123">
        <v>9.4043494855558993</v>
      </c>
      <c r="X19" s="123">
        <v>8.5501830599640236</v>
      </c>
      <c r="Y19" s="123">
        <v>8.1868825987314526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9.7373467627950792</v>
      </c>
      <c r="C21" s="99">
        <v>9.7431828965740142</v>
      </c>
      <c r="D21" s="99">
        <v>10.279720616348845</v>
      </c>
      <c r="E21" s="99">
        <v>10.354561173950941</v>
      </c>
      <c r="F21" s="99">
        <v>9.8318220848342222</v>
      </c>
      <c r="G21" s="99">
        <v>9.7759611013921965</v>
      </c>
      <c r="H21" s="99">
        <v>9.6664870702312822</v>
      </c>
      <c r="I21" s="99">
        <v>8.7974899058676428</v>
      </c>
      <c r="J21" s="99">
        <v>7.8340948281586646</v>
      </c>
      <c r="K21" s="99">
        <v>7.833101653044138</v>
      </c>
      <c r="L21" s="99">
        <v>8.2819178691427968</v>
      </c>
      <c r="M21" s="99">
        <v>6.8258439977247809</v>
      </c>
      <c r="N21" s="99">
        <v>5.7571540985767156</v>
      </c>
      <c r="O21" s="99">
        <v>6.2201660464980062</v>
      </c>
      <c r="P21" s="99">
        <v>5.8068932806238749</v>
      </c>
      <c r="Q21" s="99">
        <v>6.1640445590608541</v>
      </c>
      <c r="R21" s="99">
        <v>5.4566840821103391</v>
      </c>
      <c r="S21" s="99">
        <v>7.1776604777728457</v>
      </c>
      <c r="T21" s="99">
        <v>7.7317007822786827</v>
      </c>
      <c r="U21" s="99">
        <v>7.9986704513722016</v>
      </c>
      <c r="V21" s="99">
        <v>11.170560201896134</v>
      </c>
      <c r="W21" s="99">
        <v>10.840440566910715</v>
      </c>
      <c r="X21" s="99">
        <v>9.8106905755947391</v>
      </c>
      <c r="Y21" s="99">
        <v>9.3267609787997721</v>
      </c>
      <c r="DA21" s="63" t="s">
        <v>2766</v>
      </c>
    </row>
    <row r="22" spans="1:105" ht="12" customHeight="1" x14ac:dyDescent="0.25">
      <c r="A22" s="109" t="s">
        <v>120</v>
      </c>
      <c r="B22" s="110">
        <v>6.8701615641789298</v>
      </c>
      <c r="C22" s="110">
        <v>8.5074527353828149</v>
      </c>
      <c r="D22" s="110">
        <v>6.4502997445190431</v>
      </c>
      <c r="E22" s="110">
        <v>6.6136079954900548</v>
      </c>
      <c r="F22" s="110">
        <v>8.3603853950749407</v>
      </c>
      <c r="G22" s="110">
        <v>7.3363720974842446</v>
      </c>
      <c r="H22" s="110">
        <v>6.834554847070601</v>
      </c>
      <c r="I22" s="110">
        <v>7.0194967353465749</v>
      </c>
      <c r="J22" s="110">
        <v>6.9839938606360583</v>
      </c>
      <c r="K22" s="110">
        <v>5.4420030158149224</v>
      </c>
      <c r="L22" s="110">
        <v>5.6290643260780531</v>
      </c>
      <c r="M22" s="110">
        <v>5.5141295532431469</v>
      </c>
      <c r="N22" s="110">
        <v>4.8946148835460468</v>
      </c>
      <c r="O22" s="110">
        <v>4.4812350505509198</v>
      </c>
      <c r="P22" s="110">
        <v>4.4270949295211128</v>
      </c>
      <c r="Q22" s="110">
        <v>4.6755405492999094</v>
      </c>
      <c r="R22" s="110">
        <v>4.6381439005930245</v>
      </c>
      <c r="S22" s="110">
        <v>5.196070503097185</v>
      </c>
      <c r="T22" s="110">
        <v>5.3889444310458199</v>
      </c>
      <c r="U22" s="110">
        <v>5.4690293573952813</v>
      </c>
      <c r="V22" s="110">
        <v>8.9708073273356348</v>
      </c>
      <c r="W22" s="110">
        <v>7.7129473945676885</v>
      </c>
      <c r="X22" s="110">
        <v>7.0512546842975548</v>
      </c>
      <c r="Y22" s="110">
        <v>6.8305774490649007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228.74846696796845</v>
      </c>
      <c r="C24" s="118">
        <f t="shared" si="7"/>
        <v>207.91295557597775</v>
      </c>
      <c r="D24" s="118">
        <f t="shared" si="7"/>
        <v>242.27751383722531</v>
      </c>
      <c r="E24" s="118">
        <f t="shared" si="7"/>
        <v>247.52509696304773</v>
      </c>
      <c r="F24" s="118">
        <f t="shared" si="7"/>
        <v>191.27469543718627</v>
      </c>
      <c r="G24" s="118">
        <f t="shared" si="7"/>
        <v>275.9263665046484</v>
      </c>
      <c r="H24" s="118">
        <f t="shared" si="7"/>
        <v>275.70613206576746</v>
      </c>
      <c r="I24" s="118">
        <f t="shared" si="7"/>
        <v>163.6055312507826</v>
      </c>
      <c r="J24" s="118">
        <f t="shared" si="7"/>
        <v>186.13035022175541</v>
      </c>
      <c r="K24" s="118">
        <f t="shared" si="7"/>
        <v>200.08379761555042</v>
      </c>
      <c r="L24" s="118">
        <f t="shared" si="7"/>
        <v>395.01670435463791</v>
      </c>
      <c r="M24" s="118">
        <f t="shared" si="7"/>
        <v>269.50574829633393</v>
      </c>
      <c r="N24" s="118">
        <f t="shared" si="7"/>
        <v>174.99914606966797</v>
      </c>
      <c r="O24" s="118">
        <f t="shared" si="7"/>
        <v>202.47365451602528</v>
      </c>
      <c r="P24" s="118">
        <f t="shared" si="7"/>
        <v>170.77118564506966</v>
      </c>
      <c r="Q24" s="118">
        <f t="shared" si="7"/>
        <v>190.98281335994395</v>
      </c>
      <c r="R24" s="118">
        <f t="shared" ref="R24:V24" si="8">R25+R28+R30+R39</f>
        <v>170.87603087897403</v>
      </c>
      <c r="S24" s="118">
        <f t="shared" si="8"/>
        <v>202.04389229644335</v>
      </c>
      <c r="T24" s="118">
        <f t="shared" si="8"/>
        <v>211.0341542510875</v>
      </c>
      <c r="U24" s="118">
        <f t="shared" si="8"/>
        <v>234.93122325442999</v>
      </c>
      <c r="V24" s="118">
        <f t="shared" si="8"/>
        <v>120.47930471221645</v>
      </c>
      <c r="W24" s="118">
        <f t="shared" ref="W24:Y24" si="9">W25+W28+W30+W39</f>
        <v>157.07252714463561</v>
      </c>
      <c r="X24" s="118">
        <f t="shared" si="9"/>
        <v>194.78826398174235</v>
      </c>
      <c r="Y24" s="118">
        <f t="shared" si="9"/>
        <v>187.72603334052707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195.60953765922281</v>
      </c>
      <c r="C25" s="123">
        <f t="shared" si="10"/>
        <v>174.74516016559576</v>
      </c>
      <c r="D25" s="123">
        <f t="shared" si="10"/>
        <v>207.84250358340404</v>
      </c>
      <c r="E25" s="123">
        <f t="shared" si="10"/>
        <v>211.36516246503464</v>
      </c>
      <c r="F25" s="123">
        <f t="shared" si="10"/>
        <v>157.36020798816855</v>
      </c>
      <c r="G25" s="123">
        <f t="shared" si="10"/>
        <v>242.05176446419063</v>
      </c>
      <c r="H25" s="123">
        <f t="shared" si="10"/>
        <v>240.55919238989117</v>
      </c>
      <c r="I25" s="123">
        <f t="shared" si="10"/>
        <v>131.11298953420265</v>
      </c>
      <c r="J25" s="123">
        <f t="shared" si="10"/>
        <v>152.98494264566696</v>
      </c>
      <c r="K25" s="123">
        <f t="shared" si="10"/>
        <v>167.95462547154884</v>
      </c>
      <c r="L25" s="123">
        <f t="shared" si="10"/>
        <v>361.90787503071522</v>
      </c>
      <c r="M25" s="123">
        <f t="shared" si="10"/>
        <v>237.67925290194478</v>
      </c>
      <c r="N25" s="123">
        <f t="shared" si="10"/>
        <v>148.77925961585865</v>
      </c>
      <c r="O25" s="123">
        <f t="shared" si="10"/>
        <v>176.84466791240058</v>
      </c>
      <c r="P25" s="123">
        <f t="shared" si="10"/>
        <v>144.8232787512658</v>
      </c>
      <c r="Q25" s="123">
        <f t="shared" si="10"/>
        <v>160.9710140772641</v>
      </c>
      <c r="R25" s="123">
        <f t="shared" ref="R25:V25" si="11">SUM(R26:R27)</f>
        <v>141.49062730259655</v>
      </c>
      <c r="S25" s="123">
        <f t="shared" si="11"/>
        <v>171.18501273537461</v>
      </c>
      <c r="T25" s="123">
        <f t="shared" si="11"/>
        <v>179.40448182989158</v>
      </c>
      <c r="U25" s="123">
        <f t="shared" si="11"/>
        <v>203.03354325443712</v>
      </c>
      <c r="V25" s="123">
        <f t="shared" si="11"/>
        <v>84.130047223256199</v>
      </c>
      <c r="W25" s="123">
        <f t="shared" ref="W25:Y25" si="12">SUM(W26:W27)</f>
        <v>125.68080359926013</v>
      </c>
      <c r="X25" s="123">
        <f t="shared" si="12"/>
        <v>164.67226951771977</v>
      </c>
      <c r="Y25" s="123">
        <f t="shared" si="12"/>
        <v>156.27423056666396</v>
      </c>
      <c r="DA25" s="130" t="s">
        <v>2769</v>
      </c>
    </row>
    <row r="26" spans="1:105" ht="12" customHeight="1" x14ac:dyDescent="0.25">
      <c r="A26" s="97" t="s">
        <v>74</v>
      </c>
      <c r="B26" s="99">
        <v>193.59294165544398</v>
      </c>
      <c r="C26" s="99">
        <v>172.97536161110094</v>
      </c>
      <c r="D26" s="99">
        <v>205.76875576715659</v>
      </c>
      <c r="E26" s="99">
        <v>209.30938802590782</v>
      </c>
      <c r="F26" s="99">
        <v>155.84262751619278</v>
      </c>
      <c r="G26" s="99">
        <v>239.77287285837818</v>
      </c>
      <c r="H26" s="99">
        <v>238.34646322748114</v>
      </c>
      <c r="I26" s="99">
        <v>129.92590130449588</v>
      </c>
      <c r="J26" s="99">
        <v>151.61571559119352</v>
      </c>
      <c r="K26" s="99">
        <v>166.47553580220921</v>
      </c>
      <c r="L26" s="99">
        <v>358.76237019140365</v>
      </c>
      <c r="M26" s="99">
        <v>235.64921185558319</v>
      </c>
      <c r="N26" s="99">
        <v>147.4629247346482</v>
      </c>
      <c r="O26" s="99">
        <v>174.90591565686049</v>
      </c>
      <c r="P26" s="99">
        <v>143.23192802643487</v>
      </c>
      <c r="Q26" s="99">
        <v>159.19987613134668</v>
      </c>
      <c r="R26" s="99">
        <v>139.94013088029843</v>
      </c>
      <c r="S26" s="99">
        <v>169.29522553821573</v>
      </c>
      <c r="T26" s="99">
        <v>177.42722077087788</v>
      </c>
      <c r="U26" s="99">
        <v>200.79911549977373</v>
      </c>
      <c r="V26" s="99">
        <v>83.188378452851524</v>
      </c>
      <c r="W26" s="99">
        <v>124.27481223950348</v>
      </c>
      <c r="X26" s="99">
        <v>162.84777797058868</v>
      </c>
      <c r="Y26" s="99">
        <v>154.54971189650757</v>
      </c>
      <c r="DA26" s="63" t="s">
        <v>2770</v>
      </c>
    </row>
    <row r="27" spans="1:105" ht="12" customHeight="1" x14ac:dyDescent="0.25">
      <c r="A27" s="97" t="s">
        <v>53</v>
      </c>
      <c r="B27" s="99">
        <v>2.0165960037788366</v>
      </c>
      <c r="C27" s="99">
        <v>1.7697985544948229</v>
      </c>
      <c r="D27" s="99">
        <v>2.0737478162474505</v>
      </c>
      <c r="E27" s="99">
        <v>2.0557744391268162</v>
      </c>
      <c r="F27" s="99">
        <v>1.5175804719757708</v>
      </c>
      <c r="G27" s="99">
        <v>2.2788916058124555</v>
      </c>
      <c r="H27" s="99">
        <v>2.2127291624100325</v>
      </c>
      <c r="I27" s="99">
        <v>1.1870882297067831</v>
      </c>
      <c r="J27" s="99">
        <v>1.3692270544734408</v>
      </c>
      <c r="K27" s="99">
        <v>1.4790896693396236</v>
      </c>
      <c r="L27" s="99">
        <v>3.1455048393115694</v>
      </c>
      <c r="M27" s="99">
        <v>2.0300410463615948</v>
      </c>
      <c r="N27" s="99">
        <v>1.3163348812104458</v>
      </c>
      <c r="O27" s="99">
        <v>1.938752255540092</v>
      </c>
      <c r="P27" s="99">
        <v>1.5913507248309176</v>
      </c>
      <c r="Q27" s="99">
        <v>1.7711379459174095</v>
      </c>
      <c r="R27" s="99">
        <v>1.5504964222981259</v>
      </c>
      <c r="S27" s="99">
        <v>1.8897871971588782</v>
      </c>
      <c r="T27" s="99">
        <v>1.9772610590137094</v>
      </c>
      <c r="U27" s="99">
        <v>2.2344277546633955</v>
      </c>
      <c r="V27" s="99">
        <v>0.94166877040467512</v>
      </c>
      <c r="W27" s="99">
        <v>1.4059913597566549</v>
      </c>
      <c r="X27" s="99">
        <v>1.824491547131083</v>
      </c>
      <c r="Y27" s="99">
        <v>1.7245186701563937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1.260973738151084E-2</v>
      </c>
      <c r="C28" s="123">
        <f t="shared" si="13"/>
        <v>1.4740712847910472E-2</v>
      </c>
      <c r="D28" s="123">
        <f t="shared" si="13"/>
        <v>2.4859740998499694E-2</v>
      </c>
      <c r="E28" s="123">
        <f t="shared" si="13"/>
        <v>4.0536864817607404E-2</v>
      </c>
      <c r="F28" s="123">
        <f t="shared" si="13"/>
        <v>2.2803466018298513E-2</v>
      </c>
      <c r="G28" s="123">
        <f t="shared" si="13"/>
        <v>2.4726626966556978E-2</v>
      </c>
      <c r="H28" s="123">
        <f t="shared" si="13"/>
        <v>3.9130011856141123E-2</v>
      </c>
      <c r="I28" s="123">
        <f t="shared" si="13"/>
        <v>6.027105367640298E-2</v>
      </c>
      <c r="J28" s="123">
        <f t="shared" si="13"/>
        <v>3.3291459321160309E-2</v>
      </c>
      <c r="K28" s="123">
        <f t="shared" si="13"/>
        <v>1.2737006888589674E-2</v>
      </c>
      <c r="L28" s="123">
        <f t="shared" si="13"/>
        <v>1.6238128798549479E-3</v>
      </c>
      <c r="M28" s="123">
        <f t="shared" si="13"/>
        <v>1.3664745783916704E-3</v>
      </c>
      <c r="N28" s="123">
        <f t="shared" si="13"/>
        <v>7.0073448091109616E-2</v>
      </c>
      <c r="O28" s="123">
        <f t="shared" si="13"/>
        <v>0.17924908503248307</v>
      </c>
      <c r="P28" s="123">
        <f t="shared" si="13"/>
        <v>0.21751827441285995</v>
      </c>
      <c r="Q28" s="123">
        <f t="shared" si="13"/>
        <v>0.42063244799354405</v>
      </c>
      <c r="R28" s="123">
        <f t="shared" si="13"/>
        <v>0.42537777140689498</v>
      </c>
      <c r="S28" s="123">
        <f t="shared" si="13"/>
        <v>0.42398364511987446</v>
      </c>
      <c r="T28" s="123">
        <f t="shared" si="13"/>
        <v>0.48071049099271634</v>
      </c>
      <c r="U28" s="123">
        <f t="shared" si="13"/>
        <v>0.59072493546440663</v>
      </c>
      <c r="V28" s="123">
        <f t="shared" si="13"/>
        <v>0.34257598415358936</v>
      </c>
      <c r="W28" s="123">
        <f t="shared" si="13"/>
        <v>0.938433500388688</v>
      </c>
      <c r="X28" s="123">
        <f t="shared" si="13"/>
        <v>0.56941283626634709</v>
      </c>
      <c r="Y28" s="123">
        <f t="shared" si="13"/>
        <v>0.30221396264828237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1.260973738151084E-2</v>
      </c>
      <c r="C29" s="99">
        <f>RES_hhdet_fech!C29/RES_summary!C$19</f>
        <v>1.4740712847910472E-2</v>
      </c>
      <c r="D29" s="99">
        <f>RES_hhdet_fech!D29/RES_summary!D$19</f>
        <v>2.4859740998499694E-2</v>
      </c>
      <c r="E29" s="99">
        <f>RES_hhdet_fech!E29/RES_summary!E$19</f>
        <v>4.0536864817607404E-2</v>
      </c>
      <c r="F29" s="99">
        <f>RES_hhdet_fech!F29/RES_summary!F$19</f>
        <v>2.2803466018298513E-2</v>
      </c>
      <c r="G29" s="99">
        <f>RES_hhdet_fech!G29/RES_summary!G$19</f>
        <v>2.4726626966556978E-2</v>
      </c>
      <c r="H29" s="99">
        <f>RES_hhdet_fech!H29/RES_summary!H$19</f>
        <v>3.9130011856141123E-2</v>
      </c>
      <c r="I29" s="99">
        <f>RES_hhdet_fech!I29/RES_summary!I$19</f>
        <v>6.027105367640298E-2</v>
      </c>
      <c r="J29" s="99">
        <f>RES_hhdet_fech!J29/RES_summary!J$19</f>
        <v>3.3291459321160309E-2</v>
      </c>
      <c r="K29" s="99">
        <f>RES_hhdet_fech!K29/RES_summary!K$19</f>
        <v>1.2737006888589674E-2</v>
      </c>
      <c r="L29" s="99">
        <f>RES_hhdet_fech!L29/RES_summary!L$19</f>
        <v>1.6238128798549479E-3</v>
      </c>
      <c r="M29" s="99">
        <f>RES_hhdet_fech!M29/RES_summary!M$19</f>
        <v>1.3664745783916704E-3</v>
      </c>
      <c r="N29" s="99">
        <f>RES_hhdet_fech!N29/RES_summary!N$19</f>
        <v>7.0073448091109616E-2</v>
      </c>
      <c r="O29" s="99">
        <f>RES_hhdet_fech!O29/RES_summary!O$19</f>
        <v>0.17924908503248307</v>
      </c>
      <c r="P29" s="99">
        <f>RES_hhdet_fech!P29/RES_summary!P$19</f>
        <v>0.21751827441285995</v>
      </c>
      <c r="Q29" s="99">
        <f>RES_hhdet_fech!Q29/RES_summary!Q$19</f>
        <v>0.42063244799354405</v>
      </c>
      <c r="R29" s="99">
        <f>RES_hhdet_fech!R29/RES_summary!R$19</f>
        <v>0.42537777140689498</v>
      </c>
      <c r="S29" s="99">
        <f>RES_hhdet_fech!S29/RES_summary!S$19</f>
        <v>0.42398364511987446</v>
      </c>
      <c r="T29" s="99">
        <f>RES_hhdet_fech!T29/RES_summary!T$19</f>
        <v>0.48071049099271634</v>
      </c>
      <c r="U29" s="99">
        <f>RES_hhdet_fech!U29/RES_summary!U$19</f>
        <v>0.59072493546440663</v>
      </c>
      <c r="V29" s="99">
        <f>RES_hhdet_fech!V29/RES_summary!V$19</f>
        <v>0.34257598415358936</v>
      </c>
      <c r="W29" s="99">
        <f>RES_hhdet_fech!W29/RES_summary!W$19</f>
        <v>0.938433500388688</v>
      </c>
      <c r="X29" s="99">
        <f>RES_hhdet_fech!X29/RES_summary!X$19</f>
        <v>0.56941283626634709</v>
      </c>
      <c r="Y29" s="99">
        <f>RES_hhdet_fech!Y29/RES_summary!Y$19</f>
        <v>0.30221396264828237</v>
      </c>
      <c r="DA29" s="63" t="s">
        <v>2773</v>
      </c>
    </row>
    <row r="30" spans="1:105" ht="12" customHeight="1" x14ac:dyDescent="0.25">
      <c r="A30" s="121" t="s">
        <v>55</v>
      </c>
      <c r="B30" s="123">
        <v>23.691482726671204</v>
      </c>
      <c r="C30" s="123">
        <v>23.530288277392636</v>
      </c>
      <c r="D30" s="123">
        <v>24.500648727042357</v>
      </c>
      <c r="E30" s="123">
        <v>26.102067676419683</v>
      </c>
      <c r="F30" s="123">
        <v>24.157542626569146</v>
      </c>
      <c r="G30" s="123">
        <v>24.3313392415354</v>
      </c>
      <c r="H30" s="123">
        <v>25.897705827708243</v>
      </c>
      <c r="I30" s="123">
        <v>23.980879499556284</v>
      </c>
      <c r="J30" s="123">
        <v>25.449187916594397</v>
      </c>
      <c r="K30" s="123">
        <v>24.809098396140687</v>
      </c>
      <c r="L30" s="123">
        <v>25.507964819451853</v>
      </c>
      <c r="M30" s="123">
        <v>25.355175510692003</v>
      </c>
      <c r="N30" s="123">
        <v>20.683564141296731</v>
      </c>
      <c r="O30" s="123">
        <v>19.876368112013381</v>
      </c>
      <c r="P30" s="123">
        <v>20.438408260414722</v>
      </c>
      <c r="Q30" s="123">
        <v>23.976347061287306</v>
      </c>
      <c r="R30" s="123">
        <v>23.790370112800236</v>
      </c>
      <c r="S30" s="123">
        <v>23.930584394128282</v>
      </c>
      <c r="T30" s="123">
        <v>24.188535787521907</v>
      </c>
      <c r="U30" s="123">
        <v>24.184836115723595</v>
      </c>
      <c r="V30" s="123">
        <v>25.648201579235131</v>
      </c>
      <c r="W30" s="123">
        <v>21.391285372891755</v>
      </c>
      <c r="X30" s="123">
        <v>21.310967906331793</v>
      </c>
      <c r="Y30" s="123">
        <v>23.222495006645619</v>
      </c>
      <c r="DA30" s="130" t="s">
        <v>2774</v>
      </c>
    </row>
    <row r="31" spans="1:105" ht="12" customHeight="1" x14ac:dyDescent="0.25">
      <c r="A31" s="97" t="s">
        <v>141</v>
      </c>
      <c r="B31" s="99">
        <v>27.230041669987632</v>
      </c>
      <c r="C31" s="99">
        <v>24.812561906523449</v>
      </c>
      <c r="D31" s="99">
        <v>27.939705143741662</v>
      </c>
      <c r="E31" s="99">
        <v>27.740192755295141</v>
      </c>
      <c r="F31" s="99">
        <v>24.118594030651472</v>
      </c>
      <c r="G31" s="99">
        <v>28.871154522825769</v>
      </c>
      <c r="H31" s="99">
        <v>29.301903054190923</v>
      </c>
      <c r="I31" s="99">
        <v>24.537015036363069</v>
      </c>
      <c r="J31" s="99">
        <v>24.429627106015687</v>
      </c>
      <c r="K31" s="99">
        <v>25.651629623101641</v>
      </c>
      <c r="L31" s="99">
        <v>33.605579165075653</v>
      </c>
      <c r="M31" s="99">
        <v>27.183375840317208</v>
      </c>
      <c r="N31" s="99">
        <v>21.423886587674485</v>
      </c>
      <c r="O31" s="99">
        <v>21.53718405740414</v>
      </c>
      <c r="P31" s="99">
        <v>20.55912546018174</v>
      </c>
      <c r="Q31" s="99">
        <v>21.320453864292638</v>
      </c>
      <c r="R31" s="99">
        <v>18.812189190066917</v>
      </c>
      <c r="S31" s="99">
        <v>25.366169600106836</v>
      </c>
      <c r="T31" s="99">
        <v>27.17471872407117</v>
      </c>
      <c r="U31" s="99">
        <v>27.571601962500917</v>
      </c>
      <c r="V31" s="99">
        <v>20.543354281163897</v>
      </c>
      <c r="W31" s="99">
        <v>19.13494409590437</v>
      </c>
      <c r="X31" s="99">
        <v>19.176450292794499</v>
      </c>
      <c r="Y31" s="99">
        <v>19.779743450308519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15.195483053176288</v>
      </c>
      <c r="D32" s="99">
        <v>17.072958087927219</v>
      </c>
      <c r="E32" s="99">
        <v>17.602007575433763</v>
      </c>
      <c r="F32" s="99">
        <v>14.864674118990248</v>
      </c>
      <c r="G32" s="99">
        <v>17.446112083405882</v>
      </c>
      <c r="H32" s="99">
        <v>19.06238269406462</v>
      </c>
      <c r="I32" s="99">
        <v>15.804503963113541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5.5660788831586965</v>
      </c>
      <c r="D33" s="102">
        <v>6.1441480244709759</v>
      </c>
      <c r="E33" s="102">
        <v>7.4580569256157618</v>
      </c>
      <c r="F33" s="102">
        <v>5.5208804628307941</v>
      </c>
      <c r="G33" s="102">
        <v>5.681474976014611</v>
      </c>
      <c r="H33" s="102">
        <v>7.9319333156895331</v>
      </c>
      <c r="I33" s="102">
        <v>5.5565916981575656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9.6294041700175903</v>
      </c>
      <c r="D34" s="105">
        <v>10.928810063456245</v>
      </c>
      <c r="E34" s="105">
        <v>10.143950649818001</v>
      </c>
      <c r="F34" s="105">
        <v>9.3437936561594537</v>
      </c>
      <c r="G34" s="105">
        <v>11.76463710739127</v>
      </c>
      <c r="H34" s="105">
        <v>11.130449378375083</v>
      </c>
      <c r="I34" s="105">
        <v>10.247912264955978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22.327389988101899</v>
      </c>
      <c r="C35" s="102">
        <v>23.077148488063397</v>
      </c>
      <c r="D35" s="102">
        <v>23.279368779344683</v>
      </c>
      <c r="E35" s="102">
        <v>25.557635962278241</v>
      </c>
      <c r="F35" s="102">
        <v>24.230279890806205</v>
      </c>
      <c r="G35" s="102">
        <v>23.108334702746287</v>
      </c>
      <c r="H35" s="102">
        <v>25.366272330250776</v>
      </c>
      <c r="I35" s="102">
        <v>24.024124810104741</v>
      </c>
      <c r="J35" s="102">
        <v>25.675395529837122</v>
      </c>
      <c r="K35" s="102">
        <v>24.78945408423796</v>
      </c>
      <c r="L35" s="102">
        <v>24.808313448776882</v>
      </c>
      <c r="M35" s="102">
        <v>25.321057545641597</v>
      </c>
      <c r="N35" s="102">
        <v>21.003465994969464</v>
      </c>
      <c r="O35" s="102">
        <v>20.262973611636657</v>
      </c>
      <c r="P35" s="102">
        <v>20.921019424307154</v>
      </c>
      <c r="Q35" s="102">
        <v>24.632961278961279</v>
      </c>
      <c r="R35" s="102">
        <v>24.577886673861791</v>
      </c>
      <c r="S35" s="102">
        <v>24.368732040514054</v>
      </c>
      <c r="T35" s="102">
        <v>24.516444687191363</v>
      </c>
      <c r="U35" s="102">
        <v>24.483357150387015</v>
      </c>
      <c r="V35" s="102">
        <v>26.432462010272754</v>
      </c>
      <c r="W35" s="102">
        <v>22.007938799278687</v>
      </c>
      <c r="X35" s="102">
        <v>21.916699455513228</v>
      </c>
      <c r="Y35" s="102">
        <v>23.879875080859478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15.344074633509281</v>
      </c>
      <c r="D36" s="105">
        <v>15.455787057216066</v>
      </c>
      <c r="E36" s="105">
        <v>17.4955362159739</v>
      </c>
      <c r="F36" s="105">
        <v>16.210837523399888</v>
      </c>
      <c r="G36" s="105">
        <v>15.268387579256899</v>
      </c>
      <c r="H36" s="105">
        <v>17.74886028616233</v>
      </c>
      <c r="I36" s="105">
        <v>16.459883842627349</v>
      </c>
      <c r="J36" s="105">
        <v>17.95418112475409</v>
      </c>
      <c r="K36" s="105">
        <v>17.126658733813425</v>
      </c>
      <c r="L36" s="105">
        <v>17.054257214079747</v>
      </c>
      <c r="M36" s="105">
        <v>17.754835342410534</v>
      </c>
      <c r="N36" s="105">
        <v>13.905862952586228</v>
      </c>
      <c r="O36" s="105">
        <v>14.048596282498471</v>
      </c>
      <c r="P36" s="105">
        <v>14.544577948148103</v>
      </c>
      <c r="Q36" s="105">
        <v>17.968538478184801</v>
      </c>
      <c r="R36" s="105">
        <v>17.856628584141532</v>
      </c>
      <c r="S36" s="105">
        <v>17.615589996227584</v>
      </c>
      <c r="T36" s="105">
        <v>17.859430964543705</v>
      </c>
      <c r="U36" s="105">
        <v>17.980647619900175</v>
      </c>
      <c r="V36" s="105">
        <v>19.89173380995776</v>
      </c>
      <c r="W36" s="105">
        <v>17.172467855189957</v>
      </c>
      <c r="X36" s="105">
        <v>17.374443888902167</v>
      </c>
      <c r="Y36" s="105">
        <v>19.374926985718016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5.2343266978402658</v>
      </c>
      <c r="D37" s="99">
        <v>5.1724641091235242</v>
      </c>
      <c r="E37" s="99">
        <v>6.9405064714486198</v>
      </c>
      <c r="F37" s="99">
        <v>5.60473176997266</v>
      </c>
      <c r="G37" s="99">
        <v>4.6118325910038376</v>
      </c>
      <c r="H37" s="99">
        <v>6.9193758427674403</v>
      </c>
      <c r="I37" s="99">
        <v>5.3745106930245106</v>
      </c>
      <c r="J37" s="99">
        <v>6.5842268154186501</v>
      </c>
      <c r="K37" s="99">
        <v>5.8439700686549845</v>
      </c>
      <c r="L37" s="99">
        <v>5.59762678574711</v>
      </c>
      <c r="M37" s="99">
        <v>6.5652705145857615</v>
      </c>
      <c r="N37" s="99">
        <v>3.257082996318923</v>
      </c>
      <c r="O37" s="99">
        <v>3.475298316146199</v>
      </c>
      <c r="P37" s="99">
        <v>3.6922851777849375</v>
      </c>
      <c r="Q37" s="99">
        <v>6.6005443132556341</v>
      </c>
      <c r="R37" s="99">
        <v>6.3885077101066949</v>
      </c>
      <c r="S37" s="99">
        <v>5.9709137628184301</v>
      </c>
      <c r="T37" s="99">
        <v>6.1491930737735627</v>
      </c>
      <c r="U37" s="99">
        <v>5.9904445660388586</v>
      </c>
      <c r="V37" s="99">
        <v>6.9439462605923898</v>
      </c>
      <c r="W37" s="99">
        <v>4.6935244415463711</v>
      </c>
      <c r="X37" s="99">
        <v>5.553364339635789</v>
      </c>
      <c r="Y37" s="99">
        <v>7.5559238735417145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10.109747935669017</v>
      </c>
      <c r="D38" s="99">
        <v>10.28332294809254</v>
      </c>
      <c r="E38" s="99">
        <v>10.555029744525283</v>
      </c>
      <c r="F38" s="99">
        <v>10.606105753427226</v>
      </c>
      <c r="G38" s="99">
        <v>10.656554988253061</v>
      </c>
      <c r="H38" s="99">
        <v>10.829484443394893</v>
      </c>
      <c r="I38" s="99">
        <v>11.085373149602839</v>
      </c>
      <c r="J38" s="99">
        <v>11.369954309335437</v>
      </c>
      <c r="K38" s="99">
        <v>11.282688665158441</v>
      </c>
      <c r="L38" s="99">
        <v>11.456630428332636</v>
      </c>
      <c r="M38" s="99">
        <v>11.189564827824771</v>
      </c>
      <c r="N38" s="99">
        <v>10.648779956267303</v>
      </c>
      <c r="O38" s="99">
        <v>10.573297966352273</v>
      </c>
      <c r="P38" s="99">
        <v>10.852292770363166</v>
      </c>
      <c r="Q38" s="99">
        <v>11.367994164929167</v>
      </c>
      <c r="R38" s="99">
        <v>11.468120874034836</v>
      </c>
      <c r="S38" s="99">
        <v>11.644676233409154</v>
      </c>
      <c r="T38" s="99">
        <v>11.710237890770145</v>
      </c>
      <c r="U38" s="99">
        <v>11.990203053861316</v>
      </c>
      <c r="V38" s="99">
        <v>12.947787549365373</v>
      </c>
      <c r="W38" s="99">
        <v>12.478943413643586</v>
      </c>
      <c r="X38" s="99">
        <v>11.821079549266379</v>
      </c>
      <c r="Y38" s="99">
        <v>11.819003112176299</v>
      </c>
      <c r="DA38" s="63" t="s">
        <v>2782</v>
      </c>
    </row>
    <row r="39" spans="1:105" ht="12" customHeight="1" x14ac:dyDescent="0.25">
      <c r="A39" s="121" t="s">
        <v>54</v>
      </c>
      <c r="B39" s="123">
        <v>9.4348368446929118</v>
      </c>
      <c r="C39" s="123">
        <v>9.622766420141426</v>
      </c>
      <c r="D39" s="123">
        <v>9.9095017857804315</v>
      </c>
      <c r="E39" s="123">
        <v>10.017329956775791</v>
      </c>
      <c r="F39" s="123">
        <v>9.7341413564302695</v>
      </c>
      <c r="G39" s="123">
        <v>9.5185361719557928</v>
      </c>
      <c r="H39" s="123">
        <v>9.210103836311907</v>
      </c>
      <c r="I39" s="123">
        <v>8.451391163347246</v>
      </c>
      <c r="J39" s="123">
        <v>7.6629282001728791</v>
      </c>
      <c r="K39" s="123">
        <v>7.3073367409723184</v>
      </c>
      <c r="L39" s="123">
        <v>7.5992406915910022</v>
      </c>
      <c r="M39" s="123">
        <v>6.4699534091187907</v>
      </c>
      <c r="N39" s="123">
        <v>5.4662488644214768</v>
      </c>
      <c r="O39" s="123">
        <v>5.5733694065788271</v>
      </c>
      <c r="P39" s="123">
        <v>5.2919803589762706</v>
      </c>
      <c r="Q39" s="123">
        <v>5.6148197733990006</v>
      </c>
      <c r="R39" s="123">
        <v>5.1696556921703545</v>
      </c>
      <c r="S39" s="123">
        <v>6.5043115218205543</v>
      </c>
      <c r="T39" s="123">
        <v>6.960426142681289</v>
      </c>
      <c r="U39" s="123">
        <v>7.1221189488048697</v>
      </c>
      <c r="V39" s="123">
        <v>10.358479925571535</v>
      </c>
      <c r="W39" s="123">
        <v>9.0620046720950409</v>
      </c>
      <c r="X39" s="123">
        <v>8.2356137214244551</v>
      </c>
      <c r="Y39" s="123">
        <v>7.9270938045691945</v>
      </c>
      <c r="DA39" s="130" t="s">
        <v>2783</v>
      </c>
    </row>
    <row r="40" spans="1:105" ht="12" customHeight="1" x14ac:dyDescent="0.25">
      <c r="A40" s="97" t="s">
        <v>50</v>
      </c>
      <c r="B40" s="99">
        <v>9.7373467627950774</v>
      </c>
      <c r="C40" s="99">
        <v>9.7541256363795306</v>
      </c>
      <c r="D40" s="99">
        <v>10.303263799071582</v>
      </c>
      <c r="E40" s="99">
        <v>10.396346460299315</v>
      </c>
      <c r="F40" s="99">
        <v>9.882505590100866</v>
      </c>
      <c r="G40" s="99">
        <v>9.8209691860516131</v>
      </c>
      <c r="H40" s="99">
        <v>9.6848376690205544</v>
      </c>
      <c r="I40" s="99">
        <v>8.7936556403442996</v>
      </c>
      <c r="J40" s="99">
        <v>7.8319372580427302</v>
      </c>
      <c r="K40" s="99">
        <v>7.8327158394274887</v>
      </c>
      <c r="L40" s="99">
        <v>8.284481293111984</v>
      </c>
      <c r="M40" s="99">
        <v>6.8321797746412702</v>
      </c>
      <c r="N40" s="99">
        <v>5.7612858520593351</v>
      </c>
      <c r="O40" s="99">
        <v>6.2156070676635071</v>
      </c>
      <c r="P40" s="99">
        <v>5.8032240279830667</v>
      </c>
      <c r="Q40" s="99">
        <v>6.1615157924360222</v>
      </c>
      <c r="R40" s="99">
        <v>5.4606422376211992</v>
      </c>
      <c r="S40" s="99">
        <v>7.2026436724434868</v>
      </c>
      <c r="T40" s="99">
        <v>7.7763651611460851</v>
      </c>
      <c r="U40" s="99">
        <v>8.0435805571935663</v>
      </c>
      <c r="V40" s="99">
        <v>11.211120033673994</v>
      </c>
      <c r="W40" s="99">
        <v>10.723661080185515</v>
      </c>
      <c r="X40" s="99">
        <v>9.7084216947295729</v>
      </c>
      <c r="Y40" s="99">
        <v>9.2473672894693006</v>
      </c>
      <c r="DA40" s="63" t="s">
        <v>2784</v>
      </c>
    </row>
    <row r="41" spans="1:105" ht="12" customHeight="1" x14ac:dyDescent="0.25">
      <c r="A41" s="109" t="s">
        <v>120</v>
      </c>
      <c r="B41" s="110">
        <v>6.8701615641789298</v>
      </c>
      <c r="C41" s="110">
        <v>8.5271283143476477</v>
      </c>
      <c r="D41" s="110">
        <v>6.4675851282461032</v>
      </c>
      <c r="E41" s="110">
        <v>6.6345030943873384</v>
      </c>
      <c r="F41" s="110">
        <v>8.4207517948818822</v>
      </c>
      <c r="G41" s="110">
        <v>7.3771637171339881</v>
      </c>
      <c r="H41" s="110">
        <v>6.8423423931979874</v>
      </c>
      <c r="I41" s="110">
        <v>7.0137450441298199</v>
      </c>
      <c r="J41" s="110">
        <v>6.9855196278113274</v>
      </c>
      <c r="K41" s="110">
        <v>5.4528765066163709</v>
      </c>
      <c r="L41" s="110">
        <v>5.6466578209776088</v>
      </c>
      <c r="M41" s="110">
        <v>5.5371956334990733</v>
      </c>
      <c r="N41" s="110">
        <v>4.8973896699723127</v>
      </c>
      <c r="O41" s="110">
        <v>4.442210556038539</v>
      </c>
      <c r="P41" s="110">
        <v>4.3920700431971929</v>
      </c>
      <c r="Q41" s="110">
        <v>4.6528363931771208</v>
      </c>
      <c r="R41" s="110">
        <v>4.6581243424244407</v>
      </c>
      <c r="S41" s="110">
        <v>5.2703350615835385</v>
      </c>
      <c r="T41" s="110">
        <v>5.5112601645293484</v>
      </c>
      <c r="U41" s="110">
        <v>5.5748637511244521</v>
      </c>
      <c r="V41" s="110">
        <v>9.0211462842453543</v>
      </c>
      <c r="W41" s="110">
        <v>7.4244496462331169</v>
      </c>
      <c r="X41" s="110">
        <v>6.8025180381381176</v>
      </c>
      <c r="Y41" s="110">
        <v>6.655326348965076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189.74605247502254</v>
      </c>
      <c r="C43" s="118">
        <f t="shared" si="14"/>
        <v>280.29707674023678</v>
      </c>
      <c r="D43" s="118">
        <f t="shared" si="14"/>
        <v>254.34262894479221</v>
      </c>
      <c r="E43" s="118">
        <f t="shared" si="14"/>
        <v>168.05059306612614</v>
      </c>
      <c r="F43" s="118">
        <f t="shared" si="14"/>
        <v>245.33971390684457</v>
      </c>
      <c r="G43" s="118">
        <f t="shared" si="14"/>
        <v>150.87235323602505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157.97112201467897</v>
      </c>
      <c r="C44" s="123">
        <f t="shared" si="17"/>
        <v>247.72653151667322</v>
      </c>
      <c r="D44" s="123">
        <f t="shared" si="17"/>
        <v>221.27825744093039</v>
      </c>
      <c r="E44" s="123">
        <f t="shared" si="17"/>
        <v>132.57053120503573</v>
      </c>
      <c r="F44" s="123">
        <f t="shared" si="17"/>
        <v>211.40101983369112</v>
      </c>
      <c r="G44" s="123">
        <f t="shared" si="17"/>
        <v>117.93769201618265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2787</v>
      </c>
    </row>
    <row r="45" spans="1:105" ht="12" customHeight="1" x14ac:dyDescent="0.25">
      <c r="A45" s="97" t="s">
        <v>211</v>
      </c>
      <c r="B45" s="99">
        <v>156.4223584086908</v>
      </c>
      <c r="C45" s="99">
        <v>245.32667614661324</v>
      </c>
      <c r="D45" s="99">
        <v>219.16539376261971</v>
      </c>
      <c r="E45" s="99">
        <v>131.33658338946049</v>
      </c>
      <c r="F45" s="99">
        <v>209.44995197477559</v>
      </c>
      <c r="G45" s="99">
        <v>116.87508956453534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2788</v>
      </c>
    </row>
    <row r="46" spans="1:105" ht="12" customHeight="1" x14ac:dyDescent="0.25">
      <c r="A46" s="97" t="s">
        <v>53</v>
      </c>
      <c r="B46" s="99">
        <v>1.5487636059881802</v>
      </c>
      <c r="C46" s="99">
        <v>2.3998553700599707</v>
      </c>
      <c r="D46" s="99">
        <v>2.1128636783106716</v>
      </c>
      <c r="E46" s="99">
        <v>1.2339478155752357</v>
      </c>
      <c r="F46" s="99">
        <v>1.9510678589155286</v>
      </c>
      <c r="G46" s="99">
        <v>1.0626024516473136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1.2649122633956931E-2</v>
      </c>
      <c r="C47" s="123">
        <f t="shared" si="20"/>
        <v>1.557273427338325E-2</v>
      </c>
      <c r="D47" s="123">
        <f t="shared" si="20"/>
        <v>2.9304001781607032E-2</v>
      </c>
      <c r="E47" s="123">
        <f t="shared" si="20"/>
        <v>6.4870477453846387E-2</v>
      </c>
      <c r="F47" s="123">
        <f t="shared" si="20"/>
        <v>5.0609615907783435E-2</v>
      </c>
      <c r="G47" s="123">
        <f t="shared" si="20"/>
        <v>0.10773917565295595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1.2649122633956931E-2</v>
      </c>
      <c r="C48" s="99">
        <f>RES_hhdet_fech!C48/RES_summary!C$19</f>
        <v>1.557273427338325E-2</v>
      </c>
      <c r="D48" s="99">
        <f>RES_hhdet_fech!D48/RES_summary!D$19</f>
        <v>2.9304001781607032E-2</v>
      </c>
      <c r="E48" s="99">
        <f>RES_hhdet_fech!E48/RES_summary!E$19</f>
        <v>6.4870477453846387E-2</v>
      </c>
      <c r="F48" s="99">
        <f>RES_hhdet_fech!F48/RES_summary!F$19</f>
        <v>5.0609615907783435E-2</v>
      </c>
      <c r="G48" s="99">
        <f>RES_hhdet_fech!G48/RES_summary!G$19</f>
        <v>0.10773917565295595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X48" s="99">
        <f>RES_hhdet_fech!X48/RES_summary!X$19</f>
        <v>0</v>
      </c>
      <c r="Y48" s="99">
        <f>RES_hhdet_fech!Y48/RES_summary!Y$19</f>
        <v>0</v>
      </c>
      <c r="DA48" s="63" t="s">
        <v>2791</v>
      </c>
    </row>
    <row r="49" spans="1:105" ht="12" customHeight="1" x14ac:dyDescent="0.25">
      <c r="A49" s="121" t="s">
        <v>55</v>
      </c>
      <c r="B49" s="123">
        <v>22.327389988101896</v>
      </c>
      <c r="C49" s="123">
        <v>22.945822408317412</v>
      </c>
      <c r="D49" s="123">
        <v>23.163355374958488</v>
      </c>
      <c r="E49" s="123">
        <v>25.438485162377418</v>
      </c>
      <c r="F49" s="123">
        <v>24.165097429508418</v>
      </c>
      <c r="G49" s="123">
        <v>23.247247793460446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22.327389988101896</v>
      </c>
      <c r="C54" s="102">
        <v>23.021198435150826</v>
      </c>
      <c r="D54" s="102">
        <v>23.251959780495977</v>
      </c>
      <c r="E54" s="102">
        <v>25.53804822589353</v>
      </c>
      <c r="F54" s="102">
        <v>24.264405577633777</v>
      </c>
      <c r="G54" s="102">
        <v>23.346417584288062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15.339778292611896</v>
      </c>
      <c r="D55" s="105">
        <v>15.452730517032775</v>
      </c>
      <c r="E55" s="105">
        <v>17.492666051974471</v>
      </c>
      <c r="F55" s="105">
        <v>16.208185314279088</v>
      </c>
      <c r="G55" s="105">
        <v>15.273376799726835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5.2328610863648706</v>
      </c>
      <c r="D56" s="99">
        <v>5.1721561068710615</v>
      </c>
      <c r="E56" s="99">
        <v>6.9402568665581779</v>
      </c>
      <c r="F56" s="99">
        <v>5.604698352395916</v>
      </c>
      <c r="G56" s="99">
        <v>4.6194859502208363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10.106917206247028</v>
      </c>
      <c r="D57" s="99">
        <v>10.280574410161714</v>
      </c>
      <c r="E57" s="99">
        <v>10.552409185416296</v>
      </c>
      <c r="F57" s="99">
        <v>10.603486961883172</v>
      </c>
      <c r="G57" s="99">
        <v>10.653890849505997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9.4348913496077262</v>
      </c>
      <c r="C58" s="123">
        <v>9.6091500809727748</v>
      </c>
      <c r="D58" s="123">
        <v>9.8717121271217305</v>
      </c>
      <c r="E58" s="123">
        <v>9.9767062212591551</v>
      </c>
      <c r="F58" s="123">
        <v>9.7229870277372488</v>
      </c>
      <c r="G58" s="123">
        <v>9.5796742507290009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2801</v>
      </c>
    </row>
    <row r="59" spans="1:105" ht="12" customHeight="1" x14ac:dyDescent="0.25">
      <c r="A59" s="97" t="s">
        <v>50</v>
      </c>
      <c r="B59" s="99">
        <v>9.7373467627950792</v>
      </c>
      <c r="C59" s="99">
        <v>9.7451372079387593</v>
      </c>
      <c r="D59" s="99">
        <v>10.297961395095484</v>
      </c>
      <c r="E59" s="99">
        <v>10.392278705125216</v>
      </c>
      <c r="F59" s="99">
        <v>9.8850316504457876</v>
      </c>
      <c r="G59" s="99">
        <v>9.8462161979437894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6.8701615641789298</v>
      </c>
      <c r="C60" s="110">
        <v>8.510885681856708</v>
      </c>
      <c r="D60" s="110">
        <v>6.4538692007769365</v>
      </c>
      <c r="E60" s="110">
        <v>6.6205801819194594</v>
      </c>
      <c r="F60" s="110">
        <v>8.4122858471016411</v>
      </c>
      <c r="G60" s="110">
        <v>7.4269068861161829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205.99741489709385</v>
      </c>
      <c r="C62" s="118">
        <f t="shared" si="21"/>
        <v>217.69205553959617</v>
      </c>
      <c r="D62" s="118">
        <f t="shared" si="21"/>
        <v>213.39350202358091</v>
      </c>
      <c r="E62" s="118">
        <f t="shared" si="21"/>
        <v>239.130420158753</v>
      </c>
      <c r="F62" s="118">
        <f t="shared" si="21"/>
        <v>215.69974825159375</v>
      </c>
      <c r="G62" s="118">
        <f t="shared" si="21"/>
        <v>241.15629792221804</v>
      </c>
      <c r="H62" s="118">
        <f t="shared" si="21"/>
        <v>231.13670212773127</v>
      </c>
      <c r="I62" s="118">
        <f t="shared" si="21"/>
        <v>205.43207355405713</v>
      </c>
      <c r="J62" s="118">
        <f t="shared" si="21"/>
        <v>216.7477958889327</v>
      </c>
      <c r="K62" s="118">
        <f t="shared" si="21"/>
        <v>218.20458996730969</v>
      </c>
      <c r="L62" s="118">
        <f t="shared" si="21"/>
        <v>233.75518174062296</v>
      </c>
      <c r="M62" s="118">
        <f t="shared" si="21"/>
        <v>226.9398506642126</v>
      </c>
      <c r="N62" s="118">
        <f t="shared" si="21"/>
        <v>214.04172086075715</v>
      </c>
      <c r="O62" s="118">
        <f t="shared" si="21"/>
        <v>196.64363658448235</v>
      </c>
      <c r="P62" s="118">
        <f t="shared" si="21"/>
        <v>177.64736373445515</v>
      </c>
      <c r="Q62" s="118">
        <f t="shared" si="21"/>
        <v>192.92976732076346</v>
      </c>
      <c r="R62" s="118">
        <f t="shared" ref="R62:V62" si="22">R63+R66+R68+R77</f>
        <v>194.26994184228818</v>
      </c>
      <c r="S62" s="118">
        <f t="shared" si="22"/>
        <v>195.50869591894909</v>
      </c>
      <c r="T62" s="118">
        <f t="shared" si="22"/>
        <v>178.95418261585166</v>
      </c>
      <c r="U62" s="118">
        <f t="shared" si="22"/>
        <v>171.05017277554253</v>
      </c>
      <c r="V62" s="118">
        <f t="shared" si="22"/>
        <v>182.51410474558585</v>
      </c>
      <c r="W62" s="118">
        <f t="shared" ref="W62:Y62" si="23">W63+W66+W68+W77</f>
        <v>200.71683896548487</v>
      </c>
      <c r="X62" s="118">
        <f t="shared" si="23"/>
        <v>177.15787343322776</v>
      </c>
      <c r="Y62" s="118">
        <f t="shared" si="23"/>
        <v>160.39897577393657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170.57117984983179</v>
      </c>
      <c r="C63" s="123">
        <f t="shared" si="24"/>
        <v>182.27608434659084</v>
      </c>
      <c r="D63" s="123">
        <f t="shared" si="24"/>
        <v>176.65311438070708</v>
      </c>
      <c r="E63" s="123">
        <f t="shared" si="24"/>
        <v>202.29271211895841</v>
      </c>
      <c r="F63" s="123">
        <f t="shared" si="24"/>
        <v>179.08598942252797</v>
      </c>
      <c r="G63" s="123">
        <f t="shared" si="24"/>
        <v>204.63089944002883</v>
      </c>
      <c r="H63" s="123">
        <f t="shared" si="24"/>
        <v>195.67682946714231</v>
      </c>
      <c r="I63" s="123">
        <f t="shared" si="24"/>
        <v>170.17605777250802</v>
      </c>
      <c r="J63" s="123">
        <f t="shared" si="24"/>
        <v>180.53687619655736</v>
      </c>
      <c r="K63" s="123">
        <f t="shared" si="24"/>
        <v>183.81478404063498</v>
      </c>
      <c r="L63" s="123">
        <f t="shared" si="24"/>
        <v>198.91964343002914</v>
      </c>
      <c r="M63" s="123">
        <f t="shared" si="24"/>
        <v>194.25936563701615</v>
      </c>
      <c r="N63" s="123">
        <f t="shared" si="24"/>
        <v>185.04521169753141</v>
      </c>
      <c r="O63" s="123">
        <f t="shared" si="24"/>
        <v>169.61934848407702</v>
      </c>
      <c r="P63" s="123">
        <f t="shared" si="24"/>
        <v>148.53053695020432</v>
      </c>
      <c r="Q63" s="123">
        <f t="shared" si="24"/>
        <v>162.3485474703117</v>
      </c>
      <c r="R63" s="123">
        <f t="shared" ref="R63:V63" si="25">SUM(R64:R65)</f>
        <v>163.96165461267853</v>
      </c>
      <c r="S63" s="123">
        <f t="shared" si="25"/>
        <v>164.29729591102858</v>
      </c>
      <c r="T63" s="123">
        <f t="shared" si="25"/>
        <v>147.6213166508258</v>
      </c>
      <c r="U63" s="123">
        <f t="shared" si="25"/>
        <v>139.56929281094037</v>
      </c>
      <c r="V63" s="123">
        <f t="shared" si="25"/>
        <v>146.33975454136032</v>
      </c>
      <c r="W63" s="123">
        <f t="shared" ref="W63:Y63" si="26">SUM(W64:W65)</f>
        <v>164.7061511546936</v>
      </c>
      <c r="X63" s="123">
        <f t="shared" si="26"/>
        <v>143.40039426268757</v>
      </c>
      <c r="Y63" s="123">
        <f t="shared" si="26"/>
        <v>127.69137097645397</v>
      </c>
      <c r="DA63" s="130" t="s">
        <v>2805</v>
      </c>
    </row>
    <row r="64" spans="1:105" ht="12" customHeight="1" x14ac:dyDescent="0.25">
      <c r="A64" s="97" t="s">
        <v>212</v>
      </c>
      <c r="B64" s="99">
        <v>168.72893439605051</v>
      </c>
      <c r="C64" s="99">
        <v>180.32258974590525</v>
      </c>
      <c r="D64" s="99">
        <v>174.76450417496361</v>
      </c>
      <c r="E64" s="99">
        <v>200.16203845671549</v>
      </c>
      <c r="F64" s="99">
        <v>177.19939860799721</v>
      </c>
      <c r="G64" s="99">
        <v>202.51176893273268</v>
      </c>
      <c r="H64" s="99">
        <v>193.68126734171892</v>
      </c>
      <c r="I64" s="99">
        <v>168.45095754094322</v>
      </c>
      <c r="J64" s="99">
        <v>178.7074340725917</v>
      </c>
      <c r="K64" s="99">
        <v>181.96330699731757</v>
      </c>
      <c r="L64" s="99">
        <v>196.91769744802602</v>
      </c>
      <c r="M64" s="99">
        <v>192.31055356825533</v>
      </c>
      <c r="N64" s="99">
        <v>183.21860743082973</v>
      </c>
      <c r="O64" s="99">
        <v>167.89911360013795</v>
      </c>
      <c r="P64" s="99">
        <v>146.99481303047972</v>
      </c>
      <c r="Q64" s="99">
        <v>160.62075040135392</v>
      </c>
      <c r="R64" s="99">
        <v>162.15831576981719</v>
      </c>
      <c r="S64" s="99">
        <v>162.41111101028147</v>
      </c>
      <c r="T64" s="99">
        <v>145.86803282701271</v>
      </c>
      <c r="U64" s="99">
        <v>137.86668894962125</v>
      </c>
      <c r="V64" s="99">
        <v>144.48562469616712</v>
      </c>
      <c r="W64" s="99">
        <v>162.58554022960521</v>
      </c>
      <c r="X64" s="99">
        <v>141.54563074121737</v>
      </c>
      <c r="Y64" s="99">
        <v>126.02691189096613</v>
      </c>
      <c r="DA64" s="63" t="s">
        <v>2806</v>
      </c>
    </row>
    <row r="65" spans="1:105" ht="12" customHeight="1" x14ac:dyDescent="0.25">
      <c r="A65" s="97" t="s">
        <v>53</v>
      </c>
      <c r="B65" s="99">
        <v>1.8422454537812976</v>
      </c>
      <c r="C65" s="99">
        <v>1.9534946006855853</v>
      </c>
      <c r="D65" s="99">
        <v>1.8886102057434844</v>
      </c>
      <c r="E65" s="99">
        <v>2.1306736622429012</v>
      </c>
      <c r="F65" s="99">
        <v>1.8865908145307704</v>
      </c>
      <c r="G65" s="99">
        <v>2.1191305072961542</v>
      </c>
      <c r="H65" s="99">
        <v>1.9955621254234015</v>
      </c>
      <c r="I65" s="99">
        <v>1.7251002315648027</v>
      </c>
      <c r="J65" s="99">
        <v>1.8294421239656524</v>
      </c>
      <c r="K65" s="99">
        <v>1.8514770433173908</v>
      </c>
      <c r="L65" s="99">
        <v>2.0019459820031282</v>
      </c>
      <c r="M65" s="99">
        <v>1.9488120687608159</v>
      </c>
      <c r="N65" s="99">
        <v>1.8266042667016866</v>
      </c>
      <c r="O65" s="99">
        <v>1.7202348839390622</v>
      </c>
      <c r="P65" s="99">
        <v>1.5357239197245922</v>
      </c>
      <c r="Q65" s="99">
        <v>1.7277970689577875</v>
      </c>
      <c r="R65" s="99">
        <v>1.8033388428613408</v>
      </c>
      <c r="S65" s="99">
        <v>1.8861849007471092</v>
      </c>
      <c r="T65" s="99">
        <v>1.7532838238130839</v>
      </c>
      <c r="U65" s="99">
        <v>1.7026038613191299</v>
      </c>
      <c r="V65" s="99">
        <v>1.8541298451931991</v>
      </c>
      <c r="W65" s="99">
        <v>2.1206109250883967</v>
      </c>
      <c r="X65" s="99">
        <v>1.8547635214702074</v>
      </c>
      <c r="Y65" s="99">
        <v>1.6644590854878345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1.2620900341838808E-2</v>
      </c>
      <c r="C66" s="123">
        <f t="shared" si="27"/>
        <v>1.6487041583926849E-2</v>
      </c>
      <c r="D66" s="123">
        <f t="shared" si="27"/>
        <v>2.9952580281130809E-2</v>
      </c>
      <c r="E66" s="123">
        <f t="shared" si="27"/>
        <v>5.954652845098294E-2</v>
      </c>
      <c r="F66" s="123">
        <f t="shared" si="27"/>
        <v>3.6824602266634317E-2</v>
      </c>
      <c r="G66" s="123">
        <f t="shared" si="27"/>
        <v>4.3186459469762066E-2</v>
      </c>
      <c r="H66" s="123">
        <f t="shared" si="27"/>
        <v>7.298949043863974E-2</v>
      </c>
      <c r="I66" s="123">
        <f t="shared" si="27"/>
        <v>0.10778728641717654</v>
      </c>
      <c r="J66" s="123">
        <f t="shared" si="27"/>
        <v>7.4740078346229949E-2</v>
      </c>
      <c r="K66" s="123">
        <f t="shared" si="27"/>
        <v>8.4401344392565969E-2</v>
      </c>
      <c r="L66" s="123">
        <f t="shared" si="27"/>
        <v>0.10747602381785434</v>
      </c>
      <c r="M66" s="123">
        <f t="shared" si="27"/>
        <v>0.10913210983250148</v>
      </c>
      <c r="N66" s="123">
        <f t="shared" si="27"/>
        <v>0.21755555689541642</v>
      </c>
      <c r="O66" s="123">
        <f t="shared" si="27"/>
        <v>0.14847027717845454</v>
      </c>
      <c r="P66" s="123">
        <f t="shared" si="27"/>
        <v>0.11693100523833001</v>
      </c>
      <c r="Q66" s="123">
        <f t="shared" si="27"/>
        <v>0.20900673705601974</v>
      </c>
      <c r="R66" s="123">
        <f t="shared" si="27"/>
        <v>0.22966646441112434</v>
      </c>
      <c r="S66" s="123">
        <f t="shared" si="27"/>
        <v>0.2890856467288096</v>
      </c>
      <c r="T66" s="123">
        <f t="shared" si="27"/>
        <v>0.42222017705587128</v>
      </c>
      <c r="U66" s="123">
        <f t="shared" si="27"/>
        <v>0.59791156908351761</v>
      </c>
      <c r="V66" s="123">
        <f t="shared" si="27"/>
        <v>0.3329114225118659</v>
      </c>
      <c r="W66" s="123">
        <f t="shared" si="27"/>
        <v>1.1370646291782129</v>
      </c>
      <c r="X66" s="123">
        <f t="shared" si="27"/>
        <v>1.0441885454895796</v>
      </c>
      <c r="Y66" s="123">
        <f t="shared" si="27"/>
        <v>0.7912466194966381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1.2620900341838808E-2</v>
      </c>
      <c r="C67" s="99">
        <f>RES_hhdet_fech!C67/RES_summary!C$19</f>
        <v>1.6487041583926849E-2</v>
      </c>
      <c r="D67" s="99">
        <f>RES_hhdet_fech!D67/RES_summary!D$19</f>
        <v>2.9952580281130809E-2</v>
      </c>
      <c r="E67" s="99">
        <f>RES_hhdet_fech!E67/RES_summary!E$19</f>
        <v>5.954652845098294E-2</v>
      </c>
      <c r="F67" s="99">
        <f>RES_hhdet_fech!F67/RES_summary!F$19</f>
        <v>3.6824602266634317E-2</v>
      </c>
      <c r="G67" s="99">
        <f>RES_hhdet_fech!G67/RES_summary!G$19</f>
        <v>4.3186459469762066E-2</v>
      </c>
      <c r="H67" s="99">
        <f>RES_hhdet_fech!H67/RES_summary!H$19</f>
        <v>7.298949043863974E-2</v>
      </c>
      <c r="I67" s="99">
        <f>RES_hhdet_fech!I67/RES_summary!I$19</f>
        <v>0.10778728641717654</v>
      </c>
      <c r="J67" s="99">
        <f>RES_hhdet_fech!J67/RES_summary!J$19</f>
        <v>7.4740078346229949E-2</v>
      </c>
      <c r="K67" s="99">
        <f>RES_hhdet_fech!K67/RES_summary!K$19</f>
        <v>8.4401344392565969E-2</v>
      </c>
      <c r="L67" s="99">
        <f>RES_hhdet_fech!L67/RES_summary!L$19</f>
        <v>0.10747602381785434</v>
      </c>
      <c r="M67" s="99">
        <f>RES_hhdet_fech!M67/RES_summary!M$19</f>
        <v>0.10913210983250148</v>
      </c>
      <c r="N67" s="99">
        <f>RES_hhdet_fech!N67/RES_summary!N$19</f>
        <v>0.21755555689541642</v>
      </c>
      <c r="O67" s="99">
        <f>RES_hhdet_fech!O67/RES_summary!O$19</f>
        <v>0.14847027717845454</v>
      </c>
      <c r="P67" s="99">
        <f>RES_hhdet_fech!P67/RES_summary!P$19</f>
        <v>0.11693100523833001</v>
      </c>
      <c r="Q67" s="99">
        <f>RES_hhdet_fech!Q67/RES_summary!Q$19</f>
        <v>0.20900673705601974</v>
      </c>
      <c r="R67" s="99">
        <f>RES_hhdet_fech!R67/RES_summary!R$19</f>
        <v>0.22966646441112434</v>
      </c>
      <c r="S67" s="99">
        <f>RES_hhdet_fech!S67/RES_summary!S$19</f>
        <v>0.2890856467288096</v>
      </c>
      <c r="T67" s="99">
        <f>RES_hhdet_fech!T67/RES_summary!T$19</f>
        <v>0.42222017705587128</v>
      </c>
      <c r="U67" s="99">
        <f>RES_hhdet_fech!U67/RES_summary!U$19</f>
        <v>0.59791156908351761</v>
      </c>
      <c r="V67" s="99">
        <f>RES_hhdet_fech!V67/RES_summary!V$19</f>
        <v>0.3329114225118659</v>
      </c>
      <c r="W67" s="99">
        <f>RES_hhdet_fech!W67/RES_summary!W$19</f>
        <v>1.1370646291782129</v>
      </c>
      <c r="X67" s="99">
        <f>RES_hhdet_fech!X67/RES_summary!X$19</f>
        <v>1.0441885454895796</v>
      </c>
      <c r="Y67" s="99">
        <f>RES_hhdet_fech!Y67/RES_summary!Y$19</f>
        <v>0.7912466194966381</v>
      </c>
      <c r="DA67" s="63" t="s">
        <v>2809</v>
      </c>
    </row>
    <row r="68" spans="1:105" ht="12" customHeight="1" x14ac:dyDescent="0.25">
      <c r="A68" s="121" t="s">
        <v>55</v>
      </c>
      <c r="B68" s="123">
        <v>25.889865545011897</v>
      </c>
      <c r="C68" s="123">
        <v>25.740308326169526</v>
      </c>
      <c r="D68" s="123">
        <v>26.546524830819692</v>
      </c>
      <c r="E68" s="123">
        <v>26.57148823563897</v>
      </c>
      <c r="F68" s="123">
        <v>26.289832528362023</v>
      </c>
      <c r="G68" s="123">
        <v>26.849754516431197</v>
      </c>
      <c r="H68" s="123">
        <v>26.125492178226885</v>
      </c>
      <c r="I68" s="123">
        <v>26.854126847970843</v>
      </c>
      <c r="J68" s="123">
        <v>27.023355562807158</v>
      </c>
      <c r="K68" s="123">
        <v>26.828035683515804</v>
      </c>
      <c r="L68" s="123">
        <v>26.674012194989441</v>
      </c>
      <c r="M68" s="123">
        <v>25.767958743286997</v>
      </c>
      <c r="N68" s="123">
        <v>23.133169967010659</v>
      </c>
      <c r="O68" s="123">
        <v>21.335710348250363</v>
      </c>
      <c r="P68" s="123">
        <v>23.343326333154398</v>
      </c>
      <c r="Q68" s="123">
        <v>24.300568596286059</v>
      </c>
      <c r="R68" s="123">
        <v>24.413762626973675</v>
      </c>
      <c r="S68" s="123">
        <v>23.965719183278321</v>
      </c>
      <c r="T68" s="123">
        <v>23.254048643417779</v>
      </c>
      <c r="U68" s="123">
        <v>23.077964237148137</v>
      </c>
      <c r="V68" s="123">
        <v>24.525716128004085</v>
      </c>
      <c r="W68" s="123">
        <v>23.643226423266341</v>
      </c>
      <c r="X68" s="123">
        <v>23.225057455413513</v>
      </c>
      <c r="Y68" s="123">
        <v>23.115383579239062</v>
      </c>
      <c r="DA68" s="130" t="s">
        <v>2810</v>
      </c>
    </row>
    <row r="69" spans="1:105" ht="12" customHeight="1" x14ac:dyDescent="0.25">
      <c r="A69" s="97" t="s">
        <v>134</v>
      </c>
      <c r="B69" s="99">
        <v>27.850808378631779</v>
      </c>
      <c r="C69" s="99">
        <v>27.437208028256165</v>
      </c>
      <c r="D69" s="99">
        <v>29.050253225114787</v>
      </c>
      <c r="E69" s="99">
        <v>27.762207722991231</v>
      </c>
      <c r="F69" s="99">
        <v>28.339255999865365</v>
      </c>
      <c r="G69" s="99">
        <v>29.878919788647611</v>
      </c>
      <c r="H69" s="99">
        <v>26.852218864417555</v>
      </c>
      <c r="I69" s="99">
        <v>28.773483151210225</v>
      </c>
      <c r="J69" s="99">
        <v>27.938979195103894</v>
      </c>
      <c r="K69" s="99">
        <v>27.835880442204861</v>
      </c>
      <c r="L69" s="99">
        <v>27.364446842977998</v>
      </c>
      <c r="M69" s="99">
        <v>25.932454753824366</v>
      </c>
      <c r="N69" s="99">
        <v>23.362591460069307</v>
      </c>
      <c r="O69" s="99">
        <v>21.379634419222086</v>
      </c>
      <c r="P69" s="99">
        <v>23.545288944757957</v>
      </c>
      <c r="Q69" s="99">
        <v>24.451605876355</v>
      </c>
      <c r="R69" s="99">
        <v>24.810546564804074</v>
      </c>
      <c r="S69" s="99">
        <v>24.475441434637279</v>
      </c>
      <c r="T69" s="99">
        <v>23.630796357590732</v>
      </c>
      <c r="U69" s="99">
        <v>23.365037740510836</v>
      </c>
      <c r="V69" s="99">
        <v>24.484325962558668</v>
      </c>
      <c r="W69" s="99">
        <v>24.252555335547438</v>
      </c>
      <c r="X69" s="99">
        <v>23.648803908801373</v>
      </c>
      <c r="Y69" s="99">
        <v>23.076736107237203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15.842694209395566</v>
      </c>
      <c r="D70" s="99">
        <v>16.827175265658354</v>
      </c>
      <c r="E70" s="99">
        <v>16.824404372882295</v>
      </c>
      <c r="F70" s="99">
        <v>16.817325612536685</v>
      </c>
      <c r="G70" s="99">
        <v>17.483152590899348</v>
      </c>
      <c r="H70" s="99">
        <v>16.741818534566846</v>
      </c>
      <c r="I70" s="99">
        <v>17.505856562918389</v>
      </c>
      <c r="J70" s="99">
        <v>17.624900502576981</v>
      </c>
      <c r="K70" s="99">
        <v>17.627869714361911</v>
      </c>
      <c r="L70" s="99">
        <v>17.542663265733403</v>
      </c>
      <c r="M70" s="99">
        <v>17.317015778664562</v>
      </c>
      <c r="N70" s="99">
        <v>14.932687935928602</v>
      </c>
      <c r="O70" s="99">
        <v>14.117054696597021</v>
      </c>
      <c r="P70" s="99">
        <v>15.68156464896831</v>
      </c>
      <c r="Q70" s="99">
        <v>17.326130024244389</v>
      </c>
      <c r="R70" s="99">
        <v>17.74963316753507</v>
      </c>
      <c r="S70" s="99">
        <v>17.697118400961333</v>
      </c>
      <c r="T70" s="99">
        <v>17.451951805805173</v>
      </c>
      <c r="U70" s="99">
        <v>17.504982218807257</v>
      </c>
      <c r="V70" s="99">
        <v>18.787732032563895</v>
      </c>
      <c r="W70" s="99">
        <v>18.347665974467475</v>
      </c>
      <c r="X70" s="99">
        <v>18.372366773117886</v>
      </c>
      <c r="Y70" s="99">
        <v>18.525457780205741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5.8429842162255268</v>
      </c>
      <c r="D71" s="102">
        <v>6.0920152015825302</v>
      </c>
      <c r="E71" s="102">
        <v>7.1658203950611608</v>
      </c>
      <c r="F71" s="102">
        <v>6.2839354366009097</v>
      </c>
      <c r="G71" s="102">
        <v>5.7428295988776847</v>
      </c>
      <c r="H71" s="102">
        <v>7.0273224835252721</v>
      </c>
      <c r="I71" s="102">
        <v>6.1690605041277848</v>
      </c>
      <c r="J71" s="102">
        <v>6.8363741148934052</v>
      </c>
      <c r="K71" s="102">
        <v>6.3274987811596617</v>
      </c>
      <c r="L71" s="102">
        <v>6.0153705501804042</v>
      </c>
      <c r="M71" s="102">
        <v>6.6024139831785531</v>
      </c>
      <c r="N71" s="102">
        <v>3.5976868777237945</v>
      </c>
      <c r="O71" s="102">
        <v>3.5950957294890538</v>
      </c>
      <c r="P71" s="102">
        <v>4.0434479940687647</v>
      </c>
      <c r="Q71" s="102">
        <v>6.4070566409398895</v>
      </c>
      <c r="R71" s="102">
        <v>6.3141835222700688</v>
      </c>
      <c r="S71" s="102">
        <v>5.8890092870008441</v>
      </c>
      <c r="T71" s="102">
        <v>5.853592226524345</v>
      </c>
      <c r="U71" s="102">
        <v>5.695541402682653</v>
      </c>
      <c r="V71" s="102">
        <v>6.4948810576719884</v>
      </c>
      <c r="W71" s="102">
        <v>5.0706844599938634</v>
      </c>
      <c r="X71" s="102">
        <v>5.8329231204835814</v>
      </c>
      <c r="Y71" s="102">
        <v>7.0874680132654664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9.9997099931700379</v>
      </c>
      <c r="D72" s="105">
        <v>10.735160064075826</v>
      </c>
      <c r="E72" s="105">
        <v>9.6585839778211309</v>
      </c>
      <c r="F72" s="105">
        <v>10.533390175935777</v>
      </c>
      <c r="G72" s="105">
        <v>11.740322992021666</v>
      </c>
      <c r="H72" s="105">
        <v>9.7144960510415732</v>
      </c>
      <c r="I72" s="105">
        <v>11.336796058790602</v>
      </c>
      <c r="J72" s="105">
        <v>10.788526387683577</v>
      </c>
      <c r="K72" s="105">
        <v>11.300370933202251</v>
      </c>
      <c r="L72" s="105">
        <v>11.527292715552999</v>
      </c>
      <c r="M72" s="105">
        <v>10.71460179548601</v>
      </c>
      <c r="N72" s="105">
        <v>11.335001058204808</v>
      </c>
      <c r="O72" s="105">
        <v>10.52195896710797</v>
      </c>
      <c r="P72" s="105">
        <v>11.638116654899543</v>
      </c>
      <c r="Q72" s="105">
        <v>10.9190733833045</v>
      </c>
      <c r="R72" s="105">
        <v>11.435449645264999</v>
      </c>
      <c r="S72" s="105">
        <v>11.808109113960493</v>
      </c>
      <c r="T72" s="105">
        <v>11.59835957928083</v>
      </c>
      <c r="U72" s="105">
        <v>11.809440816124605</v>
      </c>
      <c r="V72" s="105">
        <v>12.292850974891909</v>
      </c>
      <c r="W72" s="105">
        <v>13.276981514473611</v>
      </c>
      <c r="X72" s="105">
        <v>12.539443652634302</v>
      </c>
      <c r="Y72" s="105">
        <v>11.437989766940278</v>
      </c>
      <c r="DA72" s="132" t="s">
        <v>2814</v>
      </c>
    </row>
    <row r="73" spans="1:105" ht="12" customHeight="1" x14ac:dyDescent="0.25">
      <c r="A73" s="106" t="s">
        <v>122</v>
      </c>
      <c r="B73" s="102">
        <v>22.327389988101896</v>
      </c>
      <c r="C73" s="102">
        <v>22.967291622008982</v>
      </c>
      <c r="D73" s="102">
        <v>23.020001503619724</v>
      </c>
      <c r="E73" s="102">
        <v>25.130550909706063</v>
      </c>
      <c r="F73" s="102">
        <v>23.755995760224845</v>
      </c>
      <c r="G73" s="102">
        <v>22.753036797541753</v>
      </c>
      <c r="H73" s="102">
        <v>25.218970426879331</v>
      </c>
      <c r="I73" s="102">
        <v>24.016921411957256</v>
      </c>
      <c r="J73" s="102">
        <v>25.631889540836447</v>
      </c>
      <c r="K73" s="102">
        <v>24.72969247342207</v>
      </c>
      <c r="L73" s="102">
        <v>24.727729274122375</v>
      </c>
      <c r="M73" s="102">
        <v>25.191656230475189</v>
      </c>
      <c r="N73" s="102">
        <v>21.128424305459784</v>
      </c>
      <c r="O73" s="102">
        <v>21.289391198059128</v>
      </c>
      <c r="P73" s="102">
        <v>21.343269539594381</v>
      </c>
      <c r="Q73" s="102">
        <v>23.598925923447545</v>
      </c>
      <c r="R73" s="102">
        <v>22.84225621645081</v>
      </c>
      <c r="S73" s="102">
        <v>22.470941150471941</v>
      </c>
      <c r="T73" s="102">
        <v>22.550553205643588</v>
      </c>
      <c r="U73" s="102">
        <v>22.75854180101086</v>
      </c>
      <c r="V73" s="102">
        <v>25.149851051202671</v>
      </c>
      <c r="W73" s="102">
        <v>22.369621240442275</v>
      </c>
      <c r="X73" s="102">
        <v>22.090350809463189</v>
      </c>
      <c r="Y73" s="102">
        <v>23.82324204449079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15.3334389812557</v>
      </c>
      <c r="D74" s="105">
        <v>15.442726534422109</v>
      </c>
      <c r="E74" s="105">
        <v>17.476950328960893</v>
      </c>
      <c r="F74" s="105">
        <v>16.193426035688336</v>
      </c>
      <c r="G74" s="105">
        <v>15.255422106533146</v>
      </c>
      <c r="H74" s="105">
        <v>17.738003434101589</v>
      </c>
      <c r="I74" s="105">
        <v>16.421781990268723</v>
      </c>
      <c r="J74" s="105">
        <v>17.850087665766534</v>
      </c>
      <c r="K74" s="105">
        <v>17.024541107532681</v>
      </c>
      <c r="L74" s="105">
        <v>16.963422212750572</v>
      </c>
      <c r="M74" s="105">
        <v>17.693720533489003</v>
      </c>
      <c r="N74" s="105">
        <v>14.026020196458816</v>
      </c>
      <c r="O74" s="105">
        <v>14.278700790523205</v>
      </c>
      <c r="P74" s="105">
        <v>14.563528938200349</v>
      </c>
      <c r="Q74" s="105">
        <v>17.489753440387485</v>
      </c>
      <c r="R74" s="105">
        <v>17.164517920392299</v>
      </c>
      <c r="S74" s="105">
        <v>16.934078963089906</v>
      </c>
      <c r="T74" s="105">
        <v>17.155365356408272</v>
      </c>
      <c r="U74" s="105">
        <v>17.363431922867051</v>
      </c>
      <c r="V74" s="105">
        <v>19.417974187643608</v>
      </c>
      <c r="W74" s="105">
        <v>16.98850989751913</v>
      </c>
      <c r="X74" s="105">
        <v>17.1555796061498</v>
      </c>
      <c r="Y74" s="105">
        <v>19.079164789161389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5.2306985560415882</v>
      </c>
      <c r="D75" s="99">
        <v>5.1676505785714761</v>
      </c>
      <c r="E75" s="99">
        <v>6.9313736851240098</v>
      </c>
      <c r="F75" s="99">
        <v>5.5970471333428584</v>
      </c>
      <c r="G75" s="99">
        <v>4.6103983053704933</v>
      </c>
      <c r="H75" s="99">
        <v>6.9227034592550272</v>
      </c>
      <c r="I75" s="99">
        <v>5.3600475887411214</v>
      </c>
      <c r="J75" s="99">
        <v>6.5230847842719974</v>
      </c>
      <c r="K75" s="99">
        <v>5.7990484101826958</v>
      </c>
      <c r="L75" s="99">
        <v>5.569329237082858</v>
      </c>
      <c r="M75" s="99">
        <v>6.5672012269567501</v>
      </c>
      <c r="N75" s="99">
        <v>3.3478317990308839</v>
      </c>
      <c r="O75" s="99">
        <v>3.6329052733661737</v>
      </c>
      <c r="P75" s="99">
        <v>3.7326270289876686</v>
      </c>
      <c r="Q75" s="99">
        <v>6.2747305731213023</v>
      </c>
      <c r="R75" s="99">
        <v>5.8828788711351567</v>
      </c>
      <c r="S75" s="99">
        <v>5.4675271154738345</v>
      </c>
      <c r="T75" s="99">
        <v>5.6312209690796164</v>
      </c>
      <c r="U75" s="99">
        <v>5.5773628160916049</v>
      </c>
      <c r="V75" s="99">
        <v>6.6997046595417205</v>
      </c>
      <c r="W75" s="99">
        <v>4.7479220487363785</v>
      </c>
      <c r="X75" s="99">
        <v>5.5678593582695859</v>
      </c>
      <c r="Y75" s="99">
        <v>7.5037261088556475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10.102740425214112</v>
      </c>
      <c r="D76" s="99">
        <v>10.275075955850633</v>
      </c>
      <c r="E76" s="99">
        <v>10.545576643836883</v>
      </c>
      <c r="F76" s="99">
        <v>10.596378902345478</v>
      </c>
      <c r="G76" s="99">
        <v>10.645023801162655</v>
      </c>
      <c r="H76" s="99">
        <v>10.815299974846562</v>
      </c>
      <c r="I76" s="99">
        <v>11.061734401527602</v>
      </c>
      <c r="J76" s="99">
        <v>11.327002881494531</v>
      </c>
      <c r="K76" s="99">
        <v>11.225492697349988</v>
      </c>
      <c r="L76" s="99">
        <v>11.394092975667713</v>
      </c>
      <c r="M76" s="99">
        <v>11.126519306532254</v>
      </c>
      <c r="N76" s="99">
        <v>10.678188397427931</v>
      </c>
      <c r="O76" s="99">
        <v>10.645795517157033</v>
      </c>
      <c r="P76" s="99">
        <v>10.830901909212683</v>
      </c>
      <c r="Q76" s="99">
        <v>11.21502286726618</v>
      </c>
      <c r="R76" s="99">
        <v>11.281639049257144</v>
      </c>
      <c r="S76" s="99">
        <v>11.466551847616069</v>
      </c>
      <c r="T76" s="99">
        <v>11.524144387328654</v>
      </c>
      <c r="U76" s="99">
        <v>11.786069106775448</v>
      </c>
      <c r="V76" s="99">
        <v>12.718269528101889</v>
      </c>
      <c r="W76" s="99">
        <v>12.240587848782754</v>
      </c>
      <c r="X76" s="99">
        <v>11.587720247880211</v>
      </c>
      <c r="Y76" s="99">
        <v>11.575438680305748</v>
      </c>
      <c r="DA76" s="63" t="s">
        <v>2818</v>
      </c>
    </row>
    <row r="77" spans="1:105" ht="12" customHeight="1" x14ac:dyDescent="0.25">
      <c r="A77" s="121" t="s">
        <v>54</v>
      </c>
      <c r="B77" s="123">
        <v>9.5237486019083128</v>
      </c>
      <c r="C77" s="123">
        <v>9.659175825251868</v>
      </c>
      <c r="D77" s="123">
        <v>10.163910231773</v>
      </c>
      <c r="E77" s="123">
        <v>10.206673275704619</v>
      </c>
      <c r="F77" s="123">
        <v>10.287101698437114</v>
      </c>
      <c r="G77" s="123">
        <v>9.6324575062882616</v>
      </c>
      <c r="H77" s="123">
        <v>9.2613909919234398</v>
      </c>
      <c r="I77" s="123">
        <v>8.2941016471611118</v>
      </c>
      <c r="J77" s="123">
        <v>9.1128240512219563</v>
      </c>
      <c r="K77" s="123">
        <v>7.4773688987663327</v>
      </c>
      <c r="L77" s="123">
        <v>8.0540500917864968</v>
      </c>
      <c r="M77" s="123">
        <v>6.8033941740769777</v>
      </c>
      <c r="N77" s="123">
        <v>5.6457836393196912</v>
      </c>
      <c r="O77" s="123">
        <v>5.5401074749765158</v>
      </c>
      <c r="P77" s="123">
        <v>5.656569445858084</v>
      </c>
      <c r="Q77" s="123">
        <v>6.0716445171096476</v>
      </c>
      <c r="R77" s="123">
        <v>5.6648581382248793</v>
      </c>
      <c r="S77" s="123">
        <v>6.956595177913373</v>
      </c>
      <c r="T77" s="123">
        <v>7.6565971445522134</v>
      </c>
      <c r="U77" s="123">
        <v>7.8050041583705214</v>
      </c>
      <c r="V77" s="123">
        <v>11.315722653709569</v>
      </c>
      <c r="W77" s="123">
        <v>11.230396758346711</v>
      </c>
      <c r="X77" s="123">
        <v>9.4882331696370823</v>
      </c>
      <c r="Y77" s="123">
        <v>8.800974598746901</v>
      </c>
      <c r="DA77" s="130" t="s">
        <v>2819</v>
      </c>
    </row>
    <row r="78" spans="1:105" ht="12" customHeight="1" x14ac:dyDescent="0.25">
      <c r="A78" s="97" t="s">
        <v>189</v>
      </c>
      <c r="B78" s="99">
        <v>9.5712615464894792</v>
      </c>
      <c r="C78" s="99">
        <v>9.6822954039053606</v>
      </c>
      <c r="D78" s="99">
        <v>10.309463562746801</v>
      </c>
      <c r="E78" s="99">
        <v>10.391586722425293</v>
      </c>
      <c r="F78" s="99">
        <v>10.383211268598419</v>
      </c>
      <c r="G78" s="99">
        <v>9.7180356637872087</v>
      </c>
      <c r="H78" s="99">
        <v>9.3337454222825116</v>
      </c>
      <c r="I78" s="99">
        <v>8.3392199015983675</v>
      </c>
      <c r="J78" s="99">
        <v>9.1698170369337735</v>
      </c>
      <c r="K78" s="99">
        <v>7.5321477075628911</v>
      </c>
      <c r="L78" s="99">
        <v>8.1231183330481294</v>
      </c>
      <c r="M78" s="99">
        <v>6.8407631445635468</v>
      </c>
      <c r="N78" s="99">
        <v>5.6737250939965058</v>
      </c>
      <c r="O78" s="99">
        <v>5.605337453784256</v>
      </c>
      <c r="P78" s="99">
        <v>5.7137967803460397</v>
      </c>
      <c r="Q78" s="99">
        <v>6.1135183097711359</v>
      </c>
      <c r="R78" s="99">
        <v>5.6960094799142258</v>
      </c>
      <c r="S78" s="99">
        <v>7.0064143761613336</v>
      </c>
      <c r="T78" s="99">
        <v>7.7225473541250382</v>
      </c>
      <c r="U78" s="99">
        <v>7.8846218270995454</v>
      </c>
      <c r="V78" s="99">
        <v>11.420152878515184</v>
      </c>
      <c r="W78" s="99">
        <v>11.370890933078865</v>
      </c>
      <c r="X78" s="99">
        <v>9.565511368095299</v>
      </c>
      <c r="Y78" s="99">
        <v>8.8550603271398458</v>
      </c>
      <c r="DA78" s="63" t="s">
        <v>2820</v>
      </c>
    </row>
    <row r="79" spans="1:105" ht="12" customHeight="1" x14ac:dyDescent="0.25">
      <c r="A79" s="109" t="s">
        <v>120</v>
      </c>
      <c r="B79" s="110">
        <v>6.8701615641789298</v>
      </c>
      <c r="C79" s="110">
        <v>8.4981221011464072</v>
      </c>
      <c r="D79" s="110">
        <v>6.3931597561223947</v>
      </c>
      <c r="E79" s="110">
        <v>6.5406503952434623</v>
      </c>
      <c r="F79" s="110">
        <v>8.3031520337971489</v>
      </c>
      <c r="G79" s="110">
        <v>7.2893572572487413</v>
      </c>
      <c r="H79" s="110">
        <v>6.8139830282718359</v>
      </c>
      <c r="I79" s="110">
        <v>7.0084188722463034</v>
      </c>
      <c r="J79" s="110">
        <v>6.9595749230395922</v>
      </c>
      <c r="K79" s="110">
        <v>5.4275539368721732</v>
      </c>
      <c r="L79" s="110">
        <v>5.6275018667833185</v>
      </c>
      <c r="M79" s="110">
        <v>5.5183374568195269</v>
      </c>
      <c r="N79" s="110">
        <v>4.9000098460143882</v>
      </c>
      <c r="O79" s="110">
        <v>4.4669553662475012</v>
      </c>
      <c r="P79" s="110">
        <v>4.401716280853095</v>
      </c>
      <c r="Q79" s="110">
        <v>4.622077468037884</v>
      </c>
      <c r="R79" s="110">
        <v>4.6114060597552564</v>
      </c>
      <c r="S79" s="110">
        <v>5.2126558318225786</v>
      </c>
      <c r="T79" s="110">
        <v>5.4287071594438325</v>
      </c>
      <c r="U79" s="110">
        <v>5.4725251090192053</v>
      </c>
      <c r="V79" s="110">
        <v>8.8501304973220929</v>
      </c>
      <c r="W79" s="110">
        <v>7.5259634429393198</v>
      </c>
      <c r="X79" s="110">
        <v>6.7794200134895721</v>
      </c>
      <c r="Y79" s="110">
        <v>6.5684753197417916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221.56240264152893</v>
      </c>
      <c r="C81" s="118">
        <f t="shared" si="28"/>
        <v>235.97204825288676</v>
      </c>
      <c r="D81" s="118">
        <f t="shared" si="28"/>
        <v>235.46291486808408</v>
      </c>
      <c r="E81" s="118">
        <f t="shared" si="28"/>
        <v>231.52703611666973</v>
      </c>
      <c r="F81" s="118">
        <f t="shared" si="28"/>
        <v>177.64000219107757</v>
      </c>
      <c r="G81" s="118">
        <f t="shared" si="28"/>
        <v>249.73131096511773</v>
      </c>
      <c r="H81" s="118">
        <f t="shared" si="28"/>
        <v>230.09522213181552</v>
      </c>
      <c r="I81" s="118">
        <f t="shared" si="28"/>
        <v>215.3510166772848</v>
      </c>
      <c r="J81" s="118">
        <f t="shared" si="28"/>
        <v>169.19037201358748</v>
      </c>
      <c r="K81" s="118">
        <f t="shared" si="28"/>
        <v>205.54375799201529</v>
      </c>
      <c r="L81" s="118">
        <f t="shared" si="28"/>
        <v>206.61099488122076</v>
      </c>
      <c r="M81" s="118">
        <f t="shared" si="28"/>
        <v>207.6536741735577</v>
      </c>
      <c r="N81" s="118">
        <f t="shared" si="28"/>
        <v>203.90379407711953</v>
      </c>
      <c r="O81" s="118">
        <f t="shared" si="28"/>
        <v>204.7905288436238</v>
      </c>
      <c r="P81" s="118">
        <f t="shared" si="28"/>
        <v>169.54744342502795</v>
      </c>
      <c r="Q81" s="118">
        <f t="shared" si="28"/>
        <v>186.37172321650539</v>
      </c>
      <c r="R81" s="118">
        <f t="shared" ref="R81:V81" si="29">R82+R85+R87+R100</f>
        <v>191.90756169278617</v>
      </c>
      <c r="S81" s="118">
        <f t="shared" si="29"/>
        <v>196.25680566422352</v>
      </c>
      <c r="T81" s="118">
        <f t="shared" si="29"/>
        <v>179.62887506698968</v>
      </c>
      <c r="U81" s="118">
        <f t="shared" si="29"/>
        <v>178.28594220003376</v>
      </c>
      <c r="V81" s="118">
        <f t="shared" si="29"/>
        <v>188.88350809293919</v>
      </c>
      <c r="W81" s="118">
        <f t="shared" ref="W81:Y81" si="30">W82+W85+W87+W100</f>
        <v>193.45727405096216</v>
      </c>
      <c r="X81" s="118">
        <f t="shared" si="30"/>
        <v>182.94248218929127</v>
      </c>
      <c r="Y81" s="118">
        <f t="shared" si="30"/>
        <v>169.94302274600565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187.90909736756083</v>
      </c>
      <c r="C82" s="123">
        <f t="shared" si="31"/>
        <v>202.47434400201334</v>
      </c>
      <c r="D82" s="123">
        <f t="shared" si="31"/>
        <v>200.80464528970646</v>
      </c>
      <c r="E82" s="123">
        <f t="shared" si="31"/>
        <v>195.58759349201364</v>
      </c>
      <c r="F82" s="123">
        <f t="shared" si="31"/>
        <v>144.36694625620882</v>
      </c>
      <c r="G82" s="123">
        <f t="shared" si="31"/>
        <v>216.43150880147604</v>
      </c>
      <c r="H82" s="123">
        <f t="shared" si="31"/>
        <v>195.22063929099366</v>
      </c>
      <c r="I82" s="123">
        <f t="shared" si="31"/>
        <v>182.56292221391911</v>
      </c>
      <c r="J82" s="123">
        <f t="shared" si="31"/>
        <v>136.45840564977053</v>
      </c>
      <c r="K82" s="123">
        <f t="shared" si="31"/>
        <v>173.73663431969081</v>
      </c>
      <c r="L82" s="123">
        <f t="shared" si="31"/>
        <v>174.27205581808437</v>
      </c>
      <c r="M82" s="123">
        <f t="shared" si="31"/>
        <v>176.48176229706834</v>
      </c>
      <c r="N82" s="123">
        <f t="shared" si="31"/>
        <v>177.40652718514681</v>
      </c>
      <c r="O82" s="123">
        <f t="shared" si="31"/>
        <v>178.0765041870892</v>
      </c>
      <c r="P82" s="123">
        <f t="shared" si="31"/>
        <v>142.96229218049203</v>
      </c>
      <c r="Q82" s="123">
        <f t="shared" si="31"/>
        <v>156.37567584198007</v>
      </c>
      <c r="R82" s="123">
        <f t="shared" ref="R82:V82" si="32">SUM(R83:R84)</f>
        <v>162.79035766214972</v>
      </c>
      <c r="S82" s="123">
        <f t="shared" si="32"/>
        <v>166.1926010204987</v>
      </c>
      <c r="T82" s="123">
        <f t="shared" si="32"/>
        <v>149.11159453761815</v>
      </c>
      <c r="U82" s="123">
        <f t="shared" si="32"/>
        <v>147.52094556143155</v>
      </c>
      <c r="V82" s="123">
        <f t="shared" si="32"/>
        <v>154.2763957518379</v>
      </c>
      <c r="W82" s="123">
        <f t="shared" ref="W82:Y82" si="33">SUM(W83:W84)</f>
        <v>161.96397923463968</v>
      </c>
      <c r="X82" s="123">
        <f t="shared" si="33"/>
        <v>152.77835202971031</v>
      </c>
      <c r="Y82" s="123">
        <f t="shared" si="33"/>
        <v>138.91118397433564</v>
      </c>
      <c r="DA82" s="130" t="s">
        <v>2823</v>
      </c>
    </row>
    <row r="83" spans="1:105" ht="12" customHeight="1" x14ac:dyDescent="0.25">
      <c r="A83" s="97" t="s">
        <v>199</v>
      </c>
      <c r="B83" s="99">
        <v>187.16833919366462</v>
      </c>
      <c r="C83" s="99">
        <v>201.67614648124209</v>
      </c>
      <c r="D83" s="99">
        <v>200.01539945131447</v>
      </c>
      <c r="E83" s="99">
        <v>194.81912997126406</v>
      </c>
      <c r="F83" s="99">
        <v>143.77962840486452</v>
      </c>
      <c r="G83" s="99">
        <v>215.51707346098772</v>
      </c>
      <c r="H83" s="99">
        <v>194.38188922334351</v>
      </c>
      <c r="I83" s="99">
        <v>181.76600684308357</v>
      </c>
      <c r="J83" s="99">
        <v>135.8540244639525</v>
      </c>
      <c r="K83" s="99">
        <v>172.95585076168601</v>
      </c>
      <c r="L83" s="99">
        <v>173.47933187904266</v>
      </c>
      <c r="M83" s="99">
        <v>175.67355477283033</v>
      </c>
      <c r="N83" s="99">
        <v>176.61119339683316</v>
      </c>
      <c r="O83" s="99">
        <v>177.27393001831803</v>
      </c>
      <c r="P83" s="99">
        <v>142.31406534036478</v>
      </c>
      <c r="Q83" s="99">
        <v>155.66363941252283</v>
      </c>
      <c r="R83" s="99">
        <v>162.05009621419305</v>
      </c>
      <c r="S83" s="99">
        <v>165.43197903861594</v>
      </c>
      <c r="T83" s="99">
        <v>148.42777310385031</v>
      </c>
      <c r="U83" s="99">
        <v>146.84040921274959</v>
      </c>
      <c r="V83" s="99">
        <v>153.54040742630238</v>
      </c>
      <c r="W83" s="99">
        <v>161.17440859906159</v>
      </c>
      <c r="X83" s="99">
        <v>152.02280905999302</v>
      </c>
      <c r="Y83" s="99">
        <v>138.21138882608724</v>
      </c>
      <c r="DA83" s="63" t="s">
        <v>2824</v>
      </c>
    </row>
    <row r="84" spans="1:105" ht="12" customHeight="1" x14ac:dyDescent="0.25">
      <c r="A84" s="97" t="s">
        <v>53</v>
      </c>
      <c r="B84" s="99">
        <v>0.74075817389621701</v>
      </c>
      <c r="C84" s="99">
        <v>0.79819752077126715</v>
      </c>
      <c r="D84" s="99">
        <v>0.78924583839200091</v>
      </c>
      <c r="E84" s="99">
        <v>0.76846352074957203</v>
      </c>
      <c r="F84" s="99">
        <v>0.5873178513442876</v>
      </c>
      <c r="G84" s="99">
        <v>0.91443534048833064</v>
      </c>
      <c r="H84" s="99">
        <v>0.83875006765014171</v>
      </c>
      <c r="I84" s="99">
        <v>0.79691537083554853</v>
      </c>
      <c r="J84" s="99">
        <v>0.60438118581801548</v>
      </c>
      <c r="K84" s="99">
        <v>0.78078355800480037</v>
      </c>
      <c r="L84" s="99">
        <v>0.79272393904169858</v>
      </c>
      <c r="M84" s="99">
        <v>0.80820752423801068</v>
      </c>
      <c r="N84" s="99">
        <v>0.79533378831366575</v>
      </c>
      <c r="O84" s="99">
        <v>0.80257416877118037</v>
      </c>
      <c r="P84" s="99">
        <v>0.6482268401272413</v>
      </c>
      <c r="Q84" s="99">
        <v>0.71203642945724199</v>
      </c>
      <c r="R84" s="99">
        <v>0.74026144795666382</v>
      </c>
      <c r="S84" s="99">
        <v>0.76062198188277541</v>
      </c>
      <c r="T84" s="99">
        <v>0.68382143376783322</v>
      </c>
      <c r="U84" s="99">
        <v>0.68053634868196733</v>
      </c>
      <c r="V84" s="99">
        <v>0.73598832553552029</v>
      </c>
      <c r="W84" s="99">
        <v>0.78957063557808083</v>
      </c>
      <c r="X84" s="99">
        <v>0.75554296971728774</v>
      </c>
      <c r="Y84" s="99">
        <v>0.6997951482483965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1.2626550335314285E-2</v>
      </c>
      <c r="C85" s="123">
        <f t="shared" si="34"/>
        <v>1.6033479100008741E-2</v>
      </c>
      <c r="D85" s="123">
        <f t="shared" si="34"/>
        <v>2.7041015605244093E-2</v>
      </c>
      <c r="E85" s="123">
        <f t="shared" si="34"/>
        <v>5.1315684479732046E-2</v>
      </c>
      <c r="F85" s="123">
        <f t="shared" si="34"/>
        <v>3.4414177932886716E-2</v>
      </c>
      <c r="G85" s="123">
        <f t="shared" si="34"/>
        <v>5.0171808538728262E-2</v>
      </c>
      <c r="H85" s="123">
        <f t="shared" si="34"/>
        <v>0.10184764816483015</v>
      </c>
      <c r="I85" s="123">
        <f t="shared" si="34"/>
        <v>0.17121787113484421</v>
      </c>
      <c r="J85" s="123">
        <f t="shared" si="34"/>
        <v>0.12478618522215992</v>
      </c>
      <c r="K85" s="123">
        <f t="shared" si="34"/>
        <v>0.14323313276897331</v>
      </c>
      <c r="L85" s="123">
        <f t="shared" si="34"/>
        <v>0.18559336285292605</v>
      </c>
      <c r="M85" s="123">
        <f t="shared" si="34"/>
        <v>0.18935395617259673</v>
      </c>
      <c r="N85" s="123">
        <f t="shared" si="34"/>
        <v>0.36932895322962633</v>
      </c>
      <c r="O85" s="123">
        <f t="shared" si="34"/>
        <v>0.23769092758666319</v>
      </c>
      <c r="P85" s="123">
        <f t="shared" si="34"/>
        <v>0.1592138255590349</v>
      </c>
      <c r="Q85" s="123">
        <f t="shared" si="34"/>
        <v>0.2326210327592583</v>
      </c>
      <c r="R85" s="123">
        <f t="shared" si="34"/>
        <v>0.21083972707580131</v>
      </c>
      <c r="S85" s="123">
        <f t="shared" si="34"/>
        <v>0.20068447867944839</v>
      </c>
      <c r="T85" s="123">
        <f t="shared" si="34"/>
        <v>0.19766835952543702</v>
      </c>
      <c r="U85" s="123">
        <f t="shared" si="34"/>
        <v>0.19562653834034288</v>
      </c>
      <c r="V85" s="123">
        <f t="shared" si="34"/>
        <v>9.7690898794461703E-2</v>
      </c>
      <c r="W85" s="123">
        <f t="shared" si="34"/>
        <v>0.47807170493504664</v>
      </c>
      <c r="X85" s="123">
        <f t="shared" si="34"/>
        <v>0.61039062905994312</v>
      </c>
      <c r="Y85" s="123">
        <f t="shared" si="34"/>
        <v>0.59046502128353595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1.2626550335314285E-2</v>
      </c>
      <c r="C86" s="99">
        <f>RES_hhdet_fech!C86/RES_summary!C$19</f>
        <v>1.6033479100008741E-2</v>
      </c>
      <c r="D86" s="99">
        <f>RES_hhdet_fech!D86/RES_summary!D$19</f>
        <v>2.7041015605244093E-2</v>
      </c>
      <c r="E86" s="99">
        <f>RES_hhdet_fech!E86/RES_summary!E$19</f>
        <v>5.1315684479732046E-2</v>
      </c>
      <c r="F86" s="99">
        <f>RES_hhdet_fech!F86/RES_summary!F$19</f>
        <v>3.4414177932886716E-2</v>
      </c>
      <c r="G86" s="99">
        <f>RES_hhdet_fech!G86/RES_summary!G$19</f>
        <v>5.0171808538728262E-2</v>
      </c>
      <c r="H86" s="99">
        <f>RES_hhdet_fech!H86/RES_summary!H$19</f>
        <v>0.10184764816483015</v>
      </c>
      <c r="I86" s="99">
        <f>RES_hhdet_fech!I86/RES_summary!I$19</f>
        <v>0.17121787113484421</v>
      </c>
      <c r="J86" s="99">
        <f>RES_hhdet_fech!J86/RES_summary!J$19</f>
        <v>0.12478618522215992</v>
      </c>
      <c r="K86" s="99">
        <f>RES_hhdet_fech!K86/RES_summary!K$19</f>
        <v>0.14323313276897331</v>
      </c>
      <c r="L86" s="99">
        <f>RES_hhdet_fech!L86/RES_summary!L$19</f>
        <v>0.18559336285292605</v>
      </c>
      <c r="M86" s="99">
        <f>RES_hhdet_fech!M86/RES_summary!M$19</f>
        <v>0.18935395617259673</v>
      </c>
      <c r="N86" s="99">
        <f>RES_hhdet_fech!N86/RES_summary!N$19</f>
        <v>0.36932895322962633</v>
      </c>
      <c r="O86" s="99">
        <f>RES_hhdet_fech!O86/RES_summary!O$19</f>
        <v>0.23769092758666319</v>
      </c>
      <c r="P86" s="99">
        <f>RES_hhdet_fech!P86/RES_summary!P$19</f>
        <v>0.1592138255590349</v>
      </c>
      <c r="Q86" s="99">
        <f>RES_hhdet_fech!Q86/RES_summary!Q$19</f>
        <v>0.2326210327592583</v>
      </c>
      <c r="R86" s="99">
        <f>RES_hhdet_fech!R86/RES_summary!R$19</f>
        <v>0.21083972707580131</v>
      </c>
      <c r="S86" s="99">
        <f>RES_hhdet_fech!S86/RES_summary!S$19</f>
        <v>0.20068447867944839</v>
      </c>
      <c r="T86" s="99">
        <f>RES_hhdet_fech!T86/RES_summary!T$19</f>
        <v>0.19766835952543702</v>
      </c>
      <c r="U86" s="99">
        <f>RES_hhdet_fech!U86/RES_summary!U$19</f>
        <v>0.19562653834034288</v>
      </c>
      <c r="V86" s="99">
        <f>RES_hhdet_fech!V86/RES_summary!V$19</f>
        <v>9.7690898794461703E-2</v>
      </c>
      <c r="W86" s="99">
        <f>RES_hhdet_fech!W86/RES_summary!W$19</f>
        <v>0.47807170493504664</v>
      </c>
      <c r="X86" s="99">
        <f>RES_hhdet_fech!X86/RES_summary!X$19</f>
        <v>0.61039062905994312</v>
      </c>
      <c r="Y86" s="99">
        <f>RES_hhdet_fech!Y86/RES_summary!Y$19</f>
        <v>0.59046502128353595</v>
      </c>
      <c r="DA86" s="63" t="s">
        <v>2827</v>
      </c>
    </row>
    <row r="87" spans="1:105" ht="12" customHeight="1" x14ac:dyDescent="0.25">
      <c r="A87" s="121" t="s">
        <v>55</v>
      </c>
      <c r="B87" s="123">
        <v>24.203947978874353</v>
      </c>
      <c r="C87" s="123">
        <v>23.875031328103326</v>
      </c>
      <c r="D87" s="123">
        <v>24.721744412154735</v>
      </c>
      <c r="E87" s="123">
        <v>25.827141467483816</v>
      </c>
      <c r="F87" s="123">
        <v>23.557191885172067</v>
      </c>
      <c r="G87" s="123">
        <v>23.837344873000486</v>
      </c>
      <c r="H87" s="123">
        <v>25.613420093027241</v>
      </c>
      <c r="I87" s="123">
        <v>24.172793906545373</v>
      </c>
      <c r="J87" s="123">
        <v>24.964349532298293</v>
      </c>
      <c r="K87" s="123">
        <v>24.457751074051892</v>
      </c>
      <c r="L87" s="123">
        <v>24.669050231551108</v>
      </c>
      <c r="M87" s="123">
        <v>24.606288067318594</v>
      </c>
      <c r="N87" s="123">
        <v>20.686341878947911</v>
      </c>
      <c r="O87" s="123">
        <v>20.909253142765312</v>
      </c>
      <c r="P87" s="123">
        <v>21.185563573986297</v>
      </c>
      <c r="Q87" s="123">
        <v>24.252977037852865</v>
      </c>
      <c r="R87" s="123">
        <v>23.810943422340682</v>
      </c>
      <c r="S87" s="123">
        <v>23.558065534623083</v>
      </c>
      <c r="T87" s="123">
        <v>23.615137509639688</v>
      </c>
      <c r="U87" s="123">
        <v>23.705340919110114</v>
      </c>
      <c r="V87" s="123">
        <v>24.431866286780018</v>
      </c>
      <c r="W87" s="123">
        <v>21.823245765742477</v>
      </c>
      <c r="X87" s="123">
        <v>21.327800240992161</v>
      </c>
      <c r="Y87" s="123">
        <v>22.613260248006831</v>
      </c>
      <c r="DA87" s="130" t="s">
        <v>2828</v>
      </c>
    </row>
    <row r="88" spans="1:105" ht="12" customHeight="1" x14ac:dyDescent="0.25">
      <c r="A88" s="97" t="s">
        <v>132</v>
      </c>
      <c r="B88" s="99">
        <v>31.837229993200467</v>
      </c>
      <c r="C88" s="99">
        <v>31.600321467569824</v>
      </c>
      <c r="D88" s="99">
        <v>33.234341202123346</v>
      </c>
      <c r="E88" s="99">
        <v>29.197897467260447</v>
      </c>
      <c r="F88" s="99">
        <v>21.824340874750465</v>
      </c>
      <c r="G88" s="99">
        <v>31.697021207002461</v>
      </c>
      <c r="H88" s="99">
        <v>28.426544248785138</v>
      </c>
      <c r="I88" s="99">
        <v>29.133638984454691</v>
      </c>
      <c r="J88" s="99">
        <v>21.760004747922377</v>
      </c>
      <c r="K88" s="99">
        <v>26.108273836967889</v>
      </c>
      <c r="L88" s="99">
        <v>23.843282641692795</v>
      </c>
      <c r="M88" s="99">
        <v>23.670604092373939</v>
      </c>
      <c r="N88" s="99">
        <v>23.134219920507654</v>
      </c>
      <c r="O88" s="99">
        <v>23.641314084284058</v>
      </c>
      <c r="P88" s="99">
        <v>23.494354984355656</v>
      </c>
      <c r="Q88" s="99">
        <v>23.70951917548696</v>
      </c>
      <c r="R88" s="99">
        <v>23.684158278766223</v>
      </c>
      <c r="S88" s="99">
        <v>23.362977042404196</v>
      </c>
      <c r="T88" s="99">
        <v>24.7845768487811</v>
      </c>
      <c r="U88" s="99">
        <v>27.411280125320626</v>
      </c>
      <c r="V88" s="99">
        <v>19.618743167006052</v>
      </c>
      <c r="W88" s="99">
        <v>21.887248547072438</v>
      </c>
      <c r="X88" s="99">
        <v>23.054827831485216</v>
      </c>
      <c r="Y88" s="99">
        <v>22.998273654892042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15.991601354370072</v>
      </c>
      <c r="D89" s="99">
        <v>16.857033935511023</v>
      </c>
      <c r="E89" s="99">
        <v>15.756946395195031</v>
      </c>
      <c r="F89" s="99">
        <v>11.983553268151839</v>
      </c>
      <c r="G89" s="99">
        <v>18.132504159128153</v>
      </c>
      <c r="H89" s="99">
        <v>17.880393595044804</v>
      </c>
      <c r="I89" s="99">
        <v>18.256594779367031</v>
      </c>
      <c r="J89" s="99">
        <v>14.220123940290748</v>
      </c>
      <c r="K89" s="99">
        <v>17.305810320532501</v>
      </c>
      <c r="L89" s="99">
        <v>16.137207535332937</v>
      </c>
      <c r="M89" s="99">
        <v>16.673664240208701</v>
      </c>
      <c r="N89" s="99">
        <v>15.739418740776211</v>
      </c>
      <c r="O89" s="99">
        <v>16.405498879499909</v>
      </c>
      <c r="P89" s="99">
        <v>16.375604180928104</v>
      </c>
      <c r="Q89" s="99">
        <v>17.323072754101066</v>
      </c>
      <c r="R89" s="99">
        <v>17.32757142142426</v>
      </c>
      <c r="S89" s="99">
        <v>17.144750611697233</v>
      </c>
      <c r="T89" s="99">
        <v>18.412862067881512</v>
      </c>
      <c r="U89" s="99">
        <v>20.629018115528474</v>
      </c>
      <c r="V89" s="99">
        <v>15.354978844384268</v>
      </c>
      <c r="W89" s="99">
        <v>17.102560023301997</v>
      </c>
      <c r="X89" s="99">
        <v>18.298022142387765</v>
      </c>
      <c r="Y89" s="99">
        <v>18.628943938334842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5.8774669426758832</v>
      </c>
      <c r="D90" s="102">
        <v>6.0842926716220136</v>
      </c>
      <c r="E90" s="102">
        <v>6.6924360184932361</v>
      </c>
      <c r="F90" s="102">
        <v>4.4632689004924648</v>
      </c>
      <c r="G90" s="102">
        <v>5.8170905743682129</v>
      </c>
      <c r="H90" s="102">
        <v>7.3623992481519132</v>
      </c>
      <c r="I90" s="102">
        <v>6.2479782367459702</v>
      </c>
      <c r="J90" s="102">
        <v>5.2790869802517957</v>
      </c>
      <c r="K90" s="102">
        <v>5.8935269673854265</v>
      </c>
      <c r="L90" s="102">
        <v>5.2186064358544</v>
      </c>
      <c r="M90" s="102">
        <v>5.9898721276074047</v>
      </c>
      <c r="N90" s="102">
        <v>3.5703616866054513</v>
      </c>
      <c r="O90" s="102">
        <v>3.9591420523932959</v>
      </c>
      <c r="P90" s="102">
        <v>4.0522318864133435</v>
      </c>
      <c r="Q90" s="102">
        <v>6.2125432832645062</v>
      </c>
      <c r="R90" s="102">
        <v>6.0497494201355115</v>
      </c>
      <c r="S90" s="102">
        <v>5.6844821530608209</v>
      </c>
      <c r="T90" s="102">
        <v>6.2387870099717349</v>
      </c>
      <c r="U90" s="102">
        <v>6.8772716730708172</v>
      </c>
      <c r="V90" s="102">
        <v>5.4929641020209061</v>
      </c>
      <c r="W90" s="102">
        <v>5.0253776101782295</v>
      </c>
      <c r="X90" s="102">
        <v>6.0377651643910957</v>
      </c>
      <c r="Y90" s="102">
        <v>7.2752897193137693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10.114134411694192</v>
      </c>
      <c r="D91" s="105">
        <v>10.772741263889008</v>
      </c>
      <c r="E91" s="105">
        <v>9.0645103767017954</v>
      </c>
      <c r="F91" s="105">
        <v>7.5202843676593751</v>
      </c>
      <c r="G91" s="105">
        <v>12.315413584759936</v>
      </c>
      <c r="H91" s="105">
        <v>10.517994346892891</v>
      </c>
      <c r="I91" s="105">
        <v>12.008616542621057</v>
      </c>
      <c r="J91" s="105">
        <v>8.9410369600389537</v>
      </c>
      <c r="K91" s="105">
        <v>11.412283353147071</v>
      </c>
      <c r="L91" s="105">
        <v>10.918601099478538</v>
      </c>
      <c r="M91" s="105">
        <v>10.683792112601294</v>
      </c>
      <c r="N91" s="105">
        <v>12.169057054170759</v>
      </c>
      <c r="O91" s="105">
        <v>12.446356827106612</v>
      </c>
      <c r="P91" s="105">
        <v>12.323372294514758</v>
      </c>
      <c r="Q91" s="105">
        <v>11.110529470836562</v>
      </c>
      <c r="R91" s="105">
        <v>11.277822001288747</v>
      </c>
      <c r="S91" s="105">
        <v>11.460268458636415</v>
      </c>
      <c r="T91" s="105">
        <v>12.174075057909779</v>
      </c>
      <c r="U91" s="105">
        <v>13.751746442457664</v>
      </c>
      <c r="V91" s="105">
        <v>9.862014742363364</v>
      </c>
      <c r="W91" s="105">
        <v>12.077182413123769</v>
      </c>
      <c r="X91" s="105">
        <v>12.260256977996669</v>
      </c>
      <c r="Y91" s="105">
        <v>11.353654219021074</v>
      </c>
      <c r="DA91" s="132" t="s">
        <v>2832</v>
      </c>
    </row>
    <row r="92" spans="1:105" ht="12" customHeight="1" x14ac:dyDescent="0.25">
      <c r="A92" s="106" t="s">
        <v>124</v>
      </c>
      <c r="B92" s="102">
        <v>27.230041669987635</v>
      </c>
      <c r="C92" s="102">
        <v>24.738398072703898</v>
      </c>
      <c r="D92" s="102">
        <v>27.768202132327545</v>
      </c>
      <c r="E92" s="102">
        <v>27.427056041230983</v>
      </c>
      <c r="F92" s="102">
        <v>23.659362468198204</v>
      </c>
      <c r="G92" s="102">
        <v>28.037010115248943</v>
      </c>
      <c r="H92" s="102">
        <v>28.562961260325917</v>
      </c>
      <c r="I92" s="102">
        <v>24.387991508479011</v>
      </c>
      <c r="J92" s="102">
        <v>24.260909271690654</v>
      </c>
      <c r="K92" s="102">
        <v>25.335465988511984</v>
      </c>
      <c r="L92" s="102">
        <v>33.049073617289586</v>
      </c>
      <c r="M92" s="102">
        <v>26.424641722403276</v>
      </c>
      <c r="N92" s="102">
        <v>20.912403707548151</v>
      </c>
      <c r="O92" s="102">
        <v>23.558599020032776</v>
      </c>
      <c r="P92" s="102">
        <v>21.873263855485863</v>
      </c>
      <c r="Q92" s="102">
        <v>22.274287319683506</v>
      </c>
      <c r="R92" s="102">
        <v>19.034192169004644</v>
      </c>
      <c r="S92" s="102">
        <v>24.543081710032055</v>
      </c>
      <c r="T92" s="102">
        <v>25.360063812231932</v>
      </c>
      <c r="U92" s="102">
        <v>25.28806792959929</v>
      </c>
      <c r="V92" s="102">
        <v>19.024498884994252</v>
      </c>
      <c r="W92" s="102">
        <v>19.627291362897278</v>
      </c>
      <c r="X92" s="102">
        <v>19.296374337476088</v>
      </c>
      <c r="Y92" s="102">
        <v>19.544476018687568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15.19011994151046</v>
      </c>
      <c r="D93" s="105">
        <v>17.065163013719204</v>
      </c>
      <c r="E93" s="105">
        <v>17.593586198013977</v>
      </c>
      <c r="F93" s="105">
        <v>14.857828579919371</v>
      </c>
      <c r="G93" s="105">
        <v>17.437380941948621</v>
      </c>
      <c r="H93" s="105">
        <v>19.053443884449674</v>
      </c>
      <c r="I93" s="105">
        <v>15.795643071784204</v>
      </c>
      <c r="J93" s="105">
        <v>15.950339564391804</v>
      </c>
      <c r="K93" s="105">
        <v>16.340890010770803</v>
      </c>
      <c r="L93" s="105">
        <v>21.420610417836791</v>
      </c>
      <c r="M93" s="105">
        <v>17.734465580039451</v>
      </c>
      <c r="N93" s="105">
        <v>13.344096662106786</v>
      </c>
      <c r="O93" s="105">
        <v>15.574811483626959</v>
      </c>
      <c r="P93" s="105">
        <v>14.880158490927656</v>
      </c>
      <c r="Q93" s="105">
        <v>16.237875904188659</v>
      </c>
      <c r="R93" s="105">
        <v>14.140948431051216</v>
      </c>
      <c r="S93" s="105">
        <v>18.378934660905937</v>
      </c>
      <c r="T93" s="105">
        <v>19.724482600079124</v>
      </c>
      <c r="U93" s="105">
        <v>20.497414340807705</v>
      </c>
      <c r="V93" s="105">
        <v>16.038626714981266</v>
      </c>
      <c r="W93" s="105">
        <v>16.809032954197313</v>
      </c>
      <c r="X93" s="105">
        <v>16.901097712888404</v>
      </c>
      <c r="Y93" s="105">
        <v>17.464664568959861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5.5641143847293453</v>
      </c>
      <c r="D94" s="99">
        <v>6.1399958869507802</v>
      </c>
      <c r="E94" s="99">
        <v>7.4530168650792517</v>
      </c>
      <c r="F94" s="99">
        <v>5.5171495216453055</v>
      </c>
      <c r="G94" s="99">
        <v>5.6771555734726284</v>
      </c>
      <c r="H94" s="99">
        <v>7.9261746344684143</v>
      </c>
      <c r="I94" s="99">
        <v>5.5514573203791135</v>
      </c>
      <c r="J94" s="99">
        <v>6.1732097591729032</v>
      </c>
      <c r="K94" s="99">
        <v>5.7200184144502968</v>
      </c>
      <c r="L94" s="99">
        <v>7.3374024222993732</v>
      </c>
      <c r="M94" s="99">
        <v>6.8017574743832983</v>
      </c>
      <c r="N94" s="99">
        <v>3.259687525250575</v>
      </c>
      <c r="O94" s="99">
        <v>4.0180925883358345</v>
      </c>
      <c r="P94" s="99">
        <v>3.922574988069595</v>
      </c>
      <c r="Q94" s="99">
        <v>6.1288474411228737</v>
      </c>
      <c r="R94" s="99">
        <v>5.0967531308414724</v>
      </c>
      <c r="S94" s="99">
        <v>5.8309950977592679</v>
      </c>
      <c r="T94" s="99">
        <v>6.0871477046367026</v>
      </c>
      <c r="U94" s="99">
        <v>6.0360410029966802</v>
      </c>
      <c r="V94" s="99">
        <v>4.9649561845929355</v>
      </c>
      <c r="W94" s="99">
        <v>4.1658144047342596</v>
      </c>
      <c r="X94" s="99">
        <v>4.9143341620197312</v>
      </c>
      <c r="Y94" s="99">
        <v>6.1939527668900372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9.6260055567811111</v>
      </c>
      <c r="D95" s="99">
        <v>10.925167126768423</v>
      </c>
      <c r="E95" s="99">
        <v>10.140569332934728</v>
      </c>
      <c r="F95" s="99">
        <v>9.3406790582740644</v>
      </c>
      <c r="G95" s="99">
        <v>11.760225368475993</v>
      </c>
      <c r="H95" s="99">
        <v>11.127269249981262</v>
      </c>
      <c r="I95" s="99">
        <v>10.244185751405086</v>
      </c>
      <c r="J95" s="99">
        <v>9.7771298052189</v>
      </c>
      <c r="K95" s="99">
        <v>10.620871596320507</v>
      </c>
      <c r="L95" s="99">
        <v>14.083207995537419</v>
      </c>
      <c r="M95" s="99">
        <v>10.932708105656154</v>
      </c>
      <c r="N95" s="99">
        <v>10.084409136856207</v>
      </c>
      <c r="O95" s="99">
        <v>11.556718895291121</v>
      </c>
      <c r="P95" s="99">
        <v>10.957583502858061</v>
      </c>
      <c r="Q95" s="99">
        <v>10.109028463065782</v>
      </c>
      <c r="R95" s="99">
        <v>9.0441953002097435</v>
      </c>
      <c r="S95" s="99">
        <v>12.54793956314667</v>
      </c>
      <c r="T95" s="99">
        <v>13.637334895442418</v>
      </c>
      <c r="U95" s="99">
        <v>14.461373337811025</v>
      </c>
      <c r="V95" s="99">
        <v>11.073670530388334</v>
      </c>
      <c r="W95" s="99">
        <v>12.643218549463054</v>
      </c>
      <c r="X95" s="99">
        <v>11.986763550868673</v>
      </c>
      <c r="Y95" s="99">
        <v>11.270711802069824</v>
      </c>
      <c r="DA95" s="63" t="s">
        <v>2836</v>
      </c>
    </row>
    <row r="96" spans="1:105" ht="12" customHeight="1" x14ac:dyDescent="0.25">
      <c r="A96" s="106" t="s">
        <v>122</v>
      </c>
      <c r="B96" s="102">
        <v>22.327389988101899</v>
      </c>
      <c r="C96" s="102">
        <v>22.989555485894417</v>
      </c>
      <c r="D96" s="102">
        <v>23.121553322191254</v>
      </c>
      <c r="E96" s="102">
        <v>25.227190343420201</v>
      </c>
      <c r="F96" s="102">
        <v>23.760413846000791</v>
      </c>
      <c r="G96" s="102">
        <v>22.649606704736087</v>
      </c>
      <c r="H96" s="102">
        <v>25.105315584301067</v>
      </c>
      <c r="I96" s="102">
        <v>23.903686294736403</v>
      </c>
      <c r="J96" s="102">
        <v>25.495934572628954</v>
      </c>
      <c r="K96" s="102">
        <v>24.554619394526355</v>
      </c>
      <c r="L96" s="102">
        <v>24.532843126918031</v>
      </c>
      <c r="M96" s="102">
        <v>24.953681363311503</v>
      </c>
      <c r="N96" s="102">
        <v>20.872802950313378</v>
      </c>
      <c r="O96" s="102">
        <v>20.951232734745751</v>
      </c>
      <c r="P96" s="102">
        <v>21.400200470651793</v>
      </c>
      <c r="Q96" s="102">
        <v>24.894273179195896</v>
      </c>
      <c r="R96" s="102">
        <v>24.532332893985487</v>
      </c>
      <c r="S96" s="102">
        <v>24.028808703178555</v>
      </c>
      <c r="T96" s="102">
        <v>23.894644758129285</v>
      </c>
      <c r="U96" s="102">
        <v>23.717338958130778</v>
      </c>
      <c r="V96" s="102">
        <v>25.647934884012315</v>
      </c>
      <c r="W96" s="102">
        <v>22.431236399031363</v>
      </c>
      <c r="X96" s="102">
        <v>21.807870716151637</v>
      </c>
      <c r="Y96" s="102">
        <v>23.261285772489384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15.3383860985232</v>
      </c>
      <c r="D97" s="105">
        <v>15.449880444130079</v>
      </c>
      <c r="E97" s="105">
        <v>17.485545277855461</v>
      </c>
      <c r="F97" s="105">
        <v>16.200615182996732</v>
      </c>
      <c r="G97" s="105">
        <v>15.23973179663936</v>
      </c>
      <c r="H97" s="105">
        <v>17.701995506647219</v>
      </c>
      <c r="I97" s="105">
        <v>16.357216580264588</v>
      </c>
      <c r="J97" s="105">
        <v>17.784231133187564</v>
      </c>
      <c r="K97" s="105">
        <v>16.979623644920419</v>
      </c>
      <c r="L97" s="105">
        <v>16.919193290795896</v>
      </c>
      <c r="M97" s="105">
        <v>17.608022818152712</v>
      </c>
      <c r="N97" s="105">
        <v>13.939522250132299</v>
      </c>
      <c r="O97" s="105">
        <v>14.187882714998583</v>
      </c>
      <c r="P97" s="105">
        <v>14.641618718803519</v>
      </c>
      <c r="Q97" s="105">
        <v>18.028437917752363</v>
      </c>
      <c r="R97" s="105">
        <v>17.831542440495653</v>
      </c>
      <c r="S97" s="105">
        <v>17.537778351518288</v>
      </c>
      <c r="T97" s="105">
        <v>17.729068382610194</v>
      </c>
      <c r="U97" s="105">
        <v>17.835428953311347</v>
      </c>
      <c r="V97" s="105">
        <v>19.720320856602552</v>
      </c>
      <c r="W97" s="105">
        <v>17.135405662201581</v>
      </c>
      <c r="X97" s="105">
        <v>17.093284483576436</v>
      </c>
      <c r="Y97" s="105">
        <v>18.797163955064672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5.2323861669669203</v>
      </c>
      <c r="D98" s="99">
        <v>5.1705363968634748</v>
      </c>
      <c r="E98" s="99">
        <v>6.9352742400155192</v>
      </c>
      <c r="F98" s="99">
        <v>5.599692741564005</v>
      </c>
      <c r="G98" s="99">
        <v>4.5984580047844794</v>
      </c>
      <c r="H98" s="99">
        <v>6.8942549502929511</v>
      </c>
      <c r="I98" s="99">
        <v>5.3154989338475991</v>
      </c>
      <c r="J98" s="99">
        <v>6.4771866603354571</v>
      </c>
      <c r="K98" s="99">
        <v>5.7710584214868135</v>
      </c>
      <c r="L98" s="99">
        <v>5.5430280772251201</v>
      </c>
      <c r="M98" s="99">
        <v>6.5055681495576847</v>
      </c>
      <c r="N98" s="99">
        <v>3.2884225961365461</v>
      </c>
      <c r="O98" s="99">
        <v>3.5645157958714879</v>
      </c>
      <c r="P98" s="99">
        <v>3.7472234776369588</v>
      </c>
      <c r="Q98" s="99">
        <v>6.6210834114550066</v>
      </c>
      <c r="R98" s="99">
        <v>6.3265879190334964</v>
      </c>
      <c r="S98" s="99">
        <v>5.8517367906800342</v>
      </c>
      <c r="T98" s="99">
        <v>5.9782038573307306</v>
      </c>
      <c r="U98" s="99">
        <v>5.816890924124789</v>
      </c>
      <c r="V98" s="99">
        <v>6.7952806325536832</v>
      </c>
      <c r="W98" s="99">
        <v>4.7474596444194841</v>
      </c>
      <c r="X98" s="99">
        <v>5.4584438923691438</v>
      </c>
      <c r="Y98" s="99">
        <v>7.2566829320115058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10.105999931556283</v>
      </c>
      <c r="D99" s="99">
        <v>10.279344047266605</v>
      </c>
      <c r="E99" s="99">
        <v>10.55027103783994</v>
      </c>
      <c r="F99" s="99">
        <v>10.600922441432726</v>
      </c>
      <c r="G99" s="99">
        <v>10.641273791854882</v>
      </c>
      <c r="H99" s="99">
        <v>10.807740556354268</v>
      </c>
      <c r="I99" s="99">
        <v>11.041717646416988</v>
      </c>
      <c r="J99" s="99">
        <v>11.307044472852105</v>
      </c>
      <c r="K99" s="99">
        <v>11.208565223433606</v>
      </c>
      <c r="L99" s="99">
        <v>11.376165213570776</v>
      </c>
      <c r="M99" s="99">
        <v>11.102454668595025</v>
      </c>
      <c r="N99" s="99">
        <v>10.651099653995754</v>
      </c>
      <c r="O99" s="99">
        <v>10.623366919127093</v>
      </c>
      <c r="P99" s="99">
        <v>10.894395241166558</v>
      </c>
      <c r="Q99" s="99">
        <v>11.407354506297358</v>
      </c>
      <c r="R99" s="99">
        <v>11.504954521462158</v>
      </c>
      <c r="S99" s="99">
        <v>11.686041560838252</v>
      </c>
      <c r="T99" s="99">
        <v>11.750864525279461</v>
      </c>
      <c r="U99" s="99">
        <v>12.018538029186555</v>
      </c>
      <c r="V99" s="99">
        <v>12.925040224048869</v>
      </c>
      <c r="W99" s="99">
        <v>12.387946017782093</v>
      </c>
      <c r="X99" s="99">
        <v>11.634840591207292</v>
      </c>
      <c r="Y99" s="99">
        <v>11.54048102305317</v>
      </c>
      <c r="DA99" s="63" t="s">
        <v>2840</v>
      </c>
    </row>
    <row r="100" spans="1:105" ht="12" customHeight="1" x14ac:dyDescent="0.25">
      <c r="A100" s="121" t="s">
        <v>54</v>
      </c>
      <c r="B100" s="123">
        <v>9.4367307447584423</v>
      </c>
      <c r="C100" s="123">
        <v>9.6066394436700921</v>
      </c>
      <c r="D100" s="123">
        <v>9.9094841506176579</v>
      </c>
      <c r="E100" s="123">
        <v>10.060985472692547</v>
      </c>
      <c r="F100" s="123">
        <v>9.6814498717637871</v>
      </c>
      <c r="G100" s="123">
        <v>9.4122854821024688</v>
      </c>
      <c r="H100" s="123">
        <v>9.1593150996297865</v>
      </c>
      <c r="I100" s="123">
        <v>8.4440826856854851</v>
      </c>
      <c r="J100" s="123">
        <v>7.6428306462965221</v>
      </c>
      <c r="K100" s="123">
        <v>7.2061394655036084</v>
      </c>
      <c r="L100" s="123">
        <v>7.4842954687323751</v>
      </c>
      <c r="M100" s="123">
        <v>6.3762698529981705</v>
      </c>
      <c r="N100" s="123">
        <v>5.4415960597951774</v>
      </c>
      <c r="O100" s="123">
        <v>5.5670805861826249</v>
      </c>
      <c r="P100" s="123">
        <v>5.240373844990609</v>
      </c>
      <c r="Q100" s="123">
        <v>5.5104493039131848</v>
      </c>
      <c r="R100" s="123">
        <v>5.0954208812199697</v>
      </c>
      <c r="S100" s="123">
        <v>6.3054546304222736</v>
      </c>
      <c r="T100" s="123">
        <v>6.7044746602064009</v>
      </c>
      <c r="U100" s="123">
        <v>6.8640291811517411</v>
      </c>
      <c r="V100" s="123">
        <v>10.077555155526827</v>
      </c>
      <c r="W100" s="123">
        <v>9.1919773456449327</v>
      </c>
      <c r="X100" s="123">
        <v>8.2259392895288599</v>
      </c>
      <c r="Y100" s="123">
        <v>7.8281135023796402</v>
      </c>
      <c r="DA100" s="130" t="s">
        <v>2841</v>
      </c>
    </row>
    <row r="101" spans="1:105" ht="12" customHeight="1" x14ac:dyDescent="0.25">
      <c r="A101" s="97" t="s">
        <v>202</v>
      </c>
      <c r="B101" s="99">
        <v>9.8479633205388293</v>
      </c>
      <c r="C101" s="99">
        <v>9.8878167982818717</v>
      </c>
      <c r="D101" s="99">
        <v>10.604613877309244</v>
      </c>
      <c r="E101" s="99">
        <v>9.4608132913792904</v>
      </c>
      <c r="F101" s="99">
        <v>7.2990937007071865</v>
      </c>
      <c r="G101" s="99">
        <v>10.752374321041632</v>
      </c>
      <c r="H101" s="99">
        <v>9.3738046326429316</v>
      </c>
      <c r="I101" s="99">
        <v>9.3938124905777389</v>
      </c>
      <c r="J101" s="99">
        <v>6.9791847093234631</v>
      </c>
      <c r="K101" s="99">
        <v>8.0852369165004045</v>
      </c>
      <c r="L101" s="99">
        <v>7.2583488601725046</v>
      </c>
      <c r="M101" s="99">
        <v>6.9740756323781836</v>
      </c>
      <c r="N101" s="99">
        <v>6.7294870634676602</v>
      </c>
      <c r="O101" s="99">
        <v>6.8428191292711986</v>
      </c>
      <c r="P101" s="99">
        <v>6.585054967456248</v>
      </c>
      <c r="Q101" s="99">
        <v>6.7468880495032613</v>
      </c>
      <c r="R101" s="99">
        <v>6.9620033219891591</v>
      </c>
      <c r="S101" s="99">
        <v>7.120060982285791</v>
      </c>
      <c r="T101" s="99">
        <v>7.7360644217539001</v>
      </c>
      <c r="U101" s="99">
        <v>9.1326811244276414</v>
      </c>
      <c r="V101" s="99">
        <v>9.0692139079472476</v>
      </c>
      <c r="W101" s="99">
        <v>10.091576652200903</v>
      </c>
      <c r="X101" s="99">
        <v>10.119784514247572</v>
      </c>
      <c r="Y101" s="99">
        <v>9.4775904017997803</v>
      </c>
      <c r="DA101" s="63" t="s">
        <v>2842</v>
      </c>
    </row>
    <row r="102" spans="1:105" ht="12" customHeight="1" x14ac:dyDescent="0.25">
      <c r="A102" s="97" t="s">
        <v>50</v>
      </c>
      <c r="B102" s="99">
        <v>9.7373467627950774</v>
      </c>
      <c r="C102" s="99">
        <v>9.7427029255701108</v>
      </c>
      <c r="D102" s="99">
        <v>10.280925977888034</v>
      </c>
      <c r="E102" s="99">
        <v>10.354116851826372</v>
      </c>
      <c r="F102" s="99">
        <v>9.8252782750378813</v>
      </c>
      <c r="G102" s="99">
        <v>9.762917896315324</v>
      </c>
      <c r="H102" s="99">
        <v>9.6570599881235388</v>
      </c>
      <c r="I102" s="99">
        <v>8.7905694434988018</v>
      </c>
      <c r="J102" s="99">
        <v>7.8273795835860138</v>
      </c>
      <c r="K102" s="99">
        <v>7.8269220228653502</v>
      </c>
      <c r="L102" s="99">
        <v>8.2780222919133539</v>
      </c>
      <c r="M102" s="99">
        <v>6.8248709863940933</v>
      </c>
      <c r="N102" s="99">
        <v>5.7575043808034794</v>
      </c>
      <c r="O102" s="99">
        <v>6.2209707361636424</v>
      </c>
      <c r="P102" s="99">
        <v>5.8065302727230668</v>
      </c>
      <c r="Q102" s="99">
        <v>6.1626567564964843</v>
      </c>
      <c r="R102" s="99">
        <v>5.4576789826813137</v>
      </c>
      <c r="S102" s="99">
        <v>7.1891067771802657</v>
      </c>
      <c r="T102" s="99">
        <v>7.7490596473548479</v>
      </c>
      <c r="U102" s="99">
        <v>8.0070569162575502</v>
      </c>
      <c r="V102" s="99">
        <v>11.157448925484898</v>
      </c>
      <c r="W102" s="99">
        <v>10.795892482769521</v>
      </c>
      <c r="X102" s="99">
        <v>9.7388075951604129</v>
      </c>
      <c r="Y102" s="99">
        <v>9.2474796876787835</v>
      </c>
      <c r="DA102" s="63" t="s">
        <v>2843</v>
      </c>
    </row>
    <row r="103" spans="1:105" ht="12" customHeight="1" x14ac:dyDescent="0.25">
      <c r="A103" s="109" t="s">
        <v>120</v>
      </c>
      <c r="B103" s="110">
        <v>6.8701615641789298</v>
      </c>
      <c r="C103" s="110">
        <v>8.5066213294860038</v>
      </c>
      <c r="D103" s="110">
        <v>6.4495894762902211</v>
      </c>
      <c r="E103" s="110">
        <v>6.6127920315725417</v>
      </c>
      <c r="F103" s="110">
        <v>8.3395391945398707</v>
      </c>
      <c r="G103" s="110">
        <v>7.3046839015176985</v>
      </c>
      <c r="H103" s="110">
        <v>6.8202332641497296</v>
      </c>
      <c r="I103" s="110">
        <v>7.0073746391024292</v>
      </c>
      <c r="J103" s="110">
        <v>6.9732843803250493</v>
      </c>
      <c r="K103" s="110">
        <v>5.4364767387441795</v>
      </c>
      <c r="L103" s="110">
        <v>5.6272878901083079</v>
      </c>
      <c r="M103" s="110">
        <v>5.5141226341481939</v>
      </c>
      <c r="N103" s="110">
        <v>4.8948938507432223</v>
      </c>
      <c r="O103" s="110">
        <v>4.4800283984920535</v>
      </c>
      <c r="P103" s="110">
        <v>4.4121357515444206</v>
      </c>
      <c r="Q103" s="110">
        <v>4.6529049417103101</v>
      </c>
      <c r="R103" s="110">
        <v>4.6330330324496636</v>
      </c>
      <c r="S103" s="110">
        <v>5.2176900645999993</v>
      </c>
      <c r="T103" s="110">
        <v>5.4311371464648728</v>
      </c>
      <c r="U103" s="110">
        <v>5.4963235045250567</v>
      </c>
      <c r="V103" s="110">
        <v>8.9411287310268399</v>
      </c>
      <c r="W103" s="110">
        <v>7.6062929961300787</v>
      </c>
      <c r="X103" s="110">
        <v>6.8446938760177733</v>
      </c>
      <c r="Y103" s="110">
        <v>6.6113247796919712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137.14608255695018</v>
      </c>
      <c r="C124" s="118">
        <f t="shared" si="42"/>
        <v>156.33331582599078</v>
      </c>
      <c r="D124" s="118">
        <f t="shared" si="42"/>
        <v>139.12843686898941</v>
      </c>
      <c r="E124" s="118">
        <f t="shared" si="42"/>
        <v>151.02616388445352</v>
      </c>
      <c r="F124" s="118">
        <f t="shared" si="42"/>
        <v>157.7439261517236</v>
      </c>
      <c r="G124" s="118">
        <f t="shared" si="42"/>
        <v>167.11720221379673</v>
      </c>
      <c r="H124" s="118">
        <f t="shared" si="42"/>
        <v>161.43225492388387</v>
      </c>
      <c r="I124" s="118">
        <f t="shared" si="42"/>
        <v>155.71041868793873</v>
      </c>
      <c r="J124" s="118">
        <f t="shared" si="42"/>
        <v>146.94623913339694</v>
      </c>
      <c r="K124" s="118">
        <f t="shared" si="42"/>
        <v>151.92998027708768</v>
      </c>
      <c r="L124" s="118">
        <f t="shared" si="42"/>
        <v>167.54199431457565</v>
      </c>
      <c r="M124" s="118">
        <f t="shared" si="42"/>
        <v>160.42553034221882</v>
      </c>
      <c r="N124" s="118">
        <f t="shared" si="42"/>
        <v>162.85323321880722</v>
      </c>
      <c r="O124" s="118">
        <f t="shared" si="42"/>
        <v>160.68996509119097</v>
      </c>
      <c r="P124" s="118">
        <f t="shared" si="42"/>
        <v>136.41708233641307</v>
      </c>
      <c r="Q124" s="118">
        <f t="shared" si="42"/>
        <v>150.24963611028159</v>
      </c>
      <c r="R124" s="118">
        <f t="shared" ref="R124:V124" si="43">R125+R128+R130+R139</f>
        <v>158.26640425796188</v>
      </c>
      <c r="S124" s="118">
        <f t="shared" si="43"/>
        <v>162.84081518175401</v>
      </c>
      <c r="T124" s="118">
        <f t="shared" si="43"/>
        <v>153.89452050164556</v>
      </c>
      <c r="U124" s="118">
        <f t="shared" si="43"/>
        <v>151.71884012574088</v>
      </c>
      <c r="V124" s="118">
        <f t="shared" si="43"/>
        <v>162.17437843718889</v>
      </c>
      <c r="W124" s="118">
        <f t="shared" ref="W124:Y124" si="44">W125+W128+W130+W139</f>
        <v>173.89571759824605</v>
      </c>
      <c r="X124" s="118">
        <f t="shared" si="44"/>
        <v>160.77574838638583</v>
      </c>
      <c r="Y124" s="118">
        <f t="shared" si="44"/>
        <v>150.95525183059516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109.97933379222093</v>
      </c>
      <c r="C125" s="123">
        <f t="shared" si="45"/>
        <v>127.52581848047113</v>
      </c>
      <c r="D125" s="123">
        <f t="shared" si="45"/>
        <v>111.57712568408273</v>
      </c>
      <c r="E125" s="123">
        <f t="shared" si="45"/>
        <v>122.97290607630318</v>
      </c>
      <c r="F125" s="123">
        <f t="shared" si="45"/>
        <v>127.63950086299711</v>
      </c>
      <c r="G125" s="123">
        <f t="shared" si="45"/>
        <v>138.7554887371567</v>
      </c>
      <c r="H125" s="123">
        <f t="shared" si="45"/>
        <v>132.89205341989381</v>
      </c>
      <c r="I125" s="123">
        <f t="shared" si="45"/>
        <v>126.63438577160842</v>
      </c>
      <c r="J125" s="123">
        <f t="shared" si="45"/>
        <v>119.05829810122459</v>
      </c>
      <c r="K125" s="123">
        <f t="shared" si="45"/>
        <v>125.21171726002667</v>
      </c>
      <c r="L125" s="123">
        <f t="shared" si="45"/>
        <v>139.79460438818836</v>
      </c>
      <c r="M125" s="123">
        <f t="shared" si="45"/>
        <v>135.07188990640023</v>
      </c>
      <c r="N125" s="123">
        <f t="shared" si="45"/>
        <v>139.44244342352258</v>
      </c>
      <c r="O125" s="123">
        <f t="shared" si="45"/>
        <v>137.44612270533821</v>
      </c>
      <c r="P125" s="123">
        <f t="shared" si="45"/>
        <v>113.34408029891449</v>
      </c>
      <c r="Q125" s="123">
        <f t="shared" si="45"/>
        <v>125.20830297455043</v>
      </c>
      <c r="R125" s="123">
        <f t="shared" ref="R125:V125" si="46">SUM(R126:R127)</f>
        <v>132.91335088033759</v>
      </c>
      <c r="S125" s="123">
        <f t="shared" si="46"/>
        <v>136.23395182023941</v>
      </c>
      <c r="T125" s="123">
        <f t="shared" si="46"/>
        <v>126.61863056593948</v>
      </c>
      <c r="U125" s="123">
        <f t="shared" si="46"/>
        <v>123.9228369268873</v>
      </c>
      <c r="V125" s="123">
        <f t="shared" si="46"/>
        <v>130.16234451225378</v>
      </c>
      <c r="W125" s="123">
        <f t="shared" ref="W125:Y125" si="47">SUM(W126:W127)</f>
        <v>143.36714036976483</v>
      </c>
      <c r="X125" s="123">
        <f t="shared" si="47"/>
        <v>131.6115348119238</v>
      </c>
      <c r="Y125" s="123">
        <f t="shared" si="47"/>
        <v>121.29997712747881</v>
      </c>
      <c r="DA125" s="130" t="s">
        <v>2864</v>
      </c>
    </row>
    <row r="126" spans="1:105" ht="12" customHeight="1" x14ac:dyDescent="0.25">
      <c r="A126" s="97" t="s">
        <v>198</v>
      </c>
      <c r="B126" s="99">
        <v>109.60981374554065</v>
      </c>
      <c r="C126" s="99">
        <v>127.10428514980609</v>
      </c>
      <c r="D126" s="99">
        <v>111.21377492793846</v>
      </c>
      <c r="E126" s="99">
        <v>122.58194331179102</v>
      </c>
      <c r="F126" s="99">
        <v>127.23580231696113</v>
      </c>
      <c r="G126" s="99">
        <v>138.32591972245535</v>
      </c>
      <c r="H126" s="99">
        <v>132.48891734979307</v>
      </c>
      <c r="I126" s="99">
        <v>126.25512911011792</v>
      </c>
      <c r="J126" s="99">
        <v>118.70480732822288</v>
      </c>
      <c r="K126" s="99">
        <v>124.84474807697761</v>
      </c>
      <c r="L126" s="99">
        <v>139.38849872449927</v>
      </c>
      <c r="M126" s="99">
        <v>134.68424514412246</v>
      </c>
      <c r="N126" s="99">
        <v>139.05544281329645</v>
      </c>
      <c r="O126" s="99">
        <v>137.06511006031354</v>
      </c>
      <c r="P126" s="99">
        <v>113.02897154462144</v>
      </c>
      <c r="Q126" s="99">
        <v>124.85939168471367</v>
      </c>
      <c r="R126" s="99">
        <v>132.54381792535534</v>
      </c>
      <c r="S126" s="99">
        <v>135.85304569142454</v>
      </c>
      <c r="T126" s="99">
        <v>126.264169882422</v>
      </c>
      <c r="U126" s="99">
        <v>123.57517365026651</v>
      </c>
      <c r="V126" s="99">
        <v>129.78946883169237</v>
      </c>
      <c r="W126" s="99">
        <v>142.95517655560431</v>
      </c>
      <c r="X126" s="99">
        <v>131.23557750888713</v>
      </c>
      <c r="Y126" s="99">
        <v>120.95396203454936</v>
      </c>
      <c r="DA126" s="63" t="s">
        <v>2865</v>
      </c>
    </row>
    <row r="127" spans="1:105" ht="12" customHeight="1" x14ac:dyDescent="0.25">
      <c r="A127" s="97" t="s">
        <v>53</v>
      </c>
      <c r="B127" s="99">
        <v>0.36952004668028199</v>
      </c>
      <c r="C127" s="99">
        <v>0.42153333066504139</v>
      </c>
      <c r="D127" s="99">
        <v>0.36335075614427448</v>
      </c>
      <c r="E127" s="99">
        <v>0.3909627645121595</v>
      </c>
      <c r="F127" s="99">
        <v>0.40369854603597793</v>
      </c>
      <c r="G127" s="99">
        <v>0.42956901470134462</v>
      </c>
      <c r="H127" s="99">
        <v>0.40313607010073321</v>
      </c>
      <c r="I127" s="99">
        <v>0.37925666149049769</v>
      </c>
      <c r="J127" s="99">
        <v>0.35349077300170845</v>
      </c>
      <c r="K127" s="99">
        <v>0.36696918304905846</v>
      </c>
      <c r="L127" s="99">
        <v>0.40610566368907874</v>
      </c>
      <c r="M127" s="99">
        <v>0.38764476227777633</v>
      </c>
      <c r="N127" s="99">
        <v>0.38700061022613508</v>
      </c>
      <c r="O127" s="99">
        <v>0.38101264502466181</v>
      </c>
      <c r="P127" s="99">
        <v>0.31510875429305385</v>
      </c>
      <c r="Q127" s="99">
        <v>0.34891128983676134</v>
      </c>
      <c r="R127" s="99">
        <v>0.36953295498226058</v>
      </c>
      <c r="S127" s="99">
        <v>0.38090612881486058</v>
      </c>
      <c r="T127" s="99">
        <v>0.35446068351748483</v>
      </c>
      <c r="U127" s="99">
        <v>0.34766327662079494</v>
      </c>
      <c r="V127" s="99">
        <v>0.37287568056140324</v>
      </c>
      <c r="W127" s="99">
        <v>0.41196381416050504</v>
      </c>
      <c r="X127" s="99">
        <v>0.37595730303668212</v>
      </c>
      <c r="Y127" s="99">
        <v>0.34601509292945121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1.2617720284194953E-2</v>
      </c>
      <c r="C128" s="123">
        <f t="shared" si="48"/>
        <v>1.5366761789990819E-2</v>
      </c>
      <c r="D128" s="123">
        <f t="shared" si="48"/>
        <v>2.4662071931760329E-2</v>
      </c>
      <c r="E128" s="123">
        <f t="shared" si="48"/>
        <v>4.0621140931267244E-2</v>
      </c>
      <c r="F128" s="123">
        <f t="shared" si="48"/>
        <v>2.4388364929166358E-2</v>
      </c>
      <c r="G128" s="123">
        <f t="shared" si="48"/>
        <v>3.123756665303154E-2</v>
      </c>
      <c r="H128" s="123">
        <f t="shared" si="48"/>
        <v>6.0473438026819606E-2</v>
      </c>
      <c r="I128" s="123">
        <f t="shared" si="48"/>
        <v>9.9270931381718872E-2</v>
      </c>
      <c r="J128" s="123">
        <f t="shared" si="48"/>
        <v>7.4064814423246389E-2</v>
      </c>
      <c r="K128" s="123">
        <f t="shared" si="48"/>
        <v>8.82744863692905E-2</v>
      </c>
      <c r="L128" s="123">
        <f t="shared" si="48"/>
        <v>0.12019109693510481</v>
      </c>
      <c r="M128" s="123">
        <f t="shared" si="48"/>
        <v>0.13194161367658677</v>
      </c>
      <c r="N128" s="123">
        <f t="shared" si="48"/>
        <v>0.2772305699365662</v>
      </c>
      <c r="O128" s="123">
        <f t="shared" si="48"/>
        <v>0.19403617979924431</v>
      </c>
      <c r="P128" s="123">
        <f t="shared" si="48"/>
        <v>0.1398673552617038</v>
      </c>
      <c r="Q128" s="123">
        <f t="shared" si="48"/>
        <v>0.21513828645383209</v>
      </c>
      <c r="R128" s="123">
        <f t="shared" si="48"/>
        <v>0.19955846158712751</v>
      </c>
      <c r="S128" s="123">
        <f t="shared" si="48"/>
        <v>0.21470732337846243</v>
      </c>
      <c r="T128" s="123">
        <f t="shared" si="48"/>
        <v>0.27711209946635496</v>
      </c>
      <c r="U128" s="123">
        <f t="shared" si="48"/>
        <v>0.37843251748735568</v>
      </c>
      <c r="V128" s="123">
        <f t="shared" si="48"/>
        <v>0.21839856280033296</v>
      </c>
      <c r="W128" s="123">
        <f t="shared" si="48"/>
        <v>0.82074588873675736</v>
      </c>
      <c r="X128" s="123">
        <f t="shared" si="48"/>
        <v>0.831609311881504</v>
      </c>
      <c r="Y128" s="123">
        <f t="shared" si="48"/>
        <v>0.69420269274075719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1.2617720284194953E-2</v>
      </c>
      <c r="C129" s="99">
        <f>RES_hhdet_fech!C129/RES_summary!C$19</f>
        <v>1.5366761789990819E-2</v>
      </c>
      <c r="D129" s="99">
        <f>RES_hhdet_fech!D129/RES_summary!D$19</f>
        <v>2.4662071931760329E-2</v>
      </c>
      <c r="E129" s="99">
        <f>RES_hhdet_fech!E129/RES_summary!E$19</f>
        <v>4.0621140931267244E-2</v>
      </c>
      <c r="F129" s="99">
        <f>RES_hhdet_fech!F129/RES_summary!F$19</f>
        <v>2.4388364929166358E-2</v>
      </c>
      <c r="G129" s="99">
        <f>RES_hhdet_fech!G129/RES_summary!G$19</f>
        <v>3.123756665303154E-2</v>
      </c>
      <c r="H129" s="99">
        <f>RES_hhdet_fech!H129/RES_summary!H$19</f>
        <v>6.0473438026819606E-2</v>
      </c>
      <c r="I129" s="99">
        <f>RES_hhdet_fech!I129/RES_summary!I$19</f>
        <v>9.9270931381718872E-2</v>
      </c>
      <c r="J129" s="99">
        <f>RES_hhdet_fech!J129/RES_summary!J$19</f>
        <v>7.4064814423246389E-2</v>
      </c>
      <c r="K129" s="99">
        <f>RES_hhdet_fech!K129/RES_summary!K$19</f>
        <v>8.82744863692905E-2</v>
      </c>
      <c r="L129" s="99">
        <f>RES_hhdet_fech!L129/RES_summary!L$19</f>
        <v>0.12019109693510481</v>
      </c>
      <c r="M129" s="99">
        <f>RES_hhdet_fech!M129/RES_summary!M$19</f>
        <v>0.13194161367658677</v>
      </c>
      <c r="N129" s="99">
        <f>RES_hhdet_fech!N129/RES_summary!N$19</f>
        <v>0.2772305699365662</v>
      </c>
      <c r="O129" s="99">
        <f>RES_hhdet_fech!O129/RES_summary!O$19</f>
        <v>0.19403617979924431</v>
      </c>
      <c r="P129" s="99">
        <f>RES_hhdet_fech!P129/RES_summary!P$19</f>
        <v>0.1398673552617038</v>
      </c>
      <c r="Q129" s="99">
        <f>RES_hhdet_fech!Q129/RES_summary!Q$19</f>
        <v>0.21513828645383209</v>
      </c>
      <c r="R129" s="99">
        <f>RES_hhdet_fech!R129/RES_summary!R$19</f>
        <v>0.19955846158712751</v>
      </c>
      <c r="S129" s="99">
        <f>RES_hhdet_fech!S129/RES_summary!S$19</f>
        <v>0.21470732337846243</v>
      </c>
      <c r="T129" s="99">
        <f>RES_hhdet_fech!T129/RES_summary!T$19</f>
        <v>0.27711209946635496</v>
      </c>
      <c r="U129" s="99">
        <f>RES_hhdet_fech!U129/RES_summary!U$19</f>
        <v>0.37843251748735568</v>
      </c>
      <c r="V129" s="99">
        <f>RES_hhdet_fech!V129/RES_summary!V$19</f>
        <v>0.21839856280033296</v>
      </c>
      <c r="W129" s="99">
        <f>RES_hhdet_fech!W129/RES_summary!W$19</f>
        <v>0.82074588873675736</v>
      </c>
      <c r="X129" s="99">
        <f>RES_hhdet_fech!X129/RES_summary!X$19</f>
        <v>0.831609311881504</v>
      </c>
      <c r="Y129" s="99">
        <f>RES_hhdet_fech!Y129/RES_summary!Y$19</f>
        <v>0.69420269274075719</v>
      </c>
      <c r="DA129" s="63" t="s">
        <v>2868</v>
      </c>
    </row>
    <row r="130" spans="1:105" ht="12" customHeight="1" x14ac:dyDescent="0.25">
      <c r="A130" s="121" t="s">
        <v>55</v>
      </c>
      <c r="B130" s="123">
        <v>17.719284693899528</v>
      </c>
      <c r="C130" s="123">
        <v>19.182059954047162</v>
      </c>
      <c r="D130" s="123">
        <v>17.626406842111209</v>
      </c>
      <c r="E130" s="123">
        <v>17.966561166224885</v>
      </c>
      <c r="F130" s="123">
        <v>20.37930075359575</v>
      </c>
      <c r="G130" s="123">
        <v>18.842831866700717</v>
      </c>
      <c r="H130" s="123">
        <v>19.231097815054216</v>
      </c>
      <c r="I130" s="123">
        <v>20.476680254208684</v>
      </c>
      <c r="J130" s="123">
        <v>20.135807209307757</v>
      </c>
      <c r="K130" s="123">
        <v>19.306174876637478</v>
      </c>
      <c r="L130" s="123">
        <v>20.01758224953274</v>
      </c>
      <c r="M130" s="123">
        <v>18.802196333280534</v>
      </c>
      <c r="N130" s="123">
        <v>17.689651561042155</v>
      </c>
      <c r="O130" s="123">
        <v>17.487280404413156</v>
      </c>
      <c r="P130" s="123">
        <v>17.691992878910831</v>
      </c>
      <c r="Q130" s="123">
        <v>19.312369201989835</v>
      </c>
      <c r="R130" s="123">
        <v>20.068406666787933</v>
      </c>
      <c r="S130" s="123">
        <v>20.077088865085656</v>
      </c>
      <c r="T130" s="123">
        <v>20.287381119638294</v>
      </c>
      <c r="U130" s="123">
        <v>20.558776776645441</v>
      </c>
      <c r="V130" s="123">
        <v>21.717528667876493</v>
      </c>
      <c r="W130" s="123">
        <v>20.498938050036354</v>
      </c>
      <c r="X130" s="123">
        <v>20.054321259338593</v>
      </c>
      <c r="Y130" s="123">
        <v>21.077306213112916</v>
      </c>
      <c r="DA130" s="130" t="s">
        <v>2869</v>
      </c>
    </row>
    <row r="131" spans="1:105" ht="12" customHeight="1" x14ac:dyDescent="0.25">
      <c r="A131" s="97" t="s">
        <v>128</v>
      </c>
      <c r="B131" s="99">
        <v>17.454978923277039</v>
      </c>
      <c r="C131" s="99">
        <v>18.958271627419563</v>
      </c>
      <c r="D131" s="99">
        <v>17.270918430961117</v>
      </c>
      <c r="E131" s="99">
        <v>17.452249785902758</v>
      </c>
      <c r="F131" s="99">
        <v>20.125597772939145</v>
      </c>
      <c r="G131" s="99">
        <v>18.542071510758404</v>
      </c>
      <c r="H131" s="99">
        <v>18.75300458121135</v>
      </c>
      <c r="I131" s="99">
        <v>20.193800641674521</v>
      </c>
      <c r="J131" s="99">
        <v>19.6755085976849</v>
      </c>
      <c r="K131" s="99">
        <v>18.847335624770444</v>
      </c>
      <c r="L131" s="99">
        <v>19.640068778101355</v>
      </c>
      <c r="M131" s="99">
        <v>18.334739718552388</v>
      </c>
      <c r="N131" s="99">
        <v>17.501818801451652</v>
      </c>
      <c r="O131" s="99">
        <v>17.284033627678106</v>
      </c>
      <c r="P131" s="99">
        <v>17.442215535517015</v>
      </c>
      <c r="Q131" s="99">
        <v>18.821775258117334</v>
      </c>
      <c r="R131" s="99">
        <v>19.684473523423915</v>
      </c>
      <c r="S131" s="99">
        <v>19.741355446373635</v>
      </c>
      <c r="T131" s="99">
        <v>19.971741723981516</v>
      </c>
      <c r="U131" s="99">
        <v>20.265380534873874</v>
      </c>
      <c r="V131" s="99">
        <v>21.301828141593564</v>
      </c>
      <c r="W131" s="99">
        <v>20.337536850853432</v>
      </c>
      <c r="X131" s="99">
        <v>19.930242665032171</v>
      </c>
      <c r="Y131" s="99">
        <v>20.911956328500764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15.005793567114496</v>
      </c>
      <c r="D132" s="99">
        <v>13.65532845577998</v>
      </c>
      <c r="E132" s="99">
        <v>14.022345610021468</v>
      </c>
      <c r="F132" s="99">
        <v>16.027699130874439</v>
      </c>
      <c r="G132" s="99">
        <v>14.663151498654692</v>
      </c>
      <c r="H132" s="99">
        <v>15.192804319982974</v>
      </c>
      <c r="I132" s="99">
        <v>16.174878972896856</v>
      </c>
      <c r="J132" s="99">
        <v>15.943340896860889</v>
      </c>
      <c r="K132" s="99">
        <v>15.238132465293281</v>
      </c>
      <c r="L132" s="99">
        <v>15.908505103082975</v>
      </c>
      <c r="M132" s="99">
        <v>15.084771193498</v>
      </c>
      <c r="N132" s="99">
        <v>14.097815345402557</v>
      </c>
      <c r="O132" s="99">
        <v>14.065047555336239</v>
      </c>
      <c r="P132" s="99">
        <v>14.221504112219881</v>
      </c>
      <c r="Q132" s="99">
        <v>15.734605447476323</v>
      </c>
      <c r="R132" s="99">
        <v>16.436213715106131</v>
      </c>
      <c r="S132" s="99">
        <v>16.45782447533907</v>
      </c>
      <c r="T132" s="99">
        <v>16.736195984036446</v>
      </c>
      <c r="U132" s="99">
        <v>17.038248365798626</v>
      </c>
      <c r="V132" s="99">
        <v>18.095965864920082</v>
      </c>
      <c r="W132" s="99">
        <v>17.100958920866635</v>
      </c>
      <c r="X132" s="99">
        <v>16.966366597890449</v>
      </c>
      <c r="Y132" s="99">
        <v>18.096939624279766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4.2930626476804887</v>
      </c>
      <c r="D133" s="102">
        <v>3.8289273560786681</v>
      </c>
      <c r="E133" s="102">
        <v>4.7326354276730838</v>
      </c>
      <c r="F133" s="102">
        <v>4.6568659516114845</v>
      </c>
      <c r="G133" s="102">
        <v>3.6850575795066884</v>
      </c>
      <c r="H133" s="102">
        <v>5.0366838853011915</v>
      </c>
      <c r="I133" s="102">
        <v>4.4238880648895504</v>
      </c>
      <c r="J133" s="102">
        <v>4.9363754419222783</v>
      </c>
      <c r="K133" s="102">
        <v>4.3806805321762665</v>
      </c>
      <c r="L133" s="102">
        <v>4.3938941537373193</v>
      </c>
      <c r="M133" s="102">
        <v>4.7417045897000909</v>
      </c>
      <c r="N133" s="102">
        <v>2.7608056152473077</v>
      </c>
      <c r="O133" s="102">
        <v>2.9430479390248547</v>
      </c>
      <c r="P133" s="102">
        <v>3.0547875839858167</v>
      </c>
      <c r="Q133" s="102">
        <v>4.9945986142858807</v>
      </c>
      <c r="R133" s="102">
        <v>5.0590824164817594</v>
      </c>
      <c r="S133" s="102">
        <v>4.7811460844184843</v>
      </c>
      <c r="T133" s="102">
        <v>4.9727740905204918</v>
      </c>
      <c r="U133" s="102">
        <v>4.965269288310961</v>
      </c>
      <c r="V133" s="102">
        <v>5.6899630570685966</v>
      </c>
      <c r="W133" s="102">
        <v>4.3287397754540331</v>
      </c>
      <c r="X133" s="102">
        <v>5.0190276695962233</v>
      </c>
      <c r="Y133" s="102">
        <v>6.5383259977182213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10.712730919434007</v>
      </c>
      <c r="D134" s="105">
        <v>9.8264010997013127</v>
      </c>
      <c r="E134" s="105">
        <v>9.2897101823483847</v>
      </c>
      <c r="F134" s="105">
        <v>11.370833179262952</v>
      </c>
      <c r="G134" s="105">
        <v>10.978093919148003</v>
      </c>
      <c r="H134" s="105">
        <v>10.156120434681783</v>
      </c>
      <c r="I134" s="105">
        <v>11.750990908007303</v>
      </c>
      <c r="J134" s="105">
        <v>11.006965454938607</v>
      </c>
      <c r="K134" s="105">
        <v>10.857451933117016</v>
      </c>
      <c r="L134" s="105">
        <v>11.514610949345654</v>
      </c>
      <c r="M134" s="105">
        <v>10.34306660379791</v>
      </c>
      <c r="N134" s="105">
        <v>11.337009730155248</v>
      </c>
      <c r="O134" s="105">
        <v>11.121999616311387</v>
      </c>
      <c r="P134" s="105">
        <v>11.166716528234064</v>
      </c>
      <c r="Q134" s="105">
        <v>10.740006833190444</v>
      </c>
      <c r="R134" s="105">
        <v>11.37713129862437</v>
      </c>
      <c r="S134" s="105">
        <v>11.676678390920587</v>
      </c>
      <c r="T134" s="105">
        <v>11.763421893515952</v>
      </c>
      <c r="U134" s="105">
        <v>12.072979077487664</v>
      </c>
      <c r="V134" s="105">
        <v>12.406002807851488</v>
      </c>
      <c r="W134" s="105">
        <v>12.772219145412603</v>
      </c>
      <c r="X134" s="105">
        <v>11.947338928294222</v>
      </c>
      <c r="Y134" s="105">
        <v>11.558613626561545</v>
      </c>
      <c r="DA134" s="132" t="s">
        <v>2873</v>
      </c>
    </row>
    <row r="135" spans="1:105" ht="12" customHeight="1" x14ac:dyDescent="0.25">
      <c r="A135" s="106" t="s">
        <v>122</v>
      </c>
      <c r="B135" s="102">
        <v>22.327389988101896</v>
      </c>
      <c r="C135" s="102">
        <v>22.996926904033192</v>
      </c>
      <c r="D135" s="102">
        <v>23.123190827521594</v>
      </c>
      <c r="E135" s="102">
        <v>25.233373574068548</v>
      </c>
      <c r="F135" s="102">
        <v>23.801914833660902</v>
      </c>
      <c r="G135" s="102">
        <v>22.744942027464326</v>
      </c>
      <c r="H135" s="102">
        <v>25.177330714072582</v>
      </c>
      <c r="I135" s="102">
        <v>23.959486428650358</v>
      </c>
      <c r="J135" s="102">
        <v>25.570331869526122</v>
      </c>
      <c r="K135" s="102">
        <v>24.638629236568953</v>
      </c>
      <c r="L135" s="102">
        <v>24.624671350886789</v>
      </c>
      <c r="M135" s="102">
        <v>25.08332366675144</v>
      </c>
      <c r="N135" s="102">
        <v>21.044934926055571</v>
      </c>
      <c r="O135" s="102">
        <v>20.938534569618021</v>
      </c>
      <c r="P135" s="102">
        <v>20.970519172712041</v>
      </c>
      <c r="Q135" s="102">
        <v>24.050485259107713</v>
      </c>
      <c r="R135" s="102">
        <v>23.62300289015376</v>
      </c>
      <c r="S135" s="102">
        <v>23.240488462771136</v>
      </c>
      <c r="T135" s="102">
        <v>23.276770689849158</v>
      </c>
      <c r="U135" s="102">
        <v>23.384315706446873</v>
      </c>
      <c r="V135" s="102">
        <v>25.542419623687397</v>
      </c>
      <c r="W135" s="102">
        <v>22.352335841243463</v>
      </c>
      <c r="X135" s="102">
        <v>21.598786014628729</v>
      </c>
      <c r="Y135" s="102">
        <v>22.968528526751609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15.333451812609155</v>
      </c>
      <c r="D136" s="105">
        <v>15.446013908354486</v>
      </c>
      <c r="E136" s="105">
        <v>17.480485835553548</v>
      </c>
      <c r="F136" s="105">
        <v>16.196111636969754</v>
      </c>
      <c r="G136" s="105">
        <v>15.250933216033692</v>
      </c>
      <c r="H136" s="105">
        <v>17.725338405657983</v>
      </c>
      <c r="I136" s="105">
        <v>16.392124445448847</v>
      </c>
      <c r="J136" s="105">
        <v>17.814932298888692</v>
      </c>
      <c r="K136" s="105">
        <v>16.982145828269097</v>
      </c>
      <c r="L136" s="105">
        <v>16.919481524759668</v>
      </c>
      <c r="M136" s="105">
        <v>17.624295574783073</v>
      </c>
      <c r="N136" s="105">
        <v>13.969480790391994</v>
      </c>
      <c r="O136" s="105">
        <v>14.16972438100594</v>
      </c>
      <c r="P136" s="105">
        <v>14.502455572687342</v>
      </c>
      <c r="Q136" s="105">
        <v>17.687719478147478</v>
      </c>
      <c r="R136" s="105">
        <v>17.451174447243581</v>
      </c>
      <c r="S136" s="105">
        <v>17.183761413823596</v>
      </c>
      <c r="T136" s="105">
        <v>17.391345800719602</v>
      </c>
      <c r="U136" s="105">
        <v>17.560116613204336</v>
      </c>
      <c r="V136" s="105">
        <v>19.518555589580732</v>
      </c>
      <c r="W136" s="105">
        <v>16.956187699382848</v>
      </c>
      <c r="X136" s="105">
        <v>16.908179469835225</v>
      </c>
      <c r="Y136" s="105">
        <v>18.62268541752179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5.2307029332032995</v>
      </c>
      <c r="D137" s="99">
        <v>5.1691372224085077</v>
      </c>
      <c r="E137" s="99">
        <v>6.9331964498081398</v>
      </c>
      <c r="F137" s="99">
        <v>5.5981976820149955</v>
      </c>
      <c r="G137" s="99">
        <v>4.6071402738428668</v>
      </c>
      <c r="H137" s="99">
        <v>6.9136594180319246</v>
      </c>
      <c r="I137" s="99">
        <v>5.3412015257688363</v>
      </c>
      <c r="J137" s="99">
        <v>6.5023006377896913</v>
      </c>
      <c r="K137" s="99">
        <v>5.7766809683911529</v>
      </c>
      <c r="L137" s="99">
        <v>5.5478362682379228</v>
      </c>
      <c r="M137" s="99">
        <v>6.5249314983890923</v>
      </c>
      <c r="N137" s="99">
        <v>3.3196383749780747</v>
      </c>
      <c r="O137" s="99">
        <v>3.5653876604485655</v>
      </c>
      <c r="P137" s="99">
        <v>3.6644296298148076</v>
      </c>
      <c r="Q137" s="99">
        <v>6.3828840628666761</v>
      </c>
      <c r="R137" s="99">
        <v>6.0765194221852932</v>
      </c>
      <c r="S137" s="99">
        <v>5.6431161312680329</v>
      </c>
      <c r="T137" s="99">
        <v>5.803284186055083</v>
      </c>
      <c r="U137" s="99">
        <v>5.7201953651616941</v>
      </c>
      <c r="V137" s="99">
        <v>6.7743583465539956</v>
      </c>
      <c r="W137" s="99">
        <v>4.7272346666156526</v>
      </c>
      <c r="X137" s="99">
        <v>5.402409973707055</v>
      </c>
      <c r="Y137" s="99">
        <v>7.1796314345049739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10.102748879405858</v>
      </c>
      <c r="D138" s="99">
        <v>10.276876685945977</v>
      </c>
      <c r="E138" s="99">
        <v>10.54728938574541</v>
      </c>
      <c r="F138" s="99">
        <v>10.597913954954761</v>
      </c>
      <c r="G138" s="99">
        <v>10.643792942190824</v>
      </c>
      <c r="H138" s="99">
        <v>10.811678987626056</v>
      </c>
      <c r="I138" s="99">
        <v>11.050922919680009</v>
      </c>
      <c r="J138" s="99">
        <v>11.312631661099001</v>
      </c>
      <c r="K138" s="99">
        <v>11.205464859877944</v>
      </c>
      <c r="L138" s="99">
        <v>11.371645256521743</v>
      </c>
      <c r="M138" s="99">
        <v>11.099364076393977</v>
      </c>
      <c r="N138" s="99">
        <v>10.649842415413922</v>
      </c>
      <c r="O138" s="99">
        <v>10.604336720557377</v>
      </c>
      <c r="P138" s="99">
        <v>10.838025942872534</v>
      </c>
      <c r="Q138" s="99">
        <v>11.304835415280804</v>
      </c>
      <c r="R138" s="99">
        <v>11.37465502505829</v>
      </c>
      <c r="S138" s="99">
        <v>11.540645282555561</v>
      </c>
      <c r="T138" s="99">
        <v>11.588061614664522</v>
      </c>
      <c r="U138" s="99">
        <v>11.839921248042643</v>
      </c>
      <c r="V138" s="99">
        <v>12.744197243026733</v>
      </c>
      <c r="W138" s="99">
        <v>12.228953032767196</v>
      </c>
      <c r="X138" s="99">
        <v>11.505769496128169</v>
      </c>
      <c r="Y138" s="99">
        <v>11.443053983016814</v>
      </c>
      <c r="DA138" s="63" t="s">
        <v>2877</v>
      </c>
    </row>
    <row r="139" spans="1:105" ht="12" customHeight="1" x14ac:dyDescent="0.25">
      <c r="A139" s="121" t="s">
        <v>54</v>
      </c>
      <c r="B139" s="123">
        <v>9.43484635054552</v>
      </c>
      <c r="C139" s="123">
        <v>9.610070629682502</v>
      </c>
      <c r="D139" s="123">
        <v>9.900242270863723</v>
      </c>
      <c r="E139" s="123">
        <v>10.046075500994185</v>
      </c>
      <c r="F139" s="123">
        <v>9.7007361702015587</v>
      </c>
      <c r="G139" s="123">
        <v>9.4876440432862719</v>
      </c>
      <c r="H139" s="123">
        <v>9.2486302509089917</v>
      </c>
      <c r="I139" s="123">
        <v>8.5000817307399217</v>
      </c>
      <c r="J139" s="123">
        <v>7.6780690084413656</v>
      </c>
      <c r="K139" s="123">
        <v>7.3238136540542502</v>
      </c>
      <c r="L139" s="123">
        <v>7.6096165799194164</v>
      </c>
      <c r="M139" s="123">
        <v>6.4195024888614718</v>
      </c>
      <c r="N139" s="123">
        <v>5.4439076643059119</v>
      </c>
      <c r="O139" s="123">
        <v>5.5625258016403745</v>
      </c>
      <c r="P139" s="123">
        <v>5.2411418033260677</v>
      </c>
      <c r="Q139" s="123">
        <v>5.5138256472874811</v>
      </c>
      <c r="R139" s="123">
        <v>5.0850882492492548</v>
      </c>
      <c r="S139" s="123">
        <v>6.3150671730504699</v>
      </c>
      <c r="T139" s="123">
        <v>6.7113967166014339</v>
      </c>
      <c r="U139" s="123">
        <v>6.858793904720792</v>
      </c>
      <c r="V139" s="123">
        <v>10.076106694258302</v>
      </c>
      <c r="W139" s="123">
        <v>9.2088932897081435</v>
      </c>
      <c r="X139" s="123">
        <v>8.2782830032419472</v>
      </c>
      <c r="Y139" s="123">
        <v>7.8837657972626554</v>
      </c>
      <c r="DA139" s="130" t="s">
        <v>2878</v>
      </c>
    </row>
    <row r="140" spans="1:105" ht="12" customHeight="1" x14ac:dyDescent="0.25">
      <c r="A140" s="97" t="s">
        <v>50</v>
      </c>
      <c r="B140" s="99">
        <v>9.7373467627950774</v>
      </c>
      <c r="C140" s="99">
        <v>9.7457867756306129</v>
      </c>
      <c r="D140" s="99">
        <v>10.28876201752772</v>
      </c>
      <c r="E140" s="99">
        <v>10.365055760979997</v>
      </c>
      <c r="F140" s="99">
        <v>9.8377025277087267</v>
      </c>
      <c r="G140" s="99">
        <v>9.7778471835468075</v>
      </c>
      <c r="H140" s="99">
        <v>9.6646800507251314</v>
      </c>
      <c r="I140" s="99">
        <v>8.7939012916777628</v>
      </c>
      <c r="J140" s="99">
        <v>7.8310403235905319</v>
      </c>
      <c r="K140" s="99">
        <v>7.8313791812280069</v>
      </c>
      <c r="L140" s="99">
        <v>8.2828909266793644</v>
      </c>
      <c r="M140" s="99">
        <v>6.828081977729842</v>
      </c>
      <c r="N140" s="99">
        <v>5.7585002371748706</v>
      </c>
      <c r="O140" s="99">
        <v>6.2205243150644867</v>
      </c>
      <c r="P140" s="99">
        <v>5.8061807104851866</v>
      </c>
      <c r="Q140" s="99">
        <v>6.1623624128602756</v>
      </c>
      <c r="R140" s="99">
        <v>5.4566567292450356</v>
      </c>
      <c r="S140" s="99">
        <v>7.1851087541106295</v>
      </c>
      <c r="T140" s="99">
        <v>7.740472603724144</v>
      </c>
      <c r="U140" s="99">
        <v>7.9966310211020586</v>
      </c>
      <c r="V140" s="99">
        <v>11.14497998281842</v>
      </c>
      <c r="W140" s="99">
        <v>10.79197057354655</v>
      </c>
      <c r="X140" s="99">
        <v>9.746353062816338</v>
      </c>
      <c r="Y140" s="99">
        <v>9.2584648775361416</v>
      </c>
      <c r="DA140" s="63" t="s">
        <v>2879</v>
      </c>
    </row>
    <row r="141" spans="1:105" ht="12" customHeight="1" x14ac:dyDescent="0.25">
      <c r="A141" s="109" t="s">
        <v>120</v>
      </c>
      <c r="B141" s="110">
        <v>6.8701615641789315</v>
      </c>
      <c r="C141" s="110">
        <v>8.5119913337108333</v>
      </c>
      <c r="D141" s="110">
        <v>6.4541997854842057</v>
      </c>
      <c r="E141" s="110">
        <v>6.618167393874069</v>
      </c>
      <c r="F141" s="110">
        <v>8.3598973143646376</v>
      </c>
      <c r="G141" s="110">
        <v>7.330239855858844</v>
      </c>
      <c r="H141" s="110">
        <v>6.8295633416977717</v>
      </c>
      <c r="I141" s="110">
        <v>7.0125815074750673</v>
      </c>
      <c r="J141" s="110">
        <v>6.9798360672029016</v>
      </c>
      <c r="K141" s="110">
        <v>5.4446874602164277</v>
      </c>
      <c r="L141" s="110">
        <v>5.6362812345846178</v>
      </c>
      <c r="M141" s="110">
        <v>5.5213297513128339</v>
      </c>
      <c r="N141" s="110">
        <v>4.895253311828097</v>
      </c>
      <c r="O141" s="110">
        <v>4.4756428362724465</v>
      </c>
      <c r="P141" s="110">
        <v>4.4108614109725703</v>
      </c>
      <c r="Q141" s="110">
        <v>4.6522693436024332</v>
      </c>
      <c r="R141" s="110">
        <v>4.6273797733423354</v>
      </c>
      <c r="S141" s="110">
        <v>5.206198934667591</v>
      </c>
      <c r="T141" s="110">
        <v>5.4077451174570976</v>
      </c>
      <c r="U141" s="110">
        <v>5.4670533966377048</v>
      </c>
      <c r="V141" s="110">
        <v>8.8987651118477018</v>
      </c>
      <c r="W141" s="110">
        <v>7.5935075671770491</v>
      </c>
      <c r="X141" s="110">
        <v>6.8698206383527092</v>
      </c>
      <c r="Y141" s="110">
        <v>6.6435629116506316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83.927781497111425</v>
      </c>
      <c r="C143" s="118">
        <f t="shared" si="49"/>
        <v>87.501273221070349</v>
      </c>
      <c r="D143" s="118">
        <f t="shared" si="49"/>
        <v>88.520529775100158</v>
      </c>
      <c r="E143" s="118">
        <f t="shared" si="49"/>
        <v>95.827718543662911</v>
      </c>
      <c r="F143" s="118">
        <f t="shared" si="49"/>
        <v>88.378051698125788</v>
      </c>
      <c r="G143" s="118">
        <f t="shared" si="49"/>
        <v>89.668616631761168</v>
      </c>
      <c r="H143" s="118">
        <f t="shared" si="49"/>
        <v>93.058674962775441</v>
      </c>
      <c r="I143" s="118">
        <f t="shared" si="49"/>
        <v>82.052676160243294</v>
      </c>
      <c r="J143" s="118">
        <f t="shared" si="49"/>
        <v>81.603404790441999</v>
      </c>
      <c r="K143" s="118">
        <f t="shared" si="49"/>
        <v>79.301276110622936</v>
      </c>
      <c r="L143" s="118">
        <f t="shared" si="49"/>
        <v>87.822700924290814</v>
      </c>
      <c r="M143" s="118">
        <f t="shared" si="49"/>
        <v>81.303874003079912</v>
      </c>
      <c r="N143" s="118">
        <f t="shared" si="49"/>
        <v>70.737381634622537</v>
      </c>
      <c r="O143" s="118">
        <f t="shared" si="49"/>
        <v>62.768045207899604</v>
      </c>
      <c r="P143" s="118">
        <f t="shared" si="49"/>
        <v>55.032074721195023</v>
      </c>
      <c r="Q143" s="118">
        <f t="shared" si="49"/>
        <v>68.379489850512243</v>
      </c>
      <c r="R143" s="118">
        <f t="shared" ref="R143:V143" si="50">R144+R146+R148+R157</f>
        <v>61.452735329772921</v>
      </c>
      <c r="S143" s="118">
        <f t="shared" si="50"/>
        <v>57.671974832394305</v>
      </c>
      <c r="T143" s="118">
        <f t="shared" si="50"/>
        <v>58.251667194204572</v>
      </c>
      <c r="U143" s="118">
        <f t="shared" si="50"/>
        <v>57.970301867676525</v>
      </c>
      <c r="V143" s="118">
        <f t="shared" si="50"/>
        <v>59.268771557230195</v>
      </c>
      <c r="W143" s="118">
        <f t="shared" ref="W143:Y143" si="51">W144+W146+W148+W157</f>
        <v>61.092090213915668</v>
      </c>
      <c r="X143" s="118">
        <f t="shared" si="51"/>
        <v>60.51518122602819</v>
      </c>
      <c r="Y143" s="118">
        <f t="shared" si="51"/>
        <v>60.257469526933001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50.677825749156568</v>
      </c>
      <c r="C144" s="123">
        <f t="shared" si="52"/>
        <v>54.565096854389807</v>
      </c>
      <c r="D144" s="123">
        <f t="shared" si="52"/>
        <v>54.563805925850112</v>
      </c>
      <c r="E144" s="123">
        <f t="shared" si="52"/>
        <v>60.144257512281541</v>
      </c>
      <c r="F144" s="123">
        <f t="shared" si="52"/>
        <v>55.016664873327379</v>
      </c>
      <c r="G144" s="123">
        <f t="shared" si="52"/>
        <v>56.684302847457765</v>
      </c>
      <c r="H144" s="123">
        <f t="shared" si="52"/>
        <v>58.033996461644193</v>
      </c>
      <c r="I144" s="123">
        <f t="shared" si="52"/>
        <v>49.310373161932262</v>
      </c>
      <c r="J144" s="123">
        <f t="shared" si="52"/>
        <v>48.486367406808803</v>
      </c>
      <c r="K144" s="123">
        <f t="shared" si="52"/>
        <v>47.38928973049309</v>
      </c>
      <c r="L144" s="123">
        <f t="shared" si="52"/>
        <v>55.271429529072051</v>
      </c>
      <c r="M144" s="123">
        <f t="shared" si="52"/>
        <v>49.90790270521552</v>
      </c>
      <c r="N144" s="123">
        <f t="shared" si="52"/>
        <v>44.361171633309993</v>
      </c>
      <c r="O144" s="123">
        <f t="shared" si="52"/>
        <v>36.380188811632401</v>
      </c>
      <c r="P144" s="123">
        <f t="shared" si="52"/>
        <v>29.09443295062264</v>
      </c>
      <c r="Q144" s="123">
        <f t="shared" si="52"/>
        <v>38.954515504359144</v>
      </c>
      <c r="R144" s="123">
        <f t="shared" si="52"/>
        <v>32.870294956669291</v>
      </c>
      <c r="S144" s="123">
        <f t="shared" si="52"/>
        <v>28.080448023605676</v>
      </c>
      <c r="T144" s="123">
        <f t="shared" si="52"/>
        <v>28.261224392211865</v>
      </c>
      <c r="U144" s="123">
        <f t="shared" si="52"/>
        <v>27.737442880278877</v>
      </c>
      <c r="V144" s="123">
        <f t="shared" si="52"/>
        <v>24.885043225470355</v>
      </c>
      <c r="W144" s="123">
        <f t="shared" si="52"/>
        <v>28.771198184258768</v>
      </c>
      <c r="X144" s="123">
        <f t="shared" si="52"/>
        <v>29.441200873181838</v>
      </c>
      <c r="Y144" s="123">
        <f t="shared" si="52"/>
        <v>28.297456775083759</v>
      </c>
      <c r="DA144" s="130" t="s">
        <v>2882</v>
      </c>
    </row>
    <row r="145" spans="1:105" ht="12" customHeight="1" x14ac:dyDescent="0.25">
      <c r="A145" s="97" t="s">
        <v>53</v>
      </c>
      <c r="B145" s="99">
        <v>50.677825749156568</v>
      </c>
      <c r="C145" s="99">
        <v>54.565096854389807</v>
      </c>
      <c r="D145" s="99">
        <v>54.563805925850112</v>
      </c>
      <c r="E145" s="99">
        <v>60.144257512281541</v>
      </c>
      <c r="F145" s="99">
        <v>55.016664873327379</v>
      </c>
      <c r="G145" s="99">
        <v>56.684302847457765</v>
      </c>
      <c r="H145" s="99">
        <v>58.033996461644193</v>
      </c>
      <c r="I145" s="99">
        <v>49.310373161932262</v>
      </c>
      <c r="J145" s="99">
        <v>48.486367406808803</v>
      </c>
      <c r="K145" s="99">
        <v>47.38928973049309</v>
      </c>
      <c r="L145" s="99">
        <v>55.271429529072051</v>
      </c>
      <c r="M145" s="99">
        <v>49.90790270521552</v>
      </c>
      <c r="N145" s="99">
        <v>44.361171633309993</v>
      </c>
      <c r="O145" s="99">
        <v>36.380188811632401</v>
      </c>
      <c r="P145" s="99">
        <v>29.09443295062264</v>
      </c>
      <c r="Q145" s="99">
        <v>38.954515504359144</v>
      </c>
      <c r="R145" s="99">
        <v>32.870294956669291</v>
      </c>
      <c r="S145" s="99">
        <v>28.080448023605676</v>
      </c>
      <c r="T145" s="99">
        <v>28.261224392211865</v>
      </c>
      <c r="U145" s="99">
        <v>27.737442880278877</v>
      </c>
      <c r="V145" s="99">
        <v>24.885043225470355</v>
      </c>
      <c r="W145" s="99">
        <v>28.771198184258768</v>
      </c>
      <c r="X145" s="99">
        <v>29.441200873181838</v>
      </c>
      <c r="Y145" s="99">
        <v>28.297456775083759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0.12458627899972879</v>
      </c>
      <c r="C146" s="123">
        <f t="shared" si="53"/>
        <v>0.12868057272328548</v>
      </c>
      <c r="D146" s="123">
        <f t="shared" si="53"/>
        <v>0.17949606006818988</v>
      </c>
      <c r="E146" s="123">
        <f t="shared" si="53"/>
        <v>0.25624333091851625</v>
      </c>
      <c r="F146" s="123">
        <f t="shared" si="53"/>
        <v>0.132426870307431</v>
      </c>
      <c r="G146" s="123">
        <f t="shared" si="53"/>
        <v>0.14564768653715957</v>
      </c>
      <c r="H146" s="123">
        <f t="shared" si="53"/>
        <v>0.22096142672099062</v>
      </c>
      <c r="I146" s="123">
        <f t="shared" si="53"/>
        <v>0.30804788569514702</v>
      </c>
      <c r="J146" s="123">
        <f t="shared" si="53"/>
        <v>0.19441880360614522</v>
      </c>
      <c r="K146" s="123">
        <f t="shared" si="53"/>
        <v>0.2015100690002164</v>
      </c>
      <c r="L146" s="123">
        <f t="shared" si="53"/>
        <v>0.24967924821600895</v>
      </c>
      <c r="M146" s="123">
        <f t="shared" si="53"/>
        <v>0.25210229487835523</v>
      </c>
      <c r="N146" s="123">
        <f t="shared" si="53"/>
        <v>0.48539631638845765</v>
      </c>
      <c r="O146" s="123">
        <f t="shared" si="53"/>
        <v>0.32034936911816042</v>
      </c>
      <c r="P146" s="123">
        <f t="shared" si="53"/>
        <v>0.29802649356109834</v>
      </c>
      <c r="Q146" s="123">
        <f t="shared" si="53"/>
        <v>0.62574731789669757</v>
      </c>
      <c r="R146" s="123">
        <f t="shared" si="53"/>
        <v>0.77456260105074892</v>
      </c>
      <c r="S146" s="123">
        <f t="shared" si="53"/>
        <v>0.87672708591944071</v>
      </c>
      <c r="T146" s="123">
        <f t="shared" si="53"/>
        <v>0.9866187693897458</v>
      </c>
      <c r="U146" s="123">
        <f t="shared" si="53"/>
        <v>1.1664311879903866</v>
      </c>
      <c r="V146" s="123">
        <f t="shared" si="53"/>
        <v>0.58358856410722026</v>
      </c>
      <c r="W146" s="123">
        <f t="shared" si="53"/>
        <v>2.2303110148184224</v>
      </c>
      <c r="X146" s="123">
        <f t="shared" si="53"/>
        <v>2.4892402510783991</v>
      </c>
      <c r="Y146" s="123">
        <f t="shared" si="53"/>
        <v>2.1866639464662136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0.12458627899972879</v>
      </c>
      <c r="C147" s="99">
        <f>RES_hhdet_fech!C147/RES_summary!C$19</f>
        <v>0.12868057272328548</v>
      </c>
      <c r="D147" s="99">
        <f>RES_hhdet_fech!D147/RES_summary!D$19</f>
        <v>0.17949606006818988</v>
      </c>
      <c r="E147" s="99">
        <f>RES_hhdet_fech!E147/RES_summary!E$19</f>
        <v>0.25624333091851625</v>
      </c>
      <c r="F147" s="99">
        <f>RES_hhdet_fech!F147/RES_summary!F$19</f>
        <v>0.132426870307431</v>
      </c>
      <c r="G147" s="99">
        <f>RES_hhdet_fech!G147/RES_summary!G$19</f>
        <v>0.14564768653715957</v>
      </c>
      <c r="H147" s="99">
        <f>RES_hhdet_fech!H147/RES_summary!H$19</f>
        <v>0.22096142672099062</v>
      </c>
      <c r="I147" s="99">
        <f>RES_hhdet_fech!I147/RES_summary!I$19</f>
        <v>0.30804788569514702</v>
      </c>
      <c r="J147" s="99">
        <f>RES_hhdet_fech!J147/RES_summary!J$19</f>
        <v>0.19441880360614522</v>
      </c>
      <c r="K147" s="99">
        <f>RES_hhdet_fech!K147/RES_summary!K$19</f>
        <v>0.2015100690002164</v>
      </c>
      <c r="L147" s="99">
        <f>RES_hhdet_fech!L147/RES_summary!L$19</f>
        <v>0.24967924821600895</v>
      </c>
      <c r="M147" s="99">
        <f>RES_hhdet_fech!M147/RES_summary!M$19</f>
        <v>0.25210229487835523</v>
      </c>
      <c r="N147" s="99">
        <f>RES_hhdet_fech!N147/RES_summary!N$19</f>
        <v>0.48539631638845765</v>
      </c>
      <c r="O147" s="99">
        <f>RES_hhdet_fech!O147/RES_summary!O$19</f>
        <v>0.32034936911816042</v>
      </c>
      <c r="P147" s="99">
        <f>RES_hhdet_fech!P147/RES_summary!P$19</f>
        <v>0.29802649356109834</v>
      </c>
      <c r="Q147" s="99">
        <f>RES_hhdet_fech!Q147/RES_summary!Q$19</f>
        <v>0.62574731789669757</v>
      </c>
      <c r="R147" s="99">
        <f>RES_hhdet_fech!R147/RES_summary!R$19</f>
        <v>0.77456260105074892</v>
      </c>
      <c r="S147" s="99">
        <f>RES_hhdet_fech!S147/RES_summary!S$19</f>
        <v>0.87672708591944071</v>
      </c>
      <c r="T147" s="99">
        <f>RES_hhdet_fech!T147/RES_summary!T$19</f>
        <v>0.9866187693897458</v>
      </c>
      <c r="U147" s="99">
        <f>RES_hhdet_fech!U147/RES_summary!U$19</f>
        <v>1.1664311879903866</v>
      </c>
      <c r="V147" s="99">
        <f>RES_hhdet_fech!V147/RES_summary!V$19</f>
        <v>0.58358856410722026</v>
      </c>
      <c r="W147" s="99">
        <f>RES_hhdet_fech!W147/RES_summary!W$19</f>
        <v>2.2303110148184224</v>
      </c>
      <c r="X147" s="99">
        <f>RES_hhdet_fech!X147/RES_summary!X$19</f>
        <v>2.4892402510783991</v>
      </c>
      <c r="Y147" s="99">
        <f>RES_hhdet_fech!Y147/RES_summary!Y$19</f>
        <v>2.1866639464662136</v>
      </c>
      <c r="DA147" s="63" t="s">
        <v>2885</v>
      </c>
    </row>
    <row r="148" spans="1:105" ht="12" customHeight="1" x14ac:dyDescent="0.25">
      <c r="A148" s="121" t="s">
        <v>55</v>
      </c>
      <c r="B148" s="123">
        <v>23.690253981760431</v>
      </c>
      <c r="C148" s="123">
        <v>23.218760978492028</v>
      </c>
      <c r="D148" s="123">
        <v>23.829031383727916</v>
      </c>
      <c r="E148" s="123">
        <v>25.313971913585732</v>
      </c>
      <c r="F148" s="123">
        <v>23.525039367219861</v>
      </c>
      <c r="G148" s="123">
        <v>23.319120085886166</v>
      </c>
      <c r="H148" s="123">
        <v>25.50301206104238</v>
      </c>
      <c r="I148" s="123">
        <v>23.907799195225724</v>
      </c>
      <c r="J148" s="123">
        <v>25.244652555668353</v>
      </c>
      <c r="K148" s="123">
        <v>24.424117437252225</v>
      </c>
      <c r="L148" s="123">
        <v>24.776264482503272</v>
      </c>
      <c r="M148" s="123">
        <v>24.75321553924687</v>
      </c>
      <c r="N148" s="123">
        <v>20.451846185908966</v>
      </c>
      <c r="O148" s="123">
        <v>20.48330816491038</v>
      </c>
      <c r="P148" s="123">
        <v>20.456285036515574</v>
      </c>
      <c r="Q148" s="123">
        <v>23.389771736224414</v>
      </c>
      <c r="R148" s="123">
        <v>22.792822045605153</v>
      </c>
      <c r="S148" s="123">
        <v>22.493406098494475</v>
      </c>
      <c r="T148" s="123">
        <v>22.37824645906511</v>
      </c>
      <c r="U148" s="123">
        <v>22.297769154480871</v>
      </c>
      <c r="V148" s="123">
        <v>23.862664206996651</v>
      </c>
      <c r="W148" s="123">
        <v>21.049980945012074</v>
      </c>
      <c r="X148" s="123">
        <v>20.538347795626994</v>
      </c>
      <c r="Y148" s="123">
        <v>22.074355085643912</v>
      </c>
      <c r="DA148" s="130" t="s">
        <v>2886</v>
      </c>
    </row>
    <row r="149" spans="1:105" ht="12" customHeight="1" x14ac:dyDescent="0.25">
      <c r="A149" s="97" t="s">
        <v>124</v>
      </c>
      <c r="B149" s="99">
        <v>27.230041669987632</v>
      </c>
      <c r="C149" s="99">
        <v>24.657661264900803</v>
      </c>
      <c r="D149" s="99">
        <v>27.500955687272558</v>
      </c>
      <c r="E149" s="99">
        <v>27.115867835515431</v>
      </c>
      <c r="F149" s="99">
        <v>23.42493856941476</v>
      </c>
      <c r="G149" s="99">
        <v>27.976851649758224</v>
      </c>
      <c r="H149" s="99">
        <v>28.68355079814938</v>
      </c>
      <c r="I149" s="99">
        <v>24.554710143856344</v>
      </c>
      <c r="J149" s="99">
        <v>24.428883429131616</v>
      </c>
      <c r="K149" s="99">
        <v>25.542177254436549</v>
      </c>
      <c r="L149" s="99">
        <v>33.191422317320217</v>
      </c>
      <c r="M149" s="99">
        <v>26.562192338070162</v>
      </c>
      <c r="N149" s="99">
        <v>20.911112629507439</v>
      </c>
      <c r="O149" s="99">
        <v>23.003255065245611</v>
      </c>
      <c r="P149" s="99">
        <v>20.79765122179376</v>
      </c>
      <c r="Q149" s="99">
        <v>20.778664701496751</v>
      </c>
      <c r="R149" s="99">
        <v>17.321321888648079</v>
      </c>
      <c r="S149" s="99">
        <v>22.206729456715664</v>
      </c>
      <c r="T149" s="99">
        <v>23.060324330675879</v>
      </c>
      <c r="U149" s="99">
        <v>23.480241846855474</v>
      </c>
      <c r="V149" s="99">
        <v>18.021452556190233</v>
      </c>
      <c r="W149" s="99">
        <v>18.840297701112213</v>
      </c>
      <c r="X149" s="99">
        <v>18.610949556634033</v>
      </c>
      <c r="Y149" s="99">
        <v>18.922334332891811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22.327389988101899</v>
      </c>
      <c r="C153" s="102">
        <v>22.908149637838076</v>
      </c>
      <c r="D153" s="102">
        <v>22.93115934718374</v>
      </c>
      <c r="E153" s="102">
        <v>25.02658668760424</v>
      </c>
      <c r="F153" s="102">
        <v>23.648718051363343</v>
      </c>
      <c r="G153" s="102">
        <v>22.656579645935025</v>
      </c>
      <c r="H153" s="102">
        <v>25.155993035282087</v>
      </c>
      <c r="I153" s="102">
        <v>23.966720295335289</v>
      </c>
      <c r="J153" s="102">
        <v>25.552120543543396</v>
      </c>
      <c r="K153" s="102">
        <v>24.620484933025345</v>
      </c>
      <c r="L153" s="102">
        <v>24.581594444861697</v>
      </c>
      <c r="M153" s="102">
        <v>25.020952532276553</v>
      </c>
      <c r="N153" s="102">
        <v>20.899004155885915</v>
      </c>
      <c r="O153" s="102">
        <v>20.805332904691827</v>
      </c>
      <c r="P153" s="102">
        <v>20.900632889282328</v>
      </c>
      <c r="Q153" s="102">
        <v>23.944717488454668</v>
      </c>
      <c r="R153" s="102">
        <v>23.462467014148931</v>
      </c>
      <c r="S153" s="102">
        <v>22.950588908602537</v>
      </c>
      <c r="T153" s="102">
        <v>22.794898423421305</v>
      </c>
      <c r="U153" s="102">
        <v>22.699212075445029</v>
      </c>
      <c r="V153" s="102">
        <v>24.673541522679734</v>
      </c>
      <c r="W153" s="102">
        <v>21.647165382226607</v>
      </c>
      <c r="X153" s="102">
        <v>21.131167645185617</v>
      </c>
      <c r="Y153" s="102">
        <v>22.728673218458244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15.336402596192526</v>
      </c>
      <c r="D154" s="105">
        <v>15.445670981240665</v>
      </c>
      <c r="E154" s="105">
        <v>17.477766415093665</v>
      </c>
      <c r="F154" s="105">
        <v>16.194272295765185</v>
      </c>
      <c r="G154" s="105">
        <v>15.249759374435497</v>
      </c>
      <c r="H154" s="105">
        <v>17.722035403719271</v>
      </c>
      <c r="I154" s="105">
        <v>16.392044281242224</v>
      </c>
      <c r="J154" s="105">
        <v>17.815883760256572</v>
      </c>
      <c r="K154" s="105">
        <v>17.017576739264438</v>
      </c>
      <c r="L154" s="105">
        <v>16.959138566240821</v>
      </c>
      <c r="M154" s="105">
        <v>17.659796459433693</v>
      </c>
      <c r="N154" s="105">
        <v>13.960596420635055</v>
      </c>
      <c r="O154" s="105">
        <v>14.175199224211193</v>
      </c>
      <c r="P154" s="105">
        <v>14.475597349109687</v>
      </c>
      <c r="Q154" s="105">
        <v>17.638816775504498</v>
      </c>
      <c r="R154" s="105">
        <v>17.402257895939524</v>
      </c>
      <c r="S154" s="105">
        <v>17.106654131172604</v>
      </c>
      <c r="T154" s="105">
        <v>17.249973378822069</v>
      </c>
      <c r="U154" s="105">
        <v>17.357173142021225</v>
      </c>
      <c r="V154" s="105">
        <v>19.251751407782521</v>
      </c>
      <c r="W154" s="105">
        <v>16.782393145018531</v>
      </c>
      <c r="X154" s="105">
        <v>16.793178113863942</v>
      </c>
      <c r="Y154" s="105">
        <v>18.574095830555258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5.2317095344913458</v>
      </c>
      <c r="D155" s="99">
        <v>5.1684590691987422</v>
      </c>
      <c r="E155" s="99">
        <v>6.9312852921755672</v>
      </c>
      <c r="F155" s="99">
        <v>5.5971001304458623</v>
      </c>
      <c r="G155" s="99">
        <v>4.6062248587270869</v>
      </c>
      <c r="H155" s="99">
        <v>6.910431087787094</v>
      </c>
      <c r="I155" s="99">
        <v>5.3361355891337459</v>
      </c>
      <c r="J155" s="99">
        <v>6.4927685372639683</v>
      </c>
      <c r="K155" s="99">
        <v>5.7861338321154134</v>
      </c>
      <c r="L155" s="99">
        <v>5.5570161339076547</v>
      </c>
      <c r="M155" s="99">
        <v>6.5307398058943802</v>
      </c>
      <c r="N155" s="99">
        <v>3.2937450424864578</v>
      </c>
      <c r="O155" s="99">
        <v>3.5503937818895586</v>
      </c>
      <c r="P155" s="99">
        <v>3.660835851148811</v>
      </c>
      <c r="Q155" s="99">
        <v>6.368652998571096</v>
      </c>
      <c r="R155" s="99">
        <v>6.0535376922346877</v>
      </c>
      <c r="S155" s="99">
        <v>5.5886910967115542</v>
      </c>
      <c r="T155" s="99">
        <v>5.691302692214034</v>
      </c>
      <c r="U155" s="99">
        <v>5.5591534432441945</v>
      </c>
      <c r="V155" s="99">
        <v>6.5577271116872806</v>
      </c>
      <c r="W155" s="99">
        <v>4.5964843212602577</v>
      </c>
      <c r="X155" s="99">
        <v>5.3134068314702789</v>
      </c>
      <c r="Y155" s="99">
        <v>7.1318782481791088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10.10469306170118</v>
      </c>
      <c r="D156" s="99">
        <v>10.277211912041921</v>
      </c>
      <c r="E156" s="99">
        <v>10.546481122918101</v>
      </c>
      <c r="F156" s="99">
        <v>10.597172165319323</v>
      </c>
      <c r="G156" s="99">
        <v>10.64353451570841</v>
      </c>
      <c r="H156" s="99">
        <v>10.811604315932177</v>
      </c>
      <c r="I156" s="99">
        <v>11.055908692108478</v>
      </c>
      <c r="J156" s="99">
        <v>11.323115222992605</v>
      </c>
      <c r="K156" s="99">
        <v>11.231442907149024</v>
      </c>
      <c r="L156" s="99">
        <v>11.402122432333165</v>
      </c>
      <c r="M156" s="99">
        <v>11.129056653539314</v>
      </c>
      <c r="N156" s="99">
        <v>10.666851378148596</v>
      </c>
      <c r="O156" s="99">
        <v>10.624805442321634</v>
      </c>
      <c r="P156" s="99">
        <v>10.814761497960877</v>
      </c>
      <c r="Q156" s="99">
        <v>11.270163776933403</v>
      </c>
      <c r="R156" s="99">
        <v>11.348720203704836</v>
      </c>
      <c r="S156" s="99">
        <v>11.517963034461049</v>
      </c>
      <c r="T156" s="99">
        <v>11.558670686608032</v>
      </c>
      <c r="U156" s="99">
        <v>11.798019698777031</v>
      </c>
      <c r="V156" s="99">
        <v>12.694024296095247</v>
      </c>
      <c r="W156" s="99">
        <v>12.185908823758277</v>
      </c>
      <c r="X156" s="99">
        <v>11.47977128239366</v>
      </c>
      <c r="Y156" s="99">
        <v>11.44221758237615</v>
      </c>
      <c r="DA156" s="63" t="s">
        <v>2894</v>
      </c>
    </row>
    <row r="157" spans="1:105" ht="12" customHeight="1" x14ac:dyDescent="0.25">
      <c r="A157" s="121" t="s">
        <v>54</v>
      </c>
      <c r="B157" s="123">
        <v>9.4351154871946861</v>
      </c>
      <c r="C157" s="123">
        <v>9.5887348154652319</v>
      </c>
      <c r="D157" s="123">
        <v>9.9481964054539382</v>
      </c>
      <c r="E157" s="123">
        <v>10.113245786877119</v>
      </c>
      <c r="F157" s="123">
        <v>9.7039205872711118</v>
      </c>
      <c r="G157" s="123">
        <v>9.5195460118800757</v>
      </c>
      <c r="H157" s="123">
        <v>9.3007050133678764</v>
      </c>
      <c r="I157" s="123">
        <v>8.5264559173901695</v>
      </c>
      <c r="J157" s="123">
        <v>7.6779660243586925</v>
      </c>
      <c r="K157" s="123">
        <v>7.2863588738774094</v>
      </c>
      <c r="L157" s="123">
        <v>7.5253276644994882</v>
      </c>
      <c r="M157" s="123">
        <v>6.3906534637391736</v>
      </c>
      <c r="N157" s="123">
        <v>5.4389674990151162</v>
      </c>
      <c r="O157" s="123">
        <v>5.5841988622386634</v>
      </c>
      <c r="P157" s="123">
        <v>5.1833302404957138</v>
      </c>
      <c r="Q157" s="123">
        <v>5.4094552920319892</v>
      </c>
      <c r="R157" s="123">
        <v>5.0150557264477253</v>
      </c>
      <c r="S157" s="123">
        <v>6.2213936243747154</v>
      </c>
      <c r="T157" s="123">
        <v>6.6255775735378535</v>
      </c>
      <c r="U157" s="123">
        <v>6.7686586449263935</v>
      </c>
      <c r="V157" s="123">
        <v>9.9374755606559724</v>
      </c>
      <c r="W157" s="123">
        <v>9.0406000698264073</v>
      </c>
      <c r="X157" s="123">
        <v>8.0463923061409552</v>
      </c>
      <c r="Y157" s="123">
        <v>7.6989937197391152</v>
      </c>
      <c r="DA157" s="130" t="s">
        <v>2895</v>
      </c>
    </row>
    <row r="158" spans="1:105" ht="12" customHeight="1" x14ac:dyDescent="0.25">
      <c r="A158" s="97" t="s">
        <v>50</v>
      </c>
      <c r="B158" s="99">
        <v>9.7373467627950792</v>
      </c>
      <c r="C158" s="99">
        <v>9.7316220582418449</v>
      </c>
      <c r="D158" s="99">
        <v>10.253015411610679</v>
      </c>
      <c r="E158" s="99">
        <v>10.327469252375231</v>
      </c>
      <c r="F158" s="99">
        <v>9.8090207516439527</v>
      </c>
      <c r="G158" s="99">
        <v>9.759364638186808</v>
      </c>
      <c r="H158" s="99">
        <v>9.6593993430650045</v>
      </c>
      <c r="I158" s="99">
        <v>8.7943344657787197</v>
      </c>
      <c r="J158" s="99">
        <v>7.8300315328371424</v>
      </c>
      <c r="K158" s="99">
        <v>7.829326545490618</v>
      </c>
      <c r="L158" s="99">
        <v>8.2789980839827422</v>
      </c>
      <c r="M158" s="99">
        <v>6.8254925070268557</v>
      </c>
      <c r="N158" s="99">
        <v>5.7575511372842731</v>
      </c>
      <c r="O158" s="99">
        <v>6.220022134441896</v>
      </c>
      <c r="P158" s="99">
        <v>5.8048435994137684</v>
      </c>
      <c r="Q158" s="99">
        <v>6.1585484184085226</v>
      </c>
      <c r="R158" s="99">
        <v>5.4500489353297956</v>
      </c>
      <c r="S158" s="99">
        <v>7.1688775628937362</v>
      </c>
      <c r="T158" s="99">
        <v>7.7139394498571034</v>
      </c>
      <c r="U158" s="99">
        <v>7.9638935197865495</v>
      </c>
      <c r="V158" s="99">
        <v>11.097663775031307</v>
      </c>
      <c r="W158" s="99">
        <v>10.740243650177856</v>
      </c>
      <c r="X158" s="99">
        <v>9.6957063953634499</v>
      </c>
      <c r="Y158" s="99">
        <v>9.2191249252639196</v>
      </c>
      <c r="DA158" s="63" t="s">
        <v>2896</v>
      </c>
    </row>
    <row r="159" spans="1:105" ht="12" customHeight="1" x14ac:dyDescent="0.25">
      <c r="A159" s="109" t="s">
        <v>120</v>
      </c>
      <c r="B159" s="110">
        <v>6.8701615641789298</v>
      </c>
      <c r="C159" s="110">
        <v>8.4878992971721861</v>
      </c>
      <c r="D159" s="110">
        <v>6.4342429024790517</v>
      </c>
      <c r="E159" s="110">
        <v>6.5947264148750975</v>
      </c>
      <c r="F159" s="110">
        <v>8.3222037596495237</v>
      </c>
      <c r="G159" s="110">
        <v>7.3108592883497838</v>
      </c>
      <c r="H159" s="110">
        <v>6.8234722988970935</v>
      </c>
      <c r="I159" s="110">
        <v>7.0095853282520224</v>
      </c>
      <c r="J159" s="110">
        <v>6.9728810299683905</v>
      </c>
      <c r="K159" s="110">
        <v>5.4372256087521995</v>
      </c>
      <c r="L159" s="110">
        <v>5.6274106633919372</v>
      </c>
      <c r="M159" s="110">
        <v>5.5165991379358497</v>
      </c>
      <c r="N159" s="110">
        <v>4.8945312439685011</v>
      </c>
      <c r="O159" s="110">
        <v>4.4716041816945173</v>
      </c>
      <c r="P159" s="110">
        <v>4.3846047082355968</v>
      </c>
      <c r="Q159" s="110">
        <v>4.6069089136235952</v>
      </c>
      <c r="R159" s="110">
        <v>4.5775415737092251</v>
      </c>
      <c r="S159" s="110">
        <v>5.1491850429779538</v>
      </c>
      <c r="T159" s="110">
        <v>5.3418574456046679</v>
      </c>
      <c r="U159" s="110">
        <v>5.3978305886280191</v>
      </c>
      <c r="V159" s="110">
        <v>8.7788377782121856</v>
      </c>
      <c r="W159" s="110">
        <v>7.4683571105883209</v>
      </c>
      <c r="X159" s="110">
        <v>6.7456121438011554</v>
      </c>
      <c r="Y159" s="110">
        <v>6.5512392441939333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158.51698643912479</v>
      </c>
      <c r="C161" s="118">
        <f t="shared" si="54"/>
        <v>164.66497521389724</v>
      </c>
      <c r="D161" s="118">
        <f t="shared" si="54"/>
        <v>167.02379294651988</v>
      </c>
      <c r="E161" s="118">
        <f t="shared" si="54"/>
        <v>179.93375550467846</v>
      </c>
      <c r="F161" s="118">
        <f t="shared" si="54"/>
        <v>171.57436116289043</v>
      </c>
      <c r="G161" s="118">
        <f t="shared" si="54"/>
        <v>180.34246118337646</v>
      </c>
      <c r="H161" s="118">
        <f t="shared" si="54"/>
        <v>179.31907059348833</v>
      </c>
      <c r="I161" s="118">
        <f t="shared" si="54"/>
        <v>164.41492274880758</v>
      </c>
      <c r="J161" s="118">
        <f t="shared" si="54"/>
        <v>169.10909992760605</v>
      </c>
      <c r="K161" s="118">
        <f t="shared" si="54"/>
        <v>174.47363840700532</v>
      </c>
      <c r="L161" s="118">
        <f t="shared" si="54"/>
        <v>181.55502785653124</v>
      </c>
      <c r="M161" s="118">
        <f t="shared" si="54"/>
        <v>179.60886090133801</v>
      </c>
      <c r="N161" s="118">
        <f t="shared" si="54"/>
        <v>161.23134799765188</v>
      </c>
      <c r="O161" s="118">
        <f t="shared" si="54"/>
        <v>163.24303975922095</v>
      </c>
      <c r="P161" s="118">
        <f t="shared" si="54"/>
        <v>152.02933927002437</v>
      </c>
      <c r="Q161" s="118">
        <f t="shared" si="54"/>
        <v>166.44450997511851</v>
      </c>
      <c r="R161" s="118">
        <f t="shared" ref="R161:V161" si="55">R162+R164+R166+R175</f>
        <v>165.78703636228099</v>
      </c>
      <c r="S161" s="118">
        <f t="shared" si="55"/>
        <v>167.47002239637092</v>
      </c>
      <c r="T161" s="118">
        <f t="shared" si="55"/>
        <v>146.29560553946698</v>
      </c>
      <c r="U161" s="118">
        <f t="shared" si="55"/>
        <v>104.2494475590795</v>
      </c>
      <c r="V161" s="118">
        <f t="shared" si="55"/>
        <v>104.17272819024137</v>
      </c>
      <c r="W161" s="118">
        <f t="shared" ref="W161:Y161" si="56">W162+W164+W166+W175</f>
        <v>125.91818759490457</v>
      </c>
      <c r="X161" s="118">
        <f t="shared" si="56"/>
        <v>135.89297898075668</v>
      </c>
      <c r="Y161" s="118">
        <f t="shared" si="56"/>
        <v>145.40967271620613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125.32768575520647</v>
      </c>
      <c r="C162" s="123">
        <f t="shared" si="57"/>
        <v>131.63758804565492</v>
      </c>
      <c r="D162" s="123">
        <f t="shared" si="57"/>
        <v>132.89716885137742</v>
      </c>
      <c r="E162" s="123">
        <f t="shared" si="57"/>
        <v>144.13092013271103</v>
      </c>
      <c r="F162" s="123">
        <f t="shared" si="57"/>
        <v>138.10854675808156</v>
      </c>
      <c r="G162" s="123">
        <f t="shared" si="57"/>
        <v>147.21439296363971</v>
      </c>
      <c r="H162" s="123">
        <f t="shared" si="57"/>
        <v>144.29963832036466</v>
      </c>
      <c r="I162" s="123">
        <f t="shared" si="57"/>
        <v>131.74544482669856</v>
      </c>
      <c r="J162" s="123">
        <f t="shared" si="57"/>
        <v>135.99585480794187</v>
      </c>
      <c r="K162" s="123">
        <f t="shared" si="57"/>
        <v>142.48834830092463</v>
      </c>
      <c r="L162" s="123">
        <f t="shared" si="57"/>
        <v>148.78131589805025</v>
      </c>
      <c r="M162" s="123">
        <f t="shared" si="57"/>
        <v>148.01480373082703</v>
      </c>
      <c r="N162" s="123">
        <f t="shared" si="57"/>
        <v>134.71383416112596</v>
      </c>
      <c r="O162" s="123">
        <f t="shared" si="57"/>
        <v>136.68042418224644</v>
      </c>
      <c r="P162" s="123">
        <f t="shared" si="57"/>
        <v>125.74630255462732</v>
      </c>
      <c r="Q162" s="123">
        <f t="shared" si="57"/>
        <v>136.6037974021892</v>
      </c>
      <c r="R162" s="123">
        <f t="shared" si="57"/>
        <v>136.92129849901892</v>
      </c>
      <c r="S162" s="123">
        <f t="shared" si="57"/>
        <v>137.56769996069363</v>
      </c>
      <c r="T162" s="123">
        <f t="shared" si="57"/>
        <v>116.02829823603275</v>
      </c>
      <c r="U162" s="123">
        <f t="shared" si="57"/>
        <v>74.192660321412077</v>
      </c>
      <c r="V162" s="123">
        <f t="shared" si="57"/>
        <v>70.318106895829089</v>
      </c>
      <c r="W162" s="123">
        <f t="shared" si="57"/>
        <v>94.626377742993313</v>
      </c>
      <c r="X162" s="123">
        <f t="shared" si="57"/>
        <v>105.96877354853468</v>
      </c>
      <c r="Y162" s="123">
        <f t="shared" si="57"/>
        <v>114.54690023219334</v>
      </c>
      <c r="DA162" s="130" t="s">
        <v>2899</v>
      </c>
    </row>
    <row r="163" spans="1:105" ht="12" customHeight="1" x14ac:dyDescent="0.25">
      <c r="A163" s="97" t="s">
        <v>53</v>
      </c>
      <c r="B163" s="110">
        <v>125.32768575520647</v>
      </c>
      <c r="C163" s="110">
        <v>131.63758804565492</v>
      </c>
      <c r="D163" s="110">
        <v>132.89716885137742</v>
      </c>
      <c r="E163" s="110">
        <v>144.13092013271103</v>
      </c>
      <c r="F163" s="110">
        <v>138.10854675808156</v>
      </c>
      <c r="G163" s="110">
        <v>147.21439296363971</v>
      </c>
      <c r="H163" s="110">
        <v>144.29963832036466</v>
      </c>
      <c r="I163" s="110">
        <v>131.74544482669856</v>
      </c>
      <c r="J163" s="110">
        <v>135.99585480794187</v>
      </c>
      <c r="K163" s="110">
        <v>142.48834830092463</v>
      </c>
      <c r="L163" s="110">
        <v>148.78131589805025</v>
      </c>
      <c r="M163" s="110">
        <v>148.01480373082703</v>
      </c>
      <c r="N163" s="110">
        <v>134.71383416112596</v>
      </c>
      <c r="O163" s="110">
        <v>136.68042418224644</v>
      </c>
      <c r="P163" s="110">
        <v>125.74630255462732</v>
      </c>
      <c r="Q163" s="110">
        <v>136.6037974021892</v>
      </c>
      <c r="R163" s="110">
        <v>136.92129849901892</v>
      </c>
      <c r="S163" s="110">
        <v>137.56769996069363</v>
      </c>
      <c r="T163" s="110">
        <v>116.02829823603275</v>
      </c>
      <c r="U163" s="110">
        <v>74.192660321412077</v>
      </c>
      <c r="V163" s="110">
        <v>70.318106895829089</v>
      </c>
      <c r="W163" s="110">
        <v>94.626377742993313</v>
      </c>
      <c r="X163" s="110">
        <v>105.96877354853468</v>
      </c>
      <c r="Y163" s="110">
        <v>114.54690023219334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6.3153912666914488E-2</v>
      </c>
      <c r="C164" s="123">
        <f t="shared" si="58"/>
        <v>7.01522839407758E-2</v>
      </c>
      <c r="D164" s="123">
        <f t="shared" si="58"/>
        <v>0.10892303738126329</v>
      </c>
      <c r="E164" s="123">
        <f t="shared" si="58"/>
        <v>0.16819583329361637</v>
      </c>
      <c r="F164" s="123">
        <f t="shared" si="58"/>
        <v>9.0035776951531574E-2</v>
      </c>
      <c r="G164" s="123">
        <f t="shared" si="58"/>
        <v>0.10158710652744267</v>
      </c>
      <c r="H164" s="123">
        <f t="shared" si="58"/>
        <v>0.16081423292743707</v>
      </c>
      <c r="I164" s="123">
        <f t="shared" si="58"/>
        <v>0.22769984357257869</v>
      </c>
      <c r="J164" s="123">
        <f t="shared" si="58"/>
        <v>0.15583593702926621</v>
      </c>
      <c r="K164" s="123">
        <f t="shared" si="58"/>
        <v>0.1759979771558394</v>
      </c>
      <c r="L164" s="123">
        <f t="shared" si="58"/>
        <v>0.22841621774459023</v>
      </c>
      <c r="M164" s="123">
        <f t="shared" si="58"/>
        <v>0.22460772760971562</v>
      </c>
      <c r="N164" s="123">
        <f t="shared" si="58"/>
        <v>0.39650897305535621</v>
      </c>
      <c r="O164" s="123">
        <f t="shared" si="58"/>
        <v>0.2411506884150979</v>
      </c>
      <c r="P164" s="123">
        <f t="shared" si="58"/>
        <v>0.1860141303454397</v>
      </c>
      <c r="Q164" s="123">
        <f t="shared" si="58"/>
        <v>0.36571454720378471</v>
      </c>
      <c r="R164" s="123">
        <f t="shared" si="58"/>
        <v>0.43568752156693902</v>
      </c>
      <c r="S164" s="123">
        <f t="shared" si="58"/>
        <v>0.53125706413286145</v>
      </c>
      <c r="T164" s="123">
        <f t="shared" si="58"/>
        <v>0.67885474436123139</v>
      </c>
      <c r="U164" s="123">
        <f t="shared" si="58"/>
        <v>0.85307700020638844</v>
      </c>
      <c r="V164" s="123">
        <f t="shared" si="58"/>
        <v>0.43926967527615179</v>
      </c>
      <c r="W164" s="123">
        <f t="shared" si="58"/>
        <v>1.6621335869558991</v>
      </c>
      <c r="X164" s="123">
        <f t="shared" si="58"/>
        <v>1.7462607864208417</v>
      </c>
      <c r="Y164" s="123">
        <f t="shared" si="58"/>
        <v>1.4545287012710013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6.3153912666914488E-2</v>
      </c>
      <c r="C165" s="99">
        <f>RES_hhdet_fech!C165/RES_summary!C$19</f>
        <v>7.01522839407758E-2</v>
      </c>
      <c r="D165" s="99">
        <f>RES_hhdet_fech!D165/RES_summary!D$19</f>
        <v>0.10892303738126329</v>
      </c>
      <c r="E165" s="99">
        <f>RES_hhdet_fech!E165/RES_summary!E$19</f>
        <v>0.16819583329361637</v>
      </c>
      <c r="F165" s="99">
        <f>RES_hhdet_fech!F165/RES_summary!F$19</f>
        <v>9.0035776951531574E-2</v>
      </c>
      <c r="G165" s="99">
        <f>RES_hhdet_fech!G165/RES_summary!G$19</f>
        <v>0.10158710652744267</v>
      </c>
      <c r="H165" s="99">
        <f>RES_hhdet_fech!H165/RES_summary!H$19</f>
        <v>0.16081423292743707</v>
      </c>
      <c r="I165" s="99">
        <f>RES_hhdet_fech!I165/RES_summary!I$19</f>
        <v>0.22769984357257869</v>
      </c>
      <c r="J165" s="99">
        <f>RES_hhdet_fech!J165/RES_summary!J$19</f>
        <v>0.15583593702926621</v>
      </c>
      <c r="K165" s="99">
        <f>RES_hhdet_fech!K165/RES_summary!K$19</f>
        <v>0.1759979771558394</v>
      </c>
      <c r="L165" s="99">
        <f>RES_hhdet_fech!L165/RES_summary!L$19</f>
        <v>0.22841621774459023</v>
      </c>
      <c r="M165" s="99">
        <f>RES_hhdet_fech!M165/RES_summary!M$19</f>
        <v>0.22460772760971562</v>
      </c>
      <c r="N165" s="99">
        <f>RES_hhdet_fech!N165/RES_summary!N$19</f>
        <v>0.39650897305535621</v>
      </c>
      <c r="O165" s="99">
        <f>RES_hhdet_fech!O165/RES_summary!O$19</f>
        <v>0.2411506884150979</v>
      </c>
      <c r="P165" s="99">
        <f>RES_hhdet_fech!P165/RES_summary!P$19</f>
        <v>0.1860141303454397</v>
      </c>
      <c r="Q165" s="99">
        <f>RES_hhdet_fech!Q165/RES_summary!Q$19</f>
        <v>0.36571454720378471</v>
      </c>
      <c r="R165" s="99">
        <f>RES_hhdet_fech!R165/RES_summary!R$19</f>
        <v>0.43568752156693902</v>
      </c>
      <c r="S165" s="99">
        <f>RES_hhdet_fech!S165/RES_summary!S$19</f>
        <v>0.53125706413286145</v>
      </c>
      <c r="T165" s="99">
        <f>RES_hhdet_fech!T165/RES_summary!T$19</f>
        <v>0.67885474436123139</v>
      </c>
      <c r="U165" s="99">
        <f>RES_hhdet_fech!U165/RES_summary!U$19</f>
        <v>0.85307700020638844</v>
      </c>
      <c r="V165" s="99">
        <f>RES_hhdet_fech!V165/RES_summary!V$19</f>
        <v>0.43926967527615179</v>
      </c>
      <c r="W165" s="99">
        <f>RES_hhdet_fech!W165/RES_summary!W$19</f>
        <v>1.6621335869558991</v>
      </c>
      <c r="X165" s="99">
        <f>RES_hhdet_fech!X165/RES_summary!X$19</f>
        <v>1.7462607864208417</v>
      </c>
      <c r="Y165" s="99">
        <f>RES_hhdet_fech!Y165/RES_summary!Y$19</f>
        <v>1.4545287012710013</v>
      </c>
      <c r="DA165" s="63" t="s">
        <v>2902</v>
      </c>
    </row>
    <row r="166" spans="1:105" ht="12" customHeight="1" x14ac:dyDescent="0.25">
      <c r="A166" s="121" t="s">
        <v>55</v>
      </c>
      <c r="B166" s="123">
        <v>23.691441476644208</v>
      </c>
      <c r="C166" s="123">
        <v>23.353731272292578</v>
      </c>
      <c r="D166" s="123">
        <v>24.092880572237259</v>
      </c>
      <c r="E166" s="123">
        <v>25.556905934676177</v>
      </c>
      <c r="F166" s="123">
        <v>23.669055466040941</v>
      </c>
      <c r="G166" s="123">
        <v>23.507060694668542</v>
      </c>
      <c r="H166" s="123">
        <v>25.568286802082728</v>
      </c>
      <c r="I166" s="123">
        <v>23.924009507825797</v>
      </c>
      <c r="J166" s="123">
        <v>25.27905515747883</v>
      </c>
      <c r="K166" s="123">
        <v>24.497424430892121</v>
      </c>
      <c r="L166" s="123">
        <v>24.944682682555257</v>
      </c>
      <c r="M166" s="123">
        <v>24.928504673515917</v>
      </c>
      <c r="N166" s="123">
        <v>20.648078019386734</v>
      </c>
      <c r="O166" s="123">
        <v>20.702562306363838</v>
      </c>
      <c r="P166" s="123">
        <v>20.857259750141303</v>
      </c>
      <c r="Q166" s="123">
        <v>23.996231579053564</v>
      </c>
      <c r="R166" s="123">
        <v>23.376915806626229</v>
      </c>
      <c r="S166" s="123">
        <v>23.114314684750816</v>
      </c>
      <c r="T166" s="123">
        <v>22.936072542786203</v>
      </c>
      <c r="U166" s="123">
        <v>22.447490766277802</v>
      </c>
      <c r="V166" s="123">
        <v>23.609449317179774</v>
      </c>
      <c r="W166" s="123">
        <v>20.727189450303687</v>
      </c>
      <c r="X166" s="123">
        <v>20.247264756176946</v>
      </c>
      <c r="Y166" s="123">
        <v>21.786024013905372</v>
      </c>
      <c r="DA166" s="130" t="s">
        <v>2903</v>
      </c>
    </row>
    <row r="167" spans="1:105" ht="12" customHeight="1" x14ac:dyDescent="0.25">
      <c r="A167" s="97" t="s">
        <v>124</v>
      </c>
      <c r="B167" s="99">
        <v>27.230041669987632</v>
      </c>
      <c r="C167" s="99">
        <v>24.731278277556591</v>
      </c>
      <c r="D167" s="99">
        <v>27.701284314945248</v>
      </c>
      <c r="E167" s="99">
        <v>27.363718854326343</v>
      </c>
      <c r="F167" s="99">
        <v>23.65147937204501</v>
      </c>
      <c r="G167" s="99">
        <v>28.218431559325499</v>
      </c>
      <c r="H167" s="99">
        <v>28.800908874788476</v>
      </c>
      <c r="I167" s="99">
        <v>24.568034982233879</v>
      </c>
      <c r="J167" s="99">
        <v>24.43611532157863</v>
      </c>
      <c r="K167" s="99">
        <v>25.592286129560812</v>
      </c>
      <c r="L167" s="99">
        <v>33.453657518515442</v>
      </c>
      <c r="M167" s="99">
        <v>26.875950226704912</v>
      </c>
      <c r="N167" s="99">
        <v>21.30648742122613</v>
      </c>
      <c r="O167" s="99">
        <v>23.59801374287844</v>
      </c>
      <c r="P167" s="99">
        <v>21.513840051031959</v>
      </c>
      <c r="Q167" s="99">
        <v>21.728186777771498</v>
      </c>
      <c r="R167" s="99">
        <v>18.341650202395702</v>
      </c>
      <c r="S167" s="99">
        <v>23.584688953595151</v>
      </c>
      <c r="T167" s="99">
        <v>24.311138348407951</v>
      </c>
      <c r="U167" s="99">
        <v>23.823887047784581</v>
      </c>
      <c r="V167" s="99">
        <v>17.796555880235015</v>
      </c>
      <c r="W167" s="99">
        <v>18.426806830120469</v>
      </c>
      <c r="X167" s="99">
        <v>18.210542466487439</v>
      </c>
      <c r="Y167" s="99">
        <v>18.541013845385436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22.327389988101903</v>
      </c>
      <c r="C171" s="102">
        <v>22.981484286678882</v>
      </c>
      <c r="D171" s="102">
        <v>23.069363213000045</v>
      </c>
      <c r="E171" s="102">
        <v>25.187248619841942</v>
      </c>
      <c r="F171" s="102">
        <v>23.775799986246032</v>
      </c>
      <c r="G171" s="102">
        <v>22.742771421068472</v>
      </c>
      <c r="H171" s="102">
        <v>25.196297154506532</v>
      </c>
      <c r="I171" s="102">
        <v>23.979513409069142</v>
      </c>
      <c r="J171" s="102">
        <v>25.57173589471283</v>
      </c>
      <c r="K171" s="102">
        <v>24.656970340504888</v>
      </c>
      <c r="L171" s="102">
        <v>24.667885975268479</v>
      </c>
      <c r="M171" s="102">
        <v>25.147029508123349</v>
      </c>
      <c r="N171" s="102">
        <v>21.044695150266048</v>
      </c>
      <c r="O171" s="102">
        <v>21.015030961407625</v>
      </c>
      <c r="P171" s="102">
        <v>21.307202004006985</v>
      </c>
      <c r="Q171" s="102">
        <v>24.57325068466659</v>
      </c>
      <c r="R171" s="102">
        <v>24.066314480204912</v>
      </c>
      <c r="S171" s="102">
        <v>23.559535268324705</v>
      </c>
      <c r="T171" s="102">
        <v>23.329756818431303</v>
      </c>
      <c r="U171" s="102">
        <v>22.845498273506099</v>
      </c>
      <c r="V171" s="102">
        <v>24.402722044529533</v>
      </c>
      <c r="W171" s="102">
        <v>21.312309593675842</v>
      </c>
      <c r="X171" s="102">
        <v>20.838702913813357</v>
      </c>
      <c r="Y171" s="102">
        <v>22.437954243669711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15.338254467268982</v>
      </c>
      <c r="D172" s="105">
        <v>15.44825464501171</v>
      </c>
      <c r="E172" s="105">
        <v>17.483619005055147</v>
      </c>
      <c r="F172" s="105">
        <v>16.200231086484592</v>
      </c>
      <c r="G172" s="105">
        <v>15.259449473048972</v>
      </c>
      <c r="H172" s="105">
        <v>17.73977349255463</v>
      </c>
      <c r="I172" s="105">
        <v>16.400551966357195</v>
      </c>
      <c r="J172" s="105">
        <v>17.824647486827679</v>
      </c>
      <c r="K172" s="105">
        <v>17.025631739818213</v>
      </c>
      <c r="L172" s="105">
        <v>16.977310167087794</v>
      </c>
      <c r="M172" s="105">
        <v>17.698672448274856</v>
      </c>
      <c r="N172" s="105">
        <v>14.008658250360511</v>
      </c>
      <c r="O172" s="105">
        <v>14.236917557760368</v>
      </c>
      <c r="P172" s="105">
        <v>14.636806867408497</v>
      </c>
      <c r="Q172" s="105">
        <v>17.934101853870946</v>
      </c>
      <c r="R172" s="105">
        <v>17.677109995747962</v>
      </c>
      <c r="S172" s="105">
        <v>17.371105476401077</v>
      </c>
      <c r="T172" s="105">
        <v>17.467878589486915</v>
      </c>
      <c r="U172" s="105">
        <v>17.412072293841756</v>
      </c>
      <c r="V172" s="105">
        <v>19.153677189695411</v>
      </c>
      <c r="W172" s="105">
        <v>16.680424322206573</v>
      </c>
      <c r="X172" s="105">
        <v>16.692669883220514</v>
      </c>
      <c r="Y172" s="105">
        <v>18.451001621325915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5.2323412635755693</v>
      </c>
      <c r="D173" s="99">
        <v>5.1696877026210766</v>
      </c>
      <c r="E173" s="99">
        <v>6.9341373489454146</v>
      </c>
      <c r="F173" s="99">
        <v>5.599634277548474</v>
      </c>
      <c r="G173" s="99">
        <v>4.6101034065705893</v>
      </c>
      <c r="H173" s="99">
        <v>6.919335148693877</v>
      </c>
      <c r="I173" s="99">
        <v>5.3401829482661549</v>
      </c>
      <c r="J173" s="99">
        <v>6.4984452687966385</v>
      </c>
      <c r="K173" s="99">
        <v>5.7911221734394562</v>
      </c>
      <c r="L173" s="99">
        <v>5.5683260809674451</v>
      </c>
      <c r="M173" s="99">
        <v>6.5545708108385403</v>
      </c>
      <c r="N173" s="99">
        <v>3.316403007897907</v>
      </c>
      <c r="O173" s="99">
        <v>3.5814925439611134</v>
      </c>
      <c r="P173" s="99">
        <v>3.7353772358910544</v>
      </c>
      <c r="Q173" s="99">
        <v>6.5455783206448359</v>
      </c>
      <c r="R173" s="99">
        <v>6.2132744479836175</v>
      </c>
      <c r="S173" s="99">
        <v>5.7462180954820798</v>
      </c>
      <c r="T173" s="99">
        <v>5.8277029301437606</v>
      </c>
      <c r="U173" s="99">
        <v>5.5871696569978706</v>
      </c>
      <c r="V173" s="99">
        <v>6.4839230441319513</v>
      </c>
      <c r="W173" s="99">
        <v>4.5351495079209903</v>
      </c>
      <c r="X173" s="99">
        <v>5.2546509621278457</v>
      </c>
      <c r="Y173" s="99">
        <v>7.0578405379520097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10.105913203693417</v>
      </c>
      <c r="D174" s="110">
        <v>10.278566942390633</v>
      </c>
      <c r="E174" s="110">
        <v>10.549481656109736</v>
      </c>
      <c r="F174" s="110">
        <v>10.600596808936119</v>
      </c>
      <c r="G174" s="110">
        <v>10.649346066478381</v>
      </c>
      <c r="H174" s="110">
        <v>10.820438343860758</v>
      </c>
      <c r="I174" s="110">
        <v>11.060369018091039</v>
      </c>
      <c r="J174" s="110">
        <v>11.326202218031042</v>
      </c>
      <c r="K174" s="110">
        <v>11.234509566378758</v>
      </c>
      <c r="L174" s="110">
        <v>11.408984086120347</v>
      </c>
      <c r="M174" s="110">
        <v>11.14410163743632</v>
      </c>
      <c r="N174" s="110">
        <v>10.692255242462604</v>
      </c>
      <c r="O174" s="110">
        <v>10.655425013799254</v>
      </c>
      <c r="P174" s="110">
        <v>10.901429631517445</v>
      </c>
      <c r="Q174" s="110">
        <v>11.38852353322611</v>
      </c>
      <c r="R174" s="110">
        <v>11.463835547764342</v>
      </c>
      <c r="S174" s="110">
        <v>11.624887380918995</v>
      </c>
      <c r="T174" s="110">
        <v>11.640175659343157</v>
      </c>
      <c r="U174" s="110">
        <v>11.824902636843886</v>
      </c>
      <c r="V174" s="110">
        <v>12.669754145563461</v>
      </c>
      <c r="W174" s="110">
        <v>12.145274814285585</v>
      </c>
      <c r="X174" s="110">
        <v>11.43801892109267</v>
      </c>
      <c r="Y174" s="110">
        <v>11.393161083373906</v>
      </c>
      <c r="DA174" s="60" t="s">
        <v>2911</v>
      </c>
    </row>
    <row r="175" spans="1:105" ht="12" customHeight="1" x14ac:dyDescent="0.25">
      <c r="A175" s="121" t="s">
        <v>54</v>
      </c>
      <c r="B175" s="123">
        <v>9.4347052946072036</v>
      </c>
      <c r="C175" s="123">
        <v>9.6035036120089412</v>
      </c>
      <c r="D175" s="123">
        <v>9.9248204855239575</v>
      </c>
      <c r="E175" s="123">
        <v>10.077733603997636</v>
      </c>
      <c r="F175" s="123">
        <v>9.7067231618164005</v>
      </c>
      <c r="G175" s="123">
        <v>9.5194204185407578</v>
      </c>
      <c r="H175" s="123">
        <v>9.290331238113497</v>
      </c>
      <c r="I175" s="123">
        <v>8.5177685707106825</v>
      </c>
      <c r="J175" s="123">
        <v>7.6783540251561053</v>
      </c>
      <c r="K175" s="123">
        <v>7.3118676980327386</v>
      </c>
      <c r="L175" s="123">
        <v>7.60061305818114</v>
      </c>
      <c r="M175" s="123">
        <v>6.4409447693853492</v>
      </c>
      <c r="N175" s="123">
        <v>5.4729268440838528</v>
      </c>
      <c r="O175" s="123">
        <v>5.6189025821955667</v>
      </c>
      <c r="P175" s="123">
        <v>5.2397628349102829</v>
      </c>
      <c r="Q175" s="123">
        <v>5.4787664466719521</v>
      </c>
      <c r="R175" s="123">
        <v>5.0531345350688897</v>
      </c>
      <c r="S175" s="123">
        <v>6.2567506867936267</v>
      </c>
      <c r="T175" s="123">
        <v>6.652380016286795</v>
      </c>
      <c r="U175" s="123">
        <v>6.7562194711832477</v>
      </c>
      <c r="V175" s="123">
        <v>9.8059023019563689</v>
      </c>
      <c r="W175" s="123">
        <v>8.9024868146516596</v>
      </c>
      <c r="X175" s="123">
        <v>7.9306798896241926</v>
      </c>
      <c r="Y175" s="123">
        <v>7.6222197688364366</v>
      </c>
      <c r="DA175" s="130" t="s">
        <v>2912</v>
      </c>
    </row>
    <row r="176" spans="1:105" ht="12" customHeight="1" x14ac:dyDescent="0.25">
      <c r="A176" s="97" t="s">
        <v>50</v>
      </c>
      <c r="B176" s="99">
        <v>9.7373467627950792</v>
      </c>
      <c r="C176" s="99">
        <v>9.7414961479232822</v>
      </c>
      <c r="D176" s="99">
        <v>10.273119198678755</v>
      </c>
      <c r="E176" s="99">
        <v>10.348344731708085</v>
      </c>
      <c r="F176" s="99">
        <v>9.8253488369191775</v>
      </c>
      <c r="G176" s="99">
        <v>9.7703613021551305</v>
      </c>
      <c r="H176" s="99">
        <v>9.6628536861929977</v>
      </c>
      <c r="I176" s="99">
        <v>8.7943052822862473</v>
      </c>
      <c r="J176" s="99">
        <v>7.8303759760253921</v>
      </c>
      <c r="K176" s="99">
        <v>7.8302846835484461</v>
      </c>
      <c r="L176" s="99">
        <v>8.281741155648799</v>
      </c>
      <c r="M176" s="99">
        <v>6.8283937204429108</v>
      </c>
      <c r="N176" s="99">
        <v>5.7601594262974416</v>
      </c>
      <c r="O176" s="99">
        <v>6.2224934634399878</v>
      </c>
      <c r="P176" s="99">
        <v>5.8070008918654024</v>
      </c>
      <c r="Q176" s="99">
        <v>6.161642112957666</v>
      </c>
      <c r="R176" s="99">
        <v>5.4547609857310011</v>
      </c>
      <c r="S176" s="99">
        <v>7.1843557604344275</v>
      </c>
      <c r="T176" s="99">
        <v>7.7349238988792841</v>
      </c>
      <c r="U176" s="99">
        <v>7.9639487517058845</v>
      </c>
      <c r="V176" s="99">
        <v>11.0608969831487</v>
      </c>
      <c r="W176" s="99">
        <v>10.699656608136905</v>
      </c>
      <c r="X176" s="99">
        <v>9.668678787083838</v>
      </c>
      <c r="Y176" s="99">
        <v>9.2019040825641145</v>
      </c>
      <c r="DA176" s="63" t="s">
        <v>2913</v>
      </c>
    </row>
    <row r="177" spans="1:105" ht="12" customHeight="1" x14ac:dyDescent="0.25">
      <c r="A177" s="109" t="s">
        <v>120</v>
      </c>
      <c r="B177" s="110">
        <v>6.8701615641789298</v>
      </c>
      <c r="C177" s="110">
        <v>8.5044836420201708</v>
      </c>
      <c r="D177" s="110">
        <v>6.4477702638592689</v>
      </c>
      <c r="E177" s="110">
        <v>6.6107645282840348</v>
      </c>
      <c r="F177" s="110">
        <v>8.3495200619108605</v>
      </c>
      <c r="G177" s="110">
        <v>7.3262051516382458</v>
      </c>
      <c r="H177" s="110">
        <v>6.827594419773277</v>
      </c>
      <c r="I177" s="110">
        <v>7.0101437274824487</v>
      </c>
      <c r="J177" s="110">
        <v>6.9744858680840487</v>
      </c>
      <c r="K177" s="110">
        <v>5.44054593080069</v>
      </c>
      <c r="L177" s="110">
        <v>5.635217010000412</v>
      </c>
      <c r="M177" s="110">
        <v>5.526696754977328</v>
      </c>
      <c r="N177" s="110">
        <v>4.904788388516006</v>
      </c>
      <c r="O177" s="110">
        <v>4.4818200051813193</v>
      </c>
      <c r="P177" s="110">
        <v>4.4020441938985186</v>
      </c>
      <c r="Q177" s="110">
        <v>4.6315624114939542</v>
      </c>
      <c r="R177" s="110">
        <v>4.6042978716016778</v>
      </c>
      <c r="S177" s="110">
        <v>5.1892814166073311</v>
      </c>
      <c r="T177" s="110">
        <v>5.3908395581707067</v>
      </c>
      <c r="U177" s="110">
        <v>5.398125170069922</v>
      </c>
      <c r="V177" s="110">
        <v>8.6840852635986518</v>
      </c>
      <c r="W177" s="110">
        <v>7.3855540090101188</v>
      </c>
      <c r="X177" s="110">
        <v>6.6942143894568664</v>
      </c>
      <c r="Y177" s="110">
        <v>6.5151000453749717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90.259120254016295</v>
      </c>
      <c r="C3" s="118">
        <f t="shared" si="0"/>
        <v>89.733014842911786</v>
      </c>
      <c r="D3" s="118">
        <f t="shared" si="0"/>
        <v>105.16166166930394</v>
      </c>
      <c r="E3" s="118">
        <f t="shared" si="0"/>
        <v>111.43919973264383</v>
      </c>
      <c r="F3" s="118">
        <f t="shared" si="0"/>
        <v>107.50006173242865</v>
      </c>
      <c r="G3" s="118">
        <f t="shared" si="0"/>
        <v>116.35568005885831</v>
      </c>
      <c r="H3" s="118">
        <f t="shared" si="0"/>
        <v>121.83763755962875</v>
      </c>
      <c r="I3" s="118">
        <f t="shared" si="0"/>
        <v>89.273845159729831</v>
      </c>
      <c r="J3" s="118">
        <f t="shared" si="0"/>
        <v>109.04632396787206</v>
      </c>
      <c r="K3" s="118">
        <f t="shared" si="0"/>
        <v>104.23147667913784</v>
      </c>
      <c r="L3" s="118">
        <f t="shared" si="0"/>
        <v>111.43114279186518</v>
      </c>
      <c r="M3" s="118">
        <f t="shared" si="0"/>
        <v>126.49747306978469</v>
      </c>
      <c r="N3" s="118">
        <f t="shared" si="0"/>
        <v>117.23765708022842</v>
      </c>
      <c r="O3" s="118">
        <f t="shared" si="0"/>
        <v>113.67476633469165</v>
      </c>
      <c r="P3" s="118">
        <f t="shared" si="0"/>
        <v>97.870279083823135</v>
      </c>
      <c r="Q3" s="118">
        <f t="shared" si="0"/>
        <v>98.360052200100469</v>
      </c>
      <c r="R3" s="118">
        <f t="shared" ref="R3:V3" si="1">R4+R7+R9+R19</f>
        <v>121.7241945281322</v>
      </c>
      <c r="S3" s="118">
        <f t="shared" si="1"/>
        <v>142.27513503695008</v>
      </c>
      <c r="T3" s="118">
        <f t="shared" si="1"/>
        <v>111.88460147618824</v>
      </c>
      <c r="U3" s="118">
        <f t="shared" si="1"/>
        <v>107.11264723005789</v>
      </c>
      <c r="V3" s="118">
        <f t="shared" si="1"/>
        <v>113.85719259382084</v>
      </c>
      <c r="W3" s="118">
        <f t="shared" ref="W3:Y3" si="2">W4+W7+W9+W19</f>
        <v>113.72916260641598</v>
      </c>
      <c r="X3" s="118">
        <f t="shared" si="2"/>
        <v>133.24001480707247</v>
      </c>
      <c r="Y3" s="118">
        <f t="shared" si="2"/>
        <v>102.65877771454286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71.688256705723404</v>
      </c>
      <c r="C4" s="123">
        <f t="shared" si="3"/>
        <v>71.012461940727746</v>
      </c>
      <c r="D4" s="123">
        <f t="shared" si="3"/>
        <v>85.77438043928386</v>
      </c>
      <c r="E4" s="123">
        <f t="shared" si="3"/>
        <v>90.932425505908711</v>
      </c>
      <c r="F4" s="123">
        <f t="shared" si="3"/>
        <v>88.122467315642353</v>
      </c>
      <c r="G4" s="123">
        <f t="shared" si="3"/>
        <v>97.035074057564202</v>
      </c>
      <c r="H4" s="123">
        <f t="shared" si="3"/>
        <v>101.18156664580506</v>
      </c>
      <c r="I4" s="123">
        <f t="shared" si="3"/>
        <v>69.81289461732564</v>
      </c>
      <c r="J4" s="123">
        <f t="shared" si="3"/>
        <v>89.253220058509896</v>
      </c>
      <c r="K4" s="123">
        <f t="shared" si="3"/>
        <v>84.984584039961717</v>
      </c>
      <c r="L4" s="123">
        <f t="shared" si="3"/>
        <v>91.566029759251819</v>
      </c>
      <c r="M4" s="123">
        <f t="shared" si="3"/>
        <v>107.14144134800556</v>
      </c>
      <c r="N4" s="123">
        <f t="shared" si="3"/>
        <v>100.41751956509199</v>
      </c>
      <c r="O4" s="123">
        <f t="shared" si="3"/>
        <v>96.684959340313512</v>
      </c>
      <c r="P4" s="123">
        <f t="shared" si="3"/>
        <v>80.786749983226002</v>
      </c>
      <c r="Q4" s="123">
        <f t="shared" si="3"/>
        <v>78.533171038327808</v>
      </c>
      <c r="R4" s="123">
        <f t="shared" ref="R4:V4" si="4">SUM(R5:R6)</f>
        <v>102.30781985173508</v>
      </c>
      <c r="S4" s="123">
        <f t="shared" si="4"/>
        <v>121.90406987075632</v>
      </c>
      <c r="T4" s="123">
        <f t="shared" si="4"/>
        <v>90.703086232467712</v>
      </c>
      <c r="U4" s="123">
        <f t="shared" si="4"/>
        <v>85.105837441946562</v>
      </c>
      <c r="V4" s="123">
        <f t="shared" si="4"/>
        <v>88.760471239118445</v>
      </c>
      <c r="W4" s="123">
        <f t="shared" ref="W4:Y4" si="5">SUM(W5:W6)</f>
        <v>89.300489789769387</v>
      </c>
      <c r="X4" s="123">
        <f t="shared" si="5"/>
        <v>109.44256961503763</v>
      </c>
      <c r="Y4" s="123">
        <f t="shared" si="5"/>
        <v>77.971344460273812</v>
      </c>
      <c r="DA4" s="130" t="s">
        <v>2917</v>
      </c>
    </row>
    <row r="5" spans="1:105" ht="12" customHeight="1" x14ac:dyDescent="0.25">
      <c r="A5" s="97" t="s">
        <v>51</v>
      </c>
      <c r="B5" s="99">
        <v>70.987802082377513</v>
      </c>
      <c r="C5" s="99">
        <v>70.330826437466698</v>
      </c>
      <c r="D5" s="99">
        <v>84.963279932091339</v>
      </c>
      <c r="E5" s="99">
        <v>90.094219870816062</v>
      </c>
      <c r="F5" s="99">
        <v>87.317030790986195</v>
      </c>
      <c r="G5" s="99">
        <v>96.169255739228731</v>
      </c>
      <c r="H5" s="99">
        <v>100.29953259756154</v>
      </c>
      <c r="I5" s="99">
        <v>69.213866422245218</v>
      </c>
      <c r="J5" s="99">
        <v>88.496173417132624</v>
      </c>
      <c r="K5" s="99">
        <v>84.275314421782795</v>
      </c>
      <c r="L5" s="99">
        <v>90.811818969704106</v>
      </c>
      <c r="M5" s="99">
        <v>106.27421269758651</v>
      </c>
      <c r="N5" s="99">
        <v>99.636672508669037</v>
      </c>
      <c r="O5" s="99">
        <v>95.938705132180615</v>
      </c>
      <c r="P5" s="99">
        <v>80.161774234836713</v>
      </c>
      <c r="Q5" s="99">
        <v>77.924818218834503</v>
      </c>
      <c r="R5" s="99">
        <v>101.51850981941034</v>
      </c>
      <c r="S5" s="99">
        <v>120.96077562658505</v>
      </c>
      <c r="T5" s="99">
        <v>90.002390314849421</v>
      </c>
      <c r="U5" s="99">
        <v>84.449330874690915</v>
      </c>
      <c r="V5" s="99">
        <v>88.064105112991911</v>
      </c>
      <c r="W5" s="99">
        <v>88.600292488627474</v>
      </c>
      <c r="X5" s="99">
        <v>108.59278894353534</v>
      </c>
      <c r="Y5" s="99">
        <v>77.369358592106266</v>
      </c>
      <c r="DA5" s="63" t="s">
        <v>2918</v>
      </c>
    </row>
    <row r="6" spans="1:105" ht="12" customHeight="1" x14ac:dyDescent="0.25">
      <c r="A6" s="97" t="s">
        <v>53</v>
      </c>
      <c r="B6" s="99">
        <v>0.70045462334589137</v>
      </c>
      <c r="C6" s="99">
        <v>0.68163550326104527</v>
      </c>
      <c r="D6" s="99">
        <v>0.81110050719252125</v>
      </c>
      <c r="E6" s="99">
        <v>0.83820563509265045</v>
      </c>
      <c r="F6" s="99">
        <v>0.80543652465616244</v>
      </c>
      <c r="G6" s="99">
        <v>0.86581831833547096</v>
      </c>
      <c r="H6" s="99">
        <v>0.88203404824352682</v>
      </c>
      <c r="I6" s="99">
        <v>0.59902819508042471</v>
      </c>
      <c r="J6" s="99">
        <v>0.75704664137727007</v>
      </c>
      <c r="K6" s="99">
        <v>0.70926961817892065</v>
      </c>
      <c r="L6" s="99">
        <v>0.75421078954770671</v>
      </c>
      <c r="M6" s="99">
        <v>0.86722865041905639</v>
      </c>
      <c r="N6" s="99">
        <v>0.78084705642296037</v>
      </c>
      <c r="O6" s="99">
        <v>0.74625420813289045</v>
      </c>
      <c r="P6" s="99">
        <v>0.62497574838928516</v>
      </c>
      <c r="Q6" s="99">
        <v>0.60835281949329856</v>
      </c>
      <c r="R6" s="99">
        <v>0.78931003232473407</v>
      </c>
      <c r="S6" s="99">
        <v>0.94329424417127161</v>
      </c>
      <c r="T6" s="99">
        <v>0.70069591761828454</v>
      </c>
      <c r="U6" s="99">
        <v>0.65650656725565026</v>
      </c>
      <c r="V6" s="99">
        <v>0.69636612612653581</v>
      </c>
      <c r="W6" s="99">
        <v>0.70019730114191581</v>
      </c>
      <c r="X6" s="99">
        <v>0.84978067150229086</v>
      </c>
      <c r="Y6" s="99">
        <v>0.60198586816754174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2.1197927793028291E-2</v>
      </c>
      <c r="C7" s="123">
        <f t="shared" si="6"/>
        <v>3.1001283449256085E-2</v>
      </c>
      <c r="D7" s="123">
        <f t="shared" si="6"/>
        <v>5.6901867358328667E-2</v>
      </c>
      <c r="E7" s="123">
        <f t="shared" si="6"/>
        <v>0.1118841756782406</v>
      </c>
      <c r="F7" s="123">
        <f t="shared" si="6"/>
        <v>6.991704740805979E-2</v>
      </c>
      <c r="G7" s="123">
        <f t="shared" si="6"/>
        <v>8.3635314226040092E-2</v>
      </c>
      <c r="H7" s="123">
        <f t="shared" si="6"/>
        <v>0.14006695321077847</v>
      </c>
      <c r="I7" s="123">
        <f t="shared" si="6"/>
        <v>0.20707184404515647</v>
      </c>
      <c r="J7" s="123">
        <f t="shared" si="6"/>
        <v>0.12453882352375011</v>
      </c>
      <c r="K7" s="123">
        <f t="shared" si="6"/>
        <v>0.12954342471466918</v>
      </c>
      <c r="L7" s="123">
        <f t="shared" si="6"/>
        <v>0.18877408160849232</v>
      </c>
      <c r="M7" s="123">
        <f t="shared" si="6"/>
        <v>0.25326602359904726</v>
      </c>
      <c r="N7" s="123">
        <f t="shared" si="6"/>
        <v>0.68374239548337168</v>
      </c>
      <c r="O7" s="123">
        <f t="shared" si="6"/>
        <v>0.58035042052003394</v>
      </c>
      <c r="P7" s="123">
        <f t="shared" si="6"/>
        <v>0.46854937323144408</v>
      </c>
      <c r="Q7" s="123">
        <f t="shared" si="6"/>
        <v>0.74589223181015685</v>
      </c>
      <c r="R7" s="123">
        <f t="shared" si="6"/>
        <v>0.69671011130841021</v>
      </c>
      <c r="S7" s="123">
        <f t="shared" si="6"/>
        <v>0.75905373667870069</v>
      </c>
      <c r="T7" s="123">
        <f t="shared" si="6"/>
        <v>0.99841856558383735</v>
      </c>
      <c r="U7" s="123">
        <f t="shared" si="6"/>
        <v>1.3643972546389824</v>
      </c>
      <c r="V7" s="123">
        <f t="shared" si="6"/>
        <v>0.67927054121030561</v>
      </c>
      <c r="W7" s="123">
        <f t="shared" si="6"/>
        <v>2.2132584375319095</v>
      </c>
      <c r="X7" s="123">
        <f t="shared" si="6"/>
        <v>2.2108304456293273</v>
      </c>
      <c r="Y7" s="123">
        <f t="shared" si="6"/>
        <v>1.9203362485536963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2.1197927793028291E-2</v>
      </c>
      <c r="C8" s="99">
        <f>RES_hhdet_tesh!C8/RES_summary!C$19</f>
        <v>3.1001283449256085E-2</v>
      </c>
      <c r="D8" s="99">
        <f>RES_hhdet_tesh!D8/RES_summary!D$19</f>
        <v>5.6901867358328667E-2</v>
      </c>
      <c r="E8" s="99">
        <f>RES_hhdet_tesh!E8/RES_summary!E$19</f>
        <v>0.1118841756782406</v>
      </c>
      <c r="F8" s="99">
        <f>RES_hhdet_tesh!F8/RES_summary!F$19</f>
        <v>6.991704740805979E-2</v>
      </c>
      <c r="G8" s="99">
        <f>RES_hhdet_tesh!G8/RES_summary!G$19</f>
        <v>8.3635314226040092E-2</v>
      </c>
      <c r="H8" s="99">
        <f>RES_hhdet_tesh!H8/RES_summary!H$19</f>
        <v>0.14006695321077847</v>
      </c>
      <c r="I8" s="99">
        <f>RES_hhdet_tesh!I8/RES_summary!I$19</f>
        <v>0.20707184404515647</v>
      </c>
      <c r="J8" s="99">
        <f>RES_hhdet_tesh!J8/RES_summary!J$19</f>
        <v>0.12453882352375011</v>
      </c>
      <c r="K8" s="99">
        <f>RES_hhdet_tesh!K8/RES_summary!K$19</f>
        <v>0.12954342471466918</v>
      </c>
      <c r="L8" s="99">
        <f>RES_hhdet_tesh!L8/RES_summary!L$19</f>
        <v>0.18877408160849232</v>
      </c>
      <c r="M8" s="99">
        <f>RES_hhdet_tesh!M8/RES_summary!M$19</f>
        <v>0.25326602359904726</v>
      </c>
      <c r="N8" s="99">
        <f>RES_hhdet_tesh!N8/RES_summary!N$19</f>
        <v>0.68374239548337168</v>
      </c>
      <c r="O8" s="99">
        <f>RES_hhdet_tesh!O8/RES_summary!O$19</f>
        <v>0.58035042052003394</v>
      </c>
      <c r="P8" s="99">
        <f>RES_hhdet_tesh!P8/RES_summary!P$19</f>
        <v>0.46854937323144408</v>
      </c>
      <c r="Q8" s="99">
        <f>RES_hhdet_tesh!Q8/RES_summary!Q$19</f>
        <v>0.74589223181015685</v>
      </c>
      <c r="R8" s="99">
        <f>RES_hhdet_tesh!R8/RES_summary!R$19</f>
        <v>0.69671011130841021</v>
      </c>
      <c r="S8" s="99">
        <f>RES_hhdet_tesh!S8/RES_summary!S$19</f>
        <v>0.75905373667870069</v>
      </c>
      <c r="T8" s="99">
        <f>RES_hhdet_tesh!T8/RES_summary!T$19</f>
        <v>0.99841856558383735</v>
      </c>
      <c r="U8" s="99">
        <f>RES_hhdet_tesh!U8/RES_summary!U$19</f>
        <v>1.3643972546389824</v>
      </c>
      <c r="V8" s="99">
        <f>RES_hhdet_tesh!V8/RES_summary!V$19</f>
        <v>0.67927054121030561</v>
      </c>
      <c r="W8" s="99">
        <f>RES_hhdet_tesh!W8/RES_summary!W$19</f>
        <v>2.2132584375319095</v>
      </c>
      <c r="X8" s="99">
        <f>RES_hhdet_tesh!X8/RES_summary!X$19</f>
        <v>2.2108304456293273</v>
      </c>
      <c r="Y8" s="99">
        <f>RES_hhdet_tesh!Y8/RES_summary!Y$19</f>
        <v>1.9203362485536963</v>
      </c>
      <c r="DA8" s="63" t="s">
        <v>2921</v>
      </c>
    </row>
    <row r="9" spans="1:105" ht="12" customHeight="1" x14ac:dyDescent="0.25">
      <c r="A9" s="121" t="s">
        <v>55</v>
      </c>
      <c r="B9" s="123">
        <v>13.0223093849597</v>
      </c>
      <c r="C9" s="123">
        <v>13.018724523138735</v>
      </c>
      <c r="D9" s="123">
        <v>13.526285644037259</v>
      </c>
      <c r="E9" s="123">
        <v>14.509162330386923</v>
      </c>
      <c r="F9" s="123">
        <v>13.58580821820221</v>
      </c>
      <c r="G9" s="123">
        <v>13.598827159162807</v>
      </c>
      <c r="H9" s="123">
        <v>14.968049313711834</v>
      </c>
      <c r="I9" s="123">
        <v>14.125979328240797</v>
      </c>
      <c r="J9" s="123">
        <v>15.018416773392891</v>
      </c>
      <c r="K9" s="123">
        <v>14.65284970503898</v>
      </c>
      <c r="L9" s="123">
        <v>15.009106518569856</v>
      </c>
      <c r="M9" s="123">
        <v>15.058925673975144</v>
      </c>
      <c r="N9" s="123">
        <v>12.642119732683142</v>
      </c>
      <c r="O9" s="123">
        <v>12.86801579889188</v>
      </c>
      <c r="P9" s="123">
        <v>13.233951674992827</v>
      </c>
      <c r="Q9" s="123">
        <v>15.494685087534101</v>
      </c>
      <c r="R9" s="123">
        <v>15.359510933869126</v>
      </c>
      <c r="S9" s="123">
        <v>15.469577023580699</v>
      </c>
      <c r="T9" s="123">
        <v>15.755124689641665</v>
      </c>
      <c r="U9" s="123">
        <v>16.06424314391796</v>
      </c>
      <c r="V9" s="123">
        <v>17.504023823645394</v>
      </c>
      <c r="W9" s="123">
        <v>15.842703490908107</v>
      </c>
      <c r="X9" s="123">
        <v>15.785587134154706</v>
      </c>
      <c r="Y9" s="123">
        <v>17.171281777469499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13.767387913535094</v>
      </c>
      <c r="C11" s="99">
        <v>12.557943871141346</v>
      </c>
      <c r="D11" s="99">
        <v>14.161234367234046</v>
      </c>
      <c r="E11" s="99">
        <v>14.068204574127233</v>
      </c>
      <c r="F11" s="99">
        <v>12.248913636241838</v>
      </c>
      <c r="G11" s="99">
        <v>14.759423377625803</v>
      </c>
      <c r="H11" s="99">
        <v>15.316682232873768</v>
      </c>
      <c r="I11" s="99">
        <v>13.185613484969442</v>
      </c>
      <c r="J11" s="99">
        <v>13.154902499884756</v>
      </c>
      <c r="K11" s="99">
        <v>13.883895810085345</v>
      </c>
      <c r="L11" s="99">
        <v>18.301237771575238</v>
      </c>
      <c r="M11" s="99">
        <v>14.843161700459527</v>
      </c>
      <c r="N11" s="99">
        <v>11.999732705137445</v>
      </c>
      <c r="O11" s="99">
        <v>13.948959818882193</v>
      </c>
      <c r="P11" s="99">
        <v>13.310180847364968</v>
      </c>
      <c r="Q11" s="99">
        <v>13.80055466221874</v>
      </c>
      <c r="R11" s="99">
        <v>12.154892385783967</v>
      </c>
      <c r="S11" s="99">
        <v>16.547739417576366</v>
      </c>
      <c r="T11" s="99">
        <v>18.127486442241015</v>
      </c>
      <c r="U11" s="99">
        <v>19.135545755052711</v>
      </c>
      <c r="V11" s="99">
        <v>15.094350492294046</v>
      </c>
      <c r="W11" s="99">
        <v>16.102235632501042</v>
      </c>
      <c r="X11" s="99">
        <v>16.123727165210372</v>
      </c>
      <c r="Y11" s="99">
        <v>16.632404646175036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12.557919332635873</v>
      </c>
      <c r="D12" s="99">
        <v>14.161786918892863</v>
      </c>
      <c r="E12" s="99">
        <v>14.068984347382841</v>
      </c>
      <c r="F12" s="99">
        <v>12.248920474703095</v>
      </c>
      <c r="G12" s="99">
        <v>14.753792342576078</v>
      </c>
      <c r="H12" s="99">
        <v>15.303827277757215</v>
      </c>
      <c r="I12" s="99">
        <v>13.170179265674038</v>
      </c>
      <c r="J12" s="99">
        <v>13.167898596426086</v>
      </c>
      <c r="K12" s="99">
        <v>0</v>
      </c>
      <c r="L12" s="99">
        <v>18.382633128499567</v>
      </c>
      <c r="M12" s="99">
        <v>14.920023131103651</v>
      </c>
      <c r="N12" s="99">
        <v>12.078735368683024</v>
      </c>
      <c r="O12" s="99">
        <v>14.060862040871896</v>
      </c>
      <c r="P12" s="99">
        <v>13.40963181733</v>
      </c>
      <c r="Q12" s="99">
        <v>13.903256166793824</v>
      </c>
      <c r="R12" s="99">
        <v>12.266054893700758</v>
      </c>
      <c r="S12" s="99">
        <v>16.760410390804751</v>
      </c>
      <c r="T12" s="99">
        <v>18.36372947083958</v>
      </c>
      <c r="U12" s="99">
        <v>19.413729615964872</v>
      </c>
      <c r="V12" s="99">
        <v>15.288607066301044</v>
      </c>
      <c r="W12" s="99">
        <v>16.306007759396589</v>
      </c>
      <c r="X12" s="99">
        <v>16.325890837993036</v>
      </c>
      <c r="Y12" s="99">
        <v>16.876401061116809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2.9309225136607875</v>
      </c>
      <c r="D13" s="102">
        <v>3.2354054798951664</v>
      </c>
      <c r="E13" s="102">
        <v>3.9272879088203556</v>
      </c>
      <c r="F13" s="102">
        <v>2.9072032171339002</v>
      </c>
      <c r="G13" s="102">
        <v>2.9917695989864512</v>
      </c>
      <c r="H13" s="102">
        <v>4.176558027775954</v>
      </c>
      <c r="I13" s="102">
        <v>2.9256829714730452</v>
      </c>
      <c r="J13" s="102">
        <v>3.3559008104409251</v>
      </c>
      <c r="K13" s="102">
        <v>0</v>
      </c>
      <c r="L13" s="102">
        <v>4.184134867731804</v>
      </c>
      <c r="M13" s="102">
        <v>3.8934397835841281</v>
      </c>
      <c r="N13" s="102">
        <v>1.9043375444927266</v>
      </c>
      <c r="O13" s="102">
        <v>2.4012713399544574</v>
      </c>
      <c r="P13" s="102">
        <v>2.3563357900342599</v>
      </c>
      <c r="Q13" s="102">
        <v>3.7081559877920025</v>
      </c>
      <c r="R13" s="102">
        <v>3.1430757524646369</v>
      </c>
      <c r="S13" s="102">
        <v>4.0851306908976159</v>
      </c>
      <c r="T13" s="102">
        <v>4.5927014265518222</v>
      </c>
      <c r="U13" s="102">
        <v>4.7771859805689205</v>
      </c>
      <c r="V13" s="102">
        <v>4.0839990610204335</v>
      </c>
      <c r="W13" s="102">
        <v>3.4793732738291649</v>
      </c>
      <c r="X13" s="102">
        <v>4.135118127110565</v>
      </c>
      <c r="Y13" s="102">
        <v>5.3163492652763757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9.626996818975087</v>
      </c>
      <c r="D14" s="105">
        <v>10.926381438997696</v>
      </c>
      <c r="E14" s="105">
        <v>10.141696438562487</v>
      </c>
      <c r="F14" s="105">
        <v>9.3417172575691954</v>
      </c>
      <c r="G14" s="105">
        <v>11.762022743589622</v>
      </c>
      <c r="H14" s="105">
        <v>11.127269249981262</v>
      </c>
      <c r="I14" s="105">
        <v>10.244496294200992</v>
      </c>
      <c r="J14" s="105">
        <v>9.811997785985163</v>
      </c>
      <c r="K14" s="105">
        <v>0</v>
      </c>
      <c r="L14" s="105">
        <v>14.198498260767762</v>
      </c>
      <c r="M14" s="105">
        <v>11.026583347519525</v>
      </c>
      <c r="N14" s="105">
        <v>10.174397824190297</v>
      </c>
      <c r="O14" s="105">
        <v>11.659590700917436</v>
      </c>
      <c r="P14" s="105">
        <v>11.05329602729574</v>
      </c>
      <c r="Q14" s="105">
        <v>10.195100179001823</v>
      </c>
      <c r="R14" s="105">
        <v>9.1229791412361205</v>
      </c>
      <c r="S14" s="105">
        <v>12.675279699907136</v>
      </c>
      <c r="T14" s="105">
        <v>13.771028044287759</v>
      </c>
      <c r="U14" s="105">
        <v>14.636543635395952</v>
      </c>
      <c r="V14" s="105">
        <v>11.204608005280612</v>
      </c>
      <c r="W14" s="105">
        <v>12.826634485567423</v>
      </c>
      <c r="X14" s="105">
        <v>12.19077271088247</v>
      </c>
      <c r="Y14" s="105">
        <v>11.560051795840435</v>
      </c>
      <c r="DA14" s="132" t="s">
        <v>2927</v>
      </c>
    </row>
    <row r="15" spans="1:105" ht="12" customHeight="1" x14ac:dyDescent="0.25">
      <c r="A15" s="106" t="s">
        <v>122</v>
      </c>
      <c r="B15" s="102">
        <v>12.735087240621779</v>
      </c>
      <c r="C15" s="102">
        <v>13.181011661858719</v>
      </c>
      <c r="D15" s="102">
        <v>13.319674422936457</v>
      </c>
      <c r="E15" s="102">
        <v>14.632070234034995</v>
      </c>
      <c r="F15" s="102">
        <v>13.899453180742778</v>
      </c>
      <c r="G15" s="102">
        <v>13.372034738405254</v>
      </c>
      <c r="H15" s="102">
        <v>14.914747373456692</v>
      </c>
      <c r="I15" s="102">
        <v>14.250743200726047</v>
      </c>
      <c r="J15" s="102">
        <v>15.236238624673051</v>
      </c>
      <c r="K15" s="102">
        <v>14.727237505213301</v>
      </c>
      <c r="L15" s="102">
        <v>14.756536851830946</v>
      </c>
      <c r="M15" s="102">
        <v>15.07269505950168</v>
      </c>
      <c r="N15" s="102">
        <v>12.676419015287259</v>
      </c>
      <c r="O15" s="102">
        <v>12.817611898089774</v>
      </c>
      <c r="P15" s="102">
        <v>13.230367651548001</v>
      </c>
      <c r="Q15" s="102">
        <v>15.571465746353562</v>
      </c>
      <c r="R15" s="102">
        <v>15.508528012833247</v>
      </c>
      <c r="S15" s="102">
        <v>15.414096449914172</v>
      </c>
      <c r="T15" s="102">
        <v>15.623066297066305</v>
      </c>
      <c r="U15" s="102">
        <v>15.885610666835435</v>
      </c>
      <c r="V15" s="102">
        <v>17.641317889091976</v>
      </c>
      <c r="W15" s="102">
        <v>15.825703445963574</v>
      </c>
      <c r="X15" s="102">
        <v>15.762190184236092</v>
      </c>
      <c r="Y15" s="102">
        <v>17.196569800298235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13.184748449433936</v>
      </c>
      <c r="D16" s="105">
        <v>13.322119577964589</v>
      </c>
      <c r="E16" s="105">
        <v>14.633027144715996</v>
      </c>
      <c r="F16" s="105">
        <v>13.898333372374834</v>
      </c>
      <c r="G16" s="105">
        <v>13.368762528490812</v>
      </c>
      <c r="H16" s="105">
        <v>14.90906103418715</v>
      </c>
      <c r="I16" s="105">
        <v>14.254235140985694</v>
      </c>
      <c r="J16" s="105">
        <v>15.244044851941565</v>
      </c>
      <c r="K16" s="105">
        <v>14.730766587308787</v>
      </c>
      <c r="L16" s="105">
        <v>14.755349844590084</v>
      </c>
      <c r="M16" s="105">
        <v>15.065853434620244</v>
      </c>
      <c r="N16" s="105">
        <v>12.671540484630022</v>
      </c>
      <c r="O16" s="105">
        <v>12.817682706844034</v>
      </c>
      <c r="P16" s="105">
        <v>13.231235039839255</v>
      </c>
      <c r="Q16" s="105">
        <v>15.570792410761106</v>
      </c>
      <c r="R16" s="105">
        <v>15.507299653817574</v>
      </c>
      <c r="S16" s="105">
        <v>15.412772594081492</v>
      </c>
      <c r="T16" s="105">
        <v>15.627319727928249</v>
      </c>
      <c r="U16" s="105">
        <v>15.895332454477044</v>
      </c>
      <c r="V16" s="105">
        <v>17.662857082255627</v>
      </c>
      <c r="W16" s="105">
        <v>15.851867693608694</v>
      </c>
      <c r="X16" s="105">
        <v>15.80660893047251</v>
      </c>
      <c r="Y16" s="105">
        <v>17.25391174344314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3.0784345441542058</v>
      </c>
      <c r="D17" s="99">
        <v>3.0425937457909038</v>
      </c>
      <c r="E17" s="99">
        <v>4.0824222563530164</v>
      </c>
      <c r="F17" s="99">
        <v>3.296778358921292</v>
      </c>
      <c r="G17" s="99">
        <v>2.7171689201210105</v>
      </c>
      <c r="H17" s="99">
        <v>4.084684165765422</v>
      </c>
      <c r="I17" s="99">
        <v>3.174575969200772</v>
      </c>
      <c r="J17" s="99">
        <v>3.8904240018599392</v>
      </c>
      <c r="K17" s="99">
        <v>3.4778035377663263</v>
      </c>
      <c r="L17" s="99">
        <v>3.3435627528712204</v>
      </c>
      <c r="M17" s="99">
        <v>3.9391674793347495</v>
      </c>
      <c r="N17" s="99">
        <v>2.007191652569579</v>
      </c>
      <c r="O17" s="99">
        <v>2.1858685355538912</v>
      </c>
      <c r="P17" s="99">
        <v>2.3216881046247972</v>
      </c>
      <c r="Q17" s="99">
        <v>4.1484282954084808</v>
      </c>
      <c r="R17" s="99">
        <v>4.0073015317504623</v>
      </c>
      <c r="S17" s="99">
        <v>3.7558383561688919</v>
      </c>
      <c r="T17" s="99">
        <v>3.9098062499260648</v>
      </c>
      <c r="U17" s="99">
        <v>3.9061585564573078</v>
      </c>
      <c r="V17" s="99">
        <v>4.7205232539443225</v>
      </c>
      <c r="W17" s="99">
        <v>3.3781791438152733</v>
      </c>
      <c r="X17" s="99">
        <v>3.9935067613387942</v>
      </c>
      <c r="Y17" s="99">
        <v>5.4392500976477507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10.10631390527973</v>
      </c>
      <c r="D18" s="99">
        <v>10.279525832173684</v>
      </c>
      <c r="E18" s="99">
        <v>10.550604888362979</v>
      </c>
      <c r="F18" s="99">
        <v>10.601555013453543</v>
      </c>
      <c r="G18" s="99">
        <v>10.651593608369803</v>
      </c>
      <c r="H18" s="99">
        <v>10.824376868421728</v>
      </c>
      <c r="I18" s="99">
        <v>11.079659171784922</v>
      </c>
      <c r="J18" s="99">
        <v>11.353620850081628</v>
      </c>
      <c r="K18" s="99">
        <v>11.252963049542464</v>
      </c>
      <c r="L18" s="99">
        <v>11.41178709171886</v>
      </c>
      <c r="M18" s="99">
        <v>11.126685955285494</v>
      </c>
      <c r="N18" s="99">
        <v>10.664348832060442</v>
      </c>
      <c r="O18" s="99">
        <v>10.631814171290143</v>
      </c>
      <c r="P18" s="99">
        <v>10.909546935214458</v>
      </c>
      <c r="Q18" s="99">
        <v>11.422364115352622</v>
      </c>
      <c r="R18" s="99">
        <v>11.499998122067112</v>
      </c>
      <c r="S18" s="99">
        <v>11.6569342379126</v>
      </c>
      <c r="T18" s="99">
        <v>11.717513478002187</v>
      </c>
      <c r="U18" s="99">
        <v>11.989173898019736</v>
      </c>
      <c r="V18" s="99">
        <v>12.942333828311304</v>
      </c>
      <c r="W18" s="99">
        <v>12.473688549793419</v>
      </c>
      <c r="X18" s="99">
        <v>11.813102169133717</v>
      </c>
      <c r="Y18" s="99">
        <v>11.81466164579539</v>
      </c>
      <c r="DA18" s="63" t="s">
        <v>2931</v>
      </c>
    </row>
    <row r="19" spans="1:105" ht="12" customHeight="1" x14ac:dyDescent="0.25">
      <c r="A19" s="121" t="s">
        <v>54</v>
      </c>
      <c r="B19" s="123">
        <v>5.5273562355401715</v>
      </c>
      <c r="C19" s="123">
        <v>5.6708270955960538</v>
      </c>
      <c r="D19" s="123">
        <v>5.8040937186244852</v>
      </c>
      <c r="E19" s="123">
        <v>5.8857277206699434</v>
      </c>
      <c r="F19" s="123">
        <v>5.7218691511760191</v>
      </c>
      <c r="G19" s="123">
        <v>5.6381435279052612</v>
      </c>
      <c r="H19" s="123">
        <v>5.5479546469010756</v>
      </c>
      <c r="I19" s="123">
        <v>5.1278993701182296</v>
      </c>
      <c r="J19" s="123">
        <v>4.6501483124455252</v>
      </c>
      <c r="K19" s="123">
        <v>4.4644995094224882</v>
      </c>
      <c r="L19" s="123">
        <v>4.6672324324350338</v>
      </c>
      <c r="M19" s="123">
        <v>4.0438400242049424</v>
      </c>
      <c r="N19" s="123">
        <v>3.494275386969901</v>
      </c>
      <c r="O19" s="123">
        <v>3.5414407749662322</v>
      </c>
      <c r="P19" s="123">
        <v>3.3810280523728742</v>
      </c>
      <c r="Q19" s="123">
        <v>3.5863038424283871</v>
      </c>
      <c r="R19" s="123">
        <v>3.360153631219585</v>
      </c>
      <c r="S19" s="123">
        <v>4.1424344059343428</v>
      </c>
      <c r="T19" s="123">
        <v>4.4279719884950337</v>
      </c>
      <c r="U19" s="123">
        <v>4.5781693895543762</v>
      </c>
      <c r="V19" s="123">
        <v>6.9134269898466929</v>
      </c>
      <c r="W19" s="123">
        <v>6.3727108882065835</v>
      </c>
      <c r="X19" s="123">
        <v>5.8010276122508078</v>
      </c>
      <c r="Y19" s="123">
        <v>5.595815228245856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5.5843709567859463</v>
      </c>
      <c r="C21" s="99">
        <v>5.5965066863297483</v>
      </c>
      <c r="D21" s="99">
        <v>5.9152287198153219</v>
      </c>
      <c r="E21" s="99">
        <v>5.970257613880384</v>
      </c>
      <c r="F21" s="99">
        <v>5.6788570487731231</v>
      </c>
      <c r="G21" s="99">
        <v>5.6565628562414467</v>
      </c>
      <c r="H21" s="99">
        <v>5.6054517435956992</v>
      </c>
      <c r="I21" s="99">
        <v>5.1067416054862242</v>
      </c>
      <c r="J21" s="99">
        <v>4.5488947413918233</v>
      </c>
      <c r="K21" s="99">
        <v>4.5509718947437978</v>
      </c>
      <c r="L21" s="99">
        <v>4.8157187435507849</v>
      </c>
      <c r="M21" s="99">
        <v>3.9725117699479173</v>
      </c>
      <c r="N21" s="99">
        <v>3.3529123703224855</v>
      </c>
      <c r="O21" s="99">
        <v>3.6244604726965068</v>
      </c>
      <c r="P21" s="99">
        <v>3.3839908214659347</v>
      </c>
      <c r="Q21" s="99">
        <v>3.5929189314301615</v>
      </c>
      <c r="R21" s="99">
        <v>3.1842236831411412</v>
      </c>
      <c r="S21" s="99">
        <v>4.2026107967547128</v>
      </c>
      <c r="T21" s="99">
        <v>4.5431446049518387</v>
      </c>
      <c r="U21" s="99">
        <v>4.7143755607775573</v>
      </c>
      <c r="V21" s="99">
        <v>6.6008573164726814</v>
      </c>
      <c r="W21" s="99">
        <v>6.4184168434582096</v>
      </c>
      <c r="X21" s="99">
        <v>5.8110579649033713</v>
      </c>
      <c r="Y21" s="99">
        <v>5.535458400085461</v>
      </c>
      <c r="DA21" s="63" t="s">
        <v>2934</v>
      </c>
    </row>
    <row r="22" spans="1:105" ht="12" customHeight="1" x14ac:dyDescent="0.25">
      <c r="A22" s="109" t="s">
        <v>120</v>
      </c>
      <c r="B22" s="110">
        <v>5.0439670916957127</v>
      </c>
      <c r="C22" s="110">
        <v>6.266599850525119</v>
      </c>
      <c r="D22" s="110">
        <v>4.754011686302019</v>
      </c>
      <c r="E22" s="110">
        <v>4.878156179045809</v>
      </c>
      <c r="F22" s="110">
        <v>6.1982504595378112</v>
      </c>
      <c r="G22" s="110">
        <v>5.4722996148536946</v>
      </c>
      <c r="H22" s="110">
        <v>5.1256287924564017</v>
      </c>
      <c r="I22" s="110">
        <v>5.274427127152407</v>
      </c>
      <c r="J22" s="110">
        <v>5.2545094744567882</v>
      </c>
      <c r="K22" s="110">
        <v>4.1055283216684737</v>
      </c>
      <c r="L22" s="110">
        <v>4.257287037976579</v>
      </c>
      <c r="M22" s="110">
        <v>4.1822280678951174</v>
      </c>
      <c r="N22" s="110">
        <v>3.7225129250997298</v>
      </c>
      <c r="O22" s="110">
        <v>3.4152084558058391</v>
      </c>
      <c r="P22" s="110">
        <v>3.3766668557488004</v>
      </c>
      <c r="Q22" s="110">
        <v>3.5771407745824337</v>
      </c>
      <c r="R22" s="110">
        <v>3.5812057818369212</v>
      </c>
      <c r="S22" s="110">
        <v>4.0628730725369984</v>
      </c>
      <c r="T22" s="110">
        <v>4.2766645427534344</v>
      </c>
      <c r="U22" s="110">
        <v>4.4006272015736894</v>
      </c>
      <c r="V22" s="110">
        <v>7.3018321843257477</v>
      </c>
      <c r="W22" s="110">
        <v>6.3188792411147574</v>
      </c>
      <c r="X22" s="110">
        <v>5.7891000513101289</v>
      </c>
      <c r="Y22" s="110">
        <v>5.6676319047289878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102.33645691756854</v>
      </c>
      <c r="C24" s="118">
        <f t="shared" si="7"/>
        <v>93.520293225786261</v>
      </c>
      <c r="D24" s="118">
        <f t="shared" si="7"/>
        <v>108.35721471125363</v>
      </c>
      <c r="E24" s="118">
        <f t="shared" si="7"/>
        <v>110.87149166944911</v>
      </c>
      <c r="F24" s="118">
        <f t="shared" si="7"/>
        <v>86.586259881590109</v>
      </c>
      <c r="G24" s="118">
        <f t="shared" si="7"/>
        <v>122.90468416359748</v>
      </c>
      <c r="H24" s="118">
        <f t="shared" si="7"/>
        <v>123.45945612950881</v>
      </c>
      <c r="I24" s="118">
        <f t="shared" si="7"/>
        <v>75.463310285504278</v>
      </c>
      <c r="J24" s="118">
        <f t="shared" si="7"/>
        <v>85.175271897297293</v>
      </c>
      <c r="K24" s="118">
        <f t="shared" si="7"/>
        <v>90.92126776565992</v>
      </c>
      <c r="L24" s="118">
        <f t="shared" si="7"/>
        <v>174.43256499546473</v>
      </c>
      <c r="M24" s="118">
        <f t="shared" si="7"/>
        <v>120.69267405601492</v>
      </c>
      <c r="N24" s="118">
        <f t="shared" si="7"/>
        <v>84.865893712905091</v>
      </c>
      <c r="O24" s="118">
        <f t="shared" si="7"/>
        <v>118.58012876273447</v>
      </c>
      <c r="P24" s="118">
        <f t="shared" si="7"/>
        <v>100.51745465525855</v>
      </c>
      <c r="Q24" s="118">
        <f t="shared" si="7"/>
        <v>112.95979524474734</v>
      </c>
      <c r="R24" s="118">
        <f t="shared" ref="R24:V24" si="8">R25+R28+R30+R39</f>
        <v>101.40325718612077</v>
      </c>
      <c r="S24" s="118">
        <f t="shared" si="8"/>
        <v>119.8961617437559</v>
      </c>
      <c r="T24" s="118">
        <f t="shared" si="8"/>
        <v>125.43729627657939</v>
      </c>
      <c r="U24" s="118">
        <f t="shared" si="8"/>
        <v>139.93831306637173</v>
      </c>
      <c r="V24" s="118">
        <f t="shared" si="8"/>
        <v>74.177898485813799</v>
      </c>
      <c r="W24" s="118">
        <f t="shared" ref="W24:Y24" si="9">W25+W28+W30+W39</f>
        <v>98.189054637576319</v>
      </c>
      <c r="X24" s="118">
        <f t="shared" si="9"/>
        <v>118.78361088786669</v>
      </c>
      <c r="Y24" s="118">
        <f t="shared" si="9"/>
        <v>114.30204237157602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83.765627689832684</v>
      </c>
      <c r="C25" s="123">
        <f t="shared" si="10"/>
        <v>74.812587182707574</v>
      </c>
      <c r="D25" s="123">
        <f t="shared" si="10"/>
        <v>88.964294503367</v>
      </c>
      <c r="E25" s="123">
        <f t="shared" si="10"/>
        <v>90.441433790139158</v>
      </c>
      <c r="F25" s="123">
        <f t="shared" si="10"/>
        <v>67.325681665735772</v>
      </c>
      <c r="G25" s="123">
        <f t="shared" si="10"/>
        <v>103.52845170414429</v>
      </c>
      <c r="H25" s="123">
        <f t="shared" si="10"/>
        <v>102.85995528556502</v>
      </c>
      <c r="I25" s="123">
        <f t="shared" si="10"/>
        <v>56.051261126485848</v>
      </c>
      <c r="J25" s="123">
        <f t="shared" si="10"/>
        <v>65.392418354638636</v>
      </c>
      <c r="K25" s="123">
        <f t="shared" si="10"/>
        <v>71.777178715732788</v>
      </c>
      <c r="L25" s="123">
        <f t="shared" si="10"/>
        <v>154.64109201180031</v>
      </c>
      <c r="M25" s="123">
        <f t="shared" si="10"/>
        <v>101.53829130613531</v>
      </c>
      <c r="N25" s="123">
        <f t="shared" si="10"/>
        <v>68.50246378677187</v>
      </c>
      <c r="O25" s="123">
        <f t="shared" si="10"/>
        <v>101.63742273083662</v>
      </c>
      <c r="P25" s="123">
        <f t="shared" si="10"/>
        <v>83.236437185294164</v>
      </c>
      <c r="Q25" s="123">
        <f t="shared" si="10"/>
        <v>92.518216321290581</v>
      </c>
      <c r="R25" s="123">
        <f t="shared" ref="R25:V25" si="11">SUM(R26:R27)</f>
        <v>81.318435420075588</v>
      </c>
      <c r="S25" s="123">
        <f t="shared" si="11"/>
        <v>98.822478793662967</v>
      </c>
      <c r="T25" s="123">
        <f t="shared" si="11"/>
        <v>103.56667644627446</v>
      </c>
      <c r="U25" s="123">
        <f t="shared" si="11"/>
        <v>117.20414058355685</v>
      </c>
      <c r="V25" s="123">
        <f t="shared" si="11"/>
        <v>48.57593153376628</v>
      </c>
      <c r="W25" s="123">
        <f t="shared" ref="W25:Y25" si="12">SUM(W26:W27)</f>
        <v>72.569502277474172</v>
      </c>
      <c r="X25" s="123">
        <f t="shared" si="12"/>
        <v>95.084614847704714</v>
      </c>
      <c r="Y25" s="123">
        <f t="shared" si="12"/>
        <v>90.381020721449048</v>
      </c>
      <c r="DA25" s="130" t="s">
        <v>2937</v>
      </c>
    </row>
    <row r="26" spans="1:105" ht="12" customHeight="1" x14ac:dyDescent="0.25">
      <c r="A26" s="97" t="s">
        <v>74</v>
      </c>
      <c r="B26" s="99">
        <v>81.749031686053854</v>
      </c>
      <c r="C26" s="99">
        <v>73.042788628212747</v>
      </c>
      <c r="D26" s="99">
        <v>86.890546687119553</v>
      </c>
      <c r="E26" s="99">
        <v>88.385659351012336</v>
      </c>
      <c r="F26" s="99">
        <v>65.808101193759995</v>
      </c>
      <c r="G26" s="99">
        <v>101.24956009833183</v>
      </c>
      <c r="H26" s="99">
        <v>100.64722612315499</v>
      </c>
      <c r="I26" s="99">
        <v>54.864172896779067</v>
      </c>
      <c r="J26" s="99">
        <v>64.023191300165195</v>
      </c>
      <c r="K26" s="99">
        <v>70.298089046393159</v>
      </c>
      <c r="L26" s="99">
        <v>151.49558717248874</v>
      </c>
      <c r="M26" s="99">
        <v>99.508250259773718</v>
      </c>
      <c r="N26" s="99">
        <v>67.186128905561418</v>
      </c>
      <c r="O26" s="99">
        <v>99.698670475296524</v>
      </c>
      <c r="P26" s="99">
        <v>81.645086460463247</v>
      </c>
      <c r="Q26" s="99">
        <v>90.747078375373178</v>
      </c>
      <c r="R26" s="99">
        <v>79.767938997777463</v>
      </c>
      <c r="S26" s="99">
        <v>96.932691596504085</v>
      </c>
      <c r="T26" s="99">
        <v>101.58941538726074</v>
      </c>
      <c r="U26" s="99">
        <v>114.96971282889345</v>
      </c>
      <c r="V26" s="99">
        <v>47.634262763361605</v>
      </c>
      <c r="W26" s="99">
        <v>71.163510917717517</v>
      </c>
      <c r="X26" s="99">
        <v>93.260123300573625</v>
      </c>
      <c r="Y26" s="99">
        <v>88.656502051292648</v>
      </c>
      <c r="DA26" s="63" t="s">
        <v>2938</v>
      </c>
    </row>
    <row r="27" spans="1:105" ht="12" customHeight="1" x14ac:dyDescent="0.25">
      <c r="A27" s="97" t="s">
        <v>53</v>
      </c>
      <c r="B27" s="99">
        <v>2.0165960037788366</v>
      </c>
      <c r="C27" s="99">
        <v>1.7697985544948229</v>
      </c>
      <c r="D27" s="99">
        <v>2.0737478162474505</v>
      </c>
      <c r="E27" s="99">
        <v>2.0557744391268162</v>
      </c>
      <c r="F27" s="99">
        <v>1.5175804719757708</v>
      </c>
      <c r="G27" s="99">
        <v>2.2788916058124555</v>
      </c>
      <c r="H27" s="99">
        <v>2.2127291624100325</v>
      </c>
      <c r="I27" s="99">
        <v>1.1870882297067831</v>
      </c>
      <c r="J27" s="99">
        <v>1.3692270544734408</v>
      </c>
      <c r="K27" s="99">
        <v>1.4790896693396236</v>
      </c>
      <c r="L27" s="99">
        <v>3.1455048393115694</v>
      </c>
      <c r="M27" s="99">
        <v>2.0300410463615948</v>
      </c>
      <c r="N27" s="99">
        <v>1.3163348812104458</v>
      </c>
      <c r="O27" s="99">
        <v>1.938752255540092</v>
      </c>
      <c r="P27" s="99">
        <v>1.5913507248309176</v>
      </c>
      <c r="Q27" s="99">
        <v>1.7711379459174095</v>
      </c>
      <c r="R27" s="99">
        <v>1.5504964222981259</v>
      </c>
      <c r="S27" s="99">
        <v>1.8897871971588782</v>
      </c>
      <c r="T27" s="99">
        <v>1.9772610590137094</v>
      </c>
      <c r="U27" s="99">
        <v>2.2344277546633955</v>
      </c>
      <c r="V27" s="99">
        <v>0.94166877040467512</v>
      </c>
      <c r="W27" s="99">
        <v>1.4059913597566549</v>
      </c>
      <c r="X27" s="99">
        <v>1.824491547131083</v>
      </c>
      <c r="Y27" s="99">
        <v>1.7245186701563937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2.1164858238573583E-2</v>
      </c>
      <c r="C28" s="123">
        <f t="shared" si="13"/>
        <v>2.7977281262091754E-2</v>
      </c>
      <c r="D28" s="123">
        <f t="shared" si="13"/>
        <v>4.9885326160855607E-2</v>
      </c>
      <c r="E28" s="123">
        <f t="shared" si="13"/>
        <v>8.2592796682079903E-2</v>
      </c>
      <c r="F28" s="123">
        <f t="shared" si="13"/>
        <v>4.7280891535856642E-2</v>
      </c>
      <c r="G28" s="123">
        <f t="shared" si="13"/>
        <v>5.235862238896534E-2</v>
      </c>
      <c r="H28" s="123">
        <f t="shared" si="13"/>
        <v>8.5222766797918806E-2</v>
      </c>
      <c r="I28" s="123">
        <f t="shared" si="13"/>
        <v>0.13368374800349195</v>
      </c>
      <c r="J28" s="123">
        <f t="shared" si="13"/>
        <v>7.4225814169588206E-2</v>
      </c>
      <c r="K28" s="123">
        <f t="shared" si="13"/>
        <v>2.9253236656847047E-2</v>
      </c>
      <c r="L28" s="123">
        <f t="shared" si="13"/>
        <v>4.3887205748731469E-3</v>
      </c>
      <c r="M28" s="123">
        <f t="shared" si="13"/>
        <v>3.7615792700913869E-3</v>
      </c>
      <c r="N28" s="123">
        <f t="shared" si="13"/>
        <v>0.22644400157357417</v>
      </c>
      <c r="O28" s="123">
        <f t="shared" si="13"/>
        <v>0.60174241384779281</v>
      </c>
      <c r="P28" s="123">
        <f t="shared" si="13"/>
        <v>0.74613710647768017</v>
      </c>
      <c r="Q28" s="123">
        <f t="shared" si="13"/>
        <v>1.4613900377762044</v>
      </c>
      <c r="R28" s="123">
        <f t="shared" si="13"/>
        <v>1.4793293356849011</v>
      </c>
      <c r="S28" s="123">
        <f t="shared" si="13"/>
        <v>1.4781493848074532</v>
      </c>
      <c r="T28" s="123">
        <f t="shared" si="13"/>
        <v>1.6822554757528945</v>
      </c>
      <c r="U28" s="123">
        <f t="shared" si="13"/>
        <v>2.0793312149177581</v>
      </c>
      <c r="V28" s="123">
        <f t="shared" si="13"/>
        <v>1.2184530674386793</v>
      </c>
      <c r="W28" s="123">
        <f t="shared" si="13"/>
        <v>3.4055755129338401</v>
      </c>
      <c r="X28" s="123">
        <f t="shared" si="13"/>
        <v>2.1103797812175049</v>
      </c>
      <c r="Y28" s="123">
        <f t="shared" si="13"/>
        <v>1.1402399337613272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2.1164858238573583E-2</v>
      </c>
      <c r="C29" s="99">
        <f>RES_hhdet_tesh!C29/RES_summary!C$19</f>
        <v>2.7977281262091754E-2</v>
      </c>
      <c r="D29" s="99">
        <f>RES_hhdet_tesh!D29/RES_summary!D$19</f>
        <v>4.9885326160855607E-2</v>
      </c>
      <c r="E29" s="99">
        <f>RES_hhdet_tesh!E29/RES_summary!E$19</f>
        <v>8.2592796682079903E-2</v>
      </c>
      <c r="F29" s="99">
        <f>RES_hhdet_tesh!F29/RES_summary!F$19</f>
        <v>4.7280891535856642E-2</v>
      </c>
      <c r="G29" s="99">
        <f>RES_hhdet_tesh!G29/RES_summary!G$19</f>
        <v>5.235862238896534E-2</v>
      </c>
      <c r="H29" s="99">
        <f>RES_hhdet_tesh!H29/RES_summary!H$19</f>
        <v>8.5222766797918806E-2</v>
      </c>
      <c r="I29" s="99">
        <f>RES_hhdet_tesh!I29/RES_summary!I$19</f>
        <v>0.13368374800349195</v>
      </c>
      <c r="J29" s="99">
        <f>RES_hhdet_tesh!J29/RES_summary!J$19</f>
        <v>7.4225814169588206E-2</v>
      </c>
      <c r="K29" s="99">
        <f>RES_hhdet_tesh!K29/RES_summary!K$19</f>
        <v>2.9253236656847047E-2</v>
      </c>
      <c r="L29" s="99">
        <f>RES_hhdet_tesh!L29/RES_summary!L$19</f>
        <v>4.3887205748731469E-3</v>
      </c>
      <c r="M29" s="99">
        <f>RES_hhdet_tesh!M29/RES_summary!M$19</f>
        <v>3.7615792700913869E-3</v>
      </c>
      <c r="N29" s="99">
        <f>RES_hhdet_tesh!N29/RES_summary!N$19</f>
        <v>0.22644400157357417</v>
      </c>
      <c r="O29" s="99">
        <f>RES_hhdet_tesh!O29/RES_summary!O$19</f>
        <v>0.60174241384779281</v>
      </c>
      <c r="P29" s="99">
        <f>RES_hhdet_tesh!P29/RES_summary!P$19</f>
        <v>0.74613710647768017</v>
      </c>
      <c r="Q29" s="99">
        <f>RES_hhdet_tesh!Q29/RES_summary!Q$19</f>
        <v>1.4613900377762044</v>
      </c>
      <c r="R29" s="99">
        <f>RES_hhdet_tesh!R29/RES_summary!R$19</f>
        <v>1.4793293356849011</v>
      </c>
      <c r="S29" s="99">
        <f>RES_hhdet_tesh!S29/RES_summary!S$19</f>
        <v>1.4781493848074532</v>
      </c>
      <c r="T29" s="99">
        <f>RES_hhdet_tesh!T29/RES_summary!T$19</f>
        <v>1.6822554757528945</v>
      </c>
      <c r="U29" s="99">
        <f>RES_hhdet_tesh!U29/RES_summary!U$19</f>
        <v>2.0793312149177581</v>
      </c>
      <c r="V29" s="99">
        <f>RES_hhdet_tesh!V29/RES_summary!V$19</f>
        <v>1.2184530674386793</v>
      </c>
      <c r="W29" s="99">
        <f>RES_hhdet_tesh!W29/RES_summary!W$19</f>
        <v>3.4055755129338401</v>
      </c>
      <c r="X29" s="99">
        <f>RES_hhdet_tesh!X29/RES_summary!X$19</f>
        <v>2.1103797812175049</v>
      </c>
      <c r="Y29" s="99">
        <f>RES_hhdet_tesh!Y29/RES_summary!Y$19</f>
        <v>1.1402399337613272</v>
      </c>
      <c r="DA29" s="63" t="s">
        <v>2941</v>
      </c>
    </row>
    <row r="30" spans="1:105" ht="12" customHeight="1" x14ac:dyDescent="0.25">
      <c r="A30" s="121" t="s">
        <v>55</v>
      </c>
      <c r="B30" s="123">
        <v>13.022310144330012</v>
      </c>
      <c r="C30" s="123">
        <v>13.011483603629827</v>
      </c>
      <c r="D30" s="123">
        <v>13.547014050845984</v>
      </c>
      <c r="E30" s="123">
        <v>14.487239819130505</v>
      </c>
      <c r="F30" s="123">
        <v>13.481723186242277</v>
      </c>
      <c r="G30" s="123">
        <v>13.690114468329773</v>
      </c>
      <c r="H30" s="123">
        <v>14.988963032651643</v>
      </c>
      <c r="I30" s="123">
        <v>14.139379041384304</v>
      </c>
      <c r="J30" s="123">
        <v>15.018838850450068</v>
      </c>
      <c r="K30" s="123">
        <v>14.662201121214251</v>
      </c>
      <c r="L30" s="123">
        <v>15.116432117769648</v>
      </c>
      <c r="M30" s="123">
        <v>15.119448626384303</v>
      </c>
      <c r="N30" s="123">
        <v>12.657847930635803</v>
      </c>
      <c r="O30" s="123">
        <v>12.792284012759231</v>
      </c>
      <c r="P30" s="123">
        <v>13.153542924391003</v>
      </c>
      <c r="Q30" s="123">
        <v>15.392987441703751</v>
      </c>
      <c r="R30" s="123">
        <v>15.277326225567343</v>
      </c>
      <c r="S30" s="123">
        <v>15.443423679683177</v>
      </c>
      <c r="T30" s="123">
        <v>15.741211538376159</v>
      </c>
      <c r="U30" s="123">
        <v>16.057573942049803</v>
      </c>
      <c r="V30" s="123">
        <v>17.509740380323748</v>
      </c>
      <c r="W30" s="123">
        <v>15.845692375669618</v>
      </c>
      <c r="X30" s="123">
        <v>15.788687290057167</v>
      </c>
      <c r="Y30" s="123">
        <v>17.177999852803858</v>
      </c>
      <c r="DA30" s="130" t="s">
        <v>2942</v>
      </c>
    </row>
    <row r="31" spans="1:105" ht="12" customHeight="1" x14ac:dyDescent="0.25">
      <c r="A31" s="97" t="s">
        <v>141</v>
      </c>
      <c r="B31" s="99">
        <v>13.767387913535099</v>
      </c>
      <c r="C31" s="99">
        <v>12.558353172974538</v>
      </c>
      <c r="D31" s="99">
        <v>14.162683717549086</v>
      </c>
      <c r="E31" s="99">
        <v>14.071124273974799</v>
      </c>
      <c r="F31" s="99">
        <v>12.252998765551977</v>
      </c>
      <c r="G31" s="99">
        <v>14.766253021977253</v>
      </c>
      <c r="H31" s="99">
        <v>15.326406912050151</v>
      </c>
      <c r="I31" s="99">
        <v>13.195806434966057</v>
      </c>
      <c r="J31" s="99">
        <v>13.165787154287209</v>
      </c>
      <c r="K31" s="99">
        <v>13.899683939246085</v>
      </c>
      <c r="L31" s="99">
        <v>18.339790555214776</v>
      </c>
      <c r="M31" s="99">
        <v>14.895308971811263</v>
      </c>
      <c r="N31" s="99">
        <v>12.036096694687529</v>
      </c>
      <c r="O31" s="99">
        <v>13.860258899344766</v>
      </c>
      <c r="P31" s="99">
        <v>13.230572747581169</v>
      </c>
      <c r="Q31" s="99">
        <v>13.721905484885768</v>
      </c>
      <c r="R31" s="99">
        <v>12.106736687605185</v>
      </c>
      <c r="S31" s="99">
        <v>16.523422140797052</v>
      </c>
      <c r="T31" s="99">
        <v>18.116104744772443</v>
      </c>
      <c r="U31" s="99">
        <v>19.13820965404371</v>
      </c>
      <c r="V31" s="99">
        <v>15.102657371810595</v>
      </c>
      <c r="W31" s="99">
        <v>16.128376971744938</v>
      </c>
      <c r="X31" s="99">
        <v>16.148612593003676</v>
      </c>
      <c r="Y31" s="99">
        <v>16.656649655752702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12.561059597535257</v>
      </c>
      <c r="D32" s="99">
        <v>14.164934682155565</v>
      </c>
      <c r="E32" s="99">
        <v>14.072111483268012</v>
      </c>
      <c r="F32" s="99">
        <v>12.251643062050219</v>
      </c>
      <c r="G32" s="99">
        <v>14.757071691840935</v>
      </c>
      <c r="H32" s="99">
        <v>15.308201049485639</v>
      </c>
      <c r="I32" s="99">
        <v>13.174570789270462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2.9316554275176667</v>
      </c>
      <c r="D33" s="102">
        <v>3.2361246186993227</v>
      </c>
      <c r="E33" s="102">
        <v>3.9281608334500104</v>
      </c>
      <c r="F33" s="102">
        <v>2.9078494058907642</v>
      </c>
      <c r="G33" s="102">
        <v>2.9924345844496631</v>
      </c>
      <c r="H33" s="102">
        <v>4.1777516711105562</v>
      </c>
      <c r="I33" s="102">
        <v>2.9266585243144836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9.6294041700175903</v>
      </c>
      <c r="D34" s="105">
        <v>10.928810063456245</v>
      </c>
      <c r="E34" s="105">
        <v>10.143950649818001</v>
      </c>
      <c r="F34" s="105">
        <v>9.3437936561594537</v>
      </c>
      <c r="G34" s="105">
        <v>11.76463710739127</v>
      </c>
      <c r="H34" s="105">
        <v>11.130449378375083</v>
      </c>
      <c r="I34" s="105">
        <v>10.247912264955978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12.73508724062178</v>
      </c>
      <c r="C35" s="102">
        <v>13.181742563095863</v>
      </c>
      <c r="D35" s="102">
        <v>13.321783307012028</v>
      </c>
      <c r="E35" s="102">
        <v>14.637446583700402</v>
      </c>
      <c r="F35" s="102">
        <v>13.907508456573924</v>
      </c>
      <c r="G35" s="102">
        <v>13.381374968309935</v>
      </c>
      <c r="H35" s="102">
        <v>14.926213442382933</v>
      </c>
      <c r="I35" s="102">
        <v>14.262620510982066</v>
      </c>
      <c r="J35" s="102">
        <v>15.251489463372694</v>
      </c>
      <c r="K35" s="102">
        <v>14.748643206980637</v>
      </c>
      <c r="L35" s="102">
        <v>14.797708201940784</v>
      </c>
      <c r="M35" s="102">
        <v>15.140160466231663</v>
      </c>
      <c r="N35" s="102">
        <v>12.707319237240759</v>
      </c>
      <c r="O35" s="102">
        <v>12.734606989744801</v>
      </c>
      <c r="P35" s="102">
        <v>13.148419254009864</v>
      </c>
      <c r="Q35" s="102">
        <v>15.481288226681562</v>
      </c>
      <c r="R35" s="102">
        <v>15.446771037464465</v>
      </c>
      <c r="S35" s="102">
        <v>15.383664940190751</v>
      </c>
      <c r="T35" s="102">
        <v>15.60790638630175</v>
      </c>
      <c r="U35" s="102">
        <v>15.883745436136252</v>
      </c>
      <c r="V35" s="102">
        <v>17.646194916155487</v>
      </c>
      <c r="W35" s="102">
        <v>15.831003493131737</v>
      </c>
      <c r="X35" s="102">
        <v>15.766945704328238</v>
      </c>
      <c r="Y35" s="102">
        <v>17.193407576416586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13.189228502920775</v>
      </c>
      <c r="D36" s="105">
        <v>13.327040586301768</v>
      </c>
      <c r="E36" s="105">
        <v>14.639164142643564</v>
      </c>
      <c r="F36" s="105">
        <v>13.904299261451012</v>
      </c>
      <c r="G36" s="105">
        <v>13.374989531877498</v>
      </c>
      <c r="H36" s="105">
        <v>14.916096002383215</v>
      </c>
      <c r="I36" s="105">
        <v>14.261586304242991</v>
      </c>
      <c r="J36" s="105">
        <v>15.265975123239174</v>
      </c>
      <c r="K36" s="105">
        <v>14.769679103361248</v>
      </c>
      <c r="L36" s="105">
        <v>14.813331921771935</v>
      </c>
      <c r="M36" s="105">
        <v>15.15099324009493</v>
      </c>
      <c r="N36" s="105">
        <v>12.653041311073371</v>
      </c>
      <c r="O36" s="105">
        <v>12.747135748816149</v>
      </c>
      <c r="P36" s="105">
        <v>13.161796472256592</v>
      </c>
      <c r="Q36" s="105">
        <v>15.4966761242483</v>
      </c>
      <c r="R36" s="105">
        <v>15.464314426156793</v>
      </c>
      <c r="S36" s="105">
        <v>15.39656508771551</v>
      </c>
      <c r="T36" s="105">
        <v>15.617616480895769</v>
      </c>
      <c r="U36" s="105">
        <v>15.896696916648377</v>
      </c>
      <c r="V36" s="105">
        <v>17.67029996673244</v>
      </c>
      <c r="W36" s="105">
        <v>15.858545702777212</v>
      </c>
      <c r="X36" s="105">
        <v>15.817283123097051</v>
      </c>
      <c r="Y36" s="105">
        <v>17.26025194005808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3.07948056725176</v>
      </c>
      <c r="D37" s="99">
        <v>3.0437176382092277</v>
      </c>
      <c r="E37" s="99">
        <v>4.0841343981182785</v>
      </c>
      <c r="F37" s="99">
        <v>3.2981935080237852</v>
      </c>
      <c r="G37" s="99">
        <v>2.7184345436244359</v>
      </c>
      <c r="H37" s="99">
        <v>4.0866115589883245</v>
      </c>
      <c r="I37" s="99">
        <v>3.1762131546401497</v>
      </c>
      <c r="J37" s="99">
        <v>3.8960208139037356</v>
      </c>
      <c r="K37" s="99">
        <v>3.4869904382028065</v>
      </c>
      <c r="L37" s="99">
        <v>3.3567014934393007</v>
      </c>
      <c r="M37" s="99">
        <v>3.9614284122701586</v>
      </c>
      <c r="N37" s="99">
        <v>2.004261354806069</v>
      </c>
      <c r="O37" s="99">
        <v>2.1738377824638762</v>
      </c>
      <c r="P37" s="99">
        <v>2.3095037018934246</v>
      </c>
      <c r="Q37" s="99">
        <v>4.1286819593191346</v>
      </c>
      <c r="R37" s="99">
        <v>3.9961935521219574</v>
      </c>
      <c r="S37" s="99">
        <v>3.7518888543063564</v>
      </c>
      <c r="T37" s="99">
        <v>3.9073785901256231</v>
      </c>
      <c r="U37" s="99">
        <v>3.9064938627870598</v>
      </c>
      <c r="V37" s="99">
        <v>4.7225124173670681</v>
      </c>
      <c r="W37" s="99">
        <v>3.379602289133627</v>
      </c>
      <c r="X37" s="99">
        <v>3.9962035738306718</v>
      </c>
      <c r="Y37" s="99">
        <v>5.4412488278817825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10.109747935669017</v>
      </c>
      <c r="D38" s="99">
        <v>10.28332294809254</v>
      </c>
      <c r="E38" s="99">
        <v>10.555029744525283</v>
      </c>
      <c r="F38" s="99">
        <v>10.606105753427226</v>
      </c>
      <c r="G38" s="99">
        <v>10.656554988253061</v>
      </c>
      <c r="H38" s="99">
        <v>10.829484443394893</v>
      </c>
      <c r="I38" s="99">
        <v>11.085373149602839</v>
      </c>
      <c r="J38" s="99">
        <v>11.369954309335437</v>
      </c>
      <c r="K38" s="99">
        <v>11.282688665158441</v>
      </c>
      <c r="L38" s="99">
        <v>11.456630428332636</v>
      </c>
      <c r="M38" s="99">
        <v>11.189564827824771</v>
      </c>
      <c r="N38" s="99">
        <v>10.648779956267303</v>
      </c>
      <c r="O38" s="99">
        <v>10.573297966352273</v>
      </c>
      <c r="P38" s="99">
        <v>10.852292770363166</v>
      </c>
      <c r="Q38" s="99">
        <v>11.367994164929167</v>
      </c>
      <c r="R38" s="99">
        <v>11.468120874034836</v>
      </c>
      <c r="S38" s="99">
        <v>11.644676233409154</v>
      </c>
      <c r="T38" s="99">
        <v>11.710237890770145</v>
      </c>
      <c r="U38" s="99">
        <v>11.990203053861316</v>
      </c>
      <c r="V38" s="99">
        <v>12.947787549365373</v>
      </c>
      <c r="W38" s="99">
        <v>12.478943413643586</v>
      </c>
      <c r="X38" s="99">
        <v>11.821079549266379</v>
      </c>
      <c r="Y38" s="99">
        <v>11.819003112176299</v>
      </c>
      <c r="DA38" s="63" t="s">
        <v>2950</v>
      </c>
    </row>
    <row r="39" spans="1:105" ht="12" customHeight="1" x14ac:dyDescent="0.25">
      <c r="A39" s="121" t="s">
        <v>54</v>
      </c>
      <c r="B39" s="123">
        <v>5.5273542251672678</v>
      </c>
      <c r="C39" s="123">
        <v>5.668245158186763</v>
      </c>
      <c r="D39" s="123">
        <v>5.7960208308797831</v>
      </c>
      <c r="E39" s="123">
        <v>5.8602252634973739</v>
      </c>
      <c r="F39" s="123">
        <v>5.7315741380761933</v>
      </c>
      <c r="G39" s="123">
        <v>5.6337593687344629</v>
      </c>
      <c r="H39" s="123">
        <v>5.5253150444942349</v>
      </c>
      <c r="I39" s="123">
        <v>5.1389863696306239</v>
      </c>
      <c r="J39" s="123">
        <v>4.6897888780389945</v>
      </c>
      <c r="K39" s="123">
        <v>4.4526346920560318</v>
      </c>
      <c r="L39" s="123">
        <v>4.6706521453199192</v>
      </c>
      <c r="M39" s="123">
        <v>4.0311725442252326</v>
      </c>
      <c r="N39" s="123">
        <v>3.4791379939238367</v>
      </c>
      <c r="O39" s="123">
        <v>3.5486796052908365</v>
      </c>
      <c r="P39" s="123">
        <v>3.3813374390957018</v>
      </c>
      <c r="Q39" s="123">
        <v>3.5872014439768107</v>
      </c>
      <c r="R39" s="123">
        <v>3.3281662047929323</v>
      </c>
      <c r="S39" s="123">
        <v>4.1521098856022958</v>
      </c>
      <c r="T39" s="123">
        <v>4.4471528161758771</v>
      </c>
      <c r="U39" s="123">
        <v>4.5972673258473264</v>
      </c>
      <c r="V39" s="123">
        <v>6.8737735042851025</v>
      </c>
      <c r="W39" s="123">
        <v>6.3682844714986997</v>
      </c>
      <c r="X39" s="123">
        <v>5.7999289688873068</v>
      </c>
      <c r="Y39" s="123">
        <v>5.6027818635617983</v>
      </c>
      <c r="DA39" s="130" t="s">
        <v>2951</v>
      </c>
    </row>
    <row r="40" spans="1:105" ht="12" customHeight="1" x14ac:dyDescent="0.25">
      <c r="A40" s="97" t="s">
        <v>50</v>
      </c>
      <c r="B40" s="99">
        <v>5.5843709567859454</v>
      </c>
      <c r="C40" s="99">
        <v>5.5965066863297483</v>
      </c>
      <c r="D40" s="99">
        <v>5.9152287198153211</v>
      </c>
      <c r="E40" s="99">
        <v>5.9702576138803822</v>
      </c>
      <c r="F40" s="99">
        <v>5.6788570487731223</v>
      </c>
      <c r="G40" s="99">
        <v>5.6565628562414494</v>
      </c>
      <c r="H40" s="99">
        <v>5.605451743595701</v>
      </c>
      <c r="I40" s="99">
        <v>5.1067416054862225</v>
      </c>
      <c r="J40" s="99">
        <v>4.548894741391825</v>
      </c>
      <c r="K40" s="99">
        <v>4.5509718947437978</v>
      </c>
      <c r="L40" s="99">
        <v>4.8157187435507796</v>
      </c>
      <c r="M40" s="99">
        <v>3.9725117699479182</v>
      </c>
      <c r="N40" s="99">
        <v>3.3529123703224886</v>
      </c>
      <c r="O40" s="99">
        <v>3.6244604726964926</v>
      </c>
      <c r="P40" s="99">
        <v>3.3839908214659253</v>
      </c>
      <c r="Q40" s="99">
        <v>3.5929189314301682</v>
      </c>
      <c r="R40" s="99">
        <v>3.1842236831411417</v>
      </c>
      <c r="S40" s="99">
        <v>4.2026107967547226</v>
      </c>
      <c r="T40" s="99">
        <v>4.5431446049518494</v>
      </c>
      <c r="U40" s="99">
        <v>4.7143755607775306</v>
      </c>
      <c r="V40" s="99">
        <v>6.6008573164726894</v>
      </c>
      <c r="W40" s="99">
        <v>6.4184168434582372</v>
      </c>
      <c r="X40" s="99">
        <v>5.8110579649033802</v>
      </c>
      <c r="Y40" s="99">
        <v>5.5354584000854921</v>
      </c>
      <c r="DA40" s="63" t="s">
        <v>2952</v>
      </c>
    </row>
    <row r="41" spans="1:105" ht="12" customHeight="1" x14ac:dyDescent="0.25">
      <c r="A41" s="109" t="s">
        <v>120</v>
      </c>
      <c r="B41" s="110">
        <v>5.0439670916957136</v>
      </c>
      <c r="C41" s="110">
        <v>6.2665998505251208</v>
      </c>
      <c r="D41" s="110">
        <v>4.7540116863020181</v>
      </c>
      <c r="E41" s="110">
        <v>4.878156179045809</v>
      </c>
      <c r="F41" s="110">
        <v>6.198250459537813</v>
      </c>
      <c r="G41" s="110">
        <v>5.4722996148536955</v>
      </c>
      <c r="H41" s="110">
        <v>5.1256287924564008</v>
      </c>
      <c r="I41" s="110">
        <v>5.2744271271524061</v>
      </c>
      <c r="J41" s="110">
        <v>5.2545094744567882</v>
      </c>
      <c r="K41" s="110">
        <v>4.1055283216684719</v>
      </c>
      <c r="L41" s="110">
        <v>4.2572870379765817</v>
      </c>
      <c r="M41" s="110">
        <v>4.1822280678951174</v>
      </c>
      <c r="N41" s="110">
        <v>3.7225129250997302</v>
      </c>
      <c r="O41" s="110">
        <v>3.4152084558058395</v>
      </c>
      <c r="P41" s="110">
        <v>3.3766668557488027</v>
      </c>
      <c r="Q41" s="110">
        <v>3.5771407745824275</v>
      </c>
      <c r="R41" s="110">
        <v>3.5812057818369132</v>
      </c>
      <c r="S41" s="110">
        <v>4.0628730725370126</v>
      </c>
      <c r="T41" s="110">
        <v>4.2766645427534113</v>
      </c>
      <c r="U41" s="110">
        <v>4.4006272015736876</v>
      </c>
      <c r="V41" s="110">
        <v>7.3018321843257254</v>
      </c>
      <c r="W41" s="110">
        <v>6.3188792411147254</v>
      </c>
      <c r="X41" s="110">
        <v>5.7891000513101192</v>
      </c>
      <c r="Y41" s="110">
        <v>5.667631904728986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82.616427266814554</v>
      </c>
      <c r="C43" s="118">
        <f t="shared" si="14"/>
        <v>120.32802572835895</v>
      </c>
      <c r="D43" s="118">
        <f t="shared" si="14"/>
        <v>109.80947089665999</v>
      </c>
      <c r="E43" s="118">
        <f t="shared" si="14"/>
        <v>74.906936546308174</v>
      </c>
      <c r="F43" s="118">
        <f t="shared" si="14"/>
        <v>106.30589148808035</v>
      </c>
      <c r="G43" s="118">
        <f t="shared" si="14"/>
        <v>67.52069224563877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64.332744563445374</v>
      </c>
      <c r="C44" s="123">
        <f t="shared" si="17"/>
        <v>101.44622880526012</v>
      </c>
      <c r="D44" s="123">
        <f t="shared" si="17"/>
        <v>90.642374665805718</v>
      </c>
      <c r="E44" s="123">
        <f t="shared" si="17"/>
        <v>54.286115995408636</v>
      </c>
      <c r="F44" s="123">
        <f t="shared" si="17"/>
        <v>86.556842291584701</v>
      </c>
      <c r="G44" s="123">
        <f t="shared" si="17"/>
        <v>48.273286151692297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2955</v>
      </c>
    </row>
    <row r="45" spans="1:105" ht="12" customHeight="1" x14ac:dyDescent="0.25">
      <c r="A45" s="97" t="s">
        <v>211</v>
      </c>
      <c r="B45" s="99">
        <v>62.783980957457189</v>
      </c>
      <c r="C45" s="99">
        <v>99.046373435200152</v>
      </c>
      <c r="D45" s="99">
        <v>88.529510987495044</v>
      </c>
      <c r="E45" s="99">
        <v>53.052168179833401</v>
      </c>
      <c r="F45" s="99">
        <v>84.605774432669179</v>
      </c>
      <c r="G45" s="99">
        <v>47.210683700044981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2956</v>
      </c>
    </row>
    <row r="46" spans="1:105" ht="12" customHeight="1" x14ac:dyDescent="0.25">
      <c r="A46" s="97" t="s">
        <v>53</v>
      </c>
      <c r="B46" s="99">
        <v>1.5487636059881802</v>
      </c>
      <c r="C46" s="99">
        <v>2.3998553700599707</v>
      </c>
      <c r="D46" s="99">
        <v>2.1128636783106716</v>
      </c>
      <c r="E46" s="99">
        <v>1.2339478155752357</v>
      </c>
      <c r="F46" s="99">
        <v>1.9510678589155286</v>
      </c>
      <c r="G46" s="99">
        <v>1.0626024516473136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2.1230964554628525E-2</v>
      </c>
      <c r="C47" s="123">
        <f t="shared" si="20"/>
        <v>3.0137403472001417E-2</v>
      </c>
      <c r="D47" s="123">
        <f t="shared" si="20"/>
        <v>5.93263827685475E-2</v>
      </c>
      <c r="E47" s="123">
        <f t="shared" si="20"/>
        <v>0.13401943369176425</v>
      </c>
      <c r="F47" s="123">
        <f t="shared" si="20"/>
        <v>0.10613793584310653</v>
      </c>
      <c r="G47" s="123">
        <f t="shared" si="20"/>
        <v>0.23039197722897312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2.1230964554628525E-2</v>
      </c>
      <c r="C48" s="99">
        <f>RES_hhdet_tesh!C48/RES_summary!C$19</f>
        <v>3.0137403472001417E-2</v>
      </c>
      <c r="D48" s="99">
        <f>RES_hhdet_tesh!D48/RES_summary!D$19</f>
        <v>5.93263827685475E-2</v>
      </c>
      <c r="E48" s="99">
        <f>RES_hhdet_tesh!E48/RES_summary!E$19</f>
        <v>0.13401943369176425</v>
      </c>
      <c r="F48" s="99">
        <f>RES_hhdet_tesh!F48/RES_summary!F$19</f>
        <v>0.10613793584310653</v>
      </c>
      <c r="G48" s="99">
        <f>RES_hhdet_tesh!G48/RES_summary!G$19</f>
        <v>0.23039197722897312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X48" s="99">
        <f>RES_hhdet_tesh!X48/RES_summary!X$19</f>
        <v>0</v>
      </c>
      <c r="Y48" s="99">
        <f>RES_hhdet_tesh!Y48/RES_summary!Y$19</f>
        <v>0</v>
      </c>
      <c r="DA48" s="63" t="s">
        <v>2959</v>
      </c>
    </row>
    <row r="49" spans="1:105" ht="12" customHeight="1" x14ac:dyDescent="0.25">
      <c r="A49" s="121" t="s">
        <v>55</v>
      </c>
      <c r="B49" s="123">
        <v>12.735087240621777</v>
      </c>
      <c r="C49" s="123">
        <v>13.181323437689429</v>
      </c>
      <c r="D49" s="123">
        <v>13.32130180451674</v>
      </c>
      <c r="E49" s="123">
        <v>14.636873191163129</v>
      </c>
      <c r="F49" s="123">
        <v>13.906905918471582</v>
      </c>
      <c r="G49" s="123">
        <v>13.380752047531052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12.735087240621777</v>
      </c>
      <c r="C54" s="102">
        <v>13.181281695892437</v>
      </c>
      <c r="D54" s="102">
        <v>13.321276791421345</v>
      </c>
      <c r="E54" s="102">
        <v>14.636890026796078</v>
      </c>
      <c r="F54" s="102">
        <v>13.906981299858927</v>
      </c>
      <c r="G54" s="102">
        <v>13.380865300705233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13.185535518939956</v>
      </c>
      <c r="D55" s="105">
        <v>13.323478520154278</v>
      </c>
      <c r="E55" s="105">
        <v>14.635529591546078</v>
      </c>
      <c r="F55" s="105">
        <v>13.900866101139538</v>
      </c>
      <c r="G55" s="105">
        <v>13.371645784494529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3.0786183126929294</v>
      </c>
      <c r="D56" s="99">
        <v>3.0429041099925636</v>
      </c>
      <c r="E56" s="99">
        <v>4.0831204061297797</v>
      </c>
      <c r="F56" s="99">
        <v>3.2973791392563716</v>
      </c>
      <c r="G56" s="99">
        <v>2.7177549349885299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10.106917206247028</v>
      </c>
      <c r="D57" s="99">
        <v>10.280574410161714</v>
      </c>
      <c r="E57" s="99">
        <v>10.552409185416296</v>
      </c>
      <c r="F57" s="99">
        <v>10.603486961883172</v>
      </c>
      <c r="G57" s="99">
        <v>10.653890849505997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5.5273644981927603</v>
      </c>
      <c r="C58" s="123">
        <v>5.6703360819374113</v>
      </c>
      <c r="D58" s="123">
        <v>5.7864680435689904</v>
      </c>
      <c r="E58" s="123">
        <v>5.8499279260446375</v>
      </c>
      <c r="F58" s="123">
        <v>5.7360053421809534</v>
      </c>
      <c r="G58" s="123">
        <v>5.6362620691864436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2969</v>
      </c>
    </row>
    <row r="59" spans="1:105" ht="12" customHeight="1" x14ac:dyDescent="0.25">
      <c r="A59" s="97" t="s">
        <v>50</v>
      </c>
      <c r="B59" s="99">
        <v>5.5843709567859463</v>
      </c>
      <c r="C59" s="99">
        <v>5.5965066863297483</v>
      </c>
      <c r="D59" s="99">
        <v>5.9152287198153219</v>
      </c>
      <c r="E59" s="99">
        <v>5.9702576138803822</v>
      </c>
      <c r="F59" s="99">
        <v>5.6788570487731205</v>
      </c>
      <c r="G59" s="99">
        <v>5.6565628562414476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5.0439670916957144</v>
      </c>
      <c r="C60" s="110">
        <v>6.2665998505251208</v>
      </c>
      <c r="D60" s="110">
        <v>4.754011686302019</v>
      </c>
      <c r="E60" s="110">
        <v>4.878156179045809</v>
      </c>
      <c r="F60" s="110">
        <v>6.198250459537813</v>
      </c>
      <c r="G60" s="110">
        <v>5.4722996148536938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95.01430327027559</v>
      </c>
      <c r="C62" s="118">
        <f t="shared" si="21"/>
        <v>101.27468432067344</v>
      </c>
      <c r="D62" s="118">
        <f t="shared" si="21"/>
        <v>100.63909404018098</v>
      </c>
      <c r="E62" s="118">
        <f t="shared" si="21"/>
        <v>113.73041531351365</v>
      </c>
      <c r="F62" s="118">
        <f t="shared" si="21"/>
        <v>103.62977238173552</v>
      </c>
      <c r="G62" s="118">
        <f t="shared" si="21"/>
        <v>116.14912636759395</v>
      </c>
      <c r="H62" s="118">
        <f t="shared" si="21"/>
        <v>112.35491990427965</v>
      </c>
      <c r="I62" s="118">
        <f t="shared" si="21"/>
        <v>101.02122581942429</v>
      </c>
      <c r="J62" s="118">
        <f t="shared" si="21"/>
        <v>107.63965783535642</v>
      </c>
      <c r="K62" s="118">
        <f t="shared" si="21"/>
        <v>109.20921349294458</v>
      </c>
      <c r="L62" s="118">
        <f t="shared" si="21"/>
        <v>118.29637039363428</v>
      </c>
      <c r="M62" s="118">
        <f t="shared" si="21"/>
        <v>116.36981035925814</v>
      </c>
      <c r="N62" s="118">
        <f t="shared" si="21"/>
        <v>112.43205923672915</v>
      </c>
      <c r="O62" s="118">
        <f t="shared" si="21"/>
        <v>106.6149074231834</v>
      </c>
      <c r="P62" s="118">
        <f t="shared" si="21"/>
        <v>98.109305780946698</v>
      </c>
      <c r="Q62" s="118">
        <f t="shared" si="21"/>
        <v>109.47449630927909</v>
      </c>
      <c r="R62" s="118">
        <f t="shared" ref="R62:V62" si="22">R63+R66+R68+R77</f>
        <v>114.12301925995686</v>
      </c>
      <c r="S62" s="118">
        <f t="shared" si="22"/>
        <v>119.31897677043709</v>
      </c>
      <c r="T62" s="118">
        <f t="shared" si="22"/>
        <v>113.38030174924464</v>
      </c>
      <c r="U62" s="118">
        <f t="shared" si="22"/>
        <v>111.83586244921298</v>
      </c>
      <c r="V62" s="118">
        <f t="shared" si="22"/>
        <v>120.658895010164</v>
      </c>
      <c r="W62" s="118">
        <f t="shared" ref="W62:Y62" si="23">W63+W66+W68+W77</f>
        <v>137.06409338737004</v>
      </c>
      <c r="X62" s="118">
        <f t="shared" si="23"/>
        <v>122.89350968818144</v>
      </c>
      <c r="Y62" s="118">
        <f t="shared" si="23"/>
        <v>112.33850179096237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76.523431815575108</v>
      </c>
      <c r="C63" s="123">
        <f t="shared" si="24"/>
        <v>82.577751435928391</v>
      </c>
      <c r="D63" s="123">
        <f t="shared" si="24"/>
        <v>81.021845197101328</v>
      </c>
      <c r="E63" s="123">
        <f t="shared" si="24"/>
        <v>93.736539030995957</v>
      </c>
      <c r="F63" s="123">
        <f t="shared" si="24"/>
        <v>83.69639367277496</v>
      </c>
      <c r="G63" s="123">
        <f t="shared" si="24"/>
        <v>96.270616741849409</v>
      </c>
      <c r="H63" s="123">
        <f t="shared" si="24"/>
        <v>92.764823855375084</v>
      </c>
      <c r="I63" s="123">
        <f t="shared" si="24"/>
        <v>81.454807763264554</v>
      </c>
      <c r="J63" s="123">
        <f t="shared" si="24"/>
        <v>87.371662964961573</v>
      </c>
      <c r="K63" s="123">
        <f t="shared" si="24"/>
        <v>89.848371860782862</v>
      </c>
      <c r="L63" s="123">
        <f t="shared" si="24"/>
        <v>98.420803216235228</v>
      </c>
      <c r="M63" s="123">
        <f t="shared" si="24"/>
        <v>97.475392378594023</v>
      </c>
      <c r="N63" s="123">
        <f t="shared" si="24"/>
        <v>95.057036335186808</v>
      </c>
      <c r="O63" s="123">
        <f t="shared" si="24"/>
        <v>90.181837104576189</v>
      </c>
      <c r="P63" s="123">
        <f t="shared" si="24"/>
        <v>80.326847867990637</v>
      </c>
      <c r="Q63" s="123">
        <f t="shared" si="24"/>
        <v>90.254236466221968</v>
      </c>
      <c r="R63" s="123">
        <f t="shared" ref="R63:V63" si="25">SUM(R64:R65)</f>
        <v>94.579188397209435</v>
      </c>
      <c r="S63" s="123">
        <f t="shared" si="25"/>
        <v>98.63410421831631</v>
      </c>
      <c r="T63" s="123">
        <f t="shared" si="25"/>
        <v>91.835004624990034</v>
      </c>
      <c r="U63" s="123">
        <f t="shared" si="25"/>
        <v>89.307976909826365</v>
      </c>
      <c r="V63" s="123">
        <f t="shared" si="25"/>
        <v>95.645185701669149</v>
      </c>
      <c r="W63" s="123">
        <f t="shared" ref="W63:Y63" si="26">SUM(W64:W65)</f>
        <v>109.45421413149667</v>
      </c>
      <c r="X63" s="123">
        <f t="shared" si="26"/>
        <v>96.662259329117319</v>
      </c>
      <c r="Y63" s="123">
        <f t="shared" si="26"/>
        <v>87.233332812707246</v>
      </c>
      <c r="DA63" s="130" t="s">
        <v>2973</v>
      </c>
    </row>
    <row r="64" spans="1:105" ht="12" customHeight="1" x14ac:dyDescent="0.25">
      <c r="A64" s="97" t="s">
        <v>212</v>
      </c>
      <c r="B64" s="99">
        <v>74.681186361793806</v>
      </c>
      <c r="C64" s="99">
        <v>80.624256835242804</v>
      </c>
      <c r="D64" s="99">
        <v>79.133234991357838</v>
      </c>
      <c r="E64" s="99">
        <v>91.605865368753058</v>
      </c>
      <c r="F64" s="99">
        <v>81.809802858244183</v>
      </c>
      <c r="G64" s="99">
        <v>94.151486234553261</v>
      </c>
      <c r="H64" s="99">
        <v>90.76926172995168</v>
      </c>
      <c r="I64" s="99">
        <v>79.729707531699745</v>
      </c>
      <c r="J64" s="99">
        <v>85.542220840995924</v>
      </c>
      <c r="K64" s="99">
        <v>87.996894817465474</v>
      </c>
      <c r="L64" s="99">
        <v>96.418857234232107</v>
      </c>
      <c r="M64" s="99">
        <v>95.526580309833207</v>
      </c>
      <c r="N64" s="99">
        <v>93.230432068485115</v>
      </c>
      <c r="O64" s="99">
        <v>88.461602220637133</v>
      </c>
      <c r="P64" s="99">
        <v>78.791123948266048</v>
      </c>
      <c r="Q64" s="99">
        <v>88.526439397264184</v>
      </c>
      <c r="R64" s="99">
        <v>92.775849554348099</v>
      </c>
      <c r="S64" s="99">
        <v>96.747919317569199</v>
      </c>
      <c r="T64" s="99">
        <v>90.081720801176957</v>
      </c>
      <c r="U64" s="99">
        <v>87.605373048507232</v>
      </c>
      <c r="V64" s="99">
        <v>93.79105585647595</v>
      </c>
      <c r="W64" s="99">
        <v>107.33360320640827</v>
      </c>
      <c r="X64" s="99">
        <v>94.807495807647115</v>
      </c>
      <c r="Y64" s="99">
        <v>85.568873727219412</v>
      </c>
      <c r="DA64" s="63" t="s">
        <v>2974</v>
      </c>
    </row>
    <row r="65" spans="1:105" ht="12" customHeight="1" x14ac:dyDescent="0.25">
      <c r="A65" s="97" t="s">
        <v>53</v>
      </c>
      <c r="B65" s="99">
        <v>1.8422454537812976</v>
      </c>
      <c r="C65" s="99">
        <v>1.9534946006855853</v>
      </c>
      <c r="D65" s="99">
        <v>1.8886102057434844</v>
      </c>
      <c r="E65" s="99">
        <v>2.1306736622429012</v>
      </c>
      <c r="F65" s="99">
        <v>1.8865908145307704</v>
      </c>
      <c r="G65" s="99">
        <v>2.1191305072961542</v>
      </c>
      <c r="H65" s="99">
        <v>1.9955621254234015</v>
      </c>
      <c r="I65" s="99">
        <v>1.7251002315648027</v>
      </c>
      <c r="J65" s="99">
        <v>1.8294421239656524</v>
      </c>
      <c r="K65" s="99">
        <v>1.8514770433173908</v>
      </c>
      <c r="L65" s="99">
        <v>2.0019459820031282</v>
      </c>
      <c r="M65" s="99">
        <v>1.9488120687608159</v>
      </c>
      <c r="N65" s="99">
        <v>1.8266042667016866</v>
      </c>
      <c r="O65" s="99">
        <v>1.7202348839390622</v>
      </c>
      <c r="P65" s="99">
        <v>1.5357239197245922</v>
      </c>
      <c r="Q65" s="99">
        <v>1.7277970689577875</v>
      </c>
      <c r="R65" s="99">
        <v>1.8033388428613408</v>
      </c>
      <c r="S65" s="99">
        <v>1.8861849007471092</v>
      </c>
      <c r="T65" s="99">
        <v>1.7532838238130839</v>
      </c>
      <c r="U65" s="99">
        <v>1.7026038613191299</v>
      </c>
      <c r="V65" s="99">
        <v>1.8541298451931991</v>
      </c>
      <c r="W65" s="99">
        <v>2.1206109250883967</v>
      </c>
      <c r="X65" s="99">
        <v>1.8547635214702074</v>
      </c>
      <c r="Y65" s="99">
        <v>1.6644590854878345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2.1183594748757431E-2</v>
      </c>
      <c r="C66" s="123">
        <f t="shared" si="27"/>
        <v>3.2329190211484983E-2</v>
      </c>
      <c r="D66" s="123">
        <f t="shared" si="27"/>
        <v>6.2874595017685053E-2</v>
      </c>
      <c r="E66" s="123">
        <f t="shared" si="27"/>
        <v>0.13100352400455564</v>
      </c>
      <c r="F66" s="123">
        <f t="shared" si="27"/>
        <v>8.3769494179831996E-2</v>
      </c>
      <c r="G66" s="123">
        <f t="shared" si="27"/>
        <v>0.10084879395605724</v>
      </c>
      <c r="H66" s="123">
        <f t="shared" si="27"/>
        <v>0.17515285422930563</v>
      </c>
      <c r="I66" s="123">
        <f t="shared" si="27"/>
        <v>0.26552683464187743</v>
      </c>
      <c r="J66" s="123">
        <f t="shared" si="27"/>
        <v>0.18998477482753934</v>
      </c>
      <c r="K66" s="123">
        <f t="shared" si="27"/>
        <v>0.22234178611845634</v>
      </c>
      <c r="L66" s="123">
        <f t="shared" si="27"/>
        <v>0.29302047431447742</v>
      </c>
      <c r="M66" s="123">
        <f t="shared" si="27"/>
        <v>0.30727247344966307</v>
      </c>
      <c r="N66" s="123">
        <f t="shared" si="27"/>
        <v>0.63583600243250127</v>
      </c>
      <c r="O66" s="123">
        <f t="shared" si="27"/>
        <v>0.45457989735012222</v>
      </c>
      <c r="P66" s="123">
        <f t="shared" si="27"/>
        <v>0.37753099553570801</v>
      </c>
      <c r="Q66" s="123">
        <f t="shared" si="27"/>
        <v>0.70876219542519592</v>
      </c>
      <c r="R66" s="123">
        <f t="shared" si="27"/>
        <v>0.80617424082802547</v>
      </c>
      <c r="S66" s="123">
        <f t="shared" si="27"/>
        <v>1.036881045514817</v>
      </c>
      <c r="T66" s="123">
        <f t="shared" si="27"/>
        <v>1.5358722703741898</v>
      </c>
      <c r="U66" s="123">
        <f t="shared" si="27"/>
        <v>2.1913308412145605</v>
      </c>
      <c r="V66" s="123">
        <f t="shared" si="27"/>
        <v>1.226719787803191</v>
      </c>
      <c r="W66" s="123">
        <f t="shared" si="27"/>
        <v>4.2097105731237567</v>
      </c>
      <c r="X66" s="123">
        <f t="shared" si="27"/>
        <v>3.8841390724404414</v>
      </c>
      <c r="Y66" s="123">
        <f t="shared" si="27"/>
        <v>2.9578369466447283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2.1183594748757431E-2</v>
      </c>
      <c r="C67" s="99">
        <f>RES_hhdet_tesh!C67/RES_summary!C$19</f>
        <v>3.2329190211484983E-2</v>
      </c>
      <c r="D67" s="99">
        <f>RES_hhdet_tesh!D67/RES_summary!D$19</f>
        <v>6.2874595017685053E-2</v>
      </c>
      <c r="E67" s="99">
        <f>RES_hhdet_tesh!E67/RES_summary!E$19</f>
        <v>0.13100352400455564</v>
      </c>
      <c r="F67" s="99">
        <f>RES_hhdet_tesh!F67/RES_summary!F$19</f>
        <v>8.3769494179831996E-2</v>
      </c>
      <c r="G67" s="99">
        <f>RES_hhdet_tesh!G67/RES_summary!G$19</f>
        <v>0.10084879395605724</v>
      </c>
      <c r="H67" s="99">
        <f>RES_hhdet_tesh!H67/RES_summary!H$19</f>
        <v>0.17515285422930563</v>
      </c>
      <c r="I67" s="99">
        <f>RES_hhdet_tesh!I67/RES_summary!I$19</f>
        <v>0.26552683464187743</v>
      </c>
      <c r="J67" s="99">
        <f>RES_hhdet_tesh!J67/RES_summary!J$19</f>
        <v>0.18998477482753934</v>
      </c>
      <c r="K67" s="99">
        <f>RES_hhdet_tesh!K67/RES_summary!K$19</f>
        <v>0.22234178611845634</v>
      </c>
      <c r="L67" s="99">
        <f>RES_hhdet_tesh!L67/RES_summary!L$19</f>
        <v>0.29302047431447742</v>
      </c>
      <c r="M67" s="99">
        <f>RES_hhdet_tesh!M67/RES_summary!M$19</f>
        <v>0.30727247344966307</v>
      </c>
      <c r="N67" s="99">
        <f>RES_hhdet_tesh!N67/RES_summary!N$19</f>
        <v>0.63583600243250127</v>
      </c>
      <c r="O67" s="99">
        <f>RES_hhdet_tesh!O67/RES_summary!O$19</f>
        <v>0.45457989735012222</v>
      </c>
      <c r="P67" s="99">
        <f>RES_hhdet_tesh!P67/RES_summary!P$19</f>
        <v>0.37753099553570801</v>
      </c>
      <c r="Q67" s="99">
        <f>RES_hhdet_tesh!Q67/RES_summary!Q$19</f>
        <v>0.70876219542519592</v>
      </c>
      <c r="R67" s="99">
        <f>RES_hhdet_tesh!R67/RES_summary!R$19</f>
        <v>0.80617424082802547</v>
      </c>
      <c r="S67" s="99">
        <f>RES_hhdet_tesh!S67/RES_summary!S$19</f>
        <v>1.036881045514817</v>
      </c>
      <c r="T67" s="99">
        <f>RES_hhdet_tesh!T67/RES_summary!T$19</f>
        <v>1.5358722703741898</v>
      </c>
      <c r="U67" s="99">
        <f>RES_hhdet_tesh!U67/RES_summary!U$19</f>
        <v>2.1913308412145605</v>
      </c>
      <c r="V67" s="99">
        <f>RES_hhdet_tesh!V67/RES_summary!V$19</f>
        <v>1.226719787803191</v>
      </c>
      <c r="W67" s="99">
        <f>RES_hhdet_tesh!W67/RES_summary!W$19</f>
        <v>4.2097105731237567</v>
      </c>
      <c r="X67" s="99">
        <f>RES_hhdet_tesh!X67/RES_summary!X$19</f>
        <v>3.8841390724404414</v>
      </c>
      <c r="Y67" s="99">
        <f>RES_hhdet_tesh!Y67/RES_summary!Y$19</f>
        <v>2.9578369466447283</v>
      </c>
      <c r="DA67" s="63" t="s">
        <v>2977</v>
      </c>
    </row>
    <row r="68" spans="1:105" ht="12" customHeight="1" x14ac:dyDescent="0.25">
      <c r="A68" s="121" t="s">
        <v>55</v>
      </c>
      <c r="B68" s="123">
        <v>12.996790425900899</v>
      </c>
      <c r="C68" s="123">
        <v>13.095776512867323</v>
      </c>
      <c r="D68" s="123">
        <v>13.67087628744717</v>
      </c>
      <c r="E68" s="123">
        <v>13.929692842946451</v>
      </c>
      <c r="F68" s="123">
        <v>13.84626631772189</v>
      </c>
      <c r="G68" s="123">
        <v>14.160883651948739</v>
      </c>
      <c r="H68" s="123">
        <v>14.01012532416344</v>
      </c>
      <c r="I68" s="123">
        <v>14.443589437935385</v>
      </c>
      <c r="J68" s="123">
        <v>14.751056760801433</v>
      </c>
      <c r="K68" s="123">
        <v>14.764289993632454</v>
      </c>
      <c r="L68" s="123">
        <v>14.86571354595136</v>
      </c>
      <c r="M68" s="123">
        <v>14.594683945889116</v>
      </c>
      <c r="N68" s="123">
        <v>13.414264680186838</v>
      </c>
      <c r="O68" s="123">
        <v>12.697172198226788</v>
      </c>
      <c r="P68" s="123">
        <v>14.064649838251635</v>
      </c>
      <c r="Q68" s="123">
        <v>14.935348855314746</v>
      </c>
      <c r="R68" s="123">
        <v>15.390639764536251</v>
      </c>
      <c r="S68" s="123">
        <v>15.524591714330986</v>
      </c>
      <c r="T68" s="123">
        <v>15.446477253675077</v>
      </c>
      <c r="U68" s="123">
        <v>15.650525833621662</v>
      </c>
      <c r="V68" s="123">
        <v>16.924306046809683</v>
      </c>
      <c r="W68" s="123">
        <v>16.561092939362783</v>
      </c>
      <c r="X68" s="123">
        <v>16.544605773848193</v>
      </c>
      <c r="Y68" s="123">
        <v>16.739696356113249</v>
      </c>
      <c r="DA68" s="130" t="s">
        <v>2978</v>
      </c>
    </row>
    <row r="69" spans="1:105" ht="12" customHeight="1" x14ac:dyDescent="0.25">
      <c r="A69" s="97" t="s">
        <v>134</v>
      </c>
      <c r="B69" s="99">
        <v>13.140843340092323</v>
      </c>
      <c r="C69" s="99">
        <v>13.046419473053188</v>
      </c>
      <c r="D69" s="99">
        <v>13.9151295418782</v>
      </c>
      <c r="E69" s="99">
        <v>13.398956697344479</v>
      </c>
      <c r="F69" s="99">
        <v>13.813179120485545</v>
      </c>
      <c r="G69" s="99">
        <v>14.737974219791393</v>
      </c>
      <c r="H69" s="99">
        <v>13.382444028040711</v>
      </c>
      <c r="I69" s="99">
        <v>14.585487702555167</v>
      </c>
      <c r="J69" s="99">
        <v>14.48391517144036</v>
      </c>
      <c r="K69" s="99">
        <v>14.794742688388817</v>
      </c>
      <c r="L69" s="99">
        <v>14.907513487391707</v>
      </c>
      <c r="M69" s="99">
        <v>14.506550882800418</v>
      </c>
      <c r="N69" s="99">
        <v>13.481474755174697</v>
      </c>
      <c r="O69" s="99">
        <v>12.686047016720611</v>
      </c>
      <c r="P69" s="99">
        <v>14.137501117250281</v>
      </c>
      <c r="Q69" s="99">
        <v>14.889695486630451</v>
      </c>
      <c r="R69" s="99">
        <v>15.424594470132632</v>
      </c>
      <c r="S69" s="99">
        <v>15.619766548750738</v>
      </c>
      <c r="T69" s="99">
        <v>15.47120258323776</v>
      </c>
      <c r="U69" s="99">
        <v>15.659246975966765</v>
      </c>
      <c r="V69" s="99">
        <v>16.772427524501232</v>
      </c>
      <c r="W69" s="99">
        <v>16.908914647535962</v>
      </c>
      <c r="X69" s="99">
        <v>16.823005798873762</v>
      </c>
      <c r="Y69" s="99">
        <v>16.716261551161789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13.045588168565935</v>
      </c>
      <c r="D70" s="99">
        <v>13.914302288700796</v>
      </c>
      <c r="E70" s="99">
        <v>13.398095689167453</v>
      </c>
      <c r="F70" s="99">
        <v>13.812702082900529</v>
      </c>
      <c r="G70" s="99">
        <v>14.737917998281974</v>
      </c>
      <c r="H70" s="99">
        <v>13.382602313543776</v>
      </c>
      <c r="I70" s="99">
        <v>14.585646303313354</v>
      </c>
      <c r="J70" s="99">
        <v>14.481985588712339</v>
      </c>
      <c r="K70" s="99">
        <v>14.792665437762574</v>
      </c>
      <c r="L70" s="99">
        <v>14.90561693028023</v>
      </c>
      <c r="M70" s="99">
        <v>14.504359548838197</v>
      </c>
      <c r="N70" s="99">
        <v>13.478755566379808</v>
      </c>
      <c r="O70" s="99">
        <v>12.685611333105346</v>
      </c>
      <c r="P70" s="99">
        <v>14.131147958730052</v>
      </c>
      <c r="Q70" s="99">
        <v>14.884318521619686</v>
      </c>
      <c r="R70" s="99">
        <v>15.419759360774838</v>
      </c>
      <c r="S70" s="99">
        <v>15.615684505053846</v>
      </c>
      <c r="T70" s="99">
        <v>15.468094585883932</v>
      </c>
      <c r="U70" s="99">
        <v>15.656015990745365</v>
      </c>
      <c r="V70" s="99">
        <v>16.768483701456038</v>
      </c>
      <c r="W70" s="99">
        <v>16.897477280644033</v>
      </c>
      <c r="X70" s="99">
        <v>16.807153548397366</v>
      </c>
      <c r="Y70" s="99">
        <v>16.699540111035496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3.0458781753958979</v>
      </c>
      <c r="D71" s="102">
        <v>3.1791422246249681</v>
      </c>
      <c r="E71" s="102">
        <v>3.7395117113463243</v>
      </c>
      <c r="F71" s="102">
        <v>3.2793119069647538</v>
      </c>
      <c r="G71" s="102">
        <v>2.9975950062603061</v>
      </c>
      <c r="H71" s="102">
        <v>3.6681062625022025</v>
      </c>
      <c r="I71" s="102">
        <v>3.2488502445227532</v>
      </c>
      <c r="J71" s="102">
        <v>3.6934592010287628</v>
      </c>
      <c r="K71" s="102">
        <v>3.4922945045603213</v>
      </c>
      <c r="L71" s="102">
        <v>3.3783242147272312</v>
      </c>
      <c r="M71" s="102">
        <v>3.7897577533521867</v>
      </c>
      <c r="N71" s="102">
        <v>2.1437545081750016</v>
      </c>
      <c r="O71" s="102">
        <v>2.1636523659973768</v>
      </c>
      <c r="P71" s="102">
        <v>2.4930313038305099</v>
      </c>
      <c r="Q71" s="102">
        <v>3.9652451383151854</v>
      </c>
      <c r="R71" s="102">
        <v>3.9843097155098395</v>
      </c>
      <c r="S71" s="102">
        <v>3.8075753910933545</v>
      </c>
      <c r="T71" s="102">
        <v>3.8697350066031011</v>
      </c>
      <c r="U71" s="102">
        <v>3.8465751746207597</v>
      </c>
      <c r="V71" s="102">
        <v>4.4756327265641316</v>
      </c>
      <c r="W71" s="102">
        <v>3.6204957661704222</v>
      </c>
      <c r="X71" s="102">
        <v>4.2677098957630601</v>
      </c>
      <c r="Y71" s="102">
        <v>5.2615503440952187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9.9997099931700379</v>
      </c>
      <c r="D72" s="105">
        <v>10.735160064075826</v>
      </c>
      <c r="E72" s="105">
        <v>9.6585839778211309</v>
      </c>
      <c r="F72" s="105">
        <v>10.533390175935777</v>
      </c>
      <c r="G72" s="105">
        <v>11.740322992021666</v>
      </c>
      <c r="H72" s="105">
        <v>9.7144960510415732</v>
      </c>
      <c r="I72" s="105">
        <v>11.336796058790602</v>
      </c>
      <c r="J72" s="105">
        <v>10.788526387683577</v>
      </c>
      <c r="K72" s="105">
        <v>11.300370933202251</v>
      </c>
      <c r="L72" s="105">
        <v>11.527292715552999</v>
      </c>
      <c r="M72" s="105">
        <v>10.71460179548601</v>
      </c>
      <c r="N72" s="105">
        <v>11.335001058204808</v>
      </c>
      <c r="O72" s="105">
        <v>10.52195896710797</v>
      </c>
      <c r="P72" s="105">
        <v>11.638116654899543</v>
      </c>
      <c r="Q72" s="105">
        <v>10.9190733833045</v>
      </c>
      <c r="R72" s="105">
        <v>11.435449645264999</v>
      </c>
      <c r="S72" s="105">
        <v>11.808109113960493</v>
      </c>
      <c r="T72" s="105">
        <v>11.59835957928083</v>
      </c>
      <c r="U72" s="105">
        <v>11.809440816124605</v>
      </c>
      <c r="V72" s="105">
        <v>12.292850974891909</v>
      </c>
      <c r="W72" s="105">
        <v>13.276981514473611</v>
      </c>
      <c r="X72" s="105">
        <v>12.539443652634302</v>
      </c>
      <c r="Y72" s="105">
        <v>11.437989766940278</v>
      </c>
      <c r="DA72" s="132" t="s">
        <v>2982</v>
      </c>
    </row>
    <row r="73" spans="1:105" ht="12" customHeight="1" x14ac:dyDescent="0.25">
      <c r="A73" s="106" t="s">
        <v>122</v>
      </c>
      <c r="B73" s="102">
        <v>12.73508724062178</v>
      </c>
      <c r="C73" s="102">
        <v>13.17992651787984</v>
      </c>
      <c r="D73" s="102">
        <v>13.315101936560604</v>
      </c>
      <c r="E73" s="102">
        <v>14.624065414247788</v>
      </c>
      <c r="F73" s="102">
        <v>13.888946725183787</v>
      </c>
      <c r="G73" s="102">
        <v>13.358102323715942</v>
      </c>
      <c r="H73" s="102">
        <v>14.892100433140975</v>
      </c>
      <c r="I73" s="102">
        <v>14.224312405287156</v>
      </c>
      <c r="J73" s="102">
        <v>15.204256611112093</v>
      </c>
      <c r="K73" s="102">
        <v>14.696160879843573</v>
      </c>
      <c r="L73" s="102">
        <v>14.73555052522584</v>
      </c>
      <c r="M73" s="102">
        <v>15.064890132800016</v>
      </c>
      <c r="N73" s="102">
        <v>12.680573837901656</v>
      </c>
      <c r="O73" s="102">
        <v>12.831382311284834</v>
      </c>
      <c r="P73" s="102">
        <v>13.147784641609311</v>
      </c>
      <c r="Q73" s="102">
        <v>15.29502109952888</v>
      </c>
      <c r="R73" s="102">
        <v>15.217612410420902</v>
      </c>
      <c r="S73" s="102">
        <v>15.163037895503921</v>
      </c>
      <c r="T73" s="102">
        <v>15.370876405561484</v>
      </c>
      <c r="U73" s="102">
        <v>15.626792433355638</v>
      </c>
      <c r="V73" s="102">
        <v>17.349729239695037</v>
      </c>
      <c r="W73" s="102">
        <v>15.54767705927455</v>
      </c>
      <c r="X73" s="102">
        <v>15.480460356397048</v>
      </c>
      <c r="Y73" s="102">
        <v>16.866086404849828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13.180086469191108</v>
      </c>
      <c r="D74" s="105">
        <v>13.316352601408402</v>
      </c>
      <c r="E74" s="105">
        <v>14.626053284978171</v>
      </c>
      <c r="F74" s="105">
        <v>13.891547639747778</v>
      </c>
      <c r="G74" s="105">
        <v>13.360516795914107</v>
      </c>
      <c r="H74" s="105">
        <v>14.896558886307604</v>
      </c>
      <c r="I74" s="105">
        <v>14.231174513746669</v>
      </c>
      <c r="J74" s="105">
        <v>15.208305988334343</v>
      </c>
      <c r="K74" s="105">
        <v>14.694806338933589</v>
      </c>
      <c r="L74" s="105">
        <v>14.732471493423246</v>
      </c>
      <c r="M74" s="105">
        <v>15.065627787405839</v>
      </c>
      <c r="N74" s="105">
        <v>12.687984865398644</v>
      </c>
      <c r="O74" s="105">
        <v>12.834538574737245</v>
      </c>
      <c r="P74" s="105">
        <v>13.13585336817836</v>
      </c>
      <c r="Q74" s="105">
        <v>15.288147986232318</v>
      </c>
      <c r="R74" s="105">
        <v>15.212850947108972</v>
      </c>
      <c r="S74" s="105">
        <v>15.161049419902934</v>
      </c>
      <c r="T74" s="105">
        <v>15.36942878450181</v>
      </c>
      <c r="U74" s="105">
        <v>15.626054670420682</v>
      </c>
      <c r="V74" s="105">
        <v>17.357068670031449</v>
      </c>
      <c r="W74" s="105">
        <v>15.555637636480183</v>
      </c>
      <c r="X74" s="105">
        <v>15.505034979934678</v>
      </c>
      <c r="Y74" s="105">
        <v>16.904554981708714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3.0773460439769953</v>
      </c>
      <c r="D75" s="99">
        <v>3.0412766455577707</v>
      </c>
      <c r="E75" s="99">
        <v>4.0804766411412876</v>
      </c>
      <c r="F75" s="99">
        <v>3.2951687374023004</v>
      </c>
      <c r="G75" s="99">
        <v>2.7154929947514539</v>
      </c>
      <c r="H75" s="99">
        <v>4.0812589114610391</v>
      </c>
      <c r="I75" s="99">
        <v>3.1694401122190663</v>
      </c>
      <c r="J75" s="99">
        <v>3.8813031068398094</v>
      </c>
      <c r="K75" s="99">
        <v>3.4693136415835983</v>
      </c>
      <c r="L75" s="99">
        <v>3.3383785177555327</v>
      </c>
      <c r="M75" s="99">
        <v>3.9391084808735863</v>
      </c>
      <c r="N75" s="99">
        <v>2.0097964679707125</v>
      </c>
      <c r="O75" s="99">
        <v>2.1887430575802131</v>
      </c>
      <c r="P75" s="99">
        <v>2.3049514589656774</v>
      </c>
      <c r="Q75" s="99">
        <v>4.0731251189661366</v>
      </c>
      <c r="R75" s="99">
        <v>3.9312118978518269</v>
      </c>
      <c r="S75" s="99">
        <v>3.694497572286866</v>
      </c>
      <c r="T75" s="99">
        <v>3.845284397173157</v>
      </c>
      <c r="U75" s="99">
        <v>3.839985563645238</v>
      </c>
      <c r="V75" s="99">
        <v>4.6387991419295593</v>
      </c>
      <c r="W75" s="99">
        <v>3.3150497876974314</v>
      </c>
      <c r="X75" s="99">
        <v>3.9173147320544661</v>
      </c>
      <c r="Y75" s="99">
        <v>5.3291163014029639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10.102740425214112</v>
      </c>
      <c r="D76" s="99">
        <v>10.275075955850633</v>
      </c>
      <c r="E76" s="99">
        <v>10.545576643836883</v>
      </c>
      <c r="F76" s="99">
        <v>10.596378902345478</v>
      </c>
      <c r="G76" s="99">
        <v>10.645023801162655</v>
      </c>
      <c r="H76" s="99">
        <v>10.815299974846562</v>
      </c>
      <c r="I76" s="99">
        <v>11.061734401527602</v>
      </c>
      <c r="J76" s="99">
        <v>11.327002881494531</v>
      </c>
      <c r="K76" s="99">
        <v>11.225492697349988</v>
      </c>
      <c r="L76" s="99">
        <v>11.394092975667713</v>
      </c>
      <c r="M76" s="99">
        <v>11.126519306532254</v>
      </c>
      <c r="N76" s="99">
        <v>10.678188397427931</v>
      </c>
      <c r="O76" s="99">
        <v>10.645795517157033</v>
      </c>
      <c r="P76" s="99">
        <v>10.830901909212683</v>
      </c>
      <c r="Q76" s="99">
        <v>11.21502286726618</v>
      </c>
      <c r="R76" s="99">
        <v>11.281639049257144</v>
      </c>
      <c r="S76" s="99">
        <v>11.466551847616069</v>
      </c>
      <c r="T76" s="99">
        <v>11.524144387328654</v>
      </c>
      <c r="U76" s="99">
        <v>11.786069106775448</v>
      </c>
      <c r="V76" s="99">
        <v>12.718269528101889</v>
      </c>
      <c r="W76" s="99">
        <v>12.240587848782754</v>
      </c>
      <c r="X76" s="99">
        <v>11.587720247880211</v>
      </c>
      <c r="Y76" s="99">
        <v>11.575438680305748</v>
      </c>
      <c r="DA76" s="63" t="s">
        <v>2986</v>
      </c>
    </row>
    <row r="77" spans="1:105" ht="12" customHeight="1" x14ac:dyDescent="0.25">
      <c r="A77" s="121" t="s">
        <v>54</v>
      </c>
      <c r="B77" s="123">
        <v>5.4728974340508154</v>
      </c>
      <c r="C77" s="123">
        <v>5.5688271816662471</v>
      </c>
      <c r="D77" s="123">
        <v>5.8834979606147915</v>
      </c>
      <c r="E77" s="123">
        <v>5.9331799155666802</v>
      </c>
      <c r="F77" s="123">
        <v>6.0033428970588369</v>
      </c>
      <c r="G77" s="123">
        <v>5.6167771798397474</v>
      </c>
      <c r="H77" s="123">
        <v>5.4048178705118195</v>
      </c>
      <c r="I77" s="123">
        <v>4.8573017835824759</v>
      </c>
      <c r="J77" s="123">
        <v>5.3269533347658795</v>
      </c>
      <c r="K77" s="123">
        <v>4.3742098524107966</v>
      </c>
      <c r="L77" s="123">
        <v>4.7168331571332063</v>
      </c>
      <c r="M77" s="123">
        <v>3.9924615613253467</v>
      </c>
      <c r="N77" s="123">
        <v>3.3249222189230134</v>
      </c>
      <c r="O77" s="123">
        <v>3.2813182230302766</v>
      </c>
      <c r="P77" s="123">
        <v>3.3402770791687151</v>
      </c>
      <c r="Q77" s="123">
        <v>3.5761487923171904</v>
      </c>
      <c r="R77" s="123">
        <v>3.3470168573831542</v>
      </c>
      <c r="S77" s="123">
        <v>4.1233997922749825</v>
      </c>
      <c r="T77" s="123">
        <v>4.5629476002053533</v>
      </c>
      <c r="U77" s="123">
        <v>4.6860288645503925</v>
      </c>
      <c r="V77" s="123">
        <v>6.8626834738819884</v>
      </c>
      <c r="W77" s="123">
        <v>6.839075743386803</v>
      </c>
      <c r="X77" s="123">
        <v>5.802505512775487</v>
      </c>
      <c r="Y77" s="123">
        <v>5.4076356754971453</v>
      </c>
      <c r="DA77" s="130" t="s">
        <v>2987</v>
      </c>
    </row>
    <row r="78" spans="1:105" ht="12" customHeight="1" x14ac:dyDescent="0.25">
      <c r="A78" s="97" t="s">
        <v>189</v>
      </c>
      <c r="B78" s="99">
        <v>5.4805775075874035</v>
      </c>
      <c r="C78" s="99">
        <v>5.5549327254795902</v>
      </c>
      <c r="D78" s="99">
        <v>5.9270968384978584</v>
      </c>
      <c r="E78" s="99">
        <v>5.9863950977555218</v>
      </c>
      <c r="F78" s="99">
        <v>5.9939008822814897</v>
      </c>
      <c r="G78" s="99">
        <v>5.6220540022106675</v>
      </c>
      <c r="H78" s="99">
        <v>5.4130717321504136</v>
      </c>
      <c r="I78" s="99">
        <v>4.8426636724164753</v>
      </c>
      <c r="J78" s="99">
        <v>5.3288708053648284</v>
      </c>
      <c r="K78" s="99">
        <v>4.3813900391463338</v>
      </c>
      <c r="L78" s="99">
        <v>4.7299134832943386</v>
      </c>
      <c r="M78" s="99">
        <v>3.9869432220270791</v>
      </c>
      <c r="N78" s="99">
        <v>3.3100259289269238</v>
      </c>
      <c r="O78" s="99">
        <v>3.2731799013744052</v>
      </c>
      <c r="P78" s="99">
        <v>3.3386175304865535</v>
      </c>
      <c r="Q78" s="99">
        <v>3.5761201368233135</v>
      </c>
      <c r="R78" s="99">
        <v>3.3400917211053671</v>
      </c>
      <c r="S78" s="99">
        <v>4.1251288619566102</v>
      </c>
      <c r="T78" s="99">
        <v>4.5714221782869933</v>
      </c>
      <c r="U78" s="99">
        <v>4.695770866333393</v>
      </c>
      <c r="V78" s="99">
        <v>6.8440833179576082</v>
      </c>
      <c r="W78" s="99">
        <v>6.8588046930162383</v>
      </c>
      <c r="X78" s="99">
        <v>5.8028879496036563</v>
      </c>
      <c r="Y78" s="99">
        <v>5.4013368669959894</v>
      </c>
      <c r="DA78" s="63" t="s">
        <v>2988</v>
      </c>
    </row>
    <row r="79" spans="1:105" ht="12" customHeight="1" x14ac:dyDescent="0.25">
      <c r="A79" s="109" t="s">
        <v>120</v>
      </c>
      <c r="B79" s="110">
        <v>5.0439670916957144</v>
      </c>
      <c r="C79" s="110">
        <v>6.266599850525119</v>
      </c>
      <c r="D79" s="110">
        <v>4.7540116863020199</v>
      </c>
      <c r="E79" s="110">
        <v>4.878156179045809</v>
      </c>
      <c r="F79" s="110">
        <v>6.198250459537813</v>
      </c>
      <c r="G79" s="110">
        <v>5.4722996148536938</v>
      </c>
      <c r="H79" s="110">
        <v>5.1256287924564017</v>
      </c>
      <c r="I79" s="110">
        <v>5.274427127152407</v>
      </c>
      <c r="J79" s="110">
        <v>5.25450947445679</v>
      </c>
      <c r="K79" s="110">
        <v>4.1055283216684737</v>
      </c>
      <c r="L79" s="110">
        <v>4.2572870379765808</v>
      </c>
      <c r="M79" s="110">
        <v>4.1822280678951156</v>
      </c>
      <c r="N79" s="110">
        <v>3.7225129250997302</v>
      </c>
      <c r="O79" s="110">
        <v>3.4152084558058395</v>
      </c>
      <c r="P79" s="110">
        <v>3.3766668557488067</v>
      </c>
      <c r="Q79" s="110">
        <v>3.5771407745824293</v>
      </c>
      <c r="R79" s="110">
        <v>3.5812057818369158</v>
      </c>
      <c r="S79" s="110">
        <v>4.0628730725370126</v>
      </c>
      <c r="T79" s="110">
        <v>4.2766645427534193</v>
      </c>
      <c r="U79" s="110">
        <v>4.4006272015736929</v>
      </c>
      <c r="V79" s="110">
        <v>7.301832184325713</v>
      </c>
      <c r="W79" s="110">
        <v>6.3188792411147237</v>
      </c>
      <c r="X79" s="110">
        <v>5.7891000513101236</v>
      </c>
      <c r="Y79" s="110">
        <v>5.667631904728986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94.390855646996442</v>
      </c>
      <c r="C81" s="118">
        <f t="shared" si="28"/>
        <v>101.8876767182352</v>
      </c>
      <c r="D81" s="118">
        <f t="shared" si="28"/>
        <v>102.87475718101847</v>
      </c>
      <c r="E81" s="118">
        <f t="shared" si="28"/>
        <v>103.75615976401383</v>
      </c>
      <c r="F81" s="118">
        <f t="shared" si="28"/>
        <v>83.43698063502255</v>
      </c>
      <c r="G81" s="118">
        <f t="shared" si="28"/>
        <v>121.90010063948696</v>
      </c>
      <c r="H81" s="118">
        <f t="shared" si="28"/>
        <v>116.89488436932261</v>
      </c>
      <c r="I81" s="118">
        <f t="shared" si="28"/>
        <v>112.6645536070325</v>
      </c>
      <c r="J81" s="118">
        <f t="shared" si="28"/>
        <v>91.114710913468159</v>
      </c>
      <c r="K81" s="118">
        <f t="shared" si="28"/>
        <v>113.02086526547836</v>
      </c>
      <c r="L81" s="118">
        <f t="shared" si="28"/>
        <v>116.26016694413174</v>
      </c>
      <c r="M81" s="118">
        <f t="shared" si="28"/>
        <v>119.41465582762854</v>
      </c>
      <c r="N81" s="118">
        <f t="shared" si="28"/>
        <v>119.65875146477251</v>
      </c>
      <c r="O81" s="118">
        <f t="shared" si="28"/>
        <v>121.31345808220782</v>
      </c>
      <c r="P81" s="118">
        <f t="shared" si="28"/>
        <v>101.04888582459911</v>
      </c>
      <c r="Q81" s="118">
        <f t="shared" si="28"/>
        <v>111.70488943176846</v>
      </c>
      <c r="R81" s="118">
        <f t="shared" ref="R81:V81" si="29">R82+R85+R87+R100</f>
        <v>115.37036961031059</v>
      </c>
      <c r="S81" s="118">
        <f t="shared" si="29"/>
        <v>118.5808366188871</v>
      </c>
      <c r="T81" s="118">
        <f t="shared" si="29"/>
        <v>109.45370363477751</v>
      </c>
      <c r="U81" s="118">
        <f t="shared" si="29"/>
        <v>109.77468977055447</v>
      </c>
      <c r="V81" s="118">
        <f t="shared" si="29"/>
        <v>118.30961036252094</v>
      </c>
      <c r="W81" s="118">
        <f t="shared" ref="W81:Y81" si="30">W82+W85+W87+W100</f>
        <v>124.57667120869465</v>
      </c>
      <c r="X81" s="118">
        <f t="shared" si="30"/>
        <v>121.05358271194537</v>
      </c>
      <c r="Y81" s="118">
        <f t="shared" si="30"/>
        <v>115.33025429646618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75.813136721794152</v>
      </c>
      <c r="C82" s="123">
        <f t="shared" si="31"/>
        <v>83.155837384904231</v>
      </c>
      <c r="D82" s="123">
        <f t="shared" si="31"/>
        <v>83.463235692797582</v>
      </c>
      <c r="E82" s="123">
        <f t="shared" si="31"/>
        <v>83.366478259054944</v>
      </c>
      <c r="F82" s="123">
        <f t="shared" si="31"/>
        <v>64.25819611430542</v>
      </c>
      <c r="G82" s="123">
        <f t="shared" si="31"/>
        <v>102.48374180362254</v>
      </c>
      <c r="H82" s="123">
        <f t="shared" si="31"/>
        <v>96.216292373426711</v>
      </c>
      <c r="I82" s="123">
        <f t="shared" si="31"/>
        <v>92.875375917154713</v>
      </c>
      <c r="J82" s="123">
        <f t="shared" si="31"/>
        <v>71.254482919178969</v>
      </c>
      <c r="K82" s="123">
        <f t="shared" si="31"/>
        <v>93.553374064784393</v>
      </c>
      <c r="L82" s="123">
        <f t="shared" si="31"/>
        <v>96.241773253725185</v>
      </c>
      <c r="M82" s="123">
        <f t="shared" si="31"/>
        <v>99.849698246616882</v>
      </c>
      <c r="N82" s="123">
        <f t="shared" si="31"/>
        <v>102.28052419718114</v>
      </c>
      <c r="O82" s="123">
        <f t="shared" si="31"/>
        <v>103.9817933749049</v>
      </c>
      <c r="P82" s="123">
        <f t="shared" si="31"/>
        <v>83.792274821449524</v>
      </c>
      <c r="Q82" s="123">
        <f t="shared" si="31"/>
        <v>91.917842587892991</v>
      </c>
      <c r="R82" s="123">
        <f t="shared" ref="R82:V82" si="32">SUM(R83:R84)</f>
        <v>95.950300590600619</v>
      </c>
      <c r="S82" s="123">
        <f t="shared" si="32"/>
        <v>98.296916150625421</v>
      </c>
      <c r="T82" s="123">
        <f t="shared" si="32"/>
        <v>88.518732470256083</v>
      </c>
      <c r="U82" s="123">
        <f t="shared" si="32"/>
        <v>88.220923830773629</v>
      </c>
      <c r="V82" s="123">
        <f t="shared" si="32"/>
        <v>93.810810362639586</v>
      </c>
      <c r="W82" s="123">
        <f t="shared" ref="W82:Y82" si="33">SUM(W83:W84)</f>
        <v>100.69882355409334</v>
      </c>
      <c r="X82" s="123">
        <f t="shared" si="33"/>
        <v>97.305771751968493</v>
      </c>
      <c r="Y82" s="123">
        <f t="shared" si="33"/>
        <v>90.639949276214764</v>
      </c>
      <c r="DA82" s="130" t="s">
        <v>2991</v>
      </c>
    </row>
    <row r="83" spans="1:105" ht="12" customHeight="1" x14ac:dyDescent="0.25">
      <c r="A83" s="97" t="s">
        <v>199</v>
      </c>
      <c r="B83" s="99">
        <v>75.072378547897941</v>
      </c>
      <c r="C83" s="99">
        <v>82.357639864132963</v>
      </c>
      <c r="D83" s="99">
        <v>82.673989854405576</v>
      </c>
      <c r="E83" s="99">
        <v>82.598014738305366</v>
      </c>
      <c r="F83" s="99">
        <v>63.670878262961132</v>
      </c>
      <c r="G83" s="99">
        <v>101.56930646313421</v>
      </c>
      <c r="H83" s="99">
        <v>95.377542305776572</v>
      </c>
      <c r="I83" s="99">
        <v>92.078460546319164</v>
      </c>
      <c r="J83" s="99">
        <v>70.650101733360955</v>
      </c>
      <c r="K83" s="99">
        <v>92.772590506779594</v>
      </c>
      <c r="L83" s="99">
        <v>95.449049314683492</v>
      </c>
      <c r="M83" s="99">
        <v>99.041490722378867</v>
      </c>
      <c r="N83" s="99">
        <v>101.48519040886747</v>
      </c>
      <c r="O83" s="99">
        <v>103.17921920613371</v>
      </c>
      <c r="P83" s="99">
        <v>83.144047981322288</v>
      </c>
      <c r="Q83" s="99">
        <v>91.205806158435749</v>
      </c>
      <c r="R83" s="99">
        <v>95.21003914264395</v>
      </c>
      <c r="S83" s="99">
        <v>97.536294168742643</v>
      </c>
      <c r="T83" s="99">
        <v>87.834911036488251</v>
      </c>
      <c r="U83" s="99">
        <v>87.54038748209166</v>
      </c>
      <c r="V83" s="99">
        <v>93.07482203710407</v>
      </c>
      <c r="W83" s="99">
        <v>99.90925291851525</v>
      </c>
      <c r="X83" s="99">
        <v>96.55022878225121</v>
      </c>
      <c r="Y83" s="99">
        <v>89.940154127966366</v>
      </c>
      <c r="DA83" s="63" t="s">
        <v>2992</v>
      </c>
    </row>
    <row r="84" spans="1:105" ht="12" customHeight="1" x14ac:dyDescent="0.25">
      <c r="A84" s="97" t="s">
        <v>53</v>
      </c>
      <c r="B84" s="99">
        <v>0.74075817389621701</v>
      </c>
      <c r="C84" s="99">
        <v>0.79819752077126715</v>
      </c>
      <c r="D84" s="99">
        <v>0.78924583839200091</v>
      </c>
      <c r="E84" s="99">
        <v>0.76846352074957203</v>
      </c>
      <c r="F84" s="99">
        <v>0.5873178513442876</v>
      </c>
      <c r="G84" s="99">
        <v>0.91443534048833064</v>
      </c>
      <c r="H84" s="99">
        <v>0.83875006765014171</v>
      </c>
      <c r="I84" s="99">
        <v>0.79691537083554853</v>
      </c>
      <c r="J84" s="99">
        <v>0.60438118581801548</v>
      </c>
      <c r="K84" s="99">
        <v>0.78078355800480037</v>
      </c>
      <c r="L84" s="99">
        <v>0.79272393904169858</v>
      </c>
      <c r="M84" s="99">
        <v>0.80820752423801068</v>
      </c>
      <c r="N84" s="99">
        <v>0.79533378831366575</v>
      </c>
      <c r="O84" s="99">
        <v>0.80257416877118037</v>
      </c>
      <c r="P84" s="99">
        <v>0.6482268401272413</v>
      </c>
      <c r="Q84" s="99">
        <v>0.71203642945724199</v>
      </c>
      <c r="R84" s="99">
        <v>0.74026144795666382</v>
      </c>
      <c r="S84" s="99">
        <v>0.76062198188277541</v>
      </c>
      <c r="T84" s="99">
        <v>0.68382143376783322</v>
      </c>
      <c r="U84" s="99">
        <v>0.68053634868196733</v>
      </c>
      <c r="V84" s="99">
        <v>0.73598832553552029</v>
      </c>
      <c r="W84" s="99">
        <v>0.78957063557808083</v>
      </c>
      <c r="X84" s="99">
        <v>0.75554296971728774</v>
      </c>
      <c r="Y84" s="99">
        <v>0.6997951482483965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2.1193078000258974E-2</v>
      </c>
      <c r="C85" s="123">
        <f t="shared" si="34"/>
        <v>3.1257502622303389E-2</v>
      </c>
      <c r="D85" s="123">
        <f t="shared" si="34"/>
        <v>5.5850837368904449E-2</v>
      </c>
      <c r="E85" s="123">
        <f t="shared" si="34"/>
        <v>0.11153776675603796</v>
      </c>
      <c r="F85" s="123">
        <f t="shared" si="34"/>
        <v>7.887593040823733E-2</v>
      </c>
      <c r="G85" s="123">
        <f t="shared" si="34"/>
        <v>0.12147769382555638</v>
      </c>
      <c r="H85" s="123">
        <f t="shared" si="34"/>
        <v>0.25592086175819623</v>
      </c>
      <c r="I85" s="123">
        <f t="shared" si="34"/>
        <v>0.44282047134229652</v>
      </c>
      <c r="J85" s="123">
        <f t="shared" si="34"/>
        <v>0.33068250623613749</v>
      </c>
      <c r="K85" s="123">
        <f t="shared" si="34"/>
        <v>0.39066226727144659</v>
      </c>
      <c r="L85" s="123">
        <f t="shared" si="34"/>
        <v>0.51973237686293738</v>
      </c>
      <c r="M85" s="123">
        <f t="shared" si="34"/>
        <v>0.54601643893007279</v>
      </c>
      <c r="N85" s="123">
        <f t="shared" si="34"/>
        <v>1.0968639560806372</v>
      </c>
      <c r="O85" s="123">
        <f t="shared" si="34"/>
        <v>0.7273880117889634</v>
      </c>
      <c r="P85" s="123">
        <f t="shared" si="34"/>
        <v>0.50136691944816236</v>
      </c>
      <c r="Q85" s="123">
        <f t="shared" si="34"/>
        <v>0.75141945885324068</v>
      </c>
      <c r="R85" s="123">
        <f t="shared" si="34"/>
        <v>0.69579450366303452</v>
      </c>
      <c r="S85" s="123">
        <f t="shared" si="34"/>
        <v>0.67522823272915589</v>
      </c>
      <c r="T85" s="123">
        <f t="shared" si="34"/>
        <v>0.6783467707650771</v>
      </c>
      <c r="U85" s="123">
        <f t="shared" si="34"/>
        <v>0.68836857826605069</v>
      </c>
      <c r="V85" s="123">
        <f t="shared" si="34"/>
        <v>0.35458186317639406</v>
      </c>
      <c r="W85" s="123">
        <f t="shared" si="34"/>
        <v>1.7751867267616732</v>
      </c>
      <c r="X85" s="123">
        <f t="shared" si="34"/>
        <v>2.2921384052250158</v>
      </c>
      <c r="Y85" s="123">
        <f t="shared" si="34"/>
        <v>2.2353309887388706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2.1193078000258974E-2</v>
      </c>
      <c r="C86" s="99">
        <f>RES_hhdet_tesh!C86/RES_summary!C$19</f>
        <v>3.1257502622303389E-2</v>
      </c>
      <c r="D86" s="99">
        <f>RES_hhdet_tesh!D86/RES_summary!D$19</f>
        <v>5.5850837368904449E-2</v>
      </c>
      <c r="E86" s="99">
        <f>RES_hhdet_tesh!E86/RES_summary!E$19</f>
        <v>0.11153776675603796</v>
      </c>
      <c r="F86" s="99">
        <f>RES_hhdet_tesh!F86/RES_summary!F$19</f>
        <v>7.887593040823733E-2</v>
      </c>
      <c r="G86" s="99">
        <f>RES_hhdet_tesh!G86/RES_summary!G$19</f>
        <v>0.12147769382555638</v>
      </c>
      <c r="H86" s="99">
        <f>RES_hhdet_tesh!H86/RES_summary!H$19</f>
        <v>0.25592086175819623</v>
      </c>
      <c r="I86" s="99">
        <f>RES_hhdet_tesh!I86/RES_summary!I$19</f>
        <v>0.44282047134229652</v>
      </c>
      <c r="J86" s="99">
        <f>RES_hhdet_tesh!J86/RES_summary!J$19</f>
        <v>0.33068250623613749</v>
      </c>
      <c r="K86" s="99">
        <f>RES_hhdet_tesh!K86/RES_summary!K$19</f>
        <v>0.39066226727144659</v>
      </c>
      <c r="L86" s="99">
        <f>RES_hhdet_tesh!L86/RES_summary!L$19</f>
        <v>0.51973237686293738</v>
      </c>
      <c r="M86" s="99">
        <f>RES_hhdet_tesh!M86/RES_summary!M$19</f>
        <v>0.54601643893007279</v>
      </c>
      <c r="N86" s="99">
        <f>RES_hhdet_tesh!N86/RES_summary!N$19</f>
        <v>1.0968639560806372</v>
      </c>
      <c r="O86" s="99">
        <f>RES_hhdet_tesh!O86/RES_summary!O$19</f>
        <v>0.7273880117889634</v>
      </c>
      <c r="P86" s="99">
        <f>RES_hhdet_tesh!P86/RES_summary!P$19</f>
        <v>0.50136691944816236</v>
      </c>
      <c r="Q86" s="99">
        <f>RES_hhdet_tesh!Q86/RES_summary!Q$19</f>
        <v>0.75141945885324068</v>
      </c>
      <c r="R86" s="99">
        <f>RES_hhdet_tesh!R86/RES_summary!R$19</f>
        <v>0.69579450366303452</v>
      </c>
      <c r="S86" s="99">
        <f>RES_hhdet_tesh!S86/RES_summary!S$19</f>
        <v>0.67522823272915589</v>
      </c>
      <c r="T86" s="99">
        <f>RES_hhdet_tesh!T86/RES_summary!T$19</f>
        <v>0.6783467707650771</v>
      </c>
      <c r="U86" s="99">
        <f>RES_hhdet_tesh!U86/RES_summary!U$19</f>
        <v>0.68836857826605069</v>
      </c>
      <c r="V86" s="99">
        <f>RES_hhdet_tesh!V86/RES_summary!V$19</f>
        <v>0.35458186317639406</v>
      </c>
      <c r="W86" s="99">
        <f>RES_hhdet_tesh!W86/RES_summary!W$19</f>
        <v>1.7751867267616732</v>
      </c>
      <c r="X86" s="99">
        <f>RES_hhdet_tesh!X86/RES_summary!X$19</f>
        <v>2.2921384052250158</v>
      </c>
      <c r="Y86" s="99">
        <f>RES_hhdet_tesh!Y86/RES_summary!Y$19</f>
        <v>2.2353309887388706</v>
      </c>
      <c r="DA86" s="63" t="s">
        <v>2995</v>
      </c>
    </row>
    <row r="87" spans="1:105" ht="12" customHeight="1" x14ac:dyDescent="0.25">
      <c r="A87" s="121" t="s">
        <v>55</v>
      </c>
      <c r="B87" s="123">
        <v>13.028907565422584</v>
      </c>
      <c r="C87" s="123">
        <v>13.0298862959923</v>
      </c>
      <c r="D87" s="123">
        <v>13.552956361840124</v>
      </c>
      <c r="E87" s="123">
        <v>14.394745370654514</v>
      </c>
      <c r="F87" s="123">
        <v>13.380155307442681</v>
      </c>
      <c r="G87" s="123">
        <v>13.662856160126763</v>
      </c>
      <c r="H87" s="123">
        <v>14.902136846071095</v>
      </c>
      <c r="I87" s="123">
        <v>14.20551322897872</v>
      </c>
      <c r="J87" s="123">
        <v>14.833719200066804</v>
      </c>
      <c r="K87" s="123">
        <v>14.641297449679486</v>
      </c>
      <c r="L87" s="123">
        <v>14.852453672327108</v>
      </c>
      <c r="M87" s="123">
        <v>14.974263560068321</v>
      </c>
      <c r="N87" s="123">
        <v>12.787043344291376</v>
      </c>
      <c r="O87" s="123">
        <v>13.056807544384458</v>
      </c>
      <c r="P87" s="123">
        <v>13.371532366823004</v>
      </c>
      <c r="Q87" s="123">
        <v>15.447603282882703</v>
      </c>
      <c r="R87" s="123">
        <v>15.355187068666059</v>
      </c>
      <c r="S87" s="123">
        <v>15.469305295174498</v>
      </c>
      <c r="T87" s="123">
        <v>15.834000194649398</v>
      </c>
      <c r="U87" s="123">
        <v>16.291182156272356</v>
      </c>
      <c r="V87" s="123">
        <v>17.211427465429608</v>
      </c>
      <c r="W87" s="123">
        <v>15.736495793093525</v>
      </c>
      <c r="X87" s="123">
        <v>15.655574311653101</v>
      </c>
      <c r="Y87" s="123">
        <v>16.848101788442168</v>
      </c>
      <c r="DA87" s="130" t="s">
        <v>2996</v>
      </c>
    </row>
    <row r="88" spans="1:105" ht="12" customHeight="1" x14ac:dyDescent="0.25">
      <c r="A88" s="97" t="s">
        <v>132</v>
      </c>
      <c r="B88" s="99">
        <v>13.127199914531017</v>
      </c>
      <c r="C88" s="99">
        <v>13.195105662283757</v>
      </c>
      <c r="D88" s="99">
        <v>13.962103644709366</v>
      </c>
      <c r="E88" s="99">
        <v>12.57264475863399</v>
      </c>
      <c r="F88" s="99">
        <v>9.8595269128451086</v>
      </c>
      <c r="G88" s="99">
        <v>15.454013249386795</v>
      </c>
      <c r="H88" s="99">
        <v>14.488866416679091</v>
      </c>
      <c r="I88" s="99">
        <v>15.463450415796382</v>
      </c>
      <c r="J88" s="99">
        <v>11.960734749951607</v>
      </c>
      <c r="K88" s="99">
        <v>14.939643018375723</v>
      </c>
      <c r="L88" s="99">
        <v>14.11525547249521</v>
      </c>
      <c r="M88" s="99">
        <v>14.466374497713765</v>
      </c>
      <c r="N88" s="99">
        <v>14.477619373366766</v>
      </c>
      <c r="O88" s="99">
        <v>15.029792657870241</v>
      </c>
      <c r="P88" s="99">
        <v>14.967230717422117</v>
      </c>
      <c r="Q88" s="99">
        <v>15.163145652795492</v>
      </c>
      <c r="R88" s="99">
        <v>15.223378655399769</v>
      </c>
      <c r="S88" s="99">
        <v>15.166078622393075</v>
      </c>
      <c r="T88" s="99">
        <v>16.246275066102456</v>
      </c>
      <c r="U88" s="99">
        <v>18.239100783644584</v>
      </c>
      <c r="V88" s="99">
        <v>13.443018803452379</v>
      </c>
      <c r="W88" s="99">
        <v>15.35671101818375</v>
      </c>
      <c r="X88" s="99">
        <v>16.420553928188053</v>
      </c>
      <c r="Y88" s="99">
        <v>16.570639469334047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13.195344371072396</v>
      </c>
      <c r="D89" s="99">
        <v>13.962377778805498</v>
      </c>
      <c r="E89" s="99">
        <v>12.572960651931179</v>
      </c>
      <c r="F89" s="99">
        <v>9.8601135358553087</v>
      </c>
      <c r="G89" s="99">
        <v>15.45671533927395</v>
      </c>
      <c r="H89" s="99">
        <v>14.49378213633506</v>
      </c>
      <c r="I89" s="99">
        <v>15.469467384276477</v>
      </c>
      <c r="J89" s="99">
        <v>11.96213633429106</v>
      </c>
      <c r="K89" s="99">
        <v>14.935896033654551</v>
      </c>
      <c r="L89" s="99">
        <v>14.114403731016079</v>
      </c>
      <c r="M89" s="99">
        <v>14.462028694427545</v>
      </c>
      <c r="N89" s="99">
        <v>14.475271716536676</v>
      </c>
      <c r="O89" s="99">
        <v>15.026704393011931</v>
      </c>
      <c r="P89" s="99">
        <v>14.964390612680395</v>
      </c>
      <c r="Q89" s="99">
        <v>15.15951804636963</v>
      </c>
      <c r="R89" s="99">
        <v>15.220710633220328</v>
      </c>
      <c r="S89" s="99">
        <v>15.165096295823</v>
      </c>
      <c r="T89" s="99">
        <v>16.245676042465149</v>
      </c>
      <c r="U89" s="99">
        <v>18.240521315005743</v>
      </c>
      <c r="V89" s="99">
        <v>13.450278015278963</v>
      </c>
      <c r="W89" s="99">
        <v>15.371642734907974</v>
      </c>
      <c r="X89" s="99">
        <v>16.408355846715317</v>
      </c>
      <c r="Y89" s="99">
        <v>16.527758524559562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3.0812099593782079</v>
      </c>
      <c r="D90" s="102">
        <v>3.1896365149164918</v>
      </c>
      <c r="E90" s="102">
        <v>3.5084502752293818</v>
      </c>
      <c r="F90" s="102">
        <v>2.3398291681959336</v>
      </c>
      <c r="G90" s="102">
        <v>3.1413017545140147</v>
      </c>
      <c r="H90" s="102">
        <v>3.9757877894421685</v>
      </c>
      <c r="I90" s="102">
        <v>3.4608508416554167</v>
      </c>
      <c r="J90" s="102">
        <v>3.0210993742521071</v>
      </c>
      <c r="K90" s="102">
        <v>3.5236126805074788</v>
      </c>
      <c r="L90" s="102">
        <v>3.1958026315375418</v>
      </c>
      <c r="M90" s="102">
        <v>3.7782365818262522</v>
      </c>
      <c r="N90" s="102">
        <v>2.3062146623659197</v>
      </c>
      <c r="O90" s="102">
        <v>2.5803475659053188</v>
      </c>
      <c r="P90" s="102">
        <v>2.6410183181656359</v>
      </c>
      <c r="Q90" s="102">
        <v>4.0489885755330697</v>
      </c>
      <c r="R90" s="102">
        <v>3.9428886319315781</v>
      </c>
      <c r="S90" s="102">
        <v>3.7048278371865848</v>
      </c>
      <c r="T90" s="102">
        <v>4.071600984555368</v>
      </c>
      <c r="U90" s="102">
        <v>4.4887748725480803</v>
      </c>
      <c r="V90" s="102">
        <v>3.5882632729155999</v>
      </c>
      <c r="W90" s="102">
        <v>3.2944603217842001</v>
      </c>
      <c r="X90" s="102">
        <v>4.1480988687186473</v>
      </c>
      <c r="Y90" s="102">
        <v>5.1741043055384912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10.114134411694192</v>
      </c>
      <c r="D91" s="105">
        <v>10.772741263889008</v>
      </c>
      <c r="E91" s="105">
        <v>9.0645103767017954</v>
      </c>
      <c r="F91" s="105">
        <v>7.5202843676593751</v>
      </c>
      <c r="G91" s="105">
        <v>12.315413584759936</v>
      </c>
      <c r="H91" s="105">
        <v>10.517994346892891</v>
      </c>
      <c r="I91" s="105">
        <v>12.008616542621057</v>
      </c>
      <c r="J91" s="105">
        <v>8.9410369600389537</v>
      </c>
      <c r="K91" s="105">
        <v>11.412283353147071</v>
      </c>
      <c r="L91" s="105">
        <v>10.918601099478538</v>
      </c>
      <c r="M91" s="105">
        <v>10.683792112601294</v>
      </c>
      <c r="N91" s="105">
        <v>12.169057054170759</v>
      </c>
      <c r="O91" s="105">
        <v>12.446356827106612</v>
      </c>
      <c r="P91" s="105">
        <v>12.323372294514758</v>
      </c>
      <c r="Q91" s="105">
        <v>11.110529470836562</v>
      </c>
      <c r="R91" s="105">
        <v>11.277822001288747</v>
      </c>
      <c r="S91" s="105">
        <v>11.460268458636415</v>
      </c>
      <c r="T91" s="105">
        <v>12.174075057909779</v>
      </c>
      <c r="U91" s="105">
        <v>13.751746442457664</v>
      </c>
      <c r="V91" s="105">
        <v>9.862014742363364</v>
      </c>
      <c r="W91" s="105">
        <v>12.077182413123769</v>
      </c>
      <c r="X91" s="105">
        <v>12.260256977996669</v>
      </c>
      <c r="Y91" s="105">
        <v>11.353654219021074</v>
      </c>
      <c r="DA91" s="132" t="s">
        <v>3000</v>
      </c>
    </row>
    <row r="92" spans="1:105" ht="12" customHeight="1" x14ac:dyDescent="0.25">
      <c r="A92" s="106" t="s">
        <v>124</v>
      </c>
      <c r="B92" s="102">
        <v>13.767387913535099</v>
      </c>
      <c r="C92" s="102">
        <v>12.557888214529902</v>
      </c>
      <c r="D92" s="102">
        <v>14.161376651678736</v>
      </c>
      <c r="E92" s="102">
        <v>14.067995790892043</v>
      </c>
      <c r="F92" s="102">
        <v>12.246142573392669</v>
      </c>
      <c r="G92" s="102">
        <v>14.744469554651145</v>
      </c>
      <c r="H92" s="102">
        <v>15.289299607448539</v>
      </c>
      <c r="I92" s="102">
        <v>13.157540612314426</v>
      </c>
      <c r="J92" s="102">
        <v>13.123210499864504</v>
      </c>
      <c r="K92" s="102">
        <v>13.839653382015509</v>
      </c>
      <c r="L92" s="102">
        <v>18.241268500449824</v>
      </c>
      <c r="M92" s="102">
        <v>14.798957587766864</v>
      </c>
      <c r="N92" s="102">
        <v>11.973798218027136</v>
      </c>
      <c r="O92" s="102">
        <v>13.939355463741633</v>
      </c>
      <c r="P92" s="102">
        <v>13.293529855630378</v>
      </c>
      <c r="Q92" s="102">
        <v>13.783604798727762</v>
      </c>
      <c r="R92" s="102">
        <v>12.160247206773995</v>
      </c>
      <c r="S92" s="102">
        <v>16.600147360211221</v>
      </c>
      <c r="T92" s="102">
        <v>18.192662568541071</v>
      </c>
      <c r="U92" s="102">
        <v>19.19700747631363</v>
      </c>
      <c r="V92" s="102">
        <v>15.112676783112461</v>
      </c>
      <c r="W92" s="102">
        <v>16.081041689531322</v>
      </c>
      <c r="X92" s="102">
        <v>16.060835191739116</v>
      </c>
      <c r="Y92" s="102">
        <v>16.476764470009481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12.556626282383183</v>
      </c>
      <c r="D93" s="105">
        <v>14.160213037261515</v>
      </c>
      <c r="E93" s="105">
        <v>14.067420779440258</v>
      </c>
      <c r="F93" s="105">
        <v>12.247559181029533</v>
      </c>
      <c r="G93" s="105">
        <v>14.751537789956487</v>
      </c>
      <c r="H93" s="105">
        <v>15.303827277757215</v>
      </c>
      <c r="I93" s="105">
        <v>13.169780036256183</v>
      </c>
      <c r="J93" s="105">
        <v>13.121105064160103</v>
      </c>
      <c r="K93" s="105">
        <v>13.83360441591169</v>
      </c>
      <c r="L93" s="105">
        <v>18.233368142154301</v>
      </c>
      <c r="M93" s="105">
        <v>14.793000939741493</v>
      </c>
      <c r="N93" s="105">
        <v>11.971903538508336</v>
      </c>
      <c r="O93" s="105">
        <v>13.936803975377945</v>
      </c>
      <c r="P93" s="105">
        <v>13.293515347650093</v>
      </c>
      <c r="Q93" s="105">
        <v>13.785878495720127</v>
      </c>
      <c r="R93" s="105">
        <v>12.160128210782222</v>
      </c>
      <c r="S93" s="105">
        <v>16.592029652717983</v>
      </c>
      <c r="T93" s="105">
        <v>18.185449039661538</v>
      </c>
      <c r="U93" s="105">
        <v>19.181385909774711</v>
      </c>
      <c r="V93" s="105">
        <v>15.109943823201577</v>
      </c>
      <c r="W93" s="105">
        <v>16.07283812470558</v>
      </c>
      <c r="X93" s="105">
        <v>16.052681636630208</v>
      </c>
      <c r="Y93" s="105">
        <v>16.453996571575431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2.9306207256020715</v>
      </c>
      <c r="D94" s="99">
        <v>3.2350459104930893</v>
      </c>
      <c r="E94" s="99">
        <v>3.9268514465055278</v>
      </c>
      <c r="F94" s="99">
        <v>2.9068801227554677</v>
      </c>
      <c r="G94" s="99">
        <v>2.9913124214804947</v>
      </c>
      <c r="H94" s="99">
        <v>4.176558027775954</v>
      </c>
      <c r="I94" s="99">
        <v>2.9255942848510954</v>
      </c>
      <c r="J94" s="99">
        <v>3.3439752589412008</v>
      </c>
      <c r="K94" s="99">
        <v>3.2127328195911833</v>
      </c>
      <c r="L94" s="99">
        <v>4.15016014661688</v>
      </c>
      <c r="M94" s="99">
        <v>3.8602928340853384</v>
      </c>
      <c r="N94" s="99">
        <v>1.8874944016521276</v>
      </c>
      <c r="O94" s="99">
        <v>2.3800850800868272</v>
      </c>
      <c r="P94" s="99">
        <v>2.3359318447920359</v>
      </c>
      <c r="Q94" s="99">
        <v>3.6768500326543445</v>
      </c>
      <c r="R94" s="99">
        <v>3.1159329105724782</v>
      </c>
      <c r="S94" s="99">
        <v>4.044090089571311</v>
      </c>
      <c r="T94" s="99">
        <v>4.548114144219122</v>
      </c>
      <c r="U94" s="99">
        <v>4.7200125719636876</v>
      </c>
      <c r="V94" s="99">
        <v>4.0362732928132443</v>
      </c>
      <c r="W94" s="99">
        <v>3.4296195752425263</v>
      </c>
      <c r="X94" s="99">
        <v>4.0659180857615373</v>
      </c>
      <c r="Y94" s="99">
        <v>5.1832847695056081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9.6260055567811111</v>
      </c>
      <c r="D95" s="99">
        <v>10.925167126768423</v>
      </c>
      <c r="E95" s="99">
        <v>10.140569332934728</v>
      </c>
      <c r="F95" s="99">
        <v>9.3406790582740644</v>
      </c>
      <c r="G95" s="99">
        <v>11.760225368475993</v>
      </c>
      <c r="H95" s="99">
        <v>11.127269249981262</v>
      </c>
      <c r="I95" s="99">
        <v>10.244185751405086</v>
      </c>
      <c r="J95" s="99">
        <v>9.7771298052189</v>
      </c>
      <c r="K95" s="99">
        <v>10.620871596320507</v>
      </c>
      <c r="L95" s="99">
        <v>14.083207995537419</v>
      </c>
      <c r="M95" s="99">
        <v>10.932708105656154</v>
      </c>
      <c r="N95" s="99">
        <v>10.084409136856207</v>
      </c>
      <c r="O95" s="99">
        <v>11.556718895291121</v>
      </c>
      <c r="P95" s="99">
        <v>10.957583502858061</v>
      </c>
      <c r="Q95" s="99">
        <v>10.109028463065782</v>
      </c>
      <c r="R95" s="99">
        <v>9.0441953002097435</v>
      </c>
      <c r="S95" s="99">
        <v>12.54793956314667</v>
      </c>
      <c r="T95" s="99">
        <v>13.637334895442418</v>
      </c>
      <c r="U95" s="99">
        <v>14.461373337811025</v>
      </c>
      <c r="V95" s="99">
        <v>11.073670530388334</v>
      </c>
      <c r="W95" s="99">
        <v>12.643218549463054</v>
      </c>
      <c r="X95" s="99">
        <v>11.986763550868673</v>
      </c>
      <c r="Y95" s="99">
        <v>11.270711802069824</v>
      </c>
      <c r="DA95" s="63" t="s">
        <v>3004</v>
      </c>
    </row>
    <row r="96" spans="1:105" ht="12" customHeight="1" x14ac:dyDescent="0.25">
      <c r="A96" s="106" t="s">
        <v>122</v>
      </c>
      <c r="B96" s="102">
        <v>12.735087240621779</v>
      </c>
      <c r="C96" s="102">
        <v>13.180914489922944</v>
      </c>
      <c r="D96" s="102">
        <v>13.319870440381381</v>
      </c>
      <c r="E96" s="102">
        <v>14.631449975853084</v>
      </c>
      <c r="F96" s="102">
        <v>13.893168481817735</v>
      </c>
      <c r="G96" s="102">
        <v>13.352652961104988</v>
      </c>
      <c r="H96" s="102">
        <v>14.883646700679007</v>
      </c>
      <c r="I96" s="102">
        <v>14.212610861765542</v>
      </c>
      <c r="J96" s="102">
        <v>15.188076563540656</v>
      </c>
      <c r="K96" s="102">
        <v>14.672885291603775</v>
      </c>
      <c r="L96" s="102">
        <v>14.707916654551473</v>
      </c>
      <c r="M96" s="102">
        <v>15.03318493257008</v>
      </c>
      <c r="N96" s="102">
        <v>12.653465773317757</v>
      </c>
      <c r="O96" s="102">
        <v>12.806632468855128</v>
      </c>
      <c r="P96" s="102">
        <v>13.210935174411059</v>
      </c>
      <c r="Q96" s="102">
        <v>15.548649319052251</v>
      </c>
      <c r="R96" s="102">
        <v>15.51066505936606</v>
      </c>
      <c r="S96" s="102">
        <v>15.450050687500253</v>
      </c>
      <c r="T96" s="102">
        <v>15.670969581551262</v>
      </c>
      <c r="U96" s="102">
        <v>15.932830494124346</v>
      </c>
      <c r="V96" s="102">
        <v>17.645731310825333</v>
      </c>
      <c r="W96" s="102">
        <v>15.751986759471185</v>
      </c>
      <c r="X96" s="102">
        <v>15.588031415790786</v>
      </c>
      <c r="Y96" s="102">
        <v>16.882835232066864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13.184338837719695</v>
      </c>
      <c r="D97" s="105">
        <v>13.32188398730514</v>
      </c>
      <c r="E97" s="105">
        <v>14.632564114982854</v>
      </c>
      <c r="F97" s="105">
        <v>13.897504088669166</v>
      </c>
      <c r="G97" s="105">
        <v>13.355810177753623</v>
      </c>
      <c r="H97" s="105">
        <v>14.886146847531183</v>
      </c>
      <c r="I97" s="105">
        <v>14.205422500107765</v>
      </c>
      <c r="J97" s="105">
        <v>15.181508644955001</v>
      </c>
      <c r="K97" s="105">
        <v>14.672647315920967</v>
      </c>
      <c r="L97" s="105">
        <v>14.709291039779581</v>
      </c>
      <c r="M97" s="105">
        <v>15.033043574139056</v>
      </c>
      <c r="N97" s="105">
        <v>12.655797610978892</v>
      </c>
      <c r="O97" s="105">
        <v>12.80749872542504</v>
      </c>
      <c r="P97" s="105">
        <v>13.212858875696966</v>
      </c>
      <c r="Q97" s="105">
        <v>15.550331540804066</v>
      </c>
      <c r="R97" s="105">
        <v>15.513983165397935</v>
      </c>
      <c r="S97" s="105">
        <v>15.451258231893235</v>
      </c>
      <c r="T97" s="105">
        <v>15.671799086116469</v>
      </c>
      <c r="U97" s="105">
        <v>15.934263629477408</v>
      </c>
      <c r="V97" s="105">
        <v>17.639255893739197</v>
      </c>
      <c r="W97" s="105">
        <v>15.742903992315938</v>
      </c>
      <c r="X97" s="105">
        <v>15.568084704636702</v>
      </c>
      <c r="Y97" s="105">
        <v>16.853503470368295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3.0783389061634128</v>
      </c>
      <c r="D98" s="99">
        <v>3.0425399400385373</v>
      </c>
      <c r="E98" s="99">
        <v>4.0822930771429151</v>
      </c>
      <c r="F98" s="99">
        <v>3.2965816472364429</v>
      </c>
      <c r="G98" s="99">
        <v>2.7145363858987435</v>
      </c>
      <c r="H98" s="99">
        <v>4.0784062911769148</v>
      </c>
      <c r="I98" s="99">
        <v>3.1637048536907768</v>
      </c>
      <c r="J98" s="99">
        <v>3.8744641721028925</v>
      </c>
      <c r="K98" s="99">
        <v>3.4640820924873608</v>
      </c>
      <c r="L98" s="99">
        <v>3.3331258262088101</v>
      </c>
      <c r="M98" s="99">
        <v>3.9305889055440333</v>
      </c>
      <c r="N98" s="99">
        <v>2.0046979569831351</v>
      </c>
      <c r="O98" s="99">
        <v>2.1841318062979451</v>
      </c>
      <c r="P98" s="99">
        <v>2.3184636345304086</v>
      </c>
      <c r="Q98" s="99">
        <v>4.1429770345067078</v>
      </c>
      <c r="R98" s="99">
        <v>4.0090286439357756</v>
      </c>
      <c r="S98" s="99">
        <v>3.7652166710549859</v>
      </c>
      <c r="T98" s="99">
        <v>3.9209345608370083</v>
      </c>
      <c r="U98" s="99">
        <v>3.9157256002908531</v>
      </c>
      <c r="V98" s="99">
        <v>4.7142156696903257</v>
      </c>
      <c r="W98" s="99">
        <v>3.3549579745338423</v>
      </c>
      <c r="X98" s="99">
        <v>3.9332441134294083</v>
      </c>
      <c r="Y98" s="99">
        <v>5.3130224473151282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10.105999931556283</v>
      </c>
      <c r="D99" s="99">
        <v>10.279344047266605</v>
      </c>
      <c r="E99" s="99">
        <v>10.55027103783994</v>
      </c>
      <c r="F99" s="99">
        <v>10.600922441432726</v>
      </c>
      <c r="G99" s="99">
        <v>10.641273791854882</v>
      </c>
      <c r="H99" s="99">
        <v>10.807740556354268</v>
      </c>
      <c r="I99" s="99">
        <v>11.041717646416988</v>
      </c>
      <c r="J99" s="99">
        <v>11.307044472852105</v>
      </c>
      <c r="K99" s="99">
        <v>11.208565223433606</v>
      </c>
      <c r="L99" s="99">
        <v>11.376165213570776</v>
      </c>
      <c r="M99" s="99">
        <v>11.102454668595025</v>
      </c>
      <c r="N99" s="99">
        <v>10.651099653995754</v>
      </c>
      <c r="O99" s="99">
        <v>10.623366919127093</v>
      </c>
      <c r="P99" s="99">
        <v>10.894395241166558</v>
      </c>
      <c r="Q99" s="99">
        <v>11.407354506297358</v>
      </c>
      <c r="R99" s="99">
        <v>11.504954521462158</v>
      </c>
      <c r="S99" s="99">
        <v>11.686041560838252</v>
      </c>
      <c r="T99" s="99">
        <v>11.750864525279461</v>
      </c>
      <c r="U99" s="99">
        <v>12.018538029186555</v>
      </c>
      <c r="V99" s="99">
        <v>12.925040224048869</v>
      </c>
      <c r="W99" s="99">
        <v>12.387946017782093</v>
      </c>
      <c r="X99" s="99">
        <v>11.634840591207292</v>
      </c>
      <c r="Y99" s="99">
        <v>11.54048102305317</v>
      </c>
      <c r="DA99" s="63" t="s">
        <v>3008</v>
      </c>
    </row>
    <row r="100" spans="1:105" ht="12" customHeight="1" x14ac:dyDescent="0.25">
      <c r="A100" s="121" t="s">
        <v>54</v>
      </c>
      <c r="B100" s="123">
        <v>5.5276182817794464</v>
      </c>
      <c r="C100" s="123">
        <v>5.6706955347163568</v>
      </c>
      <c r="D100" s="123">
        <v>5.8027142890118588</v>
      </c>
      <c r="E100" s="123">
        <v>5.8833983675483204</v>
      </c>
      <c r="F100" s="123">
        <v>5.7197532828662201</v>
      </c>
      <c r="G100" s="123">
        <v>5.6320249819121111</v>
      </c>
      <c r="H100" s="123">
        <v>5.520534288066596</v>
      </c>
      <c r="I100" s="123">
        <v>5.1408439895567764</v>
      </c>
      <c r="J100" s="123">
        <v>4.6958262879862316</v>
      </c>
      <c r="K100" s="123">
        <v>4.4355314837430369</v>
      </c>
      <c r="L100" s="123">
        <v>4.6462076412165141</v>
      </c>
      <c r="M100" s="123">
        <v>4.0446775820132643</v>
      </c>
      <c r="N100" s="123">
        <v>3.4943199672193535</v>
      </c>
      <c r="O100" s="123">
        <v>3.5474691511295058</v>
      </c>
      <c r="P100" s="123">
        <v>3.3837117168784268</v>
      </c>
      <c r="Q100" s="123">
        <v>3.5880241021395487</v>
      </c>
      <c r="R100" s="123">
        <v>3.3690874473808821</v>
      </c>
      <c r="S100" s="123">
        <v>4.1393869403580368</v>
      </c>
      <c r="T100" s="123">
        <v>4.4226241991069442</v>
      </c>
      <c r="U100" s="123">
        <v>4.5742152052424441</v>
      </c>
      <c r="V100" s="123">
        <v>6.932790671275356</v>
      </c>
      <c r="W100" s="123">
        <v>6.3661651347461179</v>
      </c>
      <c r="X100" s="123">
        <v>5.8000982430987635</v>
      </c>
      <c r="Y100" s="123">
        <v>5.606872243070379</v>
      </c>
      <c r="DA100" s="130" t="s">
        <v>3009</v>
      </c>
    </row>
    <row r="101" spans="1:105" ht="12" customHeight="1" x14ac:dyDescent="0.25">
      <c r="A101" s="97" t="s">
        <v>202</v>
      </c>
      <c r="B101" s="99">
        <v>5.5848475750705804</v>
      </c>
      <c r="C101" s="99">
        <v>5.6149674968042653</v>
      </c>
      <c r="D101" s="99">
        <v>6.0285652892790624</v>
      </c>
      <c r="E101" s="99">
        <v>5.3886864556741951</v>
      </c>
      <c r="F101" s="99">
        <v>4.1682824987007541</v>
      </c>
      <c r="G101" s="99">
        <v>6.158735434661355</v>
      </c>
      <c r="H101" s="99">
        <v>5.3791581929246641</v>
      </c>
      <c r="I101" s="99">
        <v>5.3952079947537532</v>
      </c>
      <c r="J101" s="99">
        <v>4.0096330140449563</v>
      </c>
      <c r="K101" s="99">
        <v>4.6475443682307702</v>
      </c>
      <c r="L101" s="99">
        <v>4.1742189707661144</v>
      </c>
      <c r="M101" s="99">
        <v>4.0128299359880995</v>
      </c>
      <c r="N101" s="99">
        <v>3.8734962437880798</v>
      </c>
      <c r="O101" s="99">
        <v>3.9397944905794691</v>
      </c>
      <c r="P101" s="99">
        <v>3.7920761053186531</v>
      </c>
      <c r="Q101" s="99">
        <v>3.8864079752915766</v>
      </c>
      <c r="R101" s="99">
        <v>4.0129524796906475</v>
      </c>
      <c r="S101" s="99">
        <v>4.1102430874537097</v>
      </c>
      <c r="T101" s="99">
        <v>4.4773366781637165</v>
      </c>
      <c r="U101" s="99">
        <v>5.3003625218065462</v>
      </c>
      <c r="V101" s="99">
        <v>5.2746667056690324</v>
      </c>
      <c r="W101" s="99">
        <v>5.893089899607852</v>
      </c>
      <c r="X101" s="99">
        <v>5.9364380874299822</v>
      </c>
      <c r="Y101" s="99">
        <v>5.5822723824824836</v>
      </c>
      <c r="DA101" s="63" t="s">
        <v>3010</v>
      </c>
    </row>
    <row r="102" spans="1:105" ht="12" customHeight="1" x14ac:dyDescent="0.25">
      <c r="A102" s="97" t="s">
        <v>50</v>
      </c>
      <c r="B102" s="99">
        <v>5.5843709567859472</v>
      </c>
      <c r="C102" s="99">
        <v>5.5965066863297492</v>
      </c>
      <c r="D102" s="99">
        <v>5.9152287198153202</v>
      </c>
      <c r="E102" s="99">
        <v>5.9702576138803831</v>
      </c>
      <c r="F102" s="99">
        <v>5.678857048773124</v>
      </c>
      <c r="G102" s="99">
        <v>5.6565628562414476</v>
      </c>
      <c r="H102" s="99">
        <v>5.6054517435957001</v>
      </c>
      <c r="I102" s="99">
        <v>5.1067416054862242</v>
      </c>
      <c r="J102" s="99">
        <v>4.5488947413918259</v>
      </c>
      <c r="K102" s="99">
        <v>4.5509718947438005</v>
      </c>
      <c r="L102" s="99">
        <v>4.8157187435507769</v>
      </c>
      <c r="M102" s="99">
        <v>3.9725117699479267</v>
      </c>
      <c r="N102" s="99">
        <v>3.3529123703224926</v>
      </c>
      <c r="O102" s="99">
        <v>3.6244604726964837</v>
      </c>
      <c r="P102" s="99">
        <v>3.3839908214659311</v>
      </c>
      <c r="Q102" s="99">
        <v>3.5929189314301686</v>
      </c>
      <c r="R102" s="99">
        <v>3.184223683141151</v>
      </c>
      <c r="S102" s="99">
        <v>4.2026107967547324</v>
      </c>
      <c r="T102" s="99">
        <v>4.5431446049518511</v>
      </c>
      <c r="U102" s="99">
        <v>4.7143755607775493</v>
      </c>
      <c r="V102" s="99">
        <v>6.6008573164726894</v>
      </c>
      <c r="W102" s="99">
        <v>6.4184168434582318</v>
      </c>
      <c r="X102" s="99">
        <v>5.8110579649033687</v>
      </c>
      <c r="Y102" s="99">
        <v>5.5354584000854885</v>
      </c>
      <c r="DA102" s="63" t="s">
        <v>3011</v>
      </c>
    </row>
    <row r="103" spans="1:105" ht="12" customHeight="1" x14ac:dyDescent="0.25">
      <c r="A103" s="109" t="s">
        <v>120</v>
      </c>
      <c r="B103" s="110">
        <v>5.0439670916957144</v>
      </c>
      <c r="C103" s="110">
        <v>6.266599850525119</v>
      </c>
      <c r="D103" s="110">
        <v>4.7540116863020181</v>
      </c>
      <c r="E103" s="110">
        <v>4.878156179045809</v>
      </c>
      <c r="F103" s="110">
        <v>6.198250459537813</v>
      </c>
      <c r="G103" s="110">
        <v>5.4722996148536938</v>
      </c>
      <c r="H103" s="110">
        <v>5.1256287924564017</v>
      </c>
      <c r="I103" s="110">
        <v>5.2744271271524026</v>
      </c>
      <c r="J103" s="110">
        <v>5.2545094744567846</v>
      </c>
      <c r="K103" s="110">
        <v>4.1055283216684746</v>
      </c>
      <c r="L103" s="110">
        <v>4.2572870379765853</v>
      </c>
      <c r="M103" s="110">
        <v>4.1822280678951245</v>
      </c>
      <c r="N103" s="110">
        <v>3.7225129250997426</v>
      </c>
      <c r="O103" s="110">
        <v>3.4152084558058355</v>
      </c>
      <c r="P103" s="110">
        <v>3.3766668557487955</v>
      </c>
      <c r="Q103" s="110">
        <v>3.5771407745824342</v>
      </c>
      <c r="R103" s="110">
        <v>3.5812057818369198</v>
      </c>
      <c r="S103" s="110">
        <v>4.0628730725370064</v>
      </c>
      <c r="T103" s="110">
        <v>4.2766645427534069</v>
      </c>
      <c r="U103" s="110">
        <v>4.4006272015736769</v>
      </c>
      <c r="V103" s="110">
        <v>7.3018321843257157</v>
      </c>
      <c r="W103" s="110">
        <v>6.3188792411147157</v>
      </c>
      <c r="X103" s="110">
        <v>5.7891000513101387</v>
      </c>
      <c r="Y103" s="110">
        <v>5.6676319047290029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93.663466434146343</v>
      </c>
      <c r="C124" s="118">
        <f t="shared" si="42"/>
        <v>107.04341358849506</v>
      </c>
      <c r="D124" s="118">
        <f t="shared" si="42"/>
        <v>95.110046939212154</v>
      </c>
      <c r="E124" s="118">
        <f t="shared" si="42"/>
        <v>103.40711934031883</v>
      </c>
      <c r="F124" s="118">
        <f t="shared" si="42"/>
        <v>108.5557126331594</v>
      </c>
      <c r="G124" s="118">
        <f t="shared" si="42"/>
        <v>115.31405712044133</v>
      </c>
      <c r="H124" s="118">
        <f t="shared" si="42"/>
        <v>111.82377195043742</v>
      </c>
      <c r="I124" s="118">
        <f t="shared" si="42"/>
        <v>108.44834742470428</v>
      </c>
      <c r="J124" s="118">
        <f t="shared" si="42"/>
        <v>102.67571961517845</v>
      </c>
      <c r="K124" s="118">
        <f t="shared" si="42"/>
        <v>106.51621208865495</v>
      </c>
      <c r="L124" s="118">
        <f t="shared" si="42"/>
        <v>118.08275991972525</v>
      </c>
      <c r="M124" s="118">
        <f t="shared" si="42"/>
        <v>113.88363186259059</v>
      </c>
      <c r="N124" s="118">
        <f t="shared" si="42"/>
        <v>116.89174643819082</v>
      </c>
      <c r="O124" s="118">
        <f t="shared" si="42"/>
        <v>115.86649613670644</v>
      </c>
      <c r="P124" s="118">
        <f t="shared" si="42"/>
        <v>98.495377656424395</v>
      </c>
      <c r="Q124" s="118">
        <f t="shared" si="42"/>
        <v>108.75139011473763</v>
      </c>
      <c r="R124" s="118">
        <f t="shared" ref="R124:V124" si="43">R125+R128+R130+R139</f>
        <v>114.80746040185396</v>
      </c>
      <c r="S124" s="118">
        <f t="shared" si="43"/>
        <v>118.38130773644129</v>
      </c>
      <c r="T124" s="118">
        <f t="shared" si="43"/>
        <v>112.4908322780116</v>
      </c>
      <c r="U124" s="118">
        <f t="shared" si="43"/>
        <v>111.70873637078746</v>
      </c>
      <c r="V124" s="118">
        <f t="shared" si="43"/>
        <v>119.39626795586267</v>
      </c>
      <c r="W124" s="118">
        <f t="shared" ref="W124:Y124" si="44">W125+W128+W130+W139</f>
        <v>130.2504979109076</v>
      </c>
      <c r="X124" s="118">
        <f t="shared" si="44"/>
        <v>121.30694320347449</v>
      </c>
      <c r="Y124" s="118">
        <f t="shared" si="44"/>
        <v>114.3809989933166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75.267779162767013</v>
      </c>
      <c r="C125" s="123">
        <f t="shared" si="45"/>
        <v>87.408749738189798</v>
      </c>
      <c r="D125" s="123">
        <f t="shared" si="45"/>
        <v>76.48578375690542</v>
      </c>
      <c r="E125" s="123">
        <f t="shared" si="45"/>
        <v>84.435936438226904</v>
      </c>
      <c r="F125" s="123">
        <f t="shared" si="45"/>
        <v>87.933273616021324</v>
      </c>
      <c r="G125" s="123">
        <f t="shared" si="45"/>
        <v>95.856823341874374</v>
      </c>
      <c r="H125" s="123">
        <f t="shared" si="45"/>
        <v>92.087486543513648</v>
      </c>
      <c r="I125" s="123">
        <f t="shared" si="45"/>
        <v>88.020606847438629</v>
      </c>
      <c r="J125" s="123">
        <f t="shared" si="45"/>
        <v>82.997225093001063</v>
      </c>
      <c r="K125" s="123">
        <f t="shared" si="45"/>
        <v>87.573420698536566</v>
      </c>
      <c r="L125" s="123">
        <f t="shared" si="45"/>
        <v>98.201561588206516</v>
      </c>
      <c r="M125" s="123">
        <f t="shared" si="45"/>
        <v>95.39521144612057</v>
      </c>
      <c r="N125" s="123">
        <f t="shared" si="45"/>
        <v>99.150139292969769</v>
      </c>
      <c r="O125" s="123">
        <f t="shared" si="45"/>
        <v>98.34725365051284</v>
      </c>
      <c r="P125" s="123">
        <f t="shared" si="45"/>
        <v>81.149211153180616</v>
      </c>
      <c r="Q125" s="123">
        <f t="shared" si="45"/>
        <v>89.734044271301471</v>
      </c>
      <c r="R125" s="123">
        <f t="shared" ref="R125:V125" si="46">SUM(R126:R127)</f>
        <v>95.425805858221864</v>
      </c>
      <c r="S125" s="123">
        <f t="shared" si="46"/>
        <v>98.0698320754463</v>
      </c>
      <c r="T125" s="123">
        <f t="shared" si="46"/>
        <v>91.413386494437603</v>
      </c>
      <c r="U125" s="123">
        <f t="shared" si="46"/>
        <v>89.790579904431766</v>
      </c>
      <c r="V125" s="123">
        <f t="shared" si="46"/>
        <v>94.682354258130857</v>
      </c>
      <c r="W125" s="123">
        <f t="shared" ref="W125:Y125" si="47">SUM(W126:W127)</f>
        <v>104.66861938774008</v>
      </c>
      <c r="X125" s="123">
        <f t="shared" si="47"/>
        <v>96.462520411769717</v>
      </c>
      <c r="Y125" s="123">
        <f t="shared" si="47"/>
        <v>89.288188717805696</v>
      </c>
      <c r="DA125" s="130" t="s">
        <v>3032</v>
      </c>
    </row>
    <row r="126" spans="1:105" ht="12" customHeight="1" x14ac:dyDescent="0.25">
      <c r="A126" s="97" t="s">
        <v>198</v>
      </c>
      <c r="B126" s="99">
        <v>74.898259116086734</v>
      </c>
      <c r="C126" s="99">
        <v>86.987216407524755</v>
      </c>
      <c r="D126" s="99">
        <v>76.122433000761148</v>
      </c>
      <c r="E126" s="99">
        <v>84.04497367371475</v>
      </c>
      <c r="F126" s="99">
        <v>87.529575069985341</v>
      </c>
      <c r="G126" s="99">
        <v>95.427254327173031</v>
      </c>
      <c r="H126" s="99">
        <v>91.68435047341292</v>
      </c>
      <c r="I126" s="99">
        <v>87.641350185948127</v>
      </c>
      <c r="J126" s="99">
        <v>82.643734319999353</v>
      </c>
      <c r="K126" s="99">
        <v>87.206451515487501</v>
      </c>
      <c r="L126" s="99">
        <v>97.795455924517441</v>
      </c>
      <c r="M126" s="99">
        <v>95.007566683842796</v>
      </c>
      <c r="N126" s="99">
        <v>98.76313868274363</v>
      </c>
      <c r="O126" s="99">
        <v>97.966241005488172</v>
      </c>
      <c r="P126" s="99">
        <v>80.834102398887566</v>
      </c>
      <c r="Q126" s="99">
        <v>89.385132981464707</v>
      </c>
      <c r="R126" s="99">
        <v>95.056272903239602</v>
      </c>
      <c r="S126" s="99">
        <v>97.688925946631443</v>
      </c>
      <c r="T126" s="99">
        <v>91.058925810920115</v>
      </c>
      <c r="U126" s="99">
        <v>89.442916627810973</v>
      </c>
      <c r="V126" s="99">
        <v>94.30947857756945</v>
      </c>
      <c r="W126" s="99">
        <v>104.25665557357958</v>
      </c>
      <c r="X126" s="99">
        <v>96.086563108733031</v>
      </c>
      <c r="Y126" s="99">
        <v>88.942173624876247</v>
      </c>
      <c r="DA126" s="63" t="s">
        <v>3033</v>
      </c>
    </row>
    <row r="127" spans="1:105" ht="12" customHeight="1" x14ac:dyDescent="0.25">
      <c r="A127" s="97" t="s">
        <v>53</v>
      </c>
      <c r="B127" s="99">
        <v>0.36952004668028199</v>
      </c>
      <c r="C127" s="99">
        <v>0.42153333066504139</v>
      </c>
      <c r="D127" s="99">
        <v>0.36335075614427448</v>
      </c>
      <c r="E127" s="99">
        <v>0.3909627645121595</v>
      </c>
      <c r="F127" s="99">
        <v>0.40369854603597793</v>
      </c>
      <c r="G127" s="99">
        <v>0.42956901470134462</v>
      </c>
      <c r="H127" s="99">
        <v>0.40313607010073321</v>
      </c>
      <c r="I127" s="99">
        <v>0.37925666149049769</v>
      </c>
      <c r="J127" s="99">
        <v>0.35349077300170845</v>
      </c>
      <c r="K127" s="99">
        <v>0.36696918304905846</v>
      </c>
      <c r="L127" s="99">
        <v>0.40610566368907874</v>
      </c>
      <c r="M127" s="99">
        <v>0.38764476227777633</v>
      </c>
      <c r="N127" s="99">
        <v>0.38700061022613508</v>
      </c>
      <c r="O127" s="99">
        <v>0.38101264502466181</v>
      </c>
      <c r="P127" s="99">
        <v>0.31510875429305385</v>
      </c>
      <c r="Q127" s="99">
        <v>0.34891128983676134</v>
      </c>
      <c r="R127" s="99">
        <v>0.36953295498226058</v>
      </c>
      <c r="S127" s="99">
        <v>0.38090612881486058</v>
      </c>
      <c r="T127" s="99">
        <v>0.35446068351748483</v>
      </c>
      <c r="U127" s="99">
        <v>0.34766327662079494</v>
      </c>
      <c r="V127" s="99">
        <v>0.37287568056140324</v>
      </c>
      <c r="W127" s="99">
        <v>0.41196381416050504</v>
      </c>
      <c r="X127" s="99">
        <v>0.37595730303668212</v>
      </c>
      <c r="Y127" s="99">
        <v>0.34601509292945121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2.1178257169774908E-2</v>
      </c>
      <c r="C128" s="123">
        <f t="shared" si="48"/>
        <v>2.9681291723970216E-2</v>
      </c>
      <c r="D128" s="123">
        <f t="shared" si="48"/>
        <v>5.0131899344017461E-2</v>
      </c>
      <c r="E128" s="123">
        <f t="shared" si="48"/>
        <v>8.5774580480725837E-2</v>
      </c>
      <c r="F128" s="123">
        <f t="shared" si="48"/>
        <v>5.4114166282926784E-2</v>
      </c>
      <c r="G128" s="123">
        <f t="shared" si="48"/>
        <v>7.270131234190802E-2</v>
      </c>
      <c r="H128" s="123">
        <f t="shared" si="48"/>
        <v>0.14738219643689318</v>
      </c>
      <c r="I128" s="123">
        <f t="shared" si="48"/>
        <v>0.24993175868245132</v>
      </c>
      <c r="J128" s="123">
        <f t="shared" si="48"/>
        <v>0.19179481732365428</v>
      </c>
      <c r="K128" s="123">
        <f t="shared" si="48"/>
        <v>0.23575167505631622</v>
      </c>
      <c r="L128" s="123">
        <f t="shared" si="48"/>
        <v>0.33001314183122465</v>
      </c>
      <c r="M128" s="123">
        <f t="shared" si="48"/>
        <v>0.37377519815871174</v>
      </c>
      <c r="N128" s="123">
        <f t="shared" si="48"/>
        <v>0.81748001096506628</v>
      </c>
      <c r="O128" s="123">
        <f t="shared" si="48"/>
        <v>0.59766929343931863</v>
      </c>
      <c r="P128" s="123">
        <f t="shared" si="48"/>
        <v>0.44761837257220372</v>
      </c>
      <c r="Q128" s="123">
        <f t="shared" si="48"/>
        <v>0.70962052979515255</v>
      </c>
      <c r="R128" s="123">
        <f t="shared" si="48"/>
        <v>0.67400288820847021</v>
      </c>
      <c r="S128" s="123">
        <f t="shared" si="48"/>
        <v>0.74279024639353464</v>
      </c>
      <c r="T128" s="123">
        <f t="shared" si="48"/>
        <v>0.98343467033928411</v>
      </c>
      <c r="U128" s="123">
        <f t="shared" si="48"/>
        <v>1.3694002271885184</v>
      </c>
      <c r="V128" s="123">
        <f t="shared" si="48"/>
        <v>0.80180473264734431</v>
      </c>
      <c r="W128" s="123">
        <f t="shared" si="48"/>
        <v>3.042144616865035</v>
      </c>
      <c r="X128" s="123">
        <f t="shared" si="48"/>
        <v>3.1035410217346908</v>
      </c>
      <c r="Y128" s="123">
        <f t="shared" si="48"/>
        <v>2.6078591341402904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2.1178257169774908E-2</v>
      </c>
      <c r="C129" s="99">
        <f>RES_hhdet_tesh!C129/RES_summary!C$19</f>
        <v>2.9681291723970216E-2</v>
      </c>
      <c r="D129" s="99">
        <f>RES_hhdet_tesh!D129/RES_summary!D$19</f>
        <v>5.0131899344017461E-2</v>
      </c>
      <c r="E129" s="99">
        <f>RES_hhdet_tesh!E129/RES_summary!E$19</f>
        <v>8.5774580480725837E-2</v>
      </c>
      <c r="F129" s="99">
        <f>RES_hhdet_tesh!F129/RES_summary!F$19</f>
        <v>5.4114166282926784E-2</v>
      </c>
      <c r="G129" s="99">
        <f>RES_hhdet_tesh!G129/RES_summary!G$19</f>
        <v>7.270131234190802E-2</v>
      </c>
      <c r="H129" s="99">
        <f>RES_hhdet_tesh!H129/RES_summary!H$19</f>
        <v>0.14738219643689318</v>
      </c>
      <c r="I129" s="99">
        <f>RES_hhdet_tesh!I129/RES_summary!I$19</f>
        <v>0.24993175868245132</v>
      </c>
      <c r="J129" s="99">
        <f>RES_hhdet_tesh!J129/RES_summary!J$19</f>
        <v>0.19179481732365428</v>
      </c>
      <c r="K129" s="99">
        <f>RES_hhdet_tesh!K129/RES_summary!K$19</f>
        <v>0.23575167505631622</v>
      </c>
      <c r="L129" s="99">
        <f>RES_hhdet_tesh!L129/RES_summary!L$19</f>
        <v>0.33001314183122465</v>
      </c>
      <c r="M129" s="99">
        <f>RES_hhdet_tesh!M129/RES_summary!M$19</f>
        <v>0.37377519815871174</v>
      </c>
      <c r="N129" s="99">
        <f>RES_hhdet_tesh!N129/RES_summary!N$19</f>
        <v>0.81748001096506628</v>
      </c>
      <c r="O129" s="99">
        <f>RES_hhdet_tesh!O129/RES_summary!O$19</f>
        <v>0.59766929343931863</v>
      </c>
      <c r="P129" s="99">
        <f>RES_hhdet_tesh!P129/RES_summary!P$19</f>
        <v>0.44761837257220372</v>
      </c>
      <c r="Q129" s="99">
        <f>RES_hhdet_tesh!Q129/RES_summary!Q$19</f>
        <v>0.70962052979515255</v>
      </c>
      <c r="R129" s="99">
        <f>RES_hhdet_tesh!R129/RES_summary!R$19</f>
        <v>0.67400288820847021</v>
      </c>
      <c r="S129" s="99">
        <f>RES_hhdet_tesh!S129/RES_summary!S$19</f>
        <v>0.74279024639353464</v>
      </c>
      <c r="T129" s="99">
        <f>RES_hhdet_tesh!T129/RES_summary!T$19</f>
        <v>0.98343467033928411</v>
      </c>
      <c r="U129" s="99">
        <f>RES_hhdet_tesh!U129/RES_summary!U$19</f>
        <v>1.3694002271885184</v>
      </c>
      <c r="V129" s="99">
        <f>RES_hhdet_tesh!V129/RES_summary!V$19</f>
        <v>0.80180473264734431</v>
      </c>
      <c r="W129" s="99">
        <f>RES_hhdet_tesh!W129/RES_summary!W$19</f>
        <v>3.042144616865035</v>
      </c>
      <c r="X129" s="99">
        <f>RES_hhdet_tesh!X129/RES_summary!X$19</f>
        <v>3.1035410217346908</v>
      </c>
      <c r="Y129" s="99">
        <f>RES_hhdet_tesh!Y129/RES_summary!Y$19</f>
        <v>2.6078591341402904</v>
      </c>
      <c r="DA129" s="63" t="s">
        <v>3036</v>
      </c>
    </row>
    <row r="130" spans="1:105" ht="12" customHeight="1" x14ac:dyDescent="0.25">
      <c r="A130" s="121" t="s">
        <v>55</v>
      </c>
      <c r="B130" s="123">
        <v>12.847152997389797</v>
      </c>
      <c r="C130" s="123">
        <v>13.934766358842026</v>
      </c>
      <c r="D130" s="123">
        <v>12.776557648755963</v>
      </c>
      <c r="E130" s="123">
        <v>13.008123533575494</v>
      </c>
      <c r="F130" s="123">
        <v>14.841329236225526</v>
      </c>
      <c r="G130" s="123">
        <v>13.749816975237181</v>
      </c>
      <c r="H130" s="123">
        <v>14.053864879550002</v>
      </c>
      <c r="I130" s="123">
        <v>15.043408346458593</v>
      </c>
      <c r="J130" s="123">
        <v>14.810997780702218</v>
      </c>
      <c r="K130" s="123">
        <v>14.250798027828392</v>
      </c>
      <c r="L130" s="123">
        <v>14.877526585530733</v>
      </c>
      <c r="M130" s="123">
        <v>14.076561891575169</v>
      </c>
      <c r="N130" s="123">
        <v>13.436521449602301</v>
      </c>
      <c r="O130" s="123">
        <v>13.376022100275618</v>
      </c>
      <c r="P130" s="123">
        <v>13.517523171991556</v>
      </c>
      <c r="Q130" s="123">
        <v>14.721582596880689</v>
      </c>
      <c r="R130" s="123">
        <v>15.345554905934744</v>
      </c>
      <c r="S130" s="123">
        <v>15.427511288339552</v>
      </c>
      <c r="T130" s="123">
        <v>15.668423405958093</v>
      </c>
      <c r="U130" s="123">
        <v>15.975508795927226</v>
      </c>
      <c r="V130" s="123">
        <v>16.977689030946316</v>
      </c>
      <c r="W130" s="123">
        <v>16.170583137469457</v>
      </c>
      <c r="X130" s="123">
        <v>15.941030268530401</v>
      </c>
      <c r="Y130" s="123">
        <v>16.880006849408311</v>
      </c>
      <c r="DA130" s="130" t="s">
        <v>3037</v>
      </c>
    </row>
    <row r="131" spans="1:105" ht="12" customHeight="1" x14ac:dyDescent="0.25">
      <c r="A131" s="97" t="s">
        <v>128</v>
      </c>
      <c r="B131" s="99">
        <v>12.853580720784104</v>
      </c>
      <c r="C131" s="99">
        <v>13.980260042314498</v>
      </c>
      <c r="D131" s="99">
        <v>12.740657139324099</v>
      </c>
      <c r="E131" s="99">
        <v>12.891523087017728</v>
      </c>
      <c r="F131" s="99">
        <v>14.914013887584037</v>
      </c>
      <c r="G131" s="99">
        <v>13.781031544687497</v>
      </c>
      <c r="H131" s="99">
        <v>13.985834874823338</v>
      </c>
      <c r="I131" s="99">
        <v>15.113357515492442</v>
      </c>
      <c r="J131" s="99">
        <v>14.777645270813773</v>
      </c>
      <c r="K131" s="99">
        <v>14.212594334936513</v>
      </c>
      <c r="L131" s="99">
        <v>14.891898847946957</v>
      </c>
      <c r="M131" s="99">
        <v>14.001445559215</v>
      </c>
      <c r="N131" s="99">
        <v>13.485671464100951</v>
      </c>
      <c r="O131" s="99">
        <v>13.415388299353447</v>
      </c>
      <c r="P131" s="99">
        <v>13.550314772352825</v>
      </c>
      <c r="Q131" s="99">
        <v>14.641994048161132</v>
      </c>
      <c r="R131" s="99">
        <v>15.345806154684146</v>
      </c>
      <c r="S131" s="99">
        <v>15.447778428998463</v>
      </c>
      <c r="T131" s="99">
        <v>15.694487736144033</v>
      </c>
      <c r="U131" s="99">
        <v>16.009639779446587</v>
      </c>
      <c r="V131" s="99">
        <v>16.924458836626876</v>
      </c>
      <c r="W131" s="99">
        <v>16.247311821266354</v>
      </c>
      <c r="X131" s="99">
        <v>16.009173399192189</v>
      </c>
      <c r="Y131" s="99">
        <v>16.902245839176555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13.978366499563878</v>
      </c>
      <c r="D132" s="99">
        <v>12.738979469480951</v>
      </c>
      <c r="E132" s="99">
        <v>12.889718826234036</v>
      </c>
      <c r="F132" s="99">
        <v>14.913205697794542</v>
      </c>
      <c r="G132" s="99">
        <v>13.781233806465096</v>
      </c>
      <c r="H132" s="99">
        <v>13.987411857972116</v>
      </c>
      <c r="I132" s="99">
        <v>15.116142421698985</v>
      </c>
      <c r="J132" s="99">
        <v>14.776871877579257</v>
      </c>
      <c r="K132" s="99">
        <v>14.210759116035742</v>
      </c>
      <c r="L132" s="99">
        <v>14.888771591930173</v>
      </c>
      <c r="M132" s="99">
        <v>13.997869186446712</v>
      </c>
      <c r="N132" s="99">
        <v>13.481934749048355</v>
      </c>
      <c r="O132" s="99">
        <v>13.413388242883157</v>
      </c>
      <c r="P132" s="99">
        <v>13.548303359114385</v>
      </c>
      <c r="Q132" s="99">
        <v>14.638557761259433</v>
      </c>
      <c r="R132" s="99">
        <v>15.339683594626628</v>
      </c>
      <c r="S132" s="99">
        <v>15.440468224745523</v>
      </c>
      <c r="T132" s="99">
        <v>15.689553670282791</v>
      </c>
      <c r="U132" s="99">
        <v>16.007307853501491</v>
      </c>
      <c r="V132" s="99">
        <v>16.927344999938949</v>
      </c>
      <c r="W132" s="99">
        <v>16.241384770998504</v>
      </c>
      <c r="X132" s="99">
        <v>15.996164266815434</v>
      </c>
      <c r="Y132" s="99">
        <v>16.875207347085539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3.2656355801298731</v>
      </c>
      <c r="D133" s="102">
        <v>2.9125783697796397</v>
      </c>
      <c r="E133" s="102">
        <v>3.6000086438856513</v>
      </c>
      <c r="F133" s="102">
        <v>3.5423725185315886</v>
      </c>
      <c r="G133" s="102">
        <v>2.803139887317093</v>
      </c>
      <c r="H133" s="102">
        <v>3.831291423290331</v>
      </c>
      <c r="I133" s="102">
        <v>3.3651515136916803</v>
      </c>
      <c r="J133" s="102">
        <v>3.7699064226406498</v>
      </c>
      <c r="K133" s="102">
        <v>3.3533071829187251</v>
      </c>
      <c r="L133" s="102">
        <v>3.3741606425845196</v>
      </c>
      <c r="M133" s="102">
        <v>3.6548025826488022</v>
      </c>
      <c r="N133" s="102">
        <v>2.1449250188931051</v>
      </c>
      <c r="O133" s="102">
        <v>2.2913886265717718</v>
      </c>
      <c r="P133" s="102">
        <v>2.3815868308803196</v>
      </c>
      <c r="Q133" s="102">
        <v>3.8985509280689885</v>
      </c>
      <c r="R133" s="102">
        <v>3.9625522960022588</v>
      </c>
      <c r="S133" s="102">
        <v>3.7637898338249354</v>
      </c>
      <c r="T133" s="102">
        <v>3.92613177676684</v>
      </c>
      <c r="U133" s="102">
        <v>3.9343287760138259</v>
      </c>
      <c r="V133" s="102">
        <v>4.5213421920874604</v>
      </c>
      <c r="W133" s="102">
        <v>3.4691656255859034</v>
      </c>
      <c r="X133" s="102">
        <v>4.048825338521211</v>
      </c>
      <c r="Y133" s="102">
        <v>5.3165937205239953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10.712730919434007</v>
      </c>
      <c r="D134" s="105">
        <v>9.8264010997013127</v>
      </c>
      <c r="E134" s="105">
        <v>9.2897101823483847</v>
      </c>
      <c r="F134" s="105">
        <v>11.370833179262952</v>
      </c>
      <c r="G134" s="105">
        <v>10.978093919148003</v>
      </c>
      <c r="H134" s="105">
        <v>10.156120434681783</v>
      </c>
      <c r="I134" s="105">
        <v>11.750990908007303</v>
      </c>
      <c r="J134" s="105">
        <v>11.006965454938607</v>
      </c>
      <c r="K134" s="105">
        <v>10.857451933117016</v>
      </c>
      <c r="L134" s="105">
        <v>11.514610949345654</v>
      </c>
      <c r="M134" s="105">
        <v>10.34306660379791</v>
      </c>
      <c r="N134" s="105">
        <v>11.337009730155248</v>
      </c>
      <c r="O134" s="105">
        <v>11.121999616311387</v>
      </c>
      <c r="P134" s="105">
        <v>11.166716528234064</v>
      </c>
      <c r="Q134" s="105">
        <v>10.740006833190444</v>
      </c>
      <c r="R134" s="105">
        <v>11.37713129862437</v>
      </c>
      <c r="S134" s="105">
        <v>11.676678390920587</v>
      </c>
      <c r="T134" s="105">
        <v>11.763421893515952</v>
      </c>
      <c r="U134" s="105">
        <v>12.072979077487664</v>
      </c>
      <c r="V134" s="105">
        <v>12.406002807851488</v>
      </c>
      <c r="W134" s="105">
        <v>12.772219145412603</v>
      </c>
      <c r="X134" s="105">
        <v>11.947338928294222</v>
      </c>
      <c r="Y134" s="105">
        <v>11.558613626561545</v>
      </c>
      <c r="DA134" s="132" t="s">
        <v>3041</v>
      </c>
    </row>
    <row r="135" spans="1:105" ht="12" customHeight="1" x14ac:dyDescent="0.25">
      <c r="A135" s="106" t="s">
        <v>122</v>
      </c>
      <c r="B135" s="102">
        <v>12.73508724062178</v>
      </c>
      <c r="C135" s="102">
        <v>13.180302455327642</v>
      </c>
      <c r="D135" s="102">
        <v>13.320305398944024</v>
      </c>
      <c r="E135" s="102">
        <v>14.62951350983097</v>
      </c>
      <c r="F135" s="102">
        <v>13.891236136935657</v>
      </c>
      <c r="G135" s="102">
        <v>13.356026119030231</v>
      </c>
      <c r="H135" s="102">
        <v>14.884845919978847</v>
      </c>
      <c r="I135" s="102">
        <v>14.214481339816114</v>
      </c>
      <c r="J135" s="102">
        <v>15.192139735467986</v>
      </c>
      <c r="K135" s="102">
        <v>14.677789705739499</v>
      </c>
      <c r="L135" s="102">
        <v>14.711858610926688</v>
      </c>
      <c r="M135" s="102">
        <v>15.037715826985803</v>
      </c>
      <c r="N135" s="102">
        <v>12.65648419339097</v>
      </c>
      <c r="O135" s="102">
        <v>12.785319462610898</v>
      </c>
      <c r="P135" s="102">
        <v>13.147690818606973</v>
      </c>
      <c r="Q135" s="102">
        <v>15.415628024583986</v>
      </c>
      <c r="R135" s="102">
        <v>15.343973054268112</v>
      </c>
      <c r="S135" s="102">
        <v>15.264917372411372</v>
      </c>
      <c r="T135" s="102">
        <v>15.460962373801117</v>
      </c>
      <c r="U135" s="102">
        <v>15.703718383019952</v>
      </c>
      <c r="V135" s="102">
        <v>17.398785965724699</v>
      </c>
      <c r="W135" s="102">
        <v>15.543946251427018</v>
      </c>
      <c r="X135" s="102">
        <v>15.395330210689735</v>
      </c>
      <c r="Y135" s="102">
        <v>16.705546581128782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13.180097498572598</v>
      </c>
      <c r="D136" s="105">
        <v>13.318686322053642</v>
      </c>
      <c r="E136" s="105">
        <v>14.628428750565645</v>
      </c>
      <c r="F136" s="105">
        <v>13.893560049519822</v>
      </c>
      <c r="G136" s="105">
        <v>13.358971950897912</v>
      </c>
      <c r="H136" s="105">
        <v>14.891571484249194</v>
      </c>
      <c r="I136" s="105">
        <v>14.217265294871911</v>
      </c>
      <c r="J136" s="105">
        <v>15.189010335328184</v>
      </c>
      <c r="K136" s="105">
        <v>14.668588764260114</v>
      </c>
      <c r="L136" s="105">
        <v>14.703446771304812</v>
      </c>
      <c r="M136" s="105">
        <v>15.028858823233509</v>
      </c>
      <c r="N136" s="105">
        <v>12.654303741091521</v>
      </c>
      <c r="O136" s="105">
        <v>12.784555976127033</v>
      </c>
      <c r="P136" s="105">
        <v>13.144493485347745</v>
      </c>
      <c r="Q136" s="105">
        <v>15.410579080784588</v>
      </c>
      <c r="R136" s="105">
        <v>15.338279368403475</v>
      </c>
      <c r="S136" s="105">
        <v>15.259015595239381</v>
      </c>
      <c r="T136" s="105">
        <v>15.454673401422921</v>
      </c>
      <c r="U136" s="105">
        <v>15.697452224256221</v>
      </c>
      <c r="V136" s="105">
        <v>17.392453132313296</v>
      </c>
      <c r="W136" s="105">
        <v>15.54085182846663</v>
      </c>
      <c r="X136" s="105">
        <v>15.395380169034336</v>
      </c>
      <c r="Y136" s="105">
        <v>16.711222836304568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3.0773486191667394</v>
      </c>
      <c r="D137" s="99">
        <v>3.0418096361076645</v>
      </c>
      <c r="E137" s="99">
        <v>4.0811393648202365</v>
      </c>
      <c r="F137" s="99">
        <v>3.2956460945650607</v>
      </c>
      <c r="G137" s="99">
        <v>2.7151790087070875</v>
      </c>
      <c r="H137" s="99">
        <v>4.0798924966231391</v>
      </c>
      <c r="I137" s="99">
        <v>3.1663423751919018</v>
      </c>
      <c r="J137" s="99">
        <v>3.8763786742291848</v>
      </c>
      <c r="K137" s="99">
        <v>3.4631239043821704</v>
      </c>
      <c r="L137" s="99">
        <v>3.3318015147830677</v>
      </c>
      <c r="M137" s="99">
        <v>3.9294947468395307</v>
      </c>
      <c r="N137" s="99">
        <v>2.0044613256776032</v>
      </c>
      <c r="O137" s="99">
        <v>2.1802192555696567</v>
      </c>
      <c r="P137" s="99">
        <v>2.3064675424752137</v>
      </c>
      <c r="Q137" s="99">
        <v>4.1057436655037867</v>
      </c>
      <c r="R137" s="99">
        <v>3.9636243433451841</v>
      </c>
      <c r="S137" s="99">
        <v>3.7183703126838163</v>
      </c>
      <c r="T137" s="99">
        <v>3.8666117867584009</v>
      </c>
      <c r="U137" s="99">
        <v>3.857530976213579</v>
      </c>
      <c r="V137" s="99">
        <v>4.6482558892865624</v>
      </c>
      <c r="W137" s="99">
        <v>3.3118987956994395</v>
      </c>
      <c r="X137" s="99">
        <v>3.889610672906167</v>
      </c>
      <c r="Y137" s="99">
        <v>5.2681688532877535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10.102748879405858</v>
      </c>
      <c r="D138" s="99">
        <v>10.276876685945977</v>
      </c>
      <c r="E138" s="99">
        <v>10.54728938574541</v>
      </c>
      <c r="F138" s="99">
        <v>10.597913954954761</v>
      </c>
      <c r="G138" s="99">
        <v>10.643792942190824</v>
      </c>
      <c r="H138" s="99">
        <v>10.811678987626056</v>
      </c>
      <c r="I138" s="99">
        <v>11.050922919680009</v>
      </c>
      <c r="J138" s="99">
        <v>11.312631661099001</v>
      </c>
      <c r="K138" s="99">
        <v>11.205464859877944</v>
      </c>
      <c r="L138" s="99">
        <v>11.371645256521743</v>
      </c>
      <c r="M138" s="99">
        <v>11.099364076393977</v>
      </c>
      <c r="N138" s="99">
        <v>10.649842415413922</v>
      </c>
      <c r="O138" s="99">
        <v>10.604336720557377</v>
      </c>
      <c r="P138" s="99">
        <v>10.838025942872534</v>
      </c>
      <c r="Q138" s="99">
        <v>11.304835415280804</v>
      </c>
      <c r="R138" s="99">
        <v>11.37465502505829</v>
      </c>
      <c r="S138" s="99">
        <v>11.540645282555561</v>
      </c>
      <c r="T138" s="99">
        <v>11.588061614664522</v>
      </c>
      <c r="U138" s="99">
        <v>11.839921248042643</v>
      </c>
      <c r="V138" s="99">
        <v>12.744197243026733</v>
      </c>
      <c r="W138" s="99">
        <v>12.228953032767196</v>
      </c>
      <c r="X138" s="99">
        <v>11.505769496128169</v>
      </c>
      <c r="Y138" s="99">
        <v>11.443053983016814</v>
      </c>
      <c r="DA138" s="63" t="s">
        <v>3045</v>
      </c>
    </row>
    <row r="139" spans="1:105" ht="12" customHeight="1" x14ac:dyDescent="0.25">
      <c r="A139" s="121" t="s">
        <v>54</v>
      </c>
      <c r="B139" s="123">
        <v>5.5273560168197555</v>
      </c>
      <c r="C139" s="123">
        <v>5.6702161997392517</v>
      </c>
      <c r="D139" s="123">
        <v>5.7975736342067403</v>
      </c>
      <c r="E139" s="123">
        <v>5.8772847880356984</v>
      </c>
      <c r="F139" s="123">
        <v>5.7269956146296366</v>
      </c>
      <c r="G139" s="123">
        <v>5.6347154909878769</v>
      </c>
      <c r="H139" s="123">
        <v>5.5350383309368665</v>
      </c>
      <c r="I139" s="123">
        <v>5.1344004721246161</v>
      </c>
      <c r="J139" s="123">
        <v>4.6757019241515163</v>
      </c>
      <c r="K139" s="123">
        <v>4.4562416872336676</v>
      </c>
      <c r="L139" s="123">
        <v>4.673658604156766</v>
      </c>
      <c r="M139" s="123">
        <v>4.0380833267361389</v>
      </c>
      <c r="N139" s="123">
        <v>3.4876056846536891</v>
      </c>
      <c r="O139" s="123">
        <v>3.5455510924786666</v>
      </c>
      <c r="P139" s="123">
        <v>3.3810249586800207</v>
      </c>
      <c r="Q139" s="123">
        <v>3.5861427167603268</v>
      </c>
      <c r="R139" s="123">
        <v>3.3620967494888747</v>
      </c>
      <c r="S139" s="123">
        <v>4.1411741262619062</v>
      </c>
      <c r="T139" s="123">
        <v>4.425587707276617</v>
      </c>
      <c r="U139" s="123">
        <v>4.5732474432399464</v>
      </c>
      <c r="V139" s="123">
        <v>6.9344199341381572</v>
      </c>
      <c r="W139" s="123">
        <v>6.3691507688330473</v>
      </c>
      <c r="X139" s="123">
        <v>5.7998515014396901</v>
      </c>
      <c r="Y139" s="123">
        <v>5.6049442919622976</v>
      </c>
      <c r="DA139" s="130" t="s">
        <v>3046</v>
      </c>
    </row>
    <row r="140" spans="1:105" ht="12" customHeight="1" x14ac:dyDescent="0.25">
      <c r="A140" s="97" t="s">
        <v>50</v>
      </c>
      <c r="B140" s="99">
        <v>5.5843709567859472</v>
      </c>
      <c r="C140" s="99">
        <v>5.5965066863297483</v>
      </c>
      <c r="D140" s="99">
        <v>5.9152287198153193</v>
      </c>
      <c r="E140" s="99">
        <v>5.9702576138803831</v>
      </c>
      <c r="F140" s="99">
        <v>5.6788570487731231</v>
      </c>
      <c r="G140" s="99">
        <v>5.6565628562414458</v>
      </c>
      <c r="H140" s="99">
        <v>5.6054517435956992</v>
      </c>
      <c r="I140" s="99">
        <v>5.1067416054862251</v>
      </c>
      <c r="J140" s="99">
        <v>4.5488947413918206</v>
      </c>
      <c r="K140" s="99">
        <v>4.5509718947437987</v>
      </c>
      <c r="L140" s="99">
        <v>4.8157187435507716</v>
      </c>
      <c r="M140" s="99">
        <v>3.9725117699479209</v>
      </c>
      <c r="N140" s="99">
        <v>3.3529123703225032</v>
      </c>
      <c r="O140" s="99">
        <v>3.6244604726964855</v>
      </c>
      <c r="P140" s="99">
        <v>3.3839908214659191</v>
      </c>
      <c r="Q140" s="99">
        <v>3.5929189314301651</v>
      </c>
      <c r="R140" s="99">
        <v>3.1842236831411523</v>
      </c>
      <c r="S140" s="99">
        <v>4.2026107967547395</v>
      </c>
      <c r="T140" s="99">
        <v>4.5431446049519062</v>
      </c>
      <c r="U140" s="99">
        <v>4.7143755607775555</v>
      </c>
      <c r="V140" s="99">
        <v>6.6008573164727116</v>
      </c>
      <c r="W140" s="99">
        <v>6.4184168434582451</v>
      </c>
      <c r="X140" s="99">
        <v>5.8110579649034175</v>
      </c>
      <c r="Y140" s="99">
        <v>5.5354584000854423</v>
      </c>
      <c r="DA140" s="63" t="s">
        <v>3047</v>
      </c>
    </row>
    <row r="141" spans="1:105" ht="12" customHeight="1" x14ac:dyDescent="0.25">
      <c r="A141" s="109" t="s">
        <v>120</v>
      </c>
      <c r="B141" s="110">
        <v>5.0439670916957144</v>
      </c>
      <c r="C141" s="110">
        <v>6.266599850525119</v>
      </c>
      <c r="D141" s="110">
        <v>4.7540116863020199</v>
      </c>
      <c r="E141" s="110">
        <v>4.878156179045809</v>
      </c>
      <c r="F141" s="110">
        <v>6.198250459537813</v>
      </c>
      <c r="G141" s="110">
        <v>5.4722996148536938</v>
      </c>
      <c r="H141" s="110">
        <v>5.1256287924564008</v>
      </c>
      <c r="I141" s="110">
        <v>5.2744271271524044</v>
      </c>
      <c r="J141" s="110">
        <v>5.2545094744567926</v>
      </c>
      <c r="K141" s="110">
        <v>4.1055283216684737</v>
      </c>
      <c r="L141" s="110">
        <v>4.2572870379765799</v>
      </c>
      <c r="M141" s="110">
        <v>4.1822280678951165</v>
      </c>
      <c r="N141" s="110">
        <v>3.7225129250997298</v>
      </c>
      <c r="O141" s="110">
        <v>3.4152084558058551</v>
      </c>
      <c r="P141" s="110">
        <v>3.3766668557488027</v>
      </c>
      <c r="Q141" s="110">
        <v>3.5771407745824377</v>
      </c>
      <c r="R141" s="110">
        <v>3.5812057818369132</v>
      </c>
      <c r="S141" s="110">
        <v>4.0628730725369975</v>
      </c>
      <c r="T141" s="110">
        <v>4.2766645427534113</v>
      </c>
      <c r="U141" s="110">
        <v>4.4006272015736618</v>
      </c>
      <c r="V141" s="110">
        <v>7.3018321843257228</v>
      </c>
      <c r="W141" s="110">
        <v>6.318879241114745</v>
      </c>
      <c r="X141" s="110">
        <v>5.78910005131016</v>
      </c>
      <c r="Y141" s="110">
        <v>5.6676319047290526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91.071972607058328</v>
      </c>
      <c r="C143" s="118">
        <f t="shared" si="49"/>
        <v>97.804601162562292</v>
      </c>
      <c r="D143" s="118">
        <f t="shared" si="49"/>
        <v>100.93544474914313</v>
      </c>
      <c r="E143" s="118">
        <f t="shared" si="49"/>
        <v>113.13195191275608</v>
      </c>
      <c r="F143" s="118">
        <f t="shared" si="49"/>
        <v>106.46742584842163</v>
      </c>
      <c r="G143" s="118">
        <f t="shared" si="49"/>
        <v>111.07189541789209</v>
      </c>
      <c r="H143" s="118">
        <f t="shared" si="49"/>
        <v>117.59922423376952</v>
      </c>
      <c r="I143" s="118">
        <f t="shared" si="49"/>
        <v>104.14754757832966</v>
      </c>
      <c r="J143" s="118">
        <f t="shared" si="49"/>
        <v>105.47315026224803</v>
      </c>
      <c r="K143" s="118">
        <f t="shared" si="49"/>
        <v>105.09829290054489</v>
      </c>
      <c r="L143" s="118">
        <f t="shared" si="49"/>
        <v>123.53596280412252</v>
      </c>
      <c r="M143" s="118">
        <f t="shared" si="49"/>
        <v>116.16398482962583</v>
      </c>
      <c r="N143" s="118">
        <f t="shared" si="49"/>
        <v>108.00507942374482</v>
      </c>
      <c r="O143" s="118">
        <f t="shared" si="49"/>
        <v>98.78717334280941</v>
      </c>
      <c r="P143" s="118">
        <f t="shared" si="49"/>
        <v>89.107354974697529</v>
      </c>
      <c r="Q143" s="118">
        <f t="shared" si="49"/>
        <v>125.70168164715264</v>
      </c>
      <c r="R143" s="118">
        <f t="shared" ref="R143:V143" si="50">R144+R146+R148+R157</f>
        <v>114.46369680147281</v>
      </c>
      <c r="S143" s="118">
        <f t="shared" si="50"/>
        <v>106.1562988131127</v>
      </c>
      <c r="T143" s="118">
        <f t="shared" si="50"/>
        <v>111.16418040249411</v>
      </c>
      <c r="U143" s="118">
        <f t="shared" si="50"/>
        <v>113.05670032543037</v>
      </c>
      <c r="V143" s="118">
        <f t="shared" si="50"/>
        <v>107.15565141398781</v>
      </c>
      <c r="W143" s="118">
        <f t="shared" ref="W143:Y143" si="51">W144+W146+W148+W157</f>
        <v>125.22051228067517</v>
      </c>
      <c r="X143" s="118">
        <f t="shared" si="51"/>
        <v>129.36532015089301</v>
      </c>
      <c r="Y143" s="118">
        <f t="shared" si="51"/>
        <v>126.69625357816514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72.313402163487964</v>
      </c>
      <c r="C144" s="123">
        <f t="shared" si="52"/>
        <v>78.856970171371813</v>
      </c>
      <c r="D144" s="123">
        <f t="shared" si="52"/>
        <v>81.238448366768267</v>
      </c>
      <c r="E144" s="123">
        <f t="shared" si="52"/>
        <v>92.154482941893221</v>
      </c>
      <c r="F144" s="123">
        <f t="shared" si="52"/>
        <v>86.831082157382497</v>
      </c>
      <c r="G144" s="123">
        <f t="shared" si="52"/>
        <v>91.543098440761156</v>
      </c>
      <c r="H144" s="123">
        <f t="shared" si="52"/>
        <v>96.580129641088803</v>
      </c>
      <c r="I144" s="123">
        <f t="shared" si="52"/>
        <v>84.135344706922595</v>
      </c>
      <c r="J144" s="123">
        <f t="shared" si="52"/>
        <v>85.271520147694446</v>
      </c>
      <c r="K144" s="123">
        <f t="shared" si="52"/>
        <v>85.477093911576119</v>
      </c>
      <c r="L144" s="123">
        <f t="shared" si="52"/>
        <v>103.2606401576771</v>
      </c>
      <c r="M144" s="123">
        <f t="shared" si="52"/>
        <v>96.353901470446161</v>
      </c>
      <c r="N144" s="123">
        <f t="shared" si="52"/>
        <v>90.430366914896851</v>
      </c>
      <c r="O144" s="123">
        <f t="shared" si="52"/>
        <v>81.3787538418634</v>
      </c>
      <c r="P144" s="123">
        <f t="shared" si="52"/>
        <v>71.59695127296996</v>
      </c>
      <c r="Q144" s="123">
        <f t="shared" si="52"/>
        <v>104.6010126099865</v>
      </c>
      <c r="R144" s="123">
        <f t="shared" si="52"/>
        <v>93.110995395644096</v>
      </c>
      <c r="S144" s="123">
        <f t="shared" si="52"/>
        <v>83.549284829620106</v>
      </c>
      <c r="T144" s="123">
        <f t="shared" si="52"/>
        <v>87.591079462406682</v>
      </c>
      <c r="U144" s="123">
        <f t="shared" si="52"/>
        <v>88.391975203561856</v>
      </c>
      <c r="V144" s="123">
        <f t="shared" si="52"/>
        <v>80.838665219078905</v>
      </c>
      <c r="W144" s="123">
        <f t="shared" si="52"/>
        <v>95.06543555862514</v>
      </c>
      <c r="X144" s="123">
        <f t="shared" si="52"/>
        <v>98.85734825082929</v>
      </c>
      <c r="Y144" s="123">
        <f t="shared" si="52"/>
        <v>96.126349886832159</v>
      </c>
      <c r="DA144" s="130" t="s">
        <v>3050</v>
      </c>
    </row>
    <row r="145" spans="1:105" ht="12" customHeight="1" x14ac:dyDescent="0.25">
      <c r="A145" s="97" t="s">
        <v>53</v>
      </c>
      <c r="B145" s="99">
        <v>72.313402163487964</v>
      </c>
      <c r="C145" s="99">
        <v>78.856970171371813</v>
      </c>
      <c r="D145" s="99">
        <v>81.238448366768267</v>
      </c>
      <c r="E145" s="99">
        <v>92.154482941893221</v>
      </c>
      <c r="F145" s="99">
        <v>86.831082157382497</v>
      </c>
      <c r="G145" s="99">
        <v>91.543098440761156</v>
      </c>
      <c r="H145" s="99">
        <v>96.580129641088803</v>
      </c>
      <c r="I145" s="99">
        <v>84.135344706922595</v>
      </c>
      <c r="J145" s="99">
        <v>85.271520147694446</v>
      </c>
      <c r="K145" s="99">
        <v>85.477093911576119</v>
      </c>
      <c r="L145" s="99">
        <v>103.2606401576771</v>
      </c>
      <c r="M145" s="99">
        <v>96.353901470446161</v>
      </c>
      <c r="N145" s="99">
        <v>90.430366914896851</v>
      </c>
      <c r="O145" s="99">
        <v>81.3787538418634</v>
      </c>
      <c r="P145" s="99">
        <v>71.59695127296996</v>
      </c>
      <c r="Q145" s="99">
        <v>104.6010126099865</v>
      </c>
      <c r="R145" s="99">
        <v>93.110995395644096</v>
      </c>
      <c r="S145" s="99">
        <v>83.549284829620106</v>
      </c>
      <c r="T145" s="99">
        <v>87.591079462406682</v>
      </c>
      <c r="U145" s="99">
        <v>88.391975203561856</v>
      </c>
      <c r="V145" s="99">
        <v>80.838665219078905</v>
      </c>
      <c r="W145" s="99">
        <v>95.06543555862514</v>
      </c>
      <c r="X145" s="99">
        <v>98.85734825082929</v>
      </c>
      <c r="Y145" s="99">
        <v>96.126349886832159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0.20911227995651582</v>
      </c>
      <c r="C146" s="123">
        <f t="shared" si="53"/>
        <v>0.24840902449713564</v>
      </c>
      <c r="D146" s="123">
        <f t="shared" si="53"/>
        <v>0.37282002757376359</v>
      </c>
      <c r="E146" s="123">
        <f t="shared" si="53"/>
        <v>0.5516112424496693</v>
      </c>
      <c r="F146" s="123">
        <f t="shared" si="53"/>
        <v>0.29626361110449079</v>
      </c>
      <c r="G146" s="123">
        <f t="shared" si="53"/>
        <v>0.33754820315288958</v>
      </c>
      <c r="H146" s="123">
        <f t="shared" si="53"/>
        <v>0.53200630367194801</v>
      </c>
      <c r="I146" s="123">
        <f t="shared" si="53"/>
        <v>0.76272245411464279</v>
      </c>
      <c r="J146" s="123">
        <f t="shared" si="53"/>
        <v>0.49653449529989552</v>
      </c>
      <c r="K146" s="123">
        <f t="shared" si="53"/>
        <v>0.53456060392417037</v>
      </c>
      <c r="L146" s="123">
        <f t="shared" si="53"/>
        <v>0.68652668558048024</v>
      </c>
      <c r="M146" s="123">
        <f t="shared" si="53"/>
        <v>0.71738961936960066</v>
      </c>
      <c r="N146" s="123">
        <f t="shared" si="53"/>
        <v>1.4426893642089988</v>
      </c>
      <c r="O146" s="123">
        <f t="shared" si="53"/>
        <v>1.0056353043455597</v>
      </c>
      <c r="P146" s="123">
        <f t="shared" si="53"/>
        <v>1.004653814526248</v>
      </c>
      <c r="Q146" s="123">
        <f t="shared" si="53"/>
        <v>2.2101288843448765</v>
      </c>
      <c r="R146" s="123">
        <f t="shared" si="53"/>
        <v>2.7928753911187774</v>
      </c>
      <c r="S146" s="123">
        <f t="shared" si="53"/>
        <v>3.1911568012899303</v>
      </c>
      <c r="T146" s="123">
        <f t="shared" si="53"/>
        <v>3.6116252849127188</v>
      </c>
      <c r="U146" s="123">
        <f t="shared" si="53"/>
        <v>4.2888787961657995</v>
      </c>
      <c r="V146" s="123">
        <f t="shared" si="53"/>
        <v>2.1550403096905537</v>
      </c>
      <c r="W146" s="123">
        <f t="shared" si="53"/>
        <v>8.2976381616640023</v>
      </c>
      <c r="X146" s="123">
        <f t="shared" si="53"/>
        <v>9.347772565524993</v>
      </c>
      <c r="Y146" s="123">
        <f t="shared" si="53"/>
        <v>8.2785359348631982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0.20911227995651582</v>
      </c>
      <c r="C147" s="99">
        <f>RES_hhdet_tesh!C147/RES_summary!C$19</f>
        <v>0.24840902449713564</v>
      </c>
      <c r="D147" s="99">
        <f>RES_hhdet_tesh!D147/RES_summary!D$19</f>
        <v>0.37282002757376359</v>
      </c>
      <c r="E147" s="99">
        <f>RES_hhdet_tesh!E147/RES_summary!E$19</f>
        <v>0.5516112424496693</v>
      </c>
      <c r="F147" s="99">
        <f>RES_hhdet_tesh!F147/RES_summary!F$19</f>
        <v>0.29626361110449079</v>
      </c>
      <c r="G147" s="99">
        <f>RES_hhdet_tesh!G147/RES_summary!G$19</f>
        <v>0.33754820315288958</v>
      </c>
      <c r="H147" s="99">
        <f>RES_hhdet_tesh!H147/RES_summary!H$19</f>
        <v>0.53200630367194801</v>
      </c>
      <c r="I147" s="99">
        <f>RES_hhdet_tesh!I147/RES_summary!I$19</f>
        <v>0.76272245411464279</v>
      </c>
      <c r="J147" s="99">
        <f>RES_hhdet_tesh!J147/RES_summary!J$19</f>
        <v>0.49653449529989552</v>
      </c>
      <c r="K147" s="99">
        <f>RES_hhdet_tesh!K147/RES_summary!K$19</f>
        <v>0.53456060392417037</v>
      </c>
      <c r="L147" s="99">
        <f>RES_hhdet_tesh!L147/RES_summary!L$19</f>
        <v>0.68652668558048024</v>
      </c>
      <c r="M147" s="99">
        <f>RES_hhdet_tesh!M147/RES_summary!M$19</f>
        <v>0.71738961936960066</v>
      </c>
      <c r="N147" s="99">
        <f>RES_hhdet_tesh!N147/RES_summary!N$19</f>
        <v>1.4426893642089988</v>
      </c>
      <c r="O147" s="99">
        <f>RES_hhdet_tesh!O147/RES_summary!O$19</f>
        <v>1.0056353043455597</v>
      </c>
      <c r="P147" s="99">
        <f>RES_hhdet_tesh!P147/RES_summary!P$19</f>
        <v>1.004653814526248</v>
      </c>
      <c r="Q147" s="99">
        <f>RES_hhdet_tesh!Q147/RES_summary!Q$19</f>
        <v>2.2101288843448765</v>
      </c>
      <c r="R147" s="99">
        <f>RES_hhdet_tesh!R147/RES_summary!R$19</f>
        <v>2.7928753911187774</v>
      </c>
      <c r="S147" s="99">
        <f>RES_hhdet_tesh!S147/RES_summary!S$19</f>
        <v>3.1911568012899303</v>
      </c>
      <c r="T147" s="99">
        <f>RES_hhdet_tesh!T147/RES_summary!T$19</f>
        <v>3.6116252849127188</v>
      </c>
      <c r="U147" s="99">
        <f>RES_hhdet_tesh!U147/RES_summary!U$19</f>
        <v>4.2888787961657995</v>
      </c>
      <c r="V147" s="99">
        <f>RES_hhdet_tesh!V147/RES_summary!V$19</f>
        <v>2.1550403096905537</v>
      </c>
      <c r="W147" s="99">
        <f>RES_hhdet_tesh!W147/RES_summary!W$19</f>
        <v>8.2976381616640023</v>
      </c>
      <c r="X147" s="99">
        <f>RES_hhdet_tesh!X147/RES_summary!X$19</f>
        <v>9.347772565524993</v>
      </c>
      <c r="Y147" s="99">
        <f>RES_hhdet_tesh!Y147/RES_summary!Y$19</f>
        <v>8.2785359348631982</v>
      </c>
      <c r="DA147" s="63" t="s">
        <v>3053</v>
      </c>
    </row>
    <row r="148" spans="1:105" ht="12" customHeight="1" x14ac:dyDescent="0.25">
      <c r="A148" s="121" t="s">
        <v>55</v>
      </c>
      <c r="B148" s="123">
        <v>13.022051420218951</v>
      </c>
      <c r="C148" s="123">
        <v>13.025730467001338</v>
      </c>
      <c r="D148" s="123">
        <v>13.501637372654457</v>
      </c>
      <c r="E148" s="123">
        <v>14.518276212038199</v>
      </c>
      <c r="F148" s="123">
        <v>13.624508134076347</v>
      </c>
      <c r="G148" s="123">
        <v>13.552733563591806</v>
      </c>
      <c r="H148" s="123">
        <v>14.942325614331859</v>
      </c>
      <c r="I148" s="123">
        <v>14.117570370379205</v>
      </c>
      <c r="J148" s="123">
        <v>15.031019054116445</v>
      </c>
      <c r="K148" s="123">
        <v>14.636774874145809</v>
      </c>
      <c r="L148" s="123">
        <v>14.931802309507834</v>
      </c>
      <c r="M148" s="123">
        <v>15.050510263583641</v>
      </c>
      <c r="N148" s="123">
        <v>12.642672796050599</v>
      </c>
      <c r="O148" s="123">
        <v>12.854419546350462</v>
      </c>
      <c r="P148" s="123">
        <v>13.124964119872216</v>
      </c>
      <c r="Q148" s="123">
        <v>15.305238524769278</v>
      </c>
      <c r="R148" s="123">
        <v>15.177684784306297</v>
      </c>
      <c r="S148" s="123">
        <v>15.278800546784838</v>
      </c>
      <c r="T148" s="123">
        <v>15.540597793099392</v>
      </c>
      <c r="U148" s="123">
        <v>15.807610197554473</v>
      </c>
      <c r="V148" s="123">
        <v>17.210366789115781</v>
      </c>
      <c r="W148" s="123">
        <v>15.490728414204639</v>
      </c>
      <c r="X148" s="123">
        <v>15.361417416829466</v>
      </c>
      <c r="Y148" s="123">
        <v>16.680598382462986</v>
      </c>
      <c r="DA148" s="130" t="s">
        <v>3054</v>
      </c>
    </row>
    <row r="149" spans="1:105" ht="12" customHeight="1" x14ac:dyDescent="0.25">
      <c r="A149" s="97" t="s">
        <v>124</v>
      </c>
      <c r="B149" s="99">
        <v>13.767387913535099</v>
      </c>
      <c r="C149" s="99">
        <v>12.557204042618842</v>
      </c>
      <c r="D149" s="99">
        <v>14.157365666546335</v>
      </c>
      <c r="E149" s="99">
        <v>14.062283892067061</v>
      </c>
      <c r="F149" s="99">
        <v>12.241382913344996</v>
      </c>
      <c r="G149" s="99">
        <v>14.746944800079344</v>
      </c>
      <c r="H149" s="99">
        <v>15.298235428012823</v>
      </c>
      <c r="I149" s="99">
        <v>13.167945724902317</v>
      </c>
      <c r="J149" s="99">
        <v>13.134480547463713</v>
      </c>
      <c r="K149" s="99">
        <v>13.860166370444395</v>
      </c>
      <c r="L149" s="99">
        <v>18.270547249055756</v>
      </c>
      <c r="M149" s="99">
        <v>14.826762888235351</v>
      </c>
      <c r="N149" s="99">
        <v>11.992165587455242</v>
      </c>
      <c r="O149" s="99">
        <v>13.930765967494883</v>
      </c>
      <c r="P149" s="99">
        <v>13.213491658456789</v>
      </c>
      <c r="Q149" s="99">
        <v>13.655206465698289</v>
      </c>
      <c r="R149" s="99">
        <v>12.016646951935787</v>
      </c>
      <c r="S149" s="99">
        <v>16.372000971880713</v>
      </c>
      <c r="T149" s="99">
        <v>17.894447780435875</v>
      </c>
      <c r="U149" s="99">
        <v>18.848453908419422</v>
      </c>
      <c r="V149" s="99">
        <v>14.833587284036538</v>
      </c>
      <c r="W149" s="99">
        <v>15.784097740417391</v>
      </c>
      <c r="X149" s="99">
        <v>15.764413529943401</v>
      </c>
      <c r="Y149" s="99">
        <v>16.198196391762494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12.73508724062178</v>
      </c>
      <c r="C153" s="102">
        <v>13.179830486152641</v>
      </c>
      <c r="D153" s="102">
        <v>13.314894845855832</v>
      </c>
      <c r="E153" s="102">
        <v>14.624081037295545</v>
      </c>
      <c r="F153" s="102">
        <v>13.888344553418358</v>
      </c>
      <c r="G153" s="102">
        <v>13.357735846123962</v>
      </c>
      <c r="H153" s="102">
        <v>14.892641821623087</v>
      </c>
      <c r="I153" s="102">
        <v>14.224631237399919</v>
      </c>
      <c r="J153" s="102">
        <v>15.202233441504946</v>
      </c>
      <c r="K153" s="102">
        <v>14.693674515687141</v>
      </c>
      <c r="L153" s="102">
        <v>14.731274087291469</v>
      </c>
      <c r="M153" s="102">
        <v>15.061895654626449</v>
      </c>
      <c r="N153" s="102">
        <v>12.673133976446547</v>
      </c>
      <c r="O153" s="102">
        <v>12.803250676306646</v>
      </c>
      <c r="P153" s="102">
        <v>13.121472667557388</v>
      </c>
      <c r="Q153" s="102">
        <v>15.366013030451555</v>
      </c>
      <c r="R153" s="102">
        <v>15.301970432511155</v>
      </c>
      <c r="S153" s="102">
        <v>15.227687223583464</v>
      </c>
      <c r="T153" s="102">
        <v>15.415962664492596</v>
      </c>
      <c r="U153" s="102">
        <v>15.643093902212334</v>
      </c>
      <c r="V153" s="102">
        <v>17.323534695481644</v>
      </c>
      <c r="W153" s="102">
        <v>15.478996121434362</v>
      </c>
      <c r="X153" s="102">
        <v>15.348631124400269</v>
      </c>
      <c r="Y153" s="102">
        <v>16.689904257020689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13.182633888669313</v>
      </c>
      <c r="D154" s="105">
        <v>13.319120770316015</v>
      </c>
      <c r="E154" s="105">
        <v>14.627307740726195</v>
      </c>
      <c r="F154" s="105">
        <v>13.89258758466609</v>
      </c>
      <c r="G154" s="105">
        <v>13.358647601096227</v>
      </c>
      <c r="H154" s="105">
        <v>14.891468634463463</v>
      </c>
      <c r="I154" s="105">
        <v>14.223679605226852</v>
      </c>
      <c r="J154" s="105">
        <v>15.203086187413122</v>
      </c>
      <c r="K154" s="105">
        <v>14.702595500891132</v>
      </c>
      <c r="L154" s="105">
        <v>14.742853516958078</v>
      </c>
      <c r="M154" s="105">
        <v>15.069063428375193</v>
      </c>
      <c r="N154" s="105">
        <v>12.674514047720475</v>
      </c>
      <c r="O154" s="105">
        <v>12.809233004596679</v>
      </c>
      <c r="P154" s="105">
        <v>13.11627807543884</v>
      </c>
      <c r="Q154" s="105">
        <v>15.363315232618273</v>
      </c>
      <c r="R154" s="105">
        <v>15.303307271718996</v>
      </c>
      <c r="S154" s="105">
        <v>15.229025177118443</v>
      </c>
      <c r="T154" s="105">
        <v>15.415475543387466</v>
      </c>
      <c r="U154" s="105">
        <v>15.641898850721079</v>
      </c>
      <c r="V154" s="105">
        <v>17.32398035122123</v>
      </c>
      <c r="W154" s="105">
        <v>15.486150197632925</v>
      </c>
      <c r="X154" s="105">
        <v>15.360593066416534</v>
      </c>
      <c r="Y154" s="105">
        <v>16.710001372392274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3.0779408269681348</v>
      </c>
      <c r="D155" s="99">
        <v>3.0419088582740965</v>
      </c>
      <c r="E155" s="99">
        <v>4.080826617808091</v>
      </c>
      <c r="F155" s="99">
        <v>3.2954154193467677</v>
      </c>
      <c r="G155" s="99">
        <v>2.7151130853878183</v>
      </c>
      <c r="H155" s="99">
        <v>4.0798643185312882</v>
      </c>
      <c r="I155" s="99">
        <v>3.1677709131183769</v>
      </c>
      <c r="J155" s="99">
        <v>3.8799709644205183</v>
      </c>
      <c r="K155" s="99">
        <v>3.4711525937421053</v>
      </c>
      <c r="L155" s="99">
        <v>3.3407310846249136</v>
      </c>
      <c r="M155" s="99">
        <v>3.9400067748358798</v>
      </c>
      <c r="N155" s="99">
        <v>2.0076626695718778</v>
      </c>
      <c r="O155" s="99">
        <v>2.1844275622750451</v>
      </c>
      <c r="P155" s="99">
        <v>2.3015165774779662</v>
      </c>
      <c r="Q155" s="99">
        <v>4.09315145568487</v>
      </c>
      <c r="R155" s="99">
        <v>3.9545870680141615</v>
      </c>
      <c r="S155" s="99">
        <v>3.7110621426573958</v>
      </c>
      <c r="T155" s="99">
        <v>3.8568048567794313</v>
      </c>
      <c r="U155" s="99">
        <v>3.8438791519440469</v>
      </c>
      <c r="V155" s="99">
        <v>4.6299560551259846</v>
      </c>
      <c r="W155" s="99">
        <v>3.3002413738746514</v>
      </c>
      <c r="X155" s="99">
        <v>3.8808217840228729</v>
      </c>
      <c r="Y155" s="99">
        <v>5.2677837900161215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10.10469306170118</v>
      </c>
      <c r="D156" s="99">
        <v>10.277211912041921</v>
      </c>
      <c r="E156" s="99">
        <v>10.546481122918101</v>
      </c>
      <c r="F156" s="99">
        <v>10.597172165319323</v>
      </c>
      <c r="G156" s="99">
        <v>10.64353451570841</v>
      </c>
      <c r="H156" s="99">
        <v>10.811604315932177</v>
      </c>
      <c r="I156" s="99">
        <v>11.055908692108478</v>
      </c>
      <c r="J156" s="99">
        <v>11.323115222992605</v>
      </c>
      <c r="K156" s="99">
        <v>11.231442907149024</v>
      </c>
      <c r="L156" s="99">
        <v>11.402122432333165</v>
      </c>
      <c r="M156" s="99">
        <v>11.129056653539314</v>
      </c>
      <c r="N156" s="99">
        <v>10.666851378148596</v>
      </c>
      <c r="O156" s="99">
        <v>10.624805442321634</v>
      </c>
      <c r="P156" s="99">
        <v>10.814761497960877</v>
      </c>
      <c r="Q156" s="99">
        <v>11.270163776933403</v>
      </c>
      <c r="R156" s="99">
        <v>11.348720203704836</v>
      </c>
      <c r="S156" s="99">
        <v>11.517963034461049</v>
      </c>
      <c r="T156" s="99">
        <v>11.558670686608032</v>
      </c>
      <c r="U156" s="99">
        <v>11.798019698777031</v>
      </c>
      <c r="V156" s="99">
        <v>12.694024296095247</v>
      </c>
      <c r="W156" s="99">
        <v>12.185908823758277</v>
      </c>
      <c r="X156" s="99">
        <v>11.47977128239366</v>
      </c>
      <c r="Y156" s="99">
        <v>11.44221758237615</v>
      </c>
      <c r="DA156" s="63" t="s">
        <v>3062</v>
      </c>
    </row>
    <row r="157" spans="1:105" ht="12" customHeight="1" x14ac:dyDescent="0.25">
      <c r="A157" s="121" t="s">
        <v>54</v>
      </c>
      <c r="B157" s="123">
        <v>5.5274067433949057</v>
      </c>
      <c r="C157" s="123">
        <v>5.673491499692001</v>
      </c>
      <c r="D157" s="123">
        <v>5.8225389821466358</v>
      </c>
      <c r="E157" s="123">
        <v>5.9075815163749894</v>
      </c>
      <c r="F157" s="123">
        <v>5.7155719458582812</v>
      </c>
      <c r="G157" s="123">
        <v>5.6385152103862417</v>
      </c>
      <c r="H157" s="123">
        <v>5.5447626746768961</v>
      </c>
      <c r="I157" s="123">
        <v>5.1319100469132142</v>
      </c>
      <c r="J157" s="123">
        <v>4.6740765651372378</v>
      </c>
      <c r="K157" s="123">
        <v>4.4498635108987816</v>
      </c>
      <c r="L157" s="123">
        <v>4.6569936513571069</v>
      </c>
      <c r="M157" s="123">
        <v>4.0421834762264242</v>
      </c>
      <c r="N157" s="123">
        <v>3.4893503485883639</v>
      </c>
      <c r="O157" s="123">
        <v>3.548364650249991</v>
      </c>
      <c r="P157" s="123">
        <v>3.3807857673290993</v>
      </c>
      <c r="Q157" s="123">
        <v>3.5853016280519787</v>
      </c>
      <c r="R157" s="123">
        <v>3.3821412304036342</v>
      </c>
      <c r="S157" s="123">
        <v>4.1370566354178262</v>
      </c>
      <c r="T157" s="123">
        <v>4.4208778620753177</v>
      </c>
      <c r="U157" s="123">
        <v>4.5682361281482446</v>
      </c>
      <c r="V157" s="123">
        <v>6.951579096102571</v>
      </c>
      <c r="W157" s="123">
        <v>6.3667101461813971</v>
      </c>
      <c r="X157" s="123">
        <v>5.7987819177092597</v>
      </c>
      <c r="Y157" s="123">
        <v>5.6107693740067965</v>
      </c>
      <c r="DA157" s="130" t="s">
        <v>3063</v>
      </c>
    </row>
    <row r="158" spans="1:105" ht="12" customHeight="1" x14ac:dyDescent="0.25">
      <c r="A158" s="97" t="s">
        <v>50</v>
      </c>
      <c r="B158" s="99">
        <v>5.5843709567859463</v>
      </c>
      <c r="C158" s="99">
        <v>5.5965066863297483</v>
      </c>
      <c r="D158" s="99">
        <v>5.9152287198153228</v>
      </c>
      <c r="E158" s="99">
        <v>5.970257613880384</v>
      </c>
      <c r="F158" s="99">
        <v>5.678857048773124</v>
      </c>
      <c r="G158" s="99">
        <v>5.6565628562414476</v>
      </c>
      <c r="H158" s="99">
        <v>5.6054517435956992</v>
      </c>
      <c r="I158" s="99">
        <v>5.1067416054862234</v>
      </c>
      <c r="J158" s="99">
        <v>4.548894741391825</v>
      </c>
      <c r="K158" s="99">
        <v>4.5509718947438005</v>
      </c>
      <c r="L158" s="99">
        <v>4.8157187435507787</v>
      </c>
      <c r="M158" s="99">
        <v>3.9725117699479151</v>
      </c>
      <c r="N158" s="99">
        <v>3.3529123703224948</v>
      </c>
      <c r="O158" s="99">
        <v>3.6244604726964922</v>
      </c>
      <c r="P158" s="99">
        <v>3.3839908214659249</v>
      </c>
      <c r="Q158" s="99">
        <v>3.5929189314301717</v>
      </c>
      <c r="R158" s="99">
        <v>3.184223683141139</v>
      </c>
      <c r="S158" s="99">
        <v>4.2026107967547128</v>
      </c>
      <c r="T158" s="99">
        <v>4.5431446049518396</v>
      </c>
      <c r="U158" s="99">
        <v>4.7143755607775502</v>
      </c>
      <c r="V158" s="99">
        <v>6.6008573164727302</v>
      </c>
      <c r="W158" s="99">
        <v>6.4184168434582034</v>
      </c>
      <c r="X158" s="99">
        <v>5.8110579649033705</v>
      </c>
      <c r="Y158" s="99">
        <v>5.5354584000854476</v>
      </c>
      <c r="DA158" s="63" t="s">
        <v>3064</v>
      </c>
    </row>
    <row r="159" spans="1:105" ht="12" customHeight="1" x14ac:dyDescent="0.25">
      <c r="A159" s="109" t="s">
        <v>120</v>
      </c>
      <c r="B159" s="110">
        <v>5.0439670916957144</v>
      </c>
      <c r="C159" s="110">
        <v>6.266599850525119</v>
      </c>
      <c r="D159" s="110">
        <v>4.7540116863020199</v>
      </c>
      <c r="E159" s="110">
        <v>4.8781561790458099</v>
      </c>
      <c r="F159" s="110">
        <v>6.1982504595378138</v>
      </c>
      <c r="G159" s="110">
        <v>5.4722996148536955</v>
      </c>
      <c r="H159" s="110">
        <v>5.1256287924564008</v>
      </c>
      <c r="I159" s="110">
        <v>5.2744271271524052</v>
      </c>
      <c r="J159" s="110">
        <v>5.2545094744567882</v>
      </c>
      <c r="K159" s="110">
        <v>4.1055283216684737</v>
      </c>
      <c r="L159" s="110">
        <v>4.257287037976579</v>
      </c>
      <c r="M159" s="110">
        <v>4.1822280678951218</v>
      </c>
      <c r="N159" s="110">
        <v>3.7225129250997289</v>
      </c>
      <c r="O159" s="110">
        <v>3.4152084558058426</v>
      </c>
      <c r="P159" s="110">
        <v>3.3766668557487982</v>
      </c>
      <c r="Q159" s="110">
        <v>3.577140774582428</v>
      </c>
      <c r="R159" s="110">
        <v>3.5812057818369145</v>
      </c>
      <c r="S159" s="110">
        <v>4.0628730725370223</v>
      </c>
      <c r="T159" s="110">
        <v>4.2766645427534069</v>
      </c>
      <c r="U159" s="110">
        <v>4.4006272015736956</v>
      </c>
      <c r="V159" s="110">
        <v>7.3018321843257175</v>
      </c>
      <c r="W159" s="110">
        <v>6.3188792411147556</v>
      </c>
      <c r="X159" s="110">
        <v>5.7891000513101343</v>
      </c>
      <c r="Y159" s="110">
        <v>5.6676319047289736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95.045447404145193</v>
      </c>
      <c r="C161" s="118">
        <f t="shared" si="54"/>
        <v>99.53529171389475</v>
      </c>
      <c r="D161" s="118">
        <f t="shared" si="54"/>
        <v>101.7093063809846</v>
      </c>
      <c r="E161" s="118">
        <f t="shared" si="54"/>
        <v>110.50122649918893</v>
      </c>
      <c r="F161" s="118">
        <f t="shared" si="54"/>
        <v>106.18890653782145</v>
      </c>
      <c r="G161" s="118">
        <f t="shared" si="54"/>
        <v>112.39374633991481</v>
      </c>
      <c r="H161" s="118">
        <f t="shared" si="54"/>
        <v>112.77119718370351</v>
      </c>
      <c r="I161" s="118">
        <f t="shared" si="54"/>
        <v>104.48074845790634</v>
      </c>
      <c r="J161" s="118">
        <f t="shared" si="54"/>
        <v>108.29184510253785</v>
      </c>
      <c r="K161" s="118">
        <f t="shared" si="54"/>
        <v>112.53784204729644</v>
      </c>
      <c r="L161" s="118">
        <f t="shared" si="54"/>
        <v>117.82767135286136</v>
      </c>
      <c r="M161" s="118">
        <f t="shared" si="54"/>
        <v>117.37731460543908</v>
      </c>
      <c r="N161" s="118">
        <f t="shared" si="54"/>
        <v>106.96363035741557</v>
      </c>
      <c r="O161" s="118">
        <f t="shared" si="54"/>
        <v>109.42182474467388</v>
      </c>
      <c r="P161" s="118">
        <f t="shared" si="54"/>
        <v>102.60127309760817</v>
      </c>
      <c r="Q161" s="118">
        <f t="shared" si="54"/>
        <v>113.71338607588022</v>
      </c>
      <c r="R161" s="118">
        <f t="shared" ref="R161:V161" si="55">R162+R164+R166+R175</f>
        <v>114.74763121066121</v>
      </c>
      <c r="S161" s="118">
        <f t="shared" si="55"/>
        <v>117.82306927094292</v>
      </c>
      <c r="T161" s="118">
        <f t="shared" si="55"/>
        <v>106.21151070467313</v>
      </c>
      <c r="U161" s="118">
        <f t="shared" si="55"/>
        <v>80.233332189268296</v>
      </c>
      <c r="V161" s="118">
        <f t="shared" si="55"/>
        <v>83.431072920204286</v>
      </c>
      <c r="W161" s="118">
        <f t="shared" ref="W161:Y161" si="56">W162+W164+W166+W175</f>
        <v>109.42546374717926</v>
      </c>
      <c r="X161" s="118">
        <f t="shared" si="56"/>
        <v>121.30841639136814</v>
      </c>
      <c r="Y161" s="118">
        <f t="shared" si="56"/>
        <v>130.466799468989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76.389815606912606</v>
      </c>
      <c r="C162" s="123">
        <f t="shared" si="57"/>
        <v>80.70961226395174</v>
      </c>
      <c r="D162" s="123">
        <f t="shared" si="57"/>
        <v>82.156334524212369</v>
      </c>
      <c r="E162" s="123">
        <f t="shared" si="57"/>
        <v>89.742162423017888</v>
      </c>
      <c r="F162" s="123">
        <f t="shared" si="57"/>
        <v>86.672830970182019</v>
      </c>
      <c r="G162" s="123">
        <f t="shared" si="57"/>
        <v>92.940679321561888</v>
      </c>
      <c r="H162" s="123">
        <f t="shared" si="57"/>
        <v>91.890525494888266</v>
      </c>
      <c r="I162" s="123">
        <f t="shared" si="57"/>
        <v>84.6608258022641</v>
      </c>
      <c r="J162" s="123">
        <f t="shared" si="57"/>
        <v>88.184368127265657</v>
      </c>
      <c r="K162" s="123">
        <f t="shared" si="57"/>
        <v>92.9721201309099</v>
      </c>
      <c r="L162" s="123">
        <f t="shared" si="57"/>
        <v>97.563040675722021</v>
      </c>
      <c r="M162" s="123">
        <f t="shared" si="57"/>
        <v>97.644650812904985</v>
      </c>
      <c r="N162" s="123">
        <f t="shared" si="57"/>
        <v>89.697300787951818</v>
      </c>
      <c r="O162" s="123">
        <f t="shared" si="57"/>
        <v>92.268752570290047</v>
      </c>
      <c r="P162" s="123">
        <f t="shared" si="57"/>
        <v>85.405659147182789</v>
      </c>
      <c r="Q162" s="123">
        <f t="shared" si="57"/>
        <v>93.424505074398255</v>
      </c>
      <c r="R162" s="123">
        <f t="shared" si="57"/>
        <v>94.513069533582652</v>
      </c>
      <c r="S162" s="123">
        <f t="shared" si="57"/>
        <v>96.354340757574889</v>
      </c>
      <c r="T162" s="123">
        <f t="shared" si="57"/>
        <v>83.670559900397379</v>
      </c>
      <c r="U162" s="123">
        <f t="shared" si="57"/>
        <v>56.687714667786139</v>
      </c>
      <c r="V162" s="123">
        <f t="shared" si="57"/>
        <v>57.637112887604289</v>
      </c>
      <c r="W162" s="123">
        <f t="shared" si="57"/>
        <v>81.427175336676072</v>
      </c>
      <c r="X162" s="123">
        <f t="shared" si="57"/>
        <v>93.640678154917381</v>
      </c>
      <c r="Y162" s="123">
        <f t="shared" si="57"/>
        <v>102.72694536321235</v>
      </c>
      <c r="DA162" s="130" t="s">
        <v>3067</v>
      </c>
    </row>
    <row r="163" spans="1:105" ht="12" customHeight="1" x14ac:dyDescent="0.25">
      <c r="A163" s="97" t="s">
        <v>53</v>
      </c>
      <c r="B163" s="110">
        <v>76.389815606912606</v>
      </c>
      <c r="C163" s="110">
        <v>80.70961226395174</v>
      </c>
      <c r="D163" s="110">
        <v>82.156334524212369</v>
      </c>
      <c r="E163" s="110">
        <v>89.742162423017888</v>
      </c>
      <c r="F163" s="110">
        <v>86.672830970182019</v>
      </c>
      <c r="G163" s="110">
        <v>92.940679321561888</v>
      </c>
      <c r="H163" s="110">
        <v>91.890525494888266</v>
      </c>
      <c r="I163" s="110">
        <v>84.6608258022641</v>
      </c>
      <c r="J163" s="110">
        <v>88.184368127265657</v>
      </c>
      <c r="K163" s="110">
        <v>92.9721201309099</v>
      </c>
      <c r="L163" s="110">
        <v>97.563040675722021</v>
      </c>
      <c r="M163" s="110">
        <v>97.644650812904985</v>
      </c>
      <c r="N163" s="110">
        <v>89.697300787951818</v>
      </c>
      <c r="O163" s="110">
        <v>92.268752570290047</v>
      </c>
      <c r="P163" s="110">
        <v>85.405659147182789</v>
      </c>
      <c r="Q163" s="110">
        <v>93.424505074398255</v>
      </c>
      <c r="R163" s="110">
        <v>94.513069533582652</v>
      </c>
      <c r="S163" s="110">
        <v>96.354340757574889</v>
      </c>
      <c r="T163" s="110">
        <v>83.670559900397379</v>
      </c>
      <c r="U163" s="110">
        <v>56.687714667786139</v>
      </c>
      <c r="V163" s="110">
        <v>57.637112887604289</v>
      </c>
      <c r="W163" s="110">
        <v>81.427175336676072</v>
      </c>
      <c r="X163" s="110">
        <v>93.640678154917381</v>
      </c>
      <c r="Y163" s="110">
        <v>102.72694536321235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0.10600090774026505</v>
      </c>
      <c r="C164" s="123">
        <f t="shared" si="58"/>
        <v>0.13462026253128045</v>
      </c>
      <c r="D164" s="123">
        <f t="shared" si="58"/>
        <v>0.22321561475883259</v>
      </c>
      <c r="E164" s="123">
        <f t="shared" si="58"/>
        <v>0.35701371452829939</v>
      </c>
      <c r="F164" s="123">
        <f t="shared" si="58"/>
        <v>0.19892522293458853</v>
      </c>
      <c r="G164" s="123">
        <f t="shared" si="58"/>
        <v>0.2327624902523418</v>
      </c>
      <c r="H164" s="123">
        <f t="shared" si="58"/>
        <v>0.38378211414620039</v>
      </c>
      <c r="I164" s="123">
        <f t="shared" si="58"/>
        <v>0.56230223464935658</v>
      </c>
      <c r="J164" s="123">
        <f t="shared" si="58"/>
        <v>0.39894621899711802</v>
      </c>
      <c r="K164" s="123">
        <f t="shared" si="58"/>
        <v>0.46821623771508075</v>
      </c>
      <c r="L164" s="123">
        <f t="shared" si="58"/>
        <v>0.62485242427554266</v>
      </c>
      <c r="M164" s="123">
        <f t="shared" si="58"/>
        <v>0.62449753072070469</v>
      </c>
      <c r="N164" s="123">
        <f t="shared" si="58"/>
        <v>1.1213642937218915</v>
      </c>
      <c r="O164" s="123">
        <f t="shared" si="58"/>
        <v>0.71156378284598343</v>
      </c>
      <c r="P164" s="123">
        <f t="shared" si="58"/>
        <v>0.59344820411803478</v>
      </c>
      <c r="Q164" s="123">
        <f t="shared" si="58"/>
        <v>1.2509853311267747</v>
      </c>
      <c r="R164" s="123">
        <f t="shared" si="58"/>
        <v>1.5482313336153584</v>
      </c>
      <c r="S164" s="123">
        <f t="shared" si="58"/>
        <v>1.9207441754554977</v>
      </c>
      <c r="T164" s="123">
        <f t="shared" si="58"/>
        <v>2.4776195166376973</v>
      </c>
      <c r="U164" s="123">
        <f t="shared" si="58"/>
        <v>3.1344619943712067</v>
      </c>
      <c r="V164" s="123">
        <f t="shared" si="58"/>
        <v>1.6245582213029173</v>
      </c>
      <c r="W164" s="123">
        <f t="shared" si="58"/>
        <v>6.1995157790265507</v>
      </c>
      <c r="X164" s="123">
        <f t="shared" si="58"/>
        <v>6.5727846820998597</v>
      </c>
      <c r="Y164" s="123">
        <f t="shared" si="58"/>
        <v>5.5203043651478891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0.10600090774026505</v>
      </c>
      <c r="C165" s="99">
        <f>RES_hhdet_tesh!C165/RES_summary!C$19</f>
        <v>0.13462026253128045</v>
      </c>
      <c r="D165" s="99">
        <f>RES_hhdet_tesh!D165/RES_summary!D$19</f>
        <v>0.22321561475883259</v>
      </c>
      <c r="E165" s="99">
        <f>RES_hhdet_tesh!E165/RES_summary!E$19</f>
        <v>0.35701371452829939</v>
      </c>
      <c r="F165" s="99">
        <f>RES_hhdet_tesh!F165/RES_summary!F$19</f>
        <v>0.19892522293458853</v>
      </c>
      <c r="G165" s="99">
        <f>RES_hhdet_tesh!G165/RES_summary!G$19</f>
        <v>0.2327624902523418</v>
      </c>
      <c r="H165" s="99">
        <f>RES_hhdet_tesh!H165/RES_summary!H$19</f>
        <v>0.38378211414620039</v>
      </c>
      <c r="I165" s="99">
        <f>RES_hhdet_tesh!I165/RES_summary!I$19</f>
        <v>0.56230223464935658</v>
      </c>
      <c r="J165" s="99">
        <f>RES_hhdet_tesh!J165/RES_summary!J$19</f>
        <v>0.39894621899711802</v>
      </c>
      <c r="K165" s="99">
        <f>RES_hhdet_tesh!K165/RES_summary!K$19</f>
        <v>0.46821623771508075</v>
      </c>
      <c r="L165" s="99">
        <f>RES_hhdet_tesh!L165/RES_summary!L$19</f>
        <v>0.62485242427554266</v>
      </c>
      <c r="M165" s="99">
        <f>RES_hhdet_tesh!M165/RES_summary!M$19</f>
        <v>0.62449753072070469</v>
      </c>
      <c r="N165" s="99">
        <f>RES_hhdet_tesh!N165/RES_summary!N$19</f>
        <v>1.1213642937218915</v>
      </c>
      <c r="O165" s="99">
        <f>RES_hhdet_tesh!O165/RES_summary!O$19</f>
        <v>0.71156378284598343</v>
      </c>
      <c r="P165" s="99">
        <f>RES_hhdet_tesh!P165/RES_summary!P$19</f>
        <v>0.59344820411803478</v>
      </c>
      <c r="Q165" s="99">
        <f>RES_hhdet_tesh!Q165/RES_summary!Q$19</f>
        <v>1.2509853311267747</v>
      </c>
      <c r="R165" s="99">
        <f>RES_hhdet_tesh!R165/RES_summary!R$19</f>
        <v>1.5482313336153584</v>
      </c>
      <c r="S165" s="99">
        <f>RES_hhdet_tesh!S165/RES_summary!S$19</f>
        <v>1.9207441754554977</v>
      </c>
      <c r="T165" s="99">
        <f>RES_hhdet_tesh!T165/RES_summary!T$19</f>
        <v>2.4776195166376973</v>
      </c>
      <c r="U165" s="99">
        <f>RES_hhdet_tesh!U165/RES_summary!U$19</f>
        <v>3.1344619943712067</v>
      </c>
      <c r="V165" s="99">
        <f>RES_hhdet_tesh!V165/RES_summary!V$19</f>
        <v>1.6245582213029173</v>
      </c>
      <c r="W165" s="99">
        <f>RES_hhdet_tesh!W165/RES_summary!W$19</f>
        <v>6.1995157790265507</v>
      </c>
      <c r="X165" s="99">
        <f>RES_hhdet_tesh!X165/RES_summary!X$19</f>
        <v>6.5727846820998597</v>
      </c>
      <c r="Y165" s="99">
        <f>RES_hhdet_tesh!Y165/RES_summary!Y$19</f>
        <v>5.5203043651478891</v>
      </c>
      <c r="DA165" s="63" t="s">
        <v>3070</v>
      </c>
    </row>
    <row r="166" spans="1:105" ht="12" customHeight="1" x14ac:dyDescent="0.25">
      <c r="A166" s="121" t="s">
        <v>55</v>
      </c>
      <c r="B166" s="123">
        <v>13.02230145873834</v>
      </c>
      <c r="C166" s="123">
        <v>13.019801555085143</v>
      </c>
      <c r="D166" s="123">
        <v>13.520256543356041</v>
      </c>
      <c r="E166" s="123">
        <v>14.510863907381644</v>
      </c>
      <c r="F166" s="123">
        <v>13.596544961003408</v>
      </c>
      <c r="G166" s="123">
        <v>13.582659931480848</v>
      </c>
      <c r="H166" s="123">
        <v>14.954481384980442</v>
      </c>
      <c r="I166" s="123">
        <v>14.124888342493987</v>
      </c>
      <c r="J166" s="123">
        <v>15.034305756609008</v>
      </c>
      <c r="K166" s="123">
        <v>14.643165900767002</v>
      </c>
      <c r="L166" s="123">
        <v>14.967781426911529</v>
      </c>
      <c r="M166" s="123">
        <v>15.073232621172814</v>
      </c>
      <c r="N166" s="123">
        <v>12.66794147652227</v>
      </c>
      <c r="O166" s="123">
        <v>12.889607541485089</v>
      </c>
      <c r="P166" s="123">
        <v>13.221131907137455</v>
      </c>
      <c r="Q166" s="123">
        <v>15.452018541623195</v>
      </c>
      <c r="R166" s="123">
        <v>15.314634083761469</v>
      </c>
      <c r="S166" s="123">
        <v>15.410344263860166</v>
      </c>
      <c r="T166" s="123">
        <v>15.643252374545463</v>
      </c>
      <c r="U166" s="123">
        <v>15.844460844644166</v>
      </c>
      <c r="V166" s="123">
        <v>17.198418530041792</v>
      </c>
      <c r="W166" s="123">
        <v>15.434332986037198</v>
      </c>
      <c r="X166" s="123">
        <v>15.296725741203934</v>
      </c>
      <c r="Y166" s="123">
        <v>16.606381016647017</v>
      </c>
      <c r="DA166" s="130" t="s">
        <v>3071</v>
      </c>
    </row>
    <row r="167" spans="1:105" ht="12" customHeight="1" x14ac:dyDescent="0.25">
      <c r="A167" s="97" t="s">
        <v>124</v>
      </c>
      <c r="B167" s="99">
        <v>13.767387913535096</v>
      </c>
      <c r="C167" s="99">
        <v>12.557843813195499</v>
      </c>
      <c r="D167" s="99">
        <v>14.16031214661254</v>
      </c>
      <c r="E167" s="99">
        <v>14.067007202883676</v>
      </c>
      <c r="F167" s="99">
        <v>12.246994060203274</v>
      </c>
      <c r="G167" s="99">
        <v>14.755175594736532</v>
      </c>
      <c r="H167" s="99">
        <v>15.307317743235497</v>
      </c>
      <c r="I167" s="99">
        <v>13.175176780560427</v>
      </c>
      <c r="J167" s="99">
        <v>13.141793682908821</v>
      </c>
      <c r="K167" s="99">
        <v>13.869183347028306</v>
      </c>
      <c r="L167" s="99">
        <v>18.293494068423215</v>
      </c>
      <c r="M167" s="99">
        <v>14.852750628809007</v>
      </c>
      <c r="N167" s="99">
        <v>12.022645373299817</v>
      </c>
      <c r="O167" s="99">
        <v>13.977959315560483</v>
      </c>
      <c r="P167" s="99">
        <v>13.30436356757339</v>
      </c>
      <c r="Q167" s="99">
        <v>13.773830838515321</v>
      </c>
      <c r="R167" s="99">
        <v>12.128563611423601</v>
      </c>
      <c r="S167" s="99">
        <v>16.509616260965405</v>
      </c>
      <c r="T167" s="99">
        <v>18.009937927905916</v>
      </c>
      <c r="U167" s="99">
        <v>18.888934648790496</v>
      </c>
      <c r="V167" s="99">
        <v>14.809679314452387</v>
      </c>
      <c r="W167" s="99">
        <v>15.728543962583295</v>
      </c>
      <c r="X167" s="99">
        <v>15.69253408686086</v>
      </c>
      <c r="Y167" s="99">
        <v>16.098862839438059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12.73508724062178</v>
      </c>
      <c r="C171" s="102">
        <v>13.180836175652738</v>
      </c>
      <c r="D171" s="102">
        <v>13.318433326659646</v>
      </c>
      <c r="E171" s="102">
        <v>14.630372688926053</v>
      </c>
      <c r="F171" s="102">
        <v>13.896132981618004</v>
      </c>
      <c r="G171" s="102">
        <v>13.366656015369339</v>
      </c>
      <c r="H171" s="102">
        <v>14.903116358242354</v>
      </c>
      <c r="I171" s="102">
        <v>14.232921996647033</v>
      </c>
      <c r="J171" s="102">
        <v>15.210366793745207</v>
      </c>
      <c r="K171" s="102">
        <v>14.703343859933419</v>
      </c>
      <c r="L171" s="102">
        <v>14.748888272842596</v>
      </c>
      <c r="M171" s="102">
        <v>15.085753647550943</v>
      </c>
      <c r="N171" s="102">
        <v>12.6993812244681</v>
      </c>
      <c r="O171" s="102">
        <v>12.839480311489524</v>
      </c>
      <c r="P171" s="102">
        <v>13.217312308980535</v>
      </c>
      <c r="Q171" s="102">
        <v>15.51973049622298</v>
      </c>
      <c r="R171" s="102">
        <v>15.452232248377316</v>
      </c>
      <c r="S171" s="102">
        <v>15.360038190954631</v>
      </c>
      <c r="T171" s="102">
        <v>15.522736971529397</v>
      </c>
      <c r="U171" s="102">
        <v>15.688152560363092</v>
      </c>
      <c r="V171" s="102">
        <v>17.298614944556885</v>
      </c>
      <c r="W171" s="102">
        <v>15.424719353581773</v>
      </c>
      <c r="X171" s="102">
        <v>15.286056098644339</v>
      </c>
      <c r="Y171" s="102">
        <v>16.612731993117862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13.184225692109322</v>
      </c>
      <c r="D172" s="105">
        <v>13.320876870415578</v>
      </c>
      <c r="E172" s="105">
        <v>14.631469292040675</v>
      </c>
      <c r="F172" s="105">
        <v>13.897077193842046</v>
      </c>
      <c r="G172" s="105">
        <v>13.365941649763743</v>
      </c>
      <c r="H172" s="105">
        <v>14.903636268976371</v>
      </c>
      <c r="I172" s="105">
        <v>14.229417916701523</v>
      </c>
      <c r="J172" s="105">
        <v>15.207230970072775</v>
      </c>
      <c r="K172" s="105">
        <v>14.706609931678571</v>
      </c>
      <c r="L172" s="105">
        <v>14.751725580669801</v>
      </c>
      <c r="M172" s="105">
        <v>15.08943477014123</v>
      </c>
      <c r="N172" s="105">
        <v>12.704699303303375</v>
      </c>
      <c r="O172" s="105">
        <v>12.846147866491037</v>
      </c>
      <c r="P172" s="105">
        <v>13.221390272339493</v>
      </c>
      <c r="Q172" s="105">
        <v>15.524661445749837</v>
      </c>
      <c r="R172" s="105">
        <v>15.458535830553075</v>
      </c>
      <c r="S172" s="105">
        <v>15.370400310845048</v>
      </c>
      <c r="T172" s="105">
        <v>15.524176444029822</v>
      </c>
      <c r="U172" s="105">
        <v>15.677540442173539</v>
      </c>
      <c r="V172" s="105">
        <v>17.290858025225436</v>
      </c>
      <c r="W172" s="105">
        <v>15.434511507164531</v>
      </c>
      <c r="X172" s="105">
        <v>15.30472600985852</v>
      </c>
      <c r="Y172" s="105">
        <v>16.638360175242276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3.0783124884159063</v>
      </c>
      <c r="D173" s="99">
        <v>3.0423099280249435</v>
      </c>
      <c r="E173" s="99">
        <v>4.0819876359309424</v>
      </c>
      <c r="F173" s="99">
        <v>3.296480384905927</v>
      </c>
      <c r="G173" s="99">
        <v>2.7165955832853612</v>
      </c>
      <c r="H173" s="99">
        <v>4.0831979251156163</v>
      </c>
      <c r="I173" s="99">
        <v>3.1690488986104834</v>
      </c>
      <c r="J173" s="99">
        <v>3.8810287520417308</v>
      </c>
      <c r="K173" s="99">
        <v>3.4721003652998115</v>
      </c>
      <c r="L173" s="99">
        <v>3.342741494549454</v>
      </c>
      <c r="M173" s="99">
        <v>3.9453331327049121</v>
      </c>
      <c r="N173" s="99">
        <v>2.0124440608407732</v>
      </c>
      <c r="O173" s="99">
        <v>2.1907228526917839</v>
      </c>
      <c r="P173" s="99">
        <v>2.319960640822047</v>
      </c>
      <c r="Q173" s="99">
        <v>4.1361379125237256</v>
      </c>
      <c r="R173" s="99">
        <v>3.9947002827887346</v>
      </c>
      <c r="S173" s="99">
        <v>3.7455129299260546</v>
      </c>
      <c r="T173" s="99">
        <v>3.8840007846866671</v>
      </c>
      <c r="U173" s="99">
        <v>3.8526378053296542</v>
      </c>
      <c r="V173" s="99">
        <v>4.6211038796619723</v>
      </c>
      <c r="W173" s="99">
        <v>3.2892366928789469</v>
      </c>
      <c r="X173" s="99">
        <v>3.866707088765851</v>
      </c>
      <c r="Y173" s="99">
        <v>5.2451990918683693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10.105913203693417</v>
      </c>
      <c r="D174" s="110">
        <v>10.278566942390633</v>
      </c>
      <c r="E174" s="110">
        <v>10.549481656109736</v>
      </c>
      <c r="F174" s="110">
        <v>10.600596808936119</v>
      </c>
      <c r="G174" s="110">
        <v>10.649346066478381</v>
      </c>
      <c r="H174" s="110">
        <v>10.820438343860758</v>
      </c>
      <c r="I174" s="110">
        <v>11.060369018091039</v>
      </c>
      <c r="J174" s="110">
        <v>11.326202218031042</v>
      </c>
      <c r="K174" s="110">
        <v>11.234509566378758</v>
      </c>
      <c r="L174" s="110">
        <v>11.408984086120347</v>
      </c>
      <c r="M174" s="110">
        <v>11.14410163743632</v>
      </c>
      <c r="N174" s="110">
        <v>10.692255242462604</v>
      </c>
      <c r="O174" s="110">
        <v>10.655425013799254</v>
      </c>
      <c r="P174" s="110">
        <v>10.901429631517445</v>
      </c>
      <c r="Q174" s="110">
        <v>11.38852353322611</v>
      </c>
      <c r="R174" s="110">
        <v>11.463835547764342</v>
      </c>
      <c r="S174" s="110">
        <v>11.624887380918995</v>
      </c>
      <c r="T174" s="110">
        <v>11.640175659343157</v>
      </c>
      <c r="U174" s="110">
        <v>11.824902636843886</v>
      </c>
      <c r="V174" s="110">
        <v>12.669754145563461</v>
      </c>
      <c r="W174" s="110">
        <v>12.145274814285585</v>
      </c>
      <c r="X174" s="110">
        <v>11.43801892109267</v>
      </c>
      <c r="Y174" s="110">
        <v>11.393161083373906</v>
      </c>
      <c r="DA174" s="60" t="s">
        <v>3079</v>
      </c>
    </row>
    <row r="175" spans="1:105" ht="12" customHeight="1" x14ac:dyDescent="0.25">
      <c r="A175" s="121" t="s">
        <v>54</v>
      </c>
      <c r="B175" s="123">
        <v>5.5273294307539862</v>
      </c>
      <c r="C175" s="123">
        <v>5.6712576323265917</v>
      </c>
      <c r="D175" s="123">
        <v>5.8094996986573584</v>
      </c>
      <c r="E175" s="123">
        <v>5.891186454261109</v>
      </c>
      <c r="F175" s="123">
        <v>5.7206053837014403</v>
      </c>
      <c r="G175" s="123">
        <v>5.6376445966197357</v>
      </c>
      <c r="H175" s="123">
        <v>5.5424081896885999</v>
      </c>
      <c r="I175" s="123">
        <v>5.132732078498905</v>
      </c>
      <c r="J175" s="123">
        <v>4.6742249996660563</v>
      </c>
      <c r="K175" s="123">
        <v>4.4543397779044449</v>
      </c>
      <c r="L175" s="123">
        <v>4.6719968259522568</v>
      </c>
      <c r="M175" s="123">
        <v>4.0349336406405749</v>
      </c>
      <c r="N175" s="123">
        <v>3.4770237992195834</v>
      </c>
      <c r="O175" s="123">
        <v>3.551900850052764</v>
      </c>
      <c r="P175" s="123">
        <v>3.3810338391698882</v>
      </c>
      <c r="Q175" s="123">
        <v>3.5858771287320117</v>
      </c>
      <c r="R175" s="123">
        <v>3.3716962597017406</v>
      </c>
      <c r="S175" s="123">
        <v>4.1376400740523689</v>
      </c>
      <c r="T175" s="123">
        <v>4.4200789130925777</v>
      </c>
      <c r="U175" s="123">
        <v>4.5666946824667853</v>
      </c>
      <c r="V175" s="123">
        <v>6.9709832812552817</v>
      </c>
      <c r="W175" s="123">
        <v>6.3644396454394334</v>
      </c>
      <c r="X175" s="123">
        <v>5.7982278131469718</v>
      </c>
      <c r="Y175" s="123">
        <v>5.6131687239817305</v>
      </c>
      <c r="DA175" s="130" t="s">
        <v>3080</v>
      </c>
    </row>
    <row r="176" spans="1:105" ht="12" customHeight="1" x14ac:dyDescent="0.25">
      <c r="A176" s="97" t="s">
        <v>50</v>
      </c>
      <c r="B176" s="99">
        <v>5.5843709567859463</v>
      </c>
      <c r="C176" s="99">
        <v>5.5965066863297483</v>
      </c>
      <c r="D176" s="99">
        <v>5.9152287198153211</v>
      </c>
      <c r="E176" s="99">
        <v>5.9702576138803813</v>
      </c>
      <c r="F176" s="99">
        <v>5.678857048773124</v>
      </c>
      <c r="G176" s="99">
        <v>5.6565628562414521</v>
      </c>
      <c r="H176" s="99">
        <v>5.6054517435957036</v>
      </c>
      <c r="I176" s="99">
        <v>5.1067416054862189</v>
      </c>
      <c r="J176" s="99">
        <v>4.5488947413918233</v>
      </c>
      <c r="K176" s="99">
        <v>4.5509718947438005</v>
      </c>
      <c r="L176" s="99">
        <v>4.8157187435507769</v>
      </c>
      <c r="M176" s="99">
        <v>3.9725117699479182</v>
      </c>
      <c r="N176" s="99">
        <v>3.3529123703224921</v>
      </c>
      <c r="O176" s="99">
        <v>3.62446047269649</v>
      </c>
      <c r="P176" s="99">
        <v>3.3839908214659262</v>
      </c>
      <c r="Q176" s="99">
        <v>3.5929189314301708</v>
      </c>
      <c r="R176" s="99">
        <v>3.184223683141139</v>
      </c>
      <c r="S176" s="99">
        <v>4.2026107967547235</v>
      </c>
      <c r="T176" s="99">
        <v>4.5431446049518538</v>
      </c>
      <c r="U176" s="99">
        <v>4.7143755607775244</v>
      </c>
      <c r="V176" s="99">
        <v>6.600857316472692</v>
      </c>
      <c r="W176" s="99">
        <v>6.4184168434582132</v>
      </c>
      <c r="X176" s="99">
        <v>5.8110579649033705</v>
      </c>
      <c r="Y176" s="99">
        <v>5.5354584000854663</v>
      </c>
      <c r="DA176" s="63" t="s">
        <v>3081</v>
      </c>
    </row>
    <row r="177" spans="1:105" ht="12" customHeight="1" x14ac:dyDescent="0.25">
      <c r="A177" s="109" t="s">
        <v>120</v>
      </c>
      <c r="B177" s="110">
        <v>5.0439670916957136</v>
      </c>
      <c r="C177" s="110">
        <v>6.266599850525119</v>
      </c>
      <c r="D177" s="110">
        <v>4.7540116863020181</v>
      </c>
      <c r="E177" s="110">
        <v>4.8781561790458099</v>
      </c>
      <c r="F177" s="110">
        <v>6.198250459537813</v>
      </c>
      <c r="G177" s="110">
        <v>5.4722996148536938</v>
      </c>
      <c r="H177" s="110">
        <v>5.1256287924563981</v>
      </c>
      <c r="I177" s="110">
        <v>5.2744271271524044</v>
      </c>
      <c r="J177" s="110">
        <v>5.2545094744567926</v>
      </c>
      <c r="K177" s="110">
        <v>4.105528321668471</v>
      </c>
      <c r="L177" s="110">
        <v>4.2572870379765835</v>
      </c>
      <c r="M177" s="110">
        <v>4.1822280678951156</v>
      </c>
      <c r="N177" s="110">
        <v>3.7225129250997333</v>
      </c>
      <c r="O177" s="110">
        <v>3.4152084558058431</v>
      </c>
      <c r="P177" s="110">
        <v>3.3766668557488004</v>
      </c>
      <c r="Q177" s="110">
        <v>3.5771407745824226</v>
      </c>
      <c r="R177" s="110">
        <v>3.5812057818369083</v>
      </c>
      <c r="S177" s="110">
        <v>4.0628730725370072</v>
      </c>
      <c r="T177" s="110">
        <v>4.2766645427534069</v>
      </c>
      <c r="U177" s="110">
        <v>4.4006272015736903</v>
      </c>
      <c r="V177" s="110">
        <v>7.3018321843257032</v>
      </c>
      <c r="W177" s="110">
        <v>6.3188792411147503</v>
      </c>
      <c r="X177" s="110">
        <v>5.7891000513101325</v>
      </c>
      <c r="Y177" s="110">
        <v>5.6676319047289718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49.974243989044503</v>
      </c>
      <c r="C3" s="118">
        <f t="shared" si="0"/>
        <v>49.257582706279408</v>
      </c>
      <c r="D3" s="118">
        <f t="shared" si="0"/>
        <v>57.428945235023832</v>
      </c>
      <c r="E3" s="118">
        <f t="shared" si="0"/>
        <v>60.132524227402627</v>
      </c>
      <c r="F3" s="118">
        <f t="shared" si="0"/>
        <v>58.00333847298247</v>
      </c>
      <c r="G3" s="118">
        <f t="shared" si="0"/>
        <v>63.29030307285916</v>
      </c>
      <c r="H3" s="118">
        <f t="shared" si="0"/>
        <v>65.72036796623668</v>
      </c>
      <c r="I3" s="118">
        <f t="shared" si="0"/>
        <v>45.678799029418613</v>
      </c>
      <c r="J3" s="118">
        <f t="shared" si="0"/>
        <v>57.633906228637933</v>
      </c>
      <c r="K3" s="118">
        <f t="shared" si="0"/>
        <v>54.728317108209332</v>
      </c>
      <c r="L3" s="118">
        <f t="shared" si="0"/>
        <v>58.359446326934567</v>
      </c>
      <c r="M3" s="118">
        <f t="shared" si="0"/>
        <v>66.486305089696287</v>
      </c>
      <c r="N3" s="118">
        <f t="shared" si="0"/>
        <v>62.155451111765842</v>
      </c>
      <c r="O3" s="118">
        <f t="shared" si="0"/>
        <v>59.454224591955793</v>
      </c>
      <c r="P3" s="118">
        <f t="shared" si="0"/>
        <v>49.943321369552571</v>
      </c>
      <c r="Q3" s="118">
        <f t="shared" si="0"/>
        <v>48.429757884214276</v>
      </c>
      <c r="R3" s="118">
        <f t="shared" ref="R3:V3" si="1">R4+R7+R9+R19</f>
        <v>61.013681688744427</v>
      </c>
      <c r="S3" s="118">
        <f t="shared" si="1"/>
        <v>74.100440595675607</v>
      </c>
      <c r="T3" s="118">
        <f t="shared" si="1"/>
        <v>54.886280169504118</v>
      </c>
      <c r="U3" s="118">
        <f t="shared" si="1"/>
        <v>51.14264866602926</v>
      </c>
      <c r="V3" s="118">
        <f t="shared" si="1"/>
        <v>52.849918075452045</v>
      </c>
      <c r="W3" s="118">
        <f t="shared" ref="W3:Y3" si="2">W4+W7+W9+W19</f>
        <v>52.933771804388172</v>
      </c>
      <c r="X3" s="118">
        <f t="shared" si="2"/>
        <v>65.246676658652589</v>
      </c>
      <c r="Y3" s="118">
        <f t="shared" si="2"/>
        <v>46.872627234434432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46.274632552256172</v>
      </c>
      <c r="C4" s="123">
        <f t="shared" si="3"/>
        <v>45.825691504040982</v>
      </c>
      <c r="D4" s="123">
        <f t="shared" si="3"/>
        <v>53.769513023016891</v>
      </c>
      <c r="E4" s="123">
        <f t="shared" si="3"/>
        <v>56.604328613375287</v>
      </c>
      <c r="F4" s="123">
        <f t="shared" si="3"/>
        <v>54.930828281789459</v>
      </c>
      <c r="G4" s="123">
        <f t="shared" si="3"/>
        <v>60.239704541307745</v>
      </c>
      <c r="H4" s="123">
        <f t="shared" si="3"/>
        <v>62.915356456152438</v>
      </c>
      <c r="I4" s="123">
        <f t="shared" si="3"/>
        <v>43.27652602344638</v>
      </c>
      <c r="J4" s="123">
        <f t="shared" si="3"/>
        <v>55.526082518154631</v>
      </c>
      <c r="K4" s="123">
        <f t="shared" si="3"/>
        <v>52.779254341669173</v>
      </c>
      <c r="L4" s="123">
        <f t="shared" si="3"/>
        <v>56.437705248703388</v>
      </c>
      <c r="M4" s="123">
        <f t="shared" si="3"/>
        <v>65.107752884655397</v>
      </c>
      <c r="N4" s="123">
        <f t="shared" si="3"/>
        <v>61.10811906174785</v>
      </c>
      <c r="O4" s="123">
        <f t="shared" si="3"/>
        <v>58.362577142127201</v>
      </c>
      <c r="P4" s="123">
        <f t="shared" si="3"/>
        <v>48.932855972745713</v>
      </c>
      <c r="Q4" s="123">
        <f t="shared" si="3"/>
        <v>47.390174689270204</v>
      </c>
      <c r="R4" s="123">
        <f t="shared" ref="R4:V4" si="4">SUM(R5:R6)</f>
        <v>60.128746000408022</v>
      </c>
      <c r="S4" s="123">
        <f t="shared" si="4"/>
        <v>72.904361131326326</v>
      </c>
      <c r="T4" s="123">
        <f t="shared" si="4"/>
        <v>53.595524847545661</v>
      </c>
      <c r="U4" s="123">
        <f t="shared" si="4"/>
        <v>49.806869471213751</v>
      </c>
      <c r="V4" s="123">
        <f t="shared" si="4"/>
        <v>51.209278432627954</v>
      </c>
      <c r="W4" s="123">
        <f t="shared" ref="W4:Y4" si="5">SUM(W5:W6)</f>
        <v>51.360678188126343</v>
      </c>
      <c r="X4" s="123">
        <f t="shared" si="5"/>
        <v>63.791416408665626</v>
      </c>
      <c r="Y4" s="123">
        <f t="shared" si="5"/>
        <v>45.471859596286322</v>
      </c>
      <c r="DA4" s="130" t="s">
        <v>3085</v>
      </c>
    </row>
    <row r="5" spans="1:105" ht="12" customHeight="1" x14ac:dyDescent="0.25">
      <c r="A5" s="97" t="s">
        <v>51</v>
      </c>
      <c r="B5" s="99">
        <v>46.274632552256172</v>
      </c>
      <c r="C5" s="99">
        <v>45.825691504040982</v>
      </c>
      <c r="D5" s="99">
        <v>53.769513023016891</v>
      </c>
      <c r="E5" s="99">
        <v>56.604328613375287</v>
      </c>
      <c r="F5" s="99">
        <v>54.930828281789459</v>
      </c>
      <c r="G5" s="99">
        <v>60.239704541307745</v>
      </c>
      <c r="H5" s="99">
        <v>62.915356456152438</v>
      </c>
      <c r="I5" s="99">
        <v>43.27652602344638</v>
      </c>
      <c r="J5" s="99">
        <v>55.526082518154631</v>
      </c>
      <c r="K5" s="99">
        <v>52.779254341669173</v>
      </c>
      <c r="L5" s="99">
        <v>56.437705248703388</v>
      </c>
      <c r="M5" s="99">
        <v>65.107752884655397</v>
      </c>
      <c r="N5" s="99">
        <v>61.10811906174785</v>
      </c>
      <c r="O5" s="99">
        <v>58.362577142127201</v>
      </c>
      <c r="P5" s="99">
        <v>48.932855972745713</v>
      </c>
      <c r="Q5" s="99">
        <v>47.390174689270204</v>
      </c>
      <c r="R5" s="99">
        <v>60.128746000408022</v>
      </c>
      <c r="S5" s="99">
        <v>72.904361131326326</v>
      </c>
      <c r="T5" s="99">
        <v>53.595524847545661</v>
      </c>
      <c r="U5" s="99">
        <v>49.806869471213751</v>
      </c>
      <c r="V5" s="99">
        <v>51.209278432627954</v>
      </c>
      <c r="W5" s="99">
        <v>51.360678188126343</v>
      </c>
      <c r="X5" s="99">
        <v>63.791416408665626</v>
      </c>
      <c r="Y5" s="99">
        <v>45.471859596286322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1.7210436122276009</v>
      </c>
      <c r="C9" s="123">
        <v>1.4641038435989442</v>
      </c>
      <c r="D9" s="123">
        <v>1.5477770362139864</v>
      </c>
      <c r="E9" s="123">
        <v>1.3581119728745981</v>
      </c>
      <c r="F9" s="123">
        <v>1.024065943983933</v>
      </c>
      <c r="G9" s="123">
        <v>1.0518776279883963</v>
      </c>
      <c r="H9" s="123">
        <v>0.87229931827510399</v>
      </c>
      <c r="I9" s="123">
        <v>0.65598861287224175</v>
      </c>
      <c r="J9" s="123">
        <v>0.58359691701489258</v>
      </c>
      <c r="K9" s="123">
        <v>0.51511768929900181</v>
      </c>
      <c r="L9" s="123">
        <v>0.54066143738663686</v>
      </c>
      <c r="M9" s="123">
        <v>0.35536616591511694</v>
      </c>
      <c r="N9" s="123">
        <v>0.23973602274593217</v>
      </c>
      <c r="O9" s="123">
        <v>0.23926451396969656</v>
      </c>
      <c r="P9" s="123">
        <v>0.22498550952624571</v>
      </c>
      <c r="Q9" s="123">
        <v>0.22641148213139956</v>
      </c>
      <c r="R9" s="123">
        <v>0.19472053155390101</v>
      </c>
      <c r="S9" s="123">
        <v>0.26774781235588802</v>
      </c>
      <c r="T9" s="123">
        <v>0.29350892175717858</v>
      </c>
      <c r="U9" s="123">
        <v>0.30759773482885566</v>
      </c>
      <c r="V9" s="123">
        <v>0.23462645074761726</v>
      </c>
      <c r="W9" s="123">
        <v>0.24132343815062085</v>
      </c>
      <c r="X9" s="123">
        <v>0.24468438589260758</v>
      </c>
      <c r="Y9" s="123">
        <v>0.24958666095875548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6.1855762657543902</v>
      </c>
      <c r="C11" s="99">
        <v>5.6204918777230972</v>
      </c>
      <c r="D11" s="99">
        <v>6.3059181178970967</v>
      </c>
      <c r="E11" s="99">
        <v>6.2309089588399393</v>
      </c>
      <c r="F11" s="99">
        <v>5.3901857949656593</v>
      </c>
      <c r="G11" s="99">
        <v>6.4350369014792221</v>
      </c>
      <c r="H11" s="99">
        <v>6.5702023157684479</v>
      </c>
      <c r="I11" s="99">
        <v>5.5996947943906745</v>
      </c>
      <c r="J11" s="99">
        <v>5.5737870772006923</v>
      </c>
      <c r="K11" s="99">
        <v>5.8340034452454033</v>
      </c>
      <c r="L11" s="99">
        <v>7.587555018217766</v>
      </c>
      <c r="M11" s="99">
        <v>6.0451048717546971</v>
      </c>
      <c r="N11" s="99">
        <v>4.769804131187076</v>
      </c>
      <c r="O11" s="99">
        <v>5.3718328593776743</v>
      </c>
      <c r="P11" s="99">
        <v>5.0930764470007999</v>
      </c>
      <c r="Q11" s="99">
        <v>5.2258618222047417</v>
      </c>
      <c r="R11" s="99">
        <v>4.3853088781410667</v>
      </c>
      <c r="S11" s="99">
        <v>5.4626525541483719</v>
      </c>
      <c r="T11" s="99">
        <v>5.5810878169808067</v>
      </c>
      <c r="U11" s="99">
        <v>5.6216210697216482</v>
      </c>
      <c r="V11" s="99">
        <v>4.2999309875017646</v>
      </c>
      <c r="W11" s="99">
        <v>4.5080304847289243</v>
      </c>
      <c r="X11" s="99">
        <v>4.5043732569162724</v>
      </c>
      <c r="Y11" s="99">
        <v>4.6171689719283044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1.2640743814785549</v>
      </c>
      <c r="D12" s="99">
        <v>1.3944385793052023</v>
      </c>
      <c r="E12" s="99">
        <v>1.69263537634714</v>
      </c>
      <c r="F12" s="99">
        <v>1.2529855528287794</v>
      </c>
      <c r="G12" s="99">
        <v>1.2894331097425036</v>
      </c>
      <c r="H12" s="99">
        <v>1.7997164930745106</v>
      </c>
      <c r="I12" s="99">
        <v>1.2605178523072433</v>
      </c>
      <c r="J12" s="99">
        <v>1.4443888773775859</v>
      </c>
      <c r="K12" s="99">
        <v>0</v>
      </c>
      <c r="L12" s="99">
        <v>1.6606970582821157</v>
      </c>
      <c r="M12" s="99">
        <v>1.5453192116395149</v>
      </c>
      <c r="N12" s="99">
        <v>0.75583791108283449</v>
      </c>
      <c r="O12" s="99">
        <v>0.95307258882916379</v>
      </c>
      <c r="P12" s="99">
        <v>0.93523751947223022</v>
      </c>
      <c r="Q12" s="99">
        <v>1.4717794562668283</v>
      </c>
      <c r="R12" s="99">
        <v>1.2474972296735352</v>
      </c>
      <c r="S12" s="99">
        <v>1.1531361344426228</v>
      </c>
      <c r="T12" s="99">
        <v>1.2964113930218981</v>
      </c>
      <c r="U12" s="99">
        <v>1.3484870355362639</v>
      </c>
      <c r="V12" s="99">
        <v>1.15281670199335</v>
      </c>
      <c r="W12" s="99">
        <v>0.98214508931285827</v>
      </c>
      <c r="X12" s="99">
        <v>1.1672464098112258</v>
      </c>
      <c r="Y12" s="99">
        <v>1.5006801262851748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1.2640743814785549</v>
      </c>
      <c r="D13" s="102">
        <v>1.3944385793052023</v>
      </c>
      <c r="E13" s="102">
        <v>1.69263537634714</v>
      </c>
      <c r="F13" s="102">
        <v>1.2529855528287794</v>
      </c>
      <c r="G13" s="102">
        <v>1.2894331097425036</v>
      </c>
      <c r="H13" s="102">
        <v>1.7997164930745106</v>
      </c>
      <c r="I13" s="102">
        <v>1.2605178523072433</v>
      </c>
      <c r="J13" s="102">
        <v>1.4443888773775859</v>
      </c>
      <c r="K13" s="102">
        <v>0</v>
      </c>
      <c r="L13" s="102">
        <v>1.6606970582821157</v>
      </c>
      <c r="M13" s="102">
        <v>1.5453192116395149</v>
      </c>
      <c r="N13" s="102">
        <v>0.75583791108283449</v>
      </c>
      <c r="O13" s="102">
        <v>0.95307258882916379</v>
      </c>
      <c r="P13" s="102">
        <v>0.93523751947223022</v>
      </c>
      <c r="Q13" s="102">
        <v>1.4717794562668283</v>
      </c>
      <c r="R13" s="102">
        <v>1.2474972296735352</v>
      </c>
      <c r="S13" s="102">
        <v>1.1531361344426228</v>
      </c>
      <c r="T13" s="102">
        <v>1.2964113930218981</v>
      </c>
      <c r="U13" s="102">
        <v>1.3484870355362639</v>
      </c>
      <c r="V13" s="102">
        <v>1.15281670199335</v>
      </c>
      <c r="W13" s="102">
        <v>0.98214508931285827</v>
      </c>
      <c r="X13" s="102">
        <v>1.1672464098112258</v>
      </c>
      <c r="Y13" s="102">
        <v>1.5006801262851748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1.9785678245607281</v>
      </c>
      <c r="C19" s="123">
        <v>1.9677873586394812</v>
      </c>
      <c r="D19" s="123">
        <v>2.1116551757929538</v>
      </c>
      <c r="E19" s="123">
        <v>2.1700836411527447</v>
      </c>
      <c r="F19" s="123">
        <v>2.0484442472090785</v>
      </c>
      <c r="G19" s="123">
        <v>1.9987209035630173</v>
      </c>
      <c r="H19" s="123">
        <v>1.9327121918091426</v>
      </c>
      <c r="I19" s="123">
        <v>1.7462843930999945</v>
      </c>
      <c r="J19" s="123">
        <v>1.5242267934684068</v>
      </c>
      <c r="K19" s="123">
        <v>1.4339450772411526</v>
      </c>
      <c r="L19" s="123">
        <v>1.3810796408445383</v>
      </c>
      <c r="M19" s="123">
        <v>1.0231860391257748</v>
      </c>
      <c r="N19" s="123">
        <v>0.80759602727206015</v>
      </c>
      <c r="O19" s="123">
        <v>0.85238293585889946</v>
      </c>
      <c r="P19" s="123">
        <v>0.78547988728060725</v>
      </c>
      <c r="Q19" s="123">
        <v>0.8131717128126783</v>
      </c>
      <c r="R19" s="123">
        <v>0.69021515678250445</v>
      </c>
      <c r="S19" s="123">
        <v>0.92833165199338574</v>
      </c>
      <c r="T19" s="123">
        <v>0.99724640020127586</v>
      </c>
      <c r="U19" s="123">
        <v>1.0281814599866557</v>
      </c>
      <c r="V19" s="123">
        <v>1.4060131920764689</v>
      </c>
      <c r="W19" s="123">
        <v>1.3317701781112037</v>
      </c>
      <c r="X19" s="123">
        <v>1.2105758640943465</v>
      </c>
      <c r="Y19" s="123">
        <v>1.1511809771893562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2.2119356906365306</v>
      </c>
      <c r="C21" s="99">
        <v>2.2132614267857531</v>
      </c>
      <c r="D21" s="99">
        <v>2.335141335209804</v>
      </c>
      <c r="E21" s="99">
        <v>2.3521421162746963</v>
      </c>
      <c r="F21" s="99">
        <v>2.233396704790942</v>
      </c>
      <c r="G21" s="99">
        <v>2.2207073237922517</v>
      </c>
      <c r="H21" s="99">
        <v>2.1958392028737386</v>
      </c>
      <c r="I21" s="99">
        <v>1.9984378070168936</v>
      </c>
      <c r="J21" s="99">
        <v>1.7795929811645226</v>
      </c>
      <c r="K21" s="99">
        <v>1.7793673715055067</v>
      </c>
      <c r="L21" s="99">
        <v>1.8813204631544787</v>
      </c>
      <c r="M21" s="99">
        <v>1.5505587225231614</v>
      </c>
      <c r="N21" s="99">
        <v>1.3077951250326867</v>
      </c>
      <c r="O21" s="99">
        <v>1.4129729191224876</v>
      </c>
      <c r="P21" s="99">
        <v>1.3190938776265195</v>
      </c>
      <c r="Q21" s="99">
        <v>1.400224362036264</v>
      </c>
      <c r="R21" s="99">
        <v>1.2395403560921849</v>
      </c>
      <c r="S21" s="99">
        <v>1.6304773541308795</v>
      </c>
      <c r="T21" s="99">
        <v>1.7563331497024259</v>
      </c>
      <c r="U21" s="99">
        <v>1.8169779797337098</v>
      </c>
      <c r="V21" s="99">
        <v>2.537504455462726</v>
      </c>
      <c r="W21" s="99">
        <v>2.4625144791794384</v>
      </c>
      <c r="X21" s="99">
        <v>2.2285964711521018</v>
      </c>
      <c r="Y21" s="99">
        <v>2.1186670239441563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47.67618038471899</v>
      </c>
      <c r="C24" s="118">
        <f t="shared" si="7"/>
        <v>42.811169807540956</v>
      </c>
      <c r="D24" s="118">
        <f t="shared" si="7"/>
        <v>50.542415206533491</v>
      </c>
      <c r="E24" s="118">
        <f t="shared" si="7"/>
        <v>51.34178212175906</v>
      </c>
      <c r="F24" s="118">
        <f t="shared" si="7"/>
        <v>38.828090978630989</v>
      </c>
      <c r="G24" s="118">
        <f t="shared" si="7"/>
        <v>57.883866142955583</v>
      </c>
      <c r="H24" s="118">
        <f t="shared" si="7"/>
        <v>57.020812571625427</v>
      </c>
      <c r="I24" s="118">
        <f t="shared" si="7"/>
        <v>31.771038128224355</v>
      </c>
      <c r="J24" s="118">
        <f t="shared" si="7"/>
        <v>36.484334336656381</v>
      </c>
      <c r="K24" s="118">
        <f t="shared" si="7"/>
        <v>39.797666737599506</v>
      </c>
      <c r="L24" s="118">
        <f t="shared" si="7"/>
        <v>83.576003259078476</v>
      </c>
      <c r="M24" s="118">
        <f t="shared" si="7"/>
        <v>55.174798619845305</v>
      </c>
      <c r="N24" s="118">
        <f t="shared" si="7"/>
        <v>34.698779490100812</v>
      </c>
      <c r="O24" s="118">
        <f t="shared" si="7"/>
        <v>40.878959518747131</v>
      </c>
      <c r="P24" s="118">
        <f t="shared" si="7"/>
        <v>33.613126290712565</v>
      </c>
      <c r="Q24" s="118">
        <f t="shared" si="7"/>
        <v>37.302480414174035</v>
      </c>
      <c r="R24" s="118">
        <f t="shared" ref="R24:V24" si="8">R25+R28+R30+R39</f>
        <v>32.797906553389929</v>
      </c>
      <c r="S24" s="118">
        <f t="shared" si="8"/>
        <v>39.799342905521534</v>
      </c>
      <c r="T24" s="118">
        <f t="shared" si="8"/>
        <v>41.760923157481358</v>
      </c>
      <c r="U24" s="118">
        <f t="shared" si="8"/>
        <v>47.091459407886987</v>
      </c>
      <c r="V24" s="118">
        <f t="shared" si="8"/>
        <v>20.705748797195746</v>
      </c>
      <c r="W24" s="118">
        <f t="shared" ref="W24:Y24" si="9">W25+W28+W30+W39</f>
        <v>29.612241965624015</v>
      </c>
      <c r="X24" s="118">
        <f t="shared" si="9"/>
        <v>38.266472620030584</v>
      </c>
      <c r="Y24" s="118">
        <f t="shared" si="9"/>
        <v>36.327359454154887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43.976572626450654</v>
      </c>
      <c r="C25" s="123">
        <f t="shared" si="10"/>
        <v>39.293083143577704</v>
      </c>
      <c r="D25" s="123">
        <f t="shared" si="10"/>
        <v>46.742430560067298</v>
      </c>
      <c r="E25" s="123">
        <f t="shared" si="10"/>
        <v>47.546720583965225</v>
      </c>
      <c r="F25" s="123">
        <f t="shared" si="10"/>
        <v>35.40121126657835</v>
      </c>
      <c r="G25" s="123">
        <f t="shared" si="10"/>
        <v>54.466805798509199</v>
      </c>
      <c r="H25" s="123">
        <f t="shared" si="10"/>
        <v>54.142782586754613</v>
      </c>
      <c r="I25" s="123">
        <f t="shared" si="10"/>
        <v>29.513967740329285</v>
      </c>
      <c r="J25" s="123">
        <f t="shared" si="10"/>
        <v>34.441025953695529</v>
      </c>
      <c r="K25" s="123">
        <f t="shared" si="10"/>
        <v>37.816582712829863</v>
      </c>
      <c r="L25" s="123">
        <f t="shared" si="10"/>
        <v>81.496460012679265</v>
      </c>
      <c r="M25" s="123">
        <f t="shared" si="10"/>
        <v>53.530074965114288</v>
      </c>
      <c r="N25" s="123">
        <f t="shared" si="10"/>
        <v>33.497677982722692</v>
      </c>
      <c r="O25" s="123">
        <f t="shared" si="10"/>
        <v>39.731627800612436</v>
      </c>
      <c r="P25" s="123">
        <f t="shared" si="10"/>
        <v>32.536564770484951</v>
      </c>
      <c r="Q25" s="123">
        <f t="shared" si="10"/>
        <v>36.163843861996725</v>
      </c>
      <c r="R25" s="123">
        <f t="shared" ref="R25:V25" si="11">SUM(R26:R27)</f>
        <v>31.788800130768593</v>
      </c>
      <c r="S25" s="123">
        <f t="shared" si="11"/>
        <v>38.457103433261096</v>
      </c>
      <c r="T25" s="123">
        <f t="shared" si="11"/>
        <v>40.304367470312627</v>
      </c>
      <c r="U25" s="123">
        <f t="shared" si="11"/>
        <v>45.613527076928612</v>
      </c>
      <c r="V25" s="123">
        <f t="shared" si="11"/>
        <v>18.897072049349756</v>
      </c>
      <c r="W25" s="123">
        <f t="shared" ref="W25:Y25" si="12">SUM(W26:W27)</f>
        <v>28.230266348325614</v>
      </c>
      <c r="X25" s="123">
        <f t="shared" si="12"/>
        <v>36.992501243798934</v>
      </c>
      <c r="Y25" s="123">
        <f t="shared" si="12"/>
        <v>35.107512554410661</v>
      </c>
      <c r="DA25" s="130" t="s">
        <v>3105</v>
      </c>
    </row>
    <row r="26" spans="1:105" ht="12" customHeight="1" x14ac:dyDescent="0.25">
      <c r="A26" s="97" t="s">
        <v>74</v>
      </c>
      <c r="B26" s="99">
        <v>43.976572626450654</v>
      </c>
      <c r="C26" s="99">
        <v>39.293083143577704</v>
      </c>
      <c r="D26" s="99">
        <v>46.742430560067298</v>
      </c>
      <c r="E26" s="99">
        <v>47.546720583965225</v>
      </c>
      <c r="F26" s="99">
        <v>35.40121126657835</v>
      </c>
      <c r="G26" s="99">
        <v>54.466805798509199</v>
      </c>
      <c r="H26" s="99">
        <v>54.142782586754613</v>
      </c>
      <c r="I26" s="99">
        <v>29.513967740329285</v>
      </c>
      <c r="J26" s="99">
        <v>34.441025953695529</v>
      </c>
      <c r="K26" s="99">
        <v>37.816582712829863</v>
      </c>
      <c r="L26" s="99">
        <v>81.496460012679265</v>
      </c>
      <c r="M26" s="99">
        <v>53.530074965114288</v>
      </c>
      <c r="N26" s="99">
        <v>33.497677982722692</v>
      </c>
      <c r="O26" s="99">
        <v>39.731627800612436</v>
      </c>
      <c r="P26" s="99">
        <v>32.536564770484951</v>
      </c>
      <c r="Q26" s="99">
        <v>36.163843861996725</v>
      </c>
      <c r="R26" s="99">
        <v>31.788800130768593</v>
      </c>
      <c r="S26" s="99">
        <v>38.457103433261096</v>
      </c>
      <c r="T26" s="99">
        <v>40.304367470312627</v>
      </c>
      <c r="U26" s="99">
        <v>45.613527076928612</v>
      </c>
      <c r="V26" s="99">
        <v>18.897072049349756</v>
      </c>
      <c r="W26" s="99">
        <v>28.230266348325614</v>
      </c>
      <c r="X26" s="99">
        <v>36.992501243798934</v>
      </c>
      <c r="Y26" s="99">
        <v>35.107512554410661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1.7210481623970411</v>
      </c>
      <c r="C30" s="123">
        <v>1.5395517485725383</v>
      </c>
      <c r="D30" s="123">
        <v>1.6997645394644538</v>
      </c>
      <c r="E30" s="123">
        <v>1.6713688779153262</v>
      </c>
      <c r="F30" s="123">
        <v>1.4098223042614288</v>
      </c>
      <c r="G30" s="123">
        <v>1.462217774400127</v>
      </c>
      <c r="H30" s="123">
        <v>1.045452281095723</v>
      </c>
      <c r="I30" s="123">
        <v>0.64362183270096573</v>
      </c>
      <c r="J30" s="123">
        <v>0.61944917854767523</v>
      </c>
      <c r="K30" s="123">
        <v>0.59460239983597496</v>
      </c>
      <c r="L30" s="123">
        <v>0.68651177452837742</v>
      </c>
      <c r="M30" s="123">
        <v>0.52684265780430184</v>
      </c>
      <c r="N30" s="123">
        <v>0.33932527726877992</v>
      </c>
      <c r="O30" s="123">
        <v>0.24672919381517228</v>
      </c>
      <c r="P30" s="123">
        <v>0.23589060917696014</v>
      </c>
      <c r="Q30" s="123">
        <v>0.24617393291017978</v>
      </c>
      <c r="R30" s="123">
        <v>0.21844033186789447</v>
      </c>
      <c r="S30" s="123">
        <v>0.29738892188030253</v>
      </c>
      <c r="T30" s="123">
        <v>0.32639994111706722</v>
      </c>
      <c r="U30" s="123">
        <v>0.33275708330148662</v>
      </c>
      <c r="V30" s="123">
        <v>0.25349295024746749</v>
      </c>
      <c r="W30" s="123">
        <v>0.17287987105556513</v>
      </c>
      <c r="X30" s="123">
        <v>0.18635817961545237</v>
      </c>
      <c r="Y30" s="123">
        <v>0.18918595882829828</v>
      </c>
      <c r="DA30" s="130" t="s">
        <v>3110</v>
      </c>
    </row>
    <row r="31" spans="1:105" ht="12" customHeight="1" x14ac:dyDescent="0.25">
      <c r="A31" s="97" t="s">
        <v>141</v>
      </c>
      <c r="B31" s="99">
        <v>6.1855762657543911</v>
      </c>
      <c r="C31" s="99">
        <v>5.6364215626858671</v>
      </c>
      <c r="D31" s="99">
        <v>6.3467834204523577</v>
      </c>
      <c r="E31" s="99">
        <v>6.3014621862928459</v>
      </c>
      <c r="F31" s="99">
        <v>5.4787798200027895</v>
      </c>
      <c r="G31" s="99">
        <v>6.5583714614051019</v>
      </c>
      <c r="H31" s="99">
        <v>6.6562202977900116</v>
      </c>
      <c r="I31" s="99">
        <v>5.5738283356602345</v>
      </c>
      <c r="J31" s="99">
        <v>5.5494340934025246</v>
      </c>
      <c r="K31" s="99">
        <v>5.8270241851837703</v>
      </c>
      <c r="L31" s="99">
        <v>7.6338433631385856</v>
      </c>
      <c r="M31" s="99">
        <v>6.174975655886457</v>
      </c>
      <c r="N31" s="99">
        <v>4.8666500772561365</v>
      </c>
      <c r="O31" s="99">
        <v>4.8923867304799247</v>
      </c>
      <c r="P31" s="99">
        <v>4.6702109395348845</v>
      </c>
      <c r="Q31" s="99">
        <v>4.8431542998127153</v>
      </c>
      <c r="R31" s="99">
        <v>4.273376896415602</v>
      </c>
      <c r="S31" s="99">
        <v>5.7621790863602707</v>
      </c>
      <c r="T31" s="99">
        <v>6.1730091053600082</v>
      </c>
      <c r="U31" s="99">
        <v>6.2631651018017092</v>
      </c>
      <c r="V31" s="99">
        <v>4.6666283585091923</v>
      </c>
      <c r="W31" s="99">
        <v>4.3466939008256373</v>
      </c>
      <c r="X31" s="99">
        <v>4.3561224485111989</v>
      </c>
      <c r="Y31" s="99">
        <v>4.4931665221720847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1.2643904790983294</v>
      </c>
      <c r="D32" s="99">
        <v>1.395704665238827</v>
      </c>
      <c r="E32" s="99">
        <v>1.6941722112228763</v>
      </c>
      <c r="F32" s="99">
        <v>1.2541232059366432</v>
      </c>
      <c r="G32" s="99">
        <v>1.2906038555514792</v>
      </c>
      <c r="H32" s="99">
        <v>1.8018179719920346</v>
      </c>
      <c r="I32" s="99">
        <v>1.2622353701534728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1.2643904790983294</v>
      </c>
      <c r="D33" s="102">
        <v>1.395704665238827</v>
      </c>
      <c r="E33" s="102">
        <v>1.6941722112228763</v>
      </c>
      <c r="F33" s="102">
        <v>1.2541232059366432</v>
      </c>
      <c r="G33" s="102">
        <v>1.2906038555514792</v>
      </c>
      <c r="H33" s="102">
        <v>1.8018179719920346</v>
      </c>
      <c r="I33" s="102">
        <v>1.2622353701534728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1.9785595958712963</v>
      </c>
      <c r="C39" s="123">
        <v>1.978534915390721</v>
      </c>
      <c r="D39" s="123">
        <v>2.1002201070017361</v>
      </c>
      <c r="E39" s="123">
        <v>2.1236926598785066</v>
      </c>
      <c r="F39" s="123">
        <v>2.0170574077912087</v>
      </c>
      <c r="G39" s="123">
        <v>1.9548425700462524</v>
      </c>
      <c r="H39" s="123">
        <v>1.8325777037750919</v>
      </c>
      <c r="I39" s="123">
        <v>1.6134485551941049</v>
      </c>
      <c r="J39" s="123">
        <v>1.4238592044131761</v>
      </c>
      <c r="K39" s="123">
        <v>1.3864816249336653</v>
      </c>
      <c r="L39" s="123">
        <v>1.3930314718708294</v>
      </c>
      <c r="M39" s="123">
        <v>1.1178809969267156</v>
      </c>
      <c r="N39" s="123">
        <v>0.86177623010934223</v>
      </c>
      <c r="O39" s="123">
        <v>0.90060252431952514</v>
      </c>
      <c r="P39" s="123">
        <v>0.8406709110506505</v>
      </c>
      <c r="Q39" s="123">
        <v>0.89246261926712744</v>
      </c>
      <c r="R39" s="123">
        <v>0.79066609075343752</v>
      </c>
      <c r="S39" s="123">
        <v>1.0448505503801353</v>
      </c>
      <c r="T39" s="123">
        <v>1.1301557460516616</v>
      </c>
      <c r="U39" s="123">
        <v>1.1451752476568893</v>
      </c>
      <c r="V39" s="123">
        <v>1.5551837975985252</v>
      </c>
      <c r="W39" s="123">
        <v>1.2090957462428382</v>
      </c>
      <c r="X39" s="123">
        <v>1.0876131966161966</v>
      </c>
      <c r="Y39" s="123">
        <v>1.0306609409159271</v>
      </c>
      <c r="DA39" s="130" t="s">
        <v>3119</v>
      </c>
    </row>
    <row r="40" spans="1:105" ht="12" customHeight="1" x14ac:dyDescent="0.25">
      <c r="A40" s="97" t="s">
        <v>50</v>
      </c>
      <c r="B40" s="99">
        <v>2.2119356906365306</v>
      </c>
      <c r="C40" s="99">
        <v>2.2157471795599744</v>
      </c>
      <c r="D40" s="99">
        <v>2.3404894045971014</v>
      </c>
      <c r="E40" s="99">
        <v>2.3616340619215923</v>
      </c>
      <c r="F40" s="99">
        <v>2.2449099698473134</v>
      </c>
      <c r="G40" s="99">
        <v>2.2309313603034853</v>
      </c>
      <c r="H40" s="99">
        <v>2.2000077248947099</v>
      </c>
      <c r="I40" s="99">
        <v>1.9975668152606112</v>
      </c>
      <c r="J40" s="99">
        <v>1.7791028675369871</v>
      </c>
      <c r="K40" s="99">
        <v>1.779279730084349</v>
      </c>
      <c r="L40" s="99">
        <v>1.8819027705433187</v>
      </c>
      <c r="M40" s="99">
        <v>1.5519979576075114</v>
      </c>
      <c r="N40" s="99">
        <v>1.3087336941537986</v>
      </c>
      <c r="O40" s="99">
        <v>1.4119373014904422</v>
      </c>
      <c r="P40" s="99">
        <v>1.3182603701966338</v>
      </c>
      <c r="Q40" s="99">
        <v>1.3996499274097671</v>
      </c>
      <c r="R40" s="99">
        <v>1.2404394906980318</v>
      </c>
      <c r="S40" s="99">
        <v>1.6361525366322625</v>
      </c>
      <c r="T40" s="99">
        <v>1.7664791100059449</v>
      </c>
      <c r="U40" s="99">
        <v>1.8271797593720911</v>
      </c>
      <c r="V40" s="99">
        <v>2.5467180268493848</v>
      </c>
      <c r="W40" s="99">
        <v>2.4359868509749414</v>
      </c>
      <c r="X40" s="99">
        <v>2.2053650721747697</v>
      </c>
      <c r="Y40" s="99">
        <v>2.1006319534758466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43.705829973658346</v>
      </c>
      <c r="C43" s="118">
        <f t="shared" si="14"/>
        <v>67.413148293257336</v>
      </c>
      <c r="D43" s="118">
        <f t="shared" si="14"/>
        <v>60.544455505044503</v>
      </c>
      <c r="E43" s="118">
        <f t="shared" si="14"/>
        <v>37.135949765515534</v>
      </c>
      <c r="F43" s="118">
        <f t="shared" si="14"/>
        <v>57.871284833632735</v>
      </c>
      <c r="G43" s="118">
        <f t="shared" si="14"/>
        <v>33.167845679565396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41.727228329102353</v>
      </c>
      <c r="C44" s="123">
        <f t="shared" si="17"/>
        <v>65.44334412887055</v>
      </c>
      <c r="D44" s="123">
        <f t="shared" si="17"/>
        <v>58.464560440116514</v>
      </c>
      <c r="E44" s="123">
        <f t="shared" si="17"/>
        <v>35.035346984972563</v>
      </c>
      <c r="F44" s="123">
        <f t="shared" si="17"/>
        <v>55.872869188791029</v>
      </c>
      <c r="G44" s="123">
        <f t="shared" si="17"/>
        <v>31.177598892235363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3123</v>
      </c>
    </row>
    <row r="45" spans="1:105" ht="12" customHeight="1" x14ac:dyDescent="0.25">
      <c r="A45" s="97" t="s">
        <v>211</v>
      </c>
      <c r="B45" s="99">
        <v>41.727228329102353</v>
      </c>
      <c r="C45" s="99">
        <v>65.44334412887055</v>
      </c>
      <c r="D45" s="99">
        <v>58.464560440116514</v>
      </c>
      <c r="E45" s="99">
        <v>35.035346984972563</v>
      </c>
      <c r="F45" s="99">
        <v>55.872869188791029</v>
      </c>
      <c r="G45" s="99">
        <v>31.177598892235363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1.9786016445559969</v>
      </c>
      <c r="C58" s="123">
        <v>1.9698041643867883</v>
      </c>
      <c r="D58" s="123">
        <v>2.0798950649279861</v>
      </c>
      <c r="E58" s="123">
        <v>2.1006027805429719</v>
      </c>
      <c r="F58" s="123">
        <v>1.9984156448417092</v>
      </c>
      <c r="G58" s="123">
        <v>1.9902467873300362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2.2119356906365306</v>
      </c>
      <c r="C59" s="99">
        <v>2.2137053681553689</v>
      </c>
      <c r="D59" s="99">
        <v>2.3392849105098903</v>
      </c>
      <c r="E59" s="99">
        <v>2.3607100306562443</v>
      </c>
      <c r="F59" s="99">
        <v>2.2454837897152653</v>
      </c>
      <c r="G59" s="99">
        <v>2.2366664715249116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39.603337060975669</v>
      </c>
      <c r="C62" s="118">
        <f t="shared" si="21"/>
        <v>41.827514178973644</v>
      </c>
      <c r="D62" s="118">
        <f t="shared" si="21"/>
        <v>40.778369212612134</v>
      </c>
      <c r="E62" s="118">
        <f t="shared" si="21"/>
        <v>45.600203124833328</v>
      </c>
      <c r="F62" s="118">
        <f t="shared" si="21"/>
        <v>41.012166583198152</v>
      </c>
      <c r="G62" s="118">
        <f t="shared" si="21"/>
        <v>46.302925330210272</v>
      </c>
      <c r="H62" s="118">
        <f t="shared" si="21"/>
        <v>44.114794910138265</v>
      </c>
      <c r="I62" s="118">
        <f t="shared" si="21"/>
        <v>39.174292117952902</v>
      </c>
      <c r="J62" s="118">
        <f t="shared" si="21"/>
        <v>41.445530272250195</v>
      </c>
      <c r="K62" s="118">
        <f t="shared" si="21"/>
        <v>42.115612300198421</v>
      </c>
      <c r="L62" s="118">
        <f t="shared" si="21"/>
        <v>45.547230340659119</v>
      </c>
      <c r="M62" s="118">
        <f t="shared" si="21"/>
        <v>44.590714946706264</v>
      </c>
      <c r="N62" s="118">
        <f t="shared" si="21"/>
        <v>42.426842975960511</v>
      </c>
      <c r="O62" s="118">
        <f t="shared" si="21"/>
        <v>38.961513980390009</v>
      </c>
      <c r="P62" s="118">
        <f t="shared" si="21"/>
        <v>35.193263151804409</v>
      </c>
      <c r="Q62" s="118">
        <f t="shared" si="21"/>
        <v>38.017824145483125</v>
      </c>
      <c r="R62" s="118">
        <f t="shared" ref="R62:V62" si="22">R63+R66+R68+R77</f>
        <v>38.054623177316515</v>
      </c>
      <c r="S62" s="118">
        <f t="shared" si="22"/>
        <v>38.066250926528021</v>
      </c>
      <c r="T62" s="118">
        <f t="shared" si="22"/>
        <v>34.550229941974131</v>
      </c>
      <c r="U62" s="118">
        <f t="shared" si="22"/>
        <v>32.814504263663331</v>
      </c>
      <c r="V62" s="118">
        <f t="shared" si="22"/>
        <v>35.015540799639766</v>
      </c>
      <c r="W62" s="118">
        <f t="shared" ref="W62:Y62" si="23">W63+W66+W68+W77</f>
        <v>38.671093235453341</v>
      </c>
      <c r="X62" s="118">
        <f t="shared" si="23"/>
        <v>34.224961626026342</v>
      </c>
      <c r="Y62" s="118">
        <f t="shared" si="23"/>
        <v>31.104513217324161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34.076495590626365</v>
      </c>
      <c r="C63" s="123">
        <f t="shared" si="24"/>
        <v>36.417950225083025</v>
      </c>
      <c r="D63" s="123">
        <f t="shared" si="24"/>
        <v>35.295439263175652</v>
      </c>
      <c r="E63" s="123">
        <f t="shared" si="24"/>
        <v>40.424725286718271</v>
      </c>
      <c r="F63" s="123">
        <f t="shared" si="24"/>
        <v>35.787190542871116</v>
      </c>
      <c r="G63" s="123">
        <f t="shared" si="24"/>
        <v>40.89927685365469</v>
      </c>
      <c r="H63" s="123">
        <f t="shared" si="24"/>
        <v>39.115868752333562</v>
      </c>
      <c r="I63" s="123">
        <f t="shared" si="24"/>
        <v>34.020355384968894</v>
      </c>
      <c r="J63" s="123">
        <f t="shared" si="24"/>
        <v>36.09175338530062</v>
      </c>
      <c r="K63" s="123">
        <f t="shared" si="24"/>
        <v>36.749309481178258</v>
      </c>
      <c r="L63" s="123">
        <f t="shared" si="24"/>
        <v>39.769498176603342</v>
      </c>
      <c r="M63" s="123">
        <f t="shared" si="24"/>
        <v>38.83903939864485</v>
      </c>
      <c r="N63" s="123">
        <f t="shared" si="24"/>
        <v>37.002829956730373</v>
      </c>
      <c r="O63" s="123">
        <f t="shared" si="24"/>
        <v>33.908904982683865</v>
      </c>
      <c r="P63" s="123">
        <f t="shared" si="24"/>
        <v>29.687072439635692</v>
      </c>
      <c r="Q63" s="123">
        <f t="shared" si="24"/>
        <v>32.438966751057428</v>
      </c>
      <c r="R63" s="123">
        <f t="shared" ref="R63:V63" si="25">SUM(R64:R65)</f>
        <v>32.749493452872279</v>
      </c>
      <c r="S63" s="123">
        <f t="shared" si="25"/>
        <v>32.782500137692523</v>
      </c>
      <c r="T63" s="123">
        <f t="shared" si="25"/>
        <v>29.442852020176481</v>
      </c>
      <c r="U63" s="123">
        <f t="shared" si="25"/>
        <v>27.826551410819647</v>
      </c>
      <c r="V63" s="123">
        <f t="shared" si="25"/>
        <v>29.163314327136842</v>
      </c>
      <c r="W63" s="123">
        <f t="shared" ref="W63:Y63" si="26">SUM(W64:W65)</f>
        <v>32.81885181290383</v>
      </c>
      <c r="X63" s="123">
        <f t="shared" si="26"/>
        <v>28.569545747225938</v>
      </c>
      <c r="Y63" s="123">
        <f t="shared" si="26"/>
        <v>25.420449985469897</v>
      </c>
      <c r="DA63" s="130" t="s">
        <v>3141</v>
      </c>
    </row>
    <row r="64" spans="1:105" ht="12" customHeight="1" x14ac:dyDescent="0.25">
      <c r="A64" s="97" t="s">
        <v>212</v>
      </c>
      <c r="B64" s="99">
        <v>34.076495590626365</v>
      </c>
      <c r="C64" s="99">
        <v>36.417950225083025</v>
      </c>
      <c r="D64" s="99">
        <v>35.295439263175652</v>
      </c>
      <c r="E64" s="99">
        <v>40.424725286718271</v>
      </c>
      <c r="F64" s="99">
        <v>35.787190542871116</v>
      </c>
      <c r="G64" s="99">
        <v>40.89927685365469</v>
      </c>
      <c r="H64" s="99">
        <v>39.115868752333562</v>
      </c>
      <c r="I64" s="99">
        <v>34.020355384968894</v>
      </c>
      <c r="J64" s="99">
        <v>36.09175338530062</v>
      </c>
      <c r="K64" s="99">
        <v>36.749309481178258</v>
      </c>
      <c r="L64" s="99">
        <v>39.769498176603342</v>
      </c>
      <c r="M64" s="99">
        <v>38.83903939864485</v>
      </c>
      <c r="N64" s="99">
        <v>37.002829956730373</v>
      </c>
      <c r="O64" s="99">
        <v>33.908904982683865</v>
      </c>
      <c r="P64" s="99">
        <v>29.687072439635692</v>
      </c>
      <c r="Q64" s="99">
        <v>32.438966751057428</v>
      </c>
      <c r="R64" s="99">
        <v>32.749493452872279</v>
      </c>
      <c r="S64" s="99">
        <v>32.782500137692523</v>
      </c>
      <c r="T64" s="99">
        <v>29.442852020176481</v>
      </c>
      <c r="U64" s="99">
        <v>27.826551410819647</v>
      </c>
      <c r="V64" s="99">
        <v>29.163314327136842</v>
      </c>
      <c r="W64" s="99">
        <v>32.81885181290383</v>
      </c>
      <c r="X64" s="99">
        <v>28.569545747225938</v>
      </c>
      <c r="Y64" s="99">
        <v>25.420449985469897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3.6278315956260947</v>
      </c>
      <c r="C68" s="123">
        <v>3.4923051492065453</v>
      </c>
      <c r="D68" s="123">
        <v>3.4782139807757995</v>
      </c>
      <c r="E68" s="123">
        <v>3.1775671894698192</v>
      </c>
      <c r="F68" s="123">
        <v>3.224874706900493</v>
      </c>
      <c r="G68" s="123">
        <v>3.5101510934870754</v>
      </c>
      <c r="H68" s="123">
        <v>3.1680115394885386</v>
      </c>
      <c r="I68" s="123">
        <v>3.5268470718731524</v>
      </c>
      <c r="J68" s="123">
        <v>3.5495944003046205</v>
      </c>
      <c r="K68" s="123">
        <v>3.8847041872907964</v>
      </c>
      <c r="L68" s="123">
        <v>4.1825906190578435</v>
      </c>
      <c r="M68" s="123">
        <v>4.4091550200751506</v>
      </c>
      <c r="N68" s="123">
        <v>4.31952854941441</v>
      </c>
      <c r="O68" s="123">
        <v>3.9854224183819835</v>
      </c>
      <c r="P68" s="123">
        <v>4.402563039726993</v>
      </c>
      <c r="Q68" s="123">
        <v>4.378836367596409</v>
      </c>
      <c r="R68" s="123">
        <v>4.1878037878616095</v>
      </c>
      <c r="S68" s="123">
        <v>3.9087924261660025</v>
      </c>
      <c r="T68" s="123">
        <v>3.59343008132441</v>
      </c>
      <c r="U68" s="123">
        <v>3.4490757314118525</v>
      </c>
      <c r="V68" s="123">
        <v>3.6408204354170941</v>
      </c>
      <c r="W68" s="123">
        <v>3.6408298105094725</v>
      </c>
      <c r="X68" s="123">
        <v>3.7782668340004415</v>
      </c>
      <c r="Y68" s="123">
        <v>3.9401878798299728</v>
      </c>
      <c r="DA68" s="130" t="s">
        <v>3146</v>
      </c>
    </row>
    <row r="69" spans="1:105" ht="12" customHeight="1" x14ac:dyDescent="0.25">
      <c r="A69" s="97" t="s">
        <v>134</v>
      </c>
      <c r="B69" s="99">
        <v>5.6247492601484739</v>
      </c>
      <c r="C69" s="99">
        <v>5.5412185333866164</v>
      </c>
      <c r="D69" s="99">
        <v>5.8669891413441837</v>
      </c>
      <c r="E69" s="99">
        <v>5.6068554717353098</v>
      </c>
      <c r="F69" s="99">
        <v>5.7233961417328105</v>
      </c>
      <c r="G69" s="99">
        <v>6.034346640515273</v>
      </c>
      <c r="H69" s="99">
        <v>5.4230741218577707</v>
      </c>
      <c r="I69" s="99">
        <v>5.8110926572184178</v>
      </c>
      <c r="J69" s="99">
        <v>5.6425562382431824</v>
      </c>
      <c r="K69" s="99">
        <v>5.6217344141076939</v>
      </c>
      <c r="L69" s="99">
        <v>5.5265236844078363</v>
      </c>
      <c r="M69" s="99">
        <v>5.2373185620823701</v>
      </c>
      <c r="N69" s="99">
        <v>4.7183089712755972</v>
      </c>
      <c r="O69" s="99">
        <v>4.3178309673060928</v>
      </c>
      <c r="P69" s="99">
        <v>4.7552065552833183</v>
      </c>
      <c r="Q69" s="99">
        <v>4.9382463227886557</v>
      </c>
      <c r="R69" s="99">
        <v>5.0107379842278315</v>
      </c>
      <c r="S69" s="99">
        <v>4.9403403326899715</v>
      </c>
      <c r="T69" s="99">
        <v>4.769777358282334</v>
      </c>
      <c r="U69" s="99">
        <v>4.715921074594374</v>
      </c>
      <c r="V69" s="99">
        <v>4.9419732629852264</v>
      </c>
      <c r="W69" s="99">
        <v>4.8955215729365849</v>
      </c>
      <c r="X69" s="99">
        <v>4.7732705107296169</v>
      </c>
      <c r="Y69" s="99">
        <v>4.6547281627390307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1.1800490923089075</v>
      </c>
      <c r="D70" s="99">
        <v>1.2303433901116076</v>
      </c>
      <c r="E70" s="99">
        <v>1.4472090869865522</v>
      </c>
      <c r="F70" s="99">
        <v>1.26910360077592</v>
      </c>
      <c r="G70" s="99">
        <v>1.1598218657893373</v>
      </c>
      <c r="H70" s="99">
        <v>1.4192380487727638</v>
      </c>
      <c r="I70" s="99">
        <v>1.2459034594136478</v>
      </c>
      <c r="J70" s="99">
        <v>1.380674116243872</v>
      </c>
      <c r="K70" s="99">
        <v>1.2779016538430052</v>
      </c>
      <c r="L70" s="99">
        <v>1.2148642363144346</v>
      </c>
      <c r="M70" s="99">
        <v>1.3334235280427409</v>
      </c>
      <c r="N70" s="99">
        <v>0.72658884182509764</v>
      </c>
      <c r="O70" s="99">
        <v>0.7260655335276095</v>
      </c>
      <c r="P70" s="99">
        <v>0.81661475688212781</v>
      </c>
      <c r="Q70" s="99">
        <v>1.2939691592042202</v>
      </c>
      <c r="R70" s="99">
        <v>1.2752125041576634</v>
      </c>
      <c r="S70" s="99">
        <v>1.1886899028093971</v>
      </c>
      <c r="T70" s="99">
        <v>1.1815230957176215</v>
      </c>
      <c r="U70" s="99">
        <v>1.1495690283249971</v>
      </c>
      <c r="V70" s="99">
        <v>1.3109418892056732</v>
      </c>
      <c r="W70" s="99">
        <v>1.0235476146742262</v>
      </c>
      <c r="X70" s="99">
        <v>1.177316198727296</v>
      </c>
      <c r="Y70" s="99">
        <v>1.4295885176549119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1.1800490923089075</v>
      </c>
      <c r="D71" s="102">
        <v>1.2303433901116076</v>
      </c>
      <c r="E71" s="102">
        <v>1.4472090869865522</v>
      </c>
      <c r="F71" s="102">
        <v>1.26910360077592</v>
      </c>
      <c r="G71" s="102">
        <v>1.1598218657893373</v>
      </c>
      <c r="H71" s="102">
        <v>1.4192380487727638</v>
      </c>
      <c r="I71" s="102">
        <v>1.2459034594136478</v>
      </c>
      <c r="J71" s="102">
        <v>1.380674116243872</v>
      </c>
      <c r="K71" s="102">
        <v>1.2779016538430052</v>
      </c>
      <c r="L71" s="102">
        <v>1.2148642363144346</v>
      </c>
      <c r="M71" s="102">
        <v>1.3334235280427409</v>
      </c>
      <c r="N71" s="102">
        <v>0.72658884182509764</v>
      </c>
      <c r="O71" s="102">
        <v>0.7260655335276095</v>
      </c>
      <c r="P71" s="102">
        <v>0.81661475688212781</v>
      </c>
      <c r="Q71" s="102">
        <v>1.2939691592042202</v>
      </c>
      <c r="R71" s="102">
        <v>1.2752125041576634</v>
      </c>
      <c r="S71" s="102">
        <v>1.1886899028093971</v>
      </c>
      <c r="T71" s="102">
        <v>1.1815230957176215</v>
      </c>
      <c r="U71" s="102">
        <v>1.1495690283249971</v>
      </c>
      <c r="V71" s="102">
        <v>1.3109418892056732</v>
      </c>
      <c r="W71" s="102">
        <v>1.0235476146742262</v>
      </c>
      <c r="X71" s="102">
        <v>1.177316198727296</v>
      </c>
      <c r="Y71" s="102">
        <v>1.4295885176549119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1.8990098747232096</v>
      </c>
      <c r="C77" s="123">
        <v>1.9172588046840777</v>
      </c>
      <c r="D77" s="123">
        <v>2.0047159686606815</v>
      </c>
      <c r="E77" s="123">
        <v>1.997910648645238</v>
      </c>
      <c r="F77" s="123">
        <v>2.0001013334265454</v>
      </c>
      <c r="G77" s="123">
        <v>1.8934973830685051</v>
      </c>
      <c r="H77" s="123">
        <v>1.8309146183161644</v>
      </c>
      <c r="I77" s="123">
        <v>1.6270896611108618</v>
      </c>
      <c r="J77" s="123">
        <v>1.8041824866449572</v>
      </c>
      <c r="K77" s="123">
        <v>1.4815986317293663</v>
      </c>
      <c r="L77" s="123">
        <v>1.5951415449979343</v>
      </c>
      <c r="M77" s="123">
        <v>1.3425205279862564</v>
      </c>
      <c r="N77" s="123">
        <v>1.1044844698157279</v>
      </c>
      <c r="O77" s="123">
        <v>1.0671865793241604</v>
      </c>
      <c r="P77" s="123">
        <v>1.1036276724417249</v>
      </c>
      <c r="Q77" s="123">
        <v>1.2000210268292928</v>
      </c>
      <c r="R77" s="123">
        <v>1.1173259365826225</v>
      </c>
      <c r="S77" s="123">
        <v>1.374958362669497</v>
      </c>
      <c r="T77" s="123">
        <v>1.5139478404732449</v>
      </c>
      <c r="U77" s="123">
        <v>1.5388771214318309</v>
      </c>
      <c r="V77" s="123">
        <v>2.2114060370858328</v>
      </c>
      <c r="W77" s="123">
        <v>2.21141161204004</v>
      </c>
      <c r="X77" s="123">
        <v>1.8771490447999639</v>
      </c>
      <c r="Y77" s="123">
        <v>1.7438753520242882</v>
      </c>
      <c r="DA77" s="130" t="s">
        <v>3155</v>
      </c>
    </row>
    <row r="78" spans="1:105" ht="12" customHeight="1" x14ac:dyDescent="0.25">
      <c r="A78" s="97" t="s">
        <v>189</v>
      </c>
      <c r="B78" s="99">
        <v>1.9330119819290152</v>
      </c>
      <c r="C78" s="99">
        <v>1.9554363797727268</v>
      </c>
      <c r="D78" s="99">
        <v>2.0820992611323446</v>
      </c>
      <c r="E78" s="99">
        <v>2.0986848544610126</v>
      </c>
      <c r="F78" s="99">
        <v>2.0969933478061371</v>
      </c>
      <c r="G78" s="99">
        <v>1.9626544826584651</v>
      </c>
      <c r="H78" s="99">
        <v>1.8850432254841767</v>
      </c>
      <c r="I78" s="99">
        <v>1.684188851326806</v>
      </c>
      <c r="J78" s="99">
        <v>1.8519362487791449</v>
      </c>
      <c r="K78" s="99">
        <v>1.5211925510194018</v>
      </c>
      <c r="L78" s="99">
        <v>1.6405449785424009</v>
      </c>
      <c r="M78" s="99">
        <v>1.3815605246760543</v>
      </c>
      <c r="N78" s="99">
        <v>1.1458655199835346</v>
      </c>
      <c r="O78" s="99">
        <v>1.1320539521662683</v>
      </c>
      <c r="P78" s="99">
        <v>1.1539583977586865</v>
      </c>
      <c r="Q78" s="99">
        <v>1.2346861578413788</v>
      </c>
      <c r="R78" s="99">
        <v>1.1503660745634772</v>
      </c>
      <c r="S78" s="99">
        <v>1.4142368636139637</v>
      </c>
      <c r="T78" s="99">
        <v>1.5587638673098116</v>
      </c>
      <c r="U78" s="99">
        <v>1.5914056999427129</v>
      </c>
      <c r="V78" s="99">
        <v>2.305070201692736</v>
      </c>
      <c r="W78" s="99">
        <v>2.2952815114209937</v>
      </c>
      <c r="X78" s="99">
        <v>1.9307011682051867</v>
      </c>
      <c r="Y78" s="99">
        <v>1.7861234143317344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3.5823075513503566</v>
      </c>
      <c r="C81" s="118">
        <f t="shared" si="28"/>
        <v>3.3288861981236746</v>
      </c>
      <c r="D81" s="118">
        <f t="shared" si="28"/>
        <v>3.5573769799990527</v>
      </c>
      <c r="E81" s="118">
        <f t="shared" si="28"/>
        <v>3.4276670364100585</v>
      </c>
      <c r="F81" s="118">
        <f t="shared" si="28"/>
        <v>2.9114465263918063</v>
      </c>
      <c r="G81" s="118">
        <f t="shared" si="28"/>
        <v>2.7083613239933011</v>
      </c>
      <c r="H81" s="118">
        <f t="shared" si="28"/>
        <v>2.4896665523953057</v>
      </c>
      <c r="I81" s="118">
        <f t="shared" si="28"/>
        <v>2.0606522824807501</v>
      </c>
      <c r="J81" s="118">
        <f t="shared" si="28"/>
        <v>1.7758346070936502</v>
      </c>
      <c r="K81" s="118">
        <f t="shared" si="28"/>
        <v>1.6541860416836949</v>
      </c>
      <c r="L81" s="118">
        <f t="shared" si="28"/>
        <v>1.7146982327576807</v>
      </c>
      <c r="M81" s="118">
        <f t="shared" si="28"/>
        <v>1.2929063758832355</v>
      </c>
      <c r="N81" s="118">
        <f t="shared" si="28"/>
        <v>1.0144808970599439</v>
      </c>
      <c r="O81" s="118">
        <f t="shared" si="28"/>
        <v>1.0884040685860519</v>
      </c>
      <c r="P81" s="118">
        <f t="shared" si="28"/>
        <v>0.96410230732012403</v>
      </c>
      <c r="Q81" s="118">
        <f t="shared" si="28"/>
        <v>0.9742697171829402</v>
      </c>
      <c r="R81" s="118">
        <f t="shared" ref="R81:V81" si="29">R82+R85+R87+R100</f>
        <v>0.83819592227986928</v>
      </c>
      <c r="S81" s="118">
        <f t="shared" si="29"/>
        <v>1.1146456142051167</v>
      </c>
      <c r="T81" s="118">
        <f t="shared" si="29"/>
        <v>1.19995757892768</v>
      </c>
      <c r="U81" s="118">
        <f t="shared" si="29"/>
        <v>1.228082131642114</v>
      </c>
      <c r="V81" s="118">
        <f t="shared" si="29"/>
        <v>1.4844802331971905</v>
      </c>
      <c r="W81" s="118">
        <f t="shared" ref="W81:Y81" si="30">W82+W85+W87+W100</f>
        <v>1.3842325764934544</v>
      </c>
      <c r="X81" s="118">
        <f t="shared" si="30"/>
        <v>1.1941962429900599</v>
      </c>
      <c r="Y81" s="118">
        <f t="shared" si="30"/>
        <v>1.0951034310763854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1.6127631179972208</v>
      </c>
      <c r="C87" s="123">
        <v>1.3702308944248944</v>
      </c>
      <c r="D87" s="123">
        <v>1.4589629529042201</v>
      </c>
      <c r="E87" s="123">
        <v>1.2671264473226442</v>
      </c>
      <c r="F87" s="123">
        <v>0.88947108202738245</v>
      </c>
      <c r="G87" s="123">
        <v>0.81962579950151382</v>
      </c>
      <c r="H87" s="123">
        <v>0.68893588228299862</v>
      </c>
      <c r="I87" s="123">
        <v>0.46355809055579078</v>
      </c>
      <c r="J87" s="123">
        <v>0.38201848793079257</v>
      </c>
      <c r="K87" s="123">
        <v>0.34763953878104231</v>
      </c>
      <c r="L87" s="123">
        <v>0.40356073834206829</v>
      </c>
      <c r="M87" s="123">
        <v>0.28368208436977788</v>
      </c>
      <c r="N87" s="123">
        <v>0.20354332291991004</v>
      </c>
      <c r="O87" s="123">
        <v>0.21880036179958937</v>
      </c>
      <c r="P87" s="123">
        <v>0.19434956982383653</v>
      </c>
      <c r="Q87" s="123">
        <v>0.19209704388135418</v>
      </c>
      <c r="R87" s="123">
        <v>0.16666099186655361</v>
      </c>
      <c r="S87" s="123">
        <v>0.2241756649187284</v>
      </c>
      <c r="T87" s="123">
        <v>0.24465331225617501</v>
      </c>
      <c r="U87" s="123">
        <v>0.25308516636715461</v>
      </c>
      <c r="V87" s="123">
        <v>0.18560138552310165</v>
      </c>
      <c r="W87" s="123">
        <v>0.17338967184393578</v>
      </c>
      <c r="X87" s="123">
        <v>0.14896727206261662</v>
      </c>
      <c r="Y87" s="123">
        <v>0.13521891304362732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6.185576265754392</v>
      </c>
      <c r="C92" s="102">
        <v>5.619574506195419</v>
      </c>
      <c r="D92" s="102">
        <v>6.3078247963795269</v>
      </c>
      <c r="E92" s="102">
        <v>6.2303300503260308</v>
      </c>
      <c r="F92" s="102">
        <v>5.3744607782759051</v>
      </c>
      <c r="G92" s="102">
        <v>6.3688872177799505</v>
      </c>
      <c r="H92" s="102">
        <v>6.4883622798956369</v>
      </c>
      <c r="I92" s="102">
        <v>5.5399761510660932</v>
      </c>
      <c r="J92" s="102">
        <v>5.5111081501572512</v>
      </c>
      <c r="K92" s="102">
        <v>5.7552044539503839</v>
      </c>
      <c r="L92" s="102">
        <v>7.5074275629035032</v>
      </c>
      <c r="M92" s="102">
        <v>6.0026216136611295</v>
      </c>
      <c r="N92" s="102">
        <v>4.750461626206639</v>
      </c>
      <c r="O92" s="102">
        <v>5.3515713533906464</v>
      </c>
      <c r="P92" s="102">
        <v>4.9687306174121693</v>
      </c>
      <c r="Q92" s="102">
        <v>5.0598271075393058</v>
      </c>
      <c r="R92" s="102">
        <v>4.3238070931110961</v>
      </c>
      <c r="S92" s="102">
        <v>5.5752064412508835</v>
      </c>
      <c r="T92" s="102">
        <v>5.7607920955866065</v>
      </c>
      <c r="U92" s="102">
        <v>5.7444375108877743</v>
      </c>
      <c r="V92" s="102">
        <v>4.3216051667152957</v>
      </c>
      <c r="W92" s="102">
        <v>4.458535505995747</v>
      </c>
      <c r="X92" s="102">
        <v>4.3833643945010685</v>
      </c>
      <c r="Y92" s="102">
        <v>4.4397231724050696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1.2639442236351182</v>
      </c>
      <c r="D93" s="105">
        <v>1.3947614656797394</v>
      </c>
      <c r="E93" s="105">
        <v>1.6930273110714031</v>
      </c>
      <c r="F93" s="105">
        <v>1.2532756853369478</v>
      </c>
      <c r="G93" s="105">
        <v>1.2896226600700424</v>
      </c>
      <c r="H93" s="105">
        <v>1.8005098299658453</v>
      </c>
      <c r="I93" s="105">
        <v>1.2610690448973194</v>
      </c>
      <c r="J93" s="105">
        <v>1.402306328893717</v>
      </c>
      <c r="K93" s="105">
        <v>1.2993593830265295</v>
      </c>
      <c r="L93" s="105">
        <v>1.6667643342495262</v>
      </c>
      <c r="M93" s="105">
        <v>1.5450872278809102</v>
      </c>
      <c r="N93" s="105">
        <v>0.74047061823592086</v>
      </c>
      <c r="O93" s="105">
        <v>0.91274991236636849</v>
      </c>
      <c r="P93" s="105">
        <v>0.8910521342898895</v>
      </c>
      <c r="Q93" s="105">
        <v>1.3922289847254725</v>
      </c>
      <c r="R93" s="105">
        <v>1.1577784412019492</v>
      </c>
      <c r="S93" s="105">
        <v>1.3245688464069956</v>
      </c>
      <c r="T93" s="105">
        <v>1.3827564725852737</v>
      </c>
      <c r="U93" s="105">
        <v>1.3711470742407261</v>
      </c>
      <c r="V93" s="105">
        <v>1.1278394468921311</v>
      </c>
      <c r="W93" s="105">
        <v>0.94630640017943457</v>
      </c>
      <c r="X93" s="105">
        <v>1.1163401482444022</v>
      </c>
      <c r="Y93" s="105">
        <v>1.4070183105267411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1.2639442236351182</v>
      </c>
      <c r="D94" s="99">
        <v>1.3947614656797394</v>
      </c>
      <c r="E94" s="99">
        <v>1.6930273110714031</v>
      </c>
      <c r="F94" s="99">
        <v>1.2532756853369478</v>
      </c>
      <c r="G94" s="99">
        <v>1.2896226600700424</v>
      </c>
      <c r="H94" s="99">
        <v>1.8005098299658453</v>
      </c>
      <c r="I94" s="99">
        <v>1.2610690448973194</v>
      </c>
      <c r="J94" s="99">
        <v>1.402306328893717</v>
      </c>
      <c r="K94" s="99">
        <v>1.2993593830265295</v>
      </c>
      <c r="L94" s="99">
        <v>1.6667643342495262</v>
      </c>
      <c r="M94" s="99">
        <v>1.5450872278809102</v>
      </c>
      <c r="N94" s="99">
        <v>0.74047061823592086</v>
      </c>
      <c r="O94" s="99">
        <v>0.91274991236636849</v>
      </c>
      <c r="P94" s="99">
        <v>0.8910521342898895</v>
      </c>
      <c r="Q94" s="99">
        <v>1.3922289847254725</v>
      </c>
      <c r="R94" s="99">
        <v>1.1577784412019492</v>
      </c>
      <c r="S94" s="99">
        <v>1.3245688464069956</v>
      </c>
      <c r="T94" s="99">
        <v>1.3827564725852737</v>
      </c>
      <c r="U94" s="99">
        <v>1.3711470742407261</v>
      </c>
      <c r="V94" s="99">
        <v>1.1278394468921311</v>
      </c>
      <c r="W94" s="99">
        <v>0.94630640017943457</v>
      </c>
      <c r="X94" s="99">
        <v>1.1163401482444022</v>
      </c>
      <c r="Y94" s="99">
        <v>1.4070183105267411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1.9695444333531358</v>
      </c>
      <c r="C100" s="123">
        <v>1.9586553036987802</v>
      </c>
      <c r="D100" s="123">
        <v>2.0984140270948326</v>
      </c>
      <c r="E100" s="123">
        <v>2.1605405890874145</v>
      </c>
      <c r="F100" s="123">
        <v>2.0219754443644238</v>
      </c>
      <c r="G100" s="123">
        <v>1.8887355244917874</v>
      </c>
      <c r="H100" s="123">
        <v>1.8007306701123069</v>
      </c>
      <c r="I100" s="123">
        <v>1.5970941919249593</v>
      </c>
      <c r="J100" s="123">
        <v>1.3938161191628575</v>
      </c>
      <c r="K100" s="123">
        <v>1.3065465029026526</v>
      </c>
      <c r="L100" s="123">
        <v>1.3111374944156124</v>
      </c>
      <c r="M100" s="123">
        <v>1.0092242915134577</v>
      </c>
      <c r="N100" s="123">
        <v>0.81093757414003387</v>
      </c>
      <c r="O100" s="123">
        <v>0.86960370678646259</v>
      </c>
      <c r="P100" s="123">
        <v>0.76975273749628748</v>
      </c>
      <c r="Q100" s="123">
        <v>0.78217267330158602</v>
      </c>
      <c r="R100" s="123">
        <v>0.67153493041331569</v>
      </c>
      <c r="S100" s="123">
        <v>0.89046994928638834</v>
      </c>
      <c r="T100" s="123">
        <v>0.95530426667150503</v>
      </c>
      <c r="U100" s="123">
        <v>0.97499696527495938</v>
      </c>
      <c r="V100" s="123">
        <v>1.2988788476740889</v>
      </c>
      <c r="W100" s="123">
        <v>1.2108429046495186</v>
      </c>
      <c r="X100" s="123">
        <v>1.0452289709274434</v>
      </c>
      <c r="Y100" s="123">
        <v>0.95988451803275809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2.2119356906365306</v>
      </c>
      <c r="C102" s="99">
        <v>2.2131523965725064</v>
      </c>
      <c r="D102" s="99">
        <v>2.3354151451370466</v>
      </c>
      <c r="E102" s="99">
        <v>2.3520411840608788</v>
      </c>
      <c r="F102" s="99">
        <v>2.2319102129576054</v>
      </c>
      <c r="G102" s="99">
        <v>2.2177444293269892</v>
      </c>
      <c r="H102" s="99">
        <v>2.1936977469021439</v>
      </c>
      <c r="I102" s="99">
        <v>1.9968657547851874</v>
      </c>
      <c r="J102" s="99">
        <v>1.7780675462073992</v>
      </c>
      <c r="K102" s="99">
        <v>1.777963606714094</v>
      </c>
      <c r="L102" s="99">
        <v>1.8804355438310378</v>
      </c>
      <c r="M102" s="99">
        <v>1.5503376932692823</v>
      </c>
      <c r="N102" s="99">
        <v>1.3078746951433184</v>
      </c>
      <c r="O102" s="99">
        <v>1.4131557124269329</v>
      </c>
      <c r="P102" s="99">
        <v>1.3190114167517719</v>
      </c>
      <c r="Q102" s="99">
        <v>1.3999091088057416</v>
      </c>
      <c r="R102" s="99">
        <v>1.2397663577058875</v>
      </c>
      <c r="S102" s="99">
        <v>1.6330774955042693</v>
      </c>
      <c r="T102" s="99">
        <v>1.7602763894931277</v>
      </c>
      <c r="U102" s="99">
        <v>1.8188830490970658</v>
      </c>
      <c r="V102" s="99">
        <v>2.5345260979131492</v>
      </c>
      <c r="W102" s="99">
        <v>2.4523949363859248</v>
      </c>
      <c r="X102" s="99">
        <v>2.2122675333166399</v>
      </c>
      <c r="Y102" s="99">
        <v>2.1006574858531128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1.9785669293127028</v>
      </c>
      <c r="C124" s="118">
        <f t="shared" si="42"/>
        <v>1.9703315294597881</v>
      </c>
      <c r="D124" s="118">
        <f t="shared" si="42"/>
        <v>2.1003894054088557</v>
      </c>
      <c r="E124" s="118">
        <f t="shared" si="42"/>
        <v>2.1540804533170461</v>
      </c>
      <c r="F124" s="118">
        <f t="shared" si="42"/>
        <v>2.0276124009108374</v>
      </c>
      <c r="G124" s="118">
        <f t="shared" si="42"/>
        <v>1.9577844651259666</v>
      </c>
      <c r="H124" s="118">
        <f t="shared" si="42"/>
        <v>1.8732523257170004</v>
      </c>
      <c r="I124" s="118">
        <f t="shared" si="42"/>
        <v>1.6681250136889316</v>
      </c>
      <c r="J124" s="118">
        <f t="shared" si="42"/>
        <v>1.4592102369533089</v>
      </c>
      <c r="K124" s="118">
        <f t="shared" si="42"/>
        <v>1.4006503431233679</v>
      </c>
      <c r="L124" s="118">
        <f t="shared" si="42"/>
        <v>1.4028938088173739</v>
      </c>
      <c r="M124" s="118">
        <f t="shared" si="42"/>
        <v>1.0660981913914029</v>
      </c>
      <c r="N124" s="118">
        <f t="shared" si="42"/>
        <v>0.83139046176193865</v>
      </c>
      <c r="O124" s="118">
        <f t="shared" si="42"/>
        <v>0.88018852293592986</v>
      </c>
      <c r="P124" s="118">
        <f t="shared" si="42"/>
        <v>0.78482637436020575</v>
      </c>
      <c r="Q124" s="118">
        <f t="shared" si="42"/>
        <v>0.79865468924031136</v>
      </c>
      <c r="R124" s="118">
        <f t="shared" ref="R124:V124" si="43">R125+R128+R130+R139</f>
        <v>0.68414451795957898</v>
      </c>
      <c r="S124" s="118">
        <f t="shared" si="43"/>
        <v>0.91457462272121004</v>
      </c>
      <c r="T124" s="118">
        <f t="shared" si="43"/>
        <v>0.98264550745155022</v>
      </c>
      <c r="U124" s="118">
        <f t="shared" si="43"/>
        <v>0.99942261937344234</v>
      </c>
      <c r="V124" s="118">
        <f t="shared" si="43"/>
        <v>1.3269737681829799</v>
      </c>
      <c r="W124" s="118">
        <f t="shared" ref="W124:Y124" si="44">W125+W128+W130+W139</f>
        <v>1.2381336316119662</v>
      </c>
      <c r="X124" s="118">
        <f t="shared" si="44"/>
        <v>1.084051644877295</v>
      </c>
      <c r="Y124" s="118">
        <f t="shared" si="44"/>
        <v>0.9974891245059927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1.9785669293127028</v>
      </c>
      <c r="C139" s="123">
        <v>1.9703315294597881</v>
      </c>
      <c r="D139" s="123">
        <v>2.1003894054088557</v>
      </c>
      <c r="E139" s="123">
        <v>2.1540804533170461</v>
      </c>
      <c r="F139" s="123">
        <v>2.0276124009108374</v>
      </c>
      <c r="G139" s="123">
        <v>1.9577844651259666</v>
      </c>
      <c r="H139" s="123">
        <v>1.8732523257170004</v>
      </c>
      <c r="I139" s="123">
        <v>1.6681250136889316</v>
      </c>
      <c r="J139" s="123">
        <v>1.4592102369533089</v>
      </c>
      <c r="K139" s="123">
        <v>1.4006503431233679</v>
      </c>
      <c r="L139" s="123">
        <v>1.4028938088173739</v>
      </c>
      <c r="M139" s="123">
        <v>1.0660981913914029</v>
      </c>
      <c r="N139" s="123">
        <v>0.83139046176193865</v>
      </c>
      <c r="O139" s="123">
        <v>0.88018852293592986</v>
      </c>
      <c r="P139" s="123">
        <v>0.78482637436020575</v>
      </c>
      <c r="Q139" s="123">
        <v>0.79865468924031136</v>
      </c>
      <c r="R139" s="123">
        <v>0.68414451795957898</v>
      </c>
      <c r="S139" s="123">
        <v>0.91457462272121004</v>
      </c>
      <c r="T139" s="123">
        <v>0.98264550745155022</v>
      </c>
      <c r="U139" s="123">
        <v>0.99942261937344234</v>
      </c>
      <c r="V139" s="123">
        <v>1.3269737681829799</v>
      </c>
      <c r="W139" s="123">
        <v>1.2381336316119662</v>
      </c>
      <c r="X139" s="123">
        <v>1.084051644877295</v>
      </c>
      <c r="Y139" s="123">
        <v>0.9974891245059927</v>
      </c>
      <c r="DA139" s="130" t="s">
        <v>3214</v>
      </c>
    </row>
    <row r="140" spans="1:105" ht="12" customHeight="1" x14ac:dyDescent="0.25">
      <c r="A140" s="97" t="s">
        <v>50</v>
      </c>
      <c r="B140" s="99">
        <v>2.2119356906365306</v>
      </c>
      <c r="C140" s="99">
        <v>2.21385292395225</v>
      </c>
      <c r="D140" s="99">
        <v>2.3371951799015971</v>
      </c>
      <c r="E140" s="99">
        <v>2.3545260666642167</v>
      </c>
      <c r="F140" s="99">
        <v>2.2347325061943151</v>
      </c>
      <c r="G140" s="99">
        <v>2.221135766214493</v>
      </c>
      <c r="H140" s="99">
        <v>2.1954287203227212</v>
      </c>
      <c r="I140" s="99">
        <v>1.9976226174175205</v>
      </c>
      <c r="J140" s="99">
        <v>1.7788991199068256</v>
      </c>
      <c r="K140" s="99">
        <v>1.7789760948077544</v>
      </c>
      <c r="L140" s="99">
        <v>1.8815415029044846</v>
      </c>
      <c r="M140" s="99">
        <v>1.5510671020611111</v>
      </c>
      <c r="N140" s="99">
        <v>1.3081009138766437</v>
      </c>
      <c r="O140" s="99">
        <v>1.4130543034100489</v>
      </c>
      <c r="P140" s="99">
        <v>1.3189320101938151</v>
      </c>
      <c r="Q140" s="99">
        <v>1.3998422457053405</v>
      </c>
      <c r="R140" s="99">
        <v>1.2395341426153026</v>
      </c>
      <c r="S140" s="99">
        <v>1.6321693045837711</v>
      </c>
      <c r="T140" s="99">
        <v>1.7583257566619768</v>
      </c>
      <c r="U140" s="99">
        <v>1.8165147027535438</v>
      </c>
      <c r="V140" s="99">
        <v>2.5316936528970326</v>
      </c>
      <c r="W140" s="99">
        <v>2.4515040354868347</v>
      </c>
      <c r="X140" s="99">
        <v>2.2139815617493595</v>
      </c>
      <c r="Y140" s="99">
        <v>2.10315288158111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3.6982724389134711</v>
      </c>
      <c r="C143" s="118">
        <f t="shared" si="49"/>
        <v>3.3433759609246021</v>
      </c>
      <c r="D143" s="118">
        <f t="shared" si="49"/>
        <v>3.5274244438502969</v>
      </c>
      <c r="E143" s="118">
        <f t="shared" si="49"/>
        <v>3.3719111357411258</v>
      </c>
      <c r="F143" s="118">
        <f t="shared" si="49"/>
        <v>2.9233059863440491</v>
      </c>
      <c r="G143" s="118">
        <f t="shared" si="49"/>
        <v>2.8918092395150667</v>
      </c>
      <c r="H143" s="118">
        <f t="shared" si="49"/>
        <v>2.7150713857029602</v>
      </c>
      <c r="I143" s="118">
        <f t="shared" si="49"/>
        <v>2.2629325904892994</v>
      </c>
      <c r="J143" s="118">
        <f t="shared" si="49"/>
        <v>1.922673896515354</v>
      </c>
      <c r="K143" s="118">
        <f t="shared" si="49"/>
        <v>1.7730238272116527</v>
      </c>
      <c r="L143" s="118">
        <f t="shared" si="49"/>
        <v>1.7723540196265171</v>
      </c>
      <c r="M143" s="118">
        <f t="shared" si="49"/>
        <v>1.336156955327241</v>
      </c>
      <c r="N143" s="118">
        <f t="shared" si="49"/>
        <v>1.0381861042680429</v>
      </c>
      <c r="O143" s="118">
        <f t="shared" si="49"/>
        <v>1.13449481030292</v>
      </c>
      <c r="P143" s="118">
        <f t="shared" si="49"/>
        <v>0.93910319025517097</v>
      </c>
      <c r="Q143" s="118">
        <f t="shared" si="49"/>
        <v>0.89073792948736696</v>
      </c>
      <c r="R143" s="118">
        <f t="shared" ref="R143:V143" si="50">R144+R146+R148+R157</f>
        <v>0.76977294371486793</v>
      </c>
      <c r="S143" s="118">
        <f t="shared" si="50"/>
        <v>1.0894189997484129</v>
      </c>
      <c r="T143" s="118">
        <f t="shared" si="50"/>
        <v>1.2118079864351066</v>
      </c>
      <c r="U143" s="118">
        <f t="shared" si="50"/>
        <v>1.2403579374683749</v>
      </c>
      <c r="V143" s="118">
        <f t="shared" si="50"/>
        <v>1.4457593207373498</v>
      </c>
      <c r="W143" s="118">
        <f t="shared" ref="W143:Y143" si="51">W144+W146+W148+W157</f>
        <v>1.3267192505940124</v>
      </c>
      <c r="X143" s="118">
        <f t="shared" si="51"/>
        <v>1.0864509493052421</v>
      </c>
      <c r="Y143" s="118">
        <f t="shared" si="51"/>
        <v>1.0060394427391892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1.7194978798459035</v>
      </c>
      <c r="C148" s="123">
        <v>1.3867133542702827</v>
      </c>
      <c r="D148" s="123">
        <v>1.3842590240041694</v>
      </c>
      <c r="E148" s="123">
        <v>1.1605603178426958</v>
      </c>
      <c r="F148" s="123">
        <v>0.85259711378209591</v>
      </c>
      <c r="G148" s="123">
        <v>0.89200968091983568</v>
      </c>
      <c r="H148" s="123">
        <v>0.79837319121951</v>
      </c>
      <c r="I148" s="123">
        <v>0.56505573337345494</v>
      </c>
      <c r="J148" s="123">
        <v>0.45955452986244211</v>
      </c>
      <c r="K148" s="123">
        <v>0.39820656242020441</v>
      </c>
      <c r="L148" s="123">
        <v>0.42624291107049089</v>
      </c>
      <c r="M148" s="123">
        <v>0.30077637941903551</v>
      </c>
      <c r="N148" s="123">
        <v>0.21310641702488606</v>
      </c>
      <c r="O148" s="123">
        <v>0.23537925318113484</v>
      </c>
      <c r="P148" s="123">
        <v>0.19752226680437071</v>
      </c>
      <c r="Q148" s="123">
        <v>0.16715296955384834</v>
      </c>
      <c r="R148" s="123">
        <v>0.14896785518437916</v>
      </c>
      <c r="S148" s="123">
        <v>0.22489501828872177</v>
      </c>
      <c r="T148" s="123">
        <v>0.26350146420690218</v>
      </c>
      <c r="U148" s="123">
        <v>0.27392218893687459</v>
      </c>
      <c r="V148" s="123">
        <v>0.18612945644635184</v>
      </c>
      <c r="W148" s="123">
        <v>0.15434190636623468</v>
      </c>
      <c r="X148" s="123">
        <v>0.11531656875691486</v>
      </c>
      <c r="Y148" s="123">
        <v>0.10508394693172556</v>
      </c>
      <c r="DA148" s="130" t="s">
        <v>3222</v>
      </c>
    </row>
    <row r="149" spans="1:105" ht="12" customHeight="1" x14ac:dyDescent="0.25">
      <c r="A149" s="97" t="s">
        <v>124</v>
      </c>
      <c r="B149" s="99">
        <v>6.1855762657543911</v>
      </c>
      <c r="C149" s="99">
        <v>5.6012343329348671</v>
      </c>
      <c r="D149" s="99">
        <v>6.247117093920834</v>
      </c>
      <c r="E149" s="99">
        <v>6.1596405375156866</v>
      </c>
      <c r="F149" s="99">
        <v>5.3212090454282572</v>
      </c>
      <c r="G149" s="99">
        <v>6.3552216207590781</v>
      </c>
      <c r="H149" s="99">
        <v>6.5157553993076132</v>
      </c>
      <c r="I149" s="99">
        <v>5.577847956278406</v>
      </c>
      <c r="J149" s="99">
        <v>5.5492651597615392</v>
      </c>
      <c r="K149" s="99">
        <v>5.8021609851178084</v>
      </c>
      <c r="L149" s="99">
        <v>7.53976349360246</v>
      </c>
      <c r="M149" s="99">
        <v>6.0338676115160172</v>
      </c>
      <c r="N149" s="99">
        <v>4.7501683449189107</v>
      </c>
      <c r="O149" s="99">
        <v>5.2254194206211935</v>
      </c>
      <c r="P149" s="99">
        <v>4.7243944515426719</v>
      </c>
      <c r="Q149" s="99">
        <v>4.7200814735920034</v>
      </c>
      <c r="R149" s="99">
        <v>3.9347114802252987</v>
      </c>
      <c r="S149" s="99">
        <v>5.0444806633875316</v>
      </c>
      <c r="T149" s="99">
        <v>5.2383832749563322</v>
      </c>
      <c r="U149" s="99">
        <v>5.3337717379316896</v>
      </c>
      <c r="V149" s="99">
        <v>4.0937531626641732</v>
      </c>
      <c r="W149" s="99">
        <v>4.2797620257846516</v>
      </c>
      <c r="X149" s="99">
        <v>4.2276633012849878</v>
      </c>
      <c r="Y149" s="99">
        <v>4.2983974670597052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1.9787745590675678</v>
      </c>
      <c r="C157" s="123">
        <v>1.9566626066543191</v>
      </c>
      <c r="D157" s="123">
        <v>2.1431654198461274</v>
      </c>
      <c r="E157" s="123">
        <v>2.2113508178984298</v>
      </c>
      <c r="F157" s="123">
        <v>2.0707088725619531</v>
      </c>
      <c r="G157" s="123">
        <v>1.9997995585952311</v>
      </c>
      <c r="H157" s="123">
        <v>1.9166981944834502</v>
      </c>
      <c r="I157" s="123">
        <v>1.6978768571158447</v>
      </c>
      <c r="J157" s="123">
        <v>1.4631193666529119</v>
      </c>
      <c r="K157" s="123">
        <v>1.3748172647914483</v>
      </c>
      <c r="L157" s="123">
        <v>1.3461111085560262</v>
      </c>
      <c r="M157" s="123">
        <v>1.0353805759082055</v>
      </c>
      <c r="N157" s="123">
        <v>0.82507968724315695</v>
      </c>
      <c r="O157" s="123">
        <v>0.89911555712178504</v>
      </c>
      <c r="P157" s="123">
        <v>0.74158092345080029</v>
      </c>
      <c r="Q157" s="123">
        <v>0.72358495993351857</v>
      </c>
      <c r="R157" s="123">
        <v>0.62080508853048877</v>
      </c>
      <c r="S157" s="123">
        <v>0.86452398145969123</v>
      </c>
      <c r="T157" s="123">
        <v>0.94830652222820433</v>
      </c>
      <c r="U157" s="123">
        <v>0.96643574853150027</v>
      </c>
      <c r="V157" s="123">
        <v>1.259629864290998</v>
      </c>
      <c r="W157" s="123">
        <v>1.1723773442277778</v>
      </c>
      <c r="X157" s="123">
        <v>0.97113438054832735</v>
      </c>
      <c r="Y157" s="123">
        <v>0.9009554958074637</v>
      </c>
      <c r="DA157" s="130" t="s">
        <v>3231</v>
      </c>
    </row>
    <row r="158" spans="1:105" ht="12" customHeight="1" x14ac:dyDescent="0.25">
      <c r="A158" s="97" t="s">
        <v>50</v>
      </c>
      <c r="B158" s="99">
        <v>2.2119356906365306</v>
      </c>
      <c r="C158" s="99">
        <v>2.2106352667502178</v>
      </c>
      <c r="D158" s="99">
        <v>2.3290749809014821</v>
      </c>
      <c r="E158" s="99">
        <v>2.3459879153695575</v>
      </c>
      <c r="F158" s="99">
        <v>2.228217153943441</v>
      </c>
      <c r="G158" s="99">
        <v>2.2169372712105155</v>
      </c>
      <c r="H158" s="99">
        <v>2.1942291547706465</v>
      </c>
      <c r="I158" s="99">
        <v>1.9977210172462938</v>
      </c>
      <c r="J158" s="99">
        <v>1.7786699629992855</v>
      </c>
      <c r="K158" s="99">
        <v>1.7785098180736492</v>
      </c>
      <c r="L158" s="99">
        <v>1.8806572047575196</v>
      </c>
      <c r="M158" s="99">
        <v>1.5504788778962204</v>
      </c>
      <c r="N158" s="99">
        <v>1.307885316345496</v>
      </c>
      <c r="O158" s="99">
        <v>1.4129402280598218</v>
      </c>
      <c r="P158" s="99">
        <v>1.3186282720428317</v>
      </c>
      <c r="Q158" s="99">
        <v>1.3989758587256804</v>
      </c>
      <c r="R158" s="99">
        <v>1.2380331161495166</v>
      </c>
      <c r="S158" s="99">
        <v>1.6284822271869415</v>
      </c>
      <c r="T158" s="99">
        <v>1.7522984854295398</v>
      </c>
      <c r="U158" s="99">
        <v>1.8090780519547129</v>
      </c>
      <c r="V158" s="99">
        <v>2.520945303136112</v>
      </c>
      <c r="W158" s="99">
        <v>2.439753747574402</v>
      </c>
      <c r="X158" s="99">
        <v>2.2024766647707619</v>
      </c>
      <c r="Y158" s="99">
        <v>2.0942164180229521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3.6994542275363145</v>
      </c>
      <c r="C161" s="118">
        <f t="shared" si="54"/>
        <v>3.4185070605988179</v>
      </c>
      <c r="D161" s="118">
        <f t="shared" si="54"/>
        <v>3.6294831363302693</v>
      </c>
      <c r="E161" s="118">
        <f t="shared" si="54"/>
        <v>3.4992858904260311</v>
      </c>
      <c r="F161" s="118">
        <f t="shared" si="54"/>
        <v>3.0285773428002849</v>
      </c>
      <c r="G161" s="118">
        <f t="shared" si="54"/>
        <v>2.9887868222704643</v>
      </c>
      <c r="H161" s="118">
        <f t="shared" si="54"/>
        <v>2.7379113461958497</v>
      </c>
      <c r="I161" s="118">
        <f t="shared" si="54"/>
        <v>2.2578031454488405</v>
      </c>
      <c r="J161" s="118">
        <f t="shared" si="54"/>
        <v>1.9350471819963289</v>
      </c>
      <c r="K161" s="118">
        <f t="shared" si="54"/>
        <v>1.8129377675762963</v>
      </c>
      <c r="L161" s="118">
        <f t="shared" si="54"/>
        <v>1.8661790257752378</v>
      </c>
      <c r="M161" s="118">
        <f t="shared" si="54"/>
        <v>1.421566545729839</v>
      </c>
      <c r="N161" s="118">
        <f t="shared" si="54"/>
        <v>1.0961584334227319</v>
      </c>
      <c r="O161" s="118">
        <f t="shared" si="54"/>
        <v>1.1574141769998396</v>
      </c>
      <c r="P161" s="118">
        <f t="shared" si="54"/>
        <v>0.98523903666862722</v>
      </c>
      <c r="Q161" s="118">
        <f t="shared" si="54"/>
        <v>0.96740595997581291</v>
      </c>
      <c r="R161" s="118">
        <f t="shared" ref="R161:V161" si="55">R162+R164+R166+R175</f>
        <v>0.82699287762796614</v>
      </c>
      <c r="S161" s="118">
        <f t="shared" si="55"/>
        <v>1.1041683972192815</v>
      </c>
      <c r="T161" s="118">
        <f t="shared" si="55"/>
        <v>1.2129670682001754</v>
      </c>
      <c r="U161" s="118">
        <f t="shared" si="55"/>
        <v>1.2233110843956971</v>
      </c>
      <c r="V161" s="118">
        <f t="shared" si="55"/>
        <v>1.3473775750024797</v>
      </c>
      <c r="W161" s="118">
        <f t="shared" ref="W161:Y161" si="56">W162+W164+W166+W175</f>
        <v>1.230276091243717</v>
      </c>
      <c r="X161" s="118">
        <f t="shared" si="56"/>
        <v>0.99692675424483745</v>
      </c>
      <c r="Y161" s="118">
        <f t="shared" si="56"/>
        <v>0.94371221479449618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1.7209961180739966</v>
      </c>
      <c r="C166" s="123">
        <v>1.4524821475587688</v>
      </c>
      <c r="D166" s="123">
        <v>1.5083198836913814</v>
      </c>
      <c r="E166" s="123">
        <v>1.3187552437170322</v>
      </c>
      <c r="F166" s="123">
        <v>0.97605115180835889</v>
      </c>
      <c r="G166" s="123">
        <v>0.99722039780610794</v>
      </c>
      <c r="H166" s="123">
        <v>0.8312986166924502</v>
      </c>
      <c r="I166" s="123">
        <v>0.5697251612552362</v>
      </c>
      <c r="J166" s="123">
        <v>0.47223763373974537</v>
      </c>
      <c r="K166" s="123">
        <v>0.42007780480737389</v>
      </c>
      <c r="L166" s="123">
        <v>0.46907826086045568</v>
      </c>
      <c r="M166" s="123">
        <v>0.33212345812697125</v>
      </c>
      <c r="N166" s="123">
        <v>0.22706592002080972</v>
      </c>
      <c r="O166" s="123">
        <v>0.23405428342039997</v>
      </c>
      <c r="P166" s="123">
        <v>0.19870233405132831</v>
      </c>
      <c r="Q166" s="123">
        <v>0.19240490892083539</v>
      </c>
      <c r="R166" s="123">
        <v>0.17304907469549746</v>
      </c>
      <c r="S166" s="123">
        <v>0.23096385167959643</v>
      </c>
      <c r="T166" s="123">
        <v>0.26734879788353177</v>
      </c>
      <c r="U166" s="123">
        <v>0.26575669541890229</v>
      </c>
      <c r="V166" s="123">
        <v>0.16147377914826089</v>
      </c>
      <c r="W166" s="123">
        <v>0.11777077732486448</v>
      </c>
      <c r="X166" s="123">
        <v>8.3923720821974246E-2</v>
      </c>
      <c r="Y166" s="123">
        <v>8.238502356039272E-2</v>
      </c>
      <c r="DA166" s="130" t="s">
        <v>3239</v>
      </c>
    </row>
    <row r="167" spans="1:105" ht="12" customHeight="1" x14ac:dyDescent="0.25">
      <c r="A167" s="97" t="s">
        <v>124</v>
      </c>
      <c r="B167" s="99">
        <v>6.1855762657543911</v>
      </c>
      <c r="C167" s="99">
        <v>5.6179571735297555</v>
      </c>
      <c r="D167" s="99">
        <v>6.2926237449829641</v>
      </c>
      <c r="E167" s="99">
        <v>6.2159423749487726</v>
      </c>
      <c r="F167" s="99">
        <v>5.3726700541537458</v>
      </c>
      <c r="G167" s="99">
        <v>6.4100989130163804</v>
      </c>
      <c r="H167" s="99">
        <v>6.5424144599969507</v>
      </c>
      <c r="I167" s="99">
        <v>5.5808748265642496</v>
      </c>
      <c r="J167" s="99">
        <v>5.5509079564498025</v>
      </c>
      <c r="K167" s="99">
        <v>5.8135437171910356</v>
      </c>
      <c r="L167" s="99">
        <v>7.5993328419059694</v>
      </c>
      <c r="M167" s="99">
        <v>6.1051408534982894</v>
      </c>
      <c r="N167" s="99">
        <v>4.8399816826057283</v>
      </c>
      <c r="O167" s="99">
        <v>5.3605248018322671</v>
      </c>
      <c r="P167" s="99">
        <v>4.8870839059924203</v>
      </c>
      <c r="Q167" s="99">
        <v>4.9357749084385736</v>
      </c>
      <c r="R167" s="99">
        <v>4.166489259976208</v>
      </c>
      <c r="S167" s="99">
        <v>5.357497942698676</v>
      </c>
      <c r="T167" s="99">
        <v>5.5225181872243505</v>
      </c>
      <c r="U167" s="99">
        <v>5.4118341817747462</v>
      </c>
      <c r="V167" s="99">
        <v>4.0426656337541873</v>
      </c>
      <c r="W167" s="99">
        <v>4.1858334395301675</v>
      </c>
      <c r="X167" s="99">
        <v>4.1367068266872877</v>
      </c>
      <c r="Y167" s="99">
        <v>4.2117767051177557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1.9784581094623179</v>
      </c>
      <c r="C175" s="123">
        <v>1.9660249130400491</v>
      </c>
      <c r="D175" s="123">
        <v>2.1211632526388877</v>
      </c>
      <c r="E175" s="123">
        <v>2.1805306467089989</v>
      </c>
      <c r="F175" s="123">
        <v>2.0525261909919261</v>
      </c>
      <c r="G175" s="123">
        <v>1.9915664244643563</v>
      </c>
      <c r="H175" s="123">
        <v>1.9066127295033997</v>
      </c>
      <c r="I175" s="123">
        <v>1.6880779841936042</v>
      </c>
      <c r="J175" s="123">
        <v>1.4628095482565835</v>
      </c>
      <c r="K175" s="123">
        <v>1.3928599627689224</v>
      </c>
      <c r="L175" s="123">
        <v>1.3971007649147822</v>
      </c>
      <c r="M175" s="123">
        <v>1.0894430876028678</v>
      </c>
      <c r="N175" s="123">
        <v>0.86909251340192228</v>
      </c>
      <c r="O175" s="123">
        <v>0.92335989357943959</v>
      </c>
      <c r="P175" s="123">
        <v>0.78653670261729891</v>
      </c>
      <c r="Q175" s="123">
        <v>0.77500105105497752</v>
      </c>
      <c r="R175" s="123">
        <v>0.65394380293246868</v>
      </c>
      <c r="S175" s="123">
        <v>0.87320454553968518</v>
      </c>
      <c r="T175" s="123">
        <v>0.94561827031664358</v>
      </c>
      <c r="U175" s="123">
        <v>0.95755438897679479</v>
      </c>
      <c r="V175" s="123">
        <v>1.1859037958542187</v>
      </c>
      <c r="W175" s="123">
        <v>1.1125053139188525</v>
      </c>
      <c r="X175" s="123">
        <v>0.91300303342286326</v>
      </c>
      <c r="Y175" s="123">
        <v>0.86132719123410351</v>
      </c>
      <c r="DA175" s="130" t="s">
        <v>3248</v>
      </c>
    </row>
    <row r="176" spans="1:105" ht="12" customHeight="1" x14ac:dyDescent="0.25">
      <c r="A176" s="97" t="s">
        <v>50</v>
      </c>
      <c r="B176" s="99">
        <v>2.2119356906365306</v>
      </c>
      <c r="C176" s="99">
        <v>2.2128782649622529</v>
      </c>
      <c r="D176" s="99">
        <v>2.3336417571718666</v>
      </c>
      <c r="E176" s="99">
        <v>2.350729989254809</v>
      </c>
      <c r="F176" s="99">
        <v>2.2319262417945605</v>
      </c>
      <c r="G176" s="99">
        <v>2.2194352733975595</v>
      </c>
      <c r="H176" s="99">
        <v>2.1950138433556017</v>
      </c>
      <c r="I176" s="99">
        <v>1.9977143879241439</v>
      </c>
      <c r="J176" s="99">
        <v>1.7787482067139289</v>
      </c>
      <c r="K176" s="99">
        <v>1.7787274687148658</v>
      </c>
      <c r="L176" s="99">
        <v>1.8812803209171816</v>
      </c>
      <c r="M176" s="99">
        <v>1.551137917535812</v>
      </c>
      <c r="N176" s="99">
        <v>1.3084778152777272</v>
      </c>
      <c r="O176" s="99">
        <v>1.4135016151550279</v>
      </c>
      <c r="P176" s="99">
        <v>1.3191183225961449</v>
      </c>
      <c r="Q176" s="99">
        <v>1.3996786223794637</v>
      </c>
      <c r="R176" s="99">
        <v>1.2391035055186543</v>
      </c>
      <c r="S176" s="99">
        <v>1.6319982545402847</v>
      </c>
      <c r="T176" s="99">
        <v>1.7570653128694187</v>
      </c>
      <c r="U176" s="99">
        <v>1.8090905984375092</v>
      </c>
      <c r="V176" s="99">
        <v>2.512593358692059</v>
      </c>
      <c r="W176" s="99">
        <v>2.4305339951043798</v>
      </c>
      <c r="X176" s="99">
        <v>2.1963370732739653</v>
      </c>
      <c r="Y176" s="99">
        <v>2.090304531395264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6.8826079491516428</v>
      </c>
      <c r="D3" s="117">
        <f t="shared" si="0"/>
        <v>6.8428863674279174</v>
      </c>
      <c r="E3" s="117">
        <f t="shared" si="0"/>
        <v>8.9478922817160989</v>
      </c>
      <c r="F3" s="117">
        <f t="shared" si="0"/>
        <v>5.8197940346239516</v>
      </c>
      <c r="G3" s="117">
        <f t="shared" si="0"/>
        <v>2.0205297953097059</v>
      </c>
      <c r="H3" s="117">
        <f t="shared" si="0"/>
        <v>0.53593549291191822</v>
      </c>
      <c r="I3" s="117">
        <f t="shared" si="0"/>
        <v>0</v>
      </c>
      <c r="J3" s="117">
        <f t="shared" si="0"/>
        <v>0.80706165780460193</v>
      </c>
      <c r="K3" s="117">
        <f t="shared" si="0"/>
        <v>1.827692289753823</v>
      </c>
      <c r="L3" s="117">
        <f t="shared" si="0"/>
        <v>5.6815996791897163</v>
      </c>
      <c r="M3" s="117">
        <f t="shared" si="0"/>
        <v>7.2448235619016481</v>
      </c>
      <c r="N3" s="117">
        <f t="shared" si="0"/>
        <v>4.689412824227853</v>
      </c>
      <c r="O3" s="117">
        <f t="shared" si="0"/>
        <v>2.8651282195949412</v>
      </c>
      <c r="P3" s="117">
        <f t="shared" si="0"/>
        <v>0</v>
      </c>
      <c r="Q3" s="117">
        <f t="shared" si="0"/>
        <v>0.13879302408406902</v>
      </c>
      <c r="R3" s="117">
        <f t="shared" ref="R3:V3" si="1">R4+R7+R9+R19</f>
        <v>2.2983023688425339</v>
      </c>
      <c r="S3" s="117">
        <f t="shared" si="1"/>
        <v>3.0460707864863314</v>
      </c>
      <c r="T3" s="117">
        <f t="shared" si="1"/>
        <v>7.8796254819036765E-2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5.6319773235634374</v>
      </c>
      <c r="D4" s="122">
        <f t="shared" si="3"/>
        <v>5.7352009062846188</v>
      </c>
      <c r="E4" s="122">
        <f t="shared" si="3"/>
        <v>7.4759498011443242</v>
      </c>
      <c r="F4" s="122">
        <f t="shared" si="3"/>
        <v>4.8488593312869046</v>
      </c>
      <c r="G4" s="122">
        <f t="shared" si="3"/>
        <v>1.6990199616861394</v>
      </c>
      <c r="H4" s="122">
        <f t="shared" si="3"/>
        <v>0.44325626341208119</v>
      </c>
      <c r="I4" s="122">
        <f t="shared" si="3"/>
        <v>0</v>
      </c>
      <c r="J4" s="122">
        <f t="shared" si="3"/>
        <v>0.6458073160773824</v>
      </c>
      <c r="K4" s="122">
        <f t="shared" si="3"/>
        <v>1.4518014380543744</v>
      </c>
      <c r="L4" s="122">
        <f t="shared" si="3"/>
        <v>4.5429215394215507</v>
      </c>
      <c r="M4" s="122">
        <f t="shared" si="3"/>
        <v>6.007627229224263</v>
      </c>
      <c r="N4" s="122">
        <f t="shared" si="3"/>
        <v>3.9729779148986655</v>
      </c>
      <c r="O4" s="122">
        <f t="shared" si="3"/>
        <v>2.4089126815583608</v>
      </c>
      <c r="P4" s="122">
        <f t="shared" si="3"/>
        <v>0</v>
      </c>
      <c r="Q4" s="122">
        <f t="shared" si="3"/>
        <v>0.10845010839420836</v>
      </c>
      <c r="R4" s="122">
        <f t="shared" ref="R4:V4" si="4">SUM(R5:R6)</f>
        <v>1.8685017606077534</v>
      </c>
      <c r="S4" s="122">
        <f t="shared" si="4"/>
        <v>2.4757762846129658</v>
      </c>
      <c r="T4" s="122">
        <f t="shared" si="4"/>
        <v>5.7976461031683885E-2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5.6006927851446271</v>
      </c>
      <c r="D5" s="98">
        <v>5.7035675405424611</v>
      </c>
      <c r="E5" s="98">
        <v>7.4354251209513436</v>
      </c>
      <c r="F5" s="98">
        <v>4.8225769457402716</v>
      </c>
      <c r="G5" s="98">
        <v>1.6899518284057093</v>
      </c>
      <c r="H5" s="98">
        <v>0.44092444460520325</v>
      </c>
      <c r="I5" s="98">
        <v>0</v>
      </c>
      <c r="J5" s="98">
        <v>0.64244057722560088</v>
      </c>
      <c r="K5" s="98">
        <v>1.4442839425117138</v>
      </c>
      <c r="L5" s="98">
        <v>4.5194832013304005</v>
      </c>
      <c r="M5" s="98">
        <v>5.9768806352798611</v>
      </c>
      <c r="N5" s="98">
        <v>3.953274464332285</v>
      </c>
      <c r="O5" s="98">
        <v>2.3969623759970795</v>
      </c>
      <c r="P5" s="98">
        <v>0</v>
      </c>
      <c r="Q5" s="98">
        <v>0.10789921838001343</v>
      </c>
      <c r="R5" s="98">
        <v>1.8588225341715745</v>
      </c>
      <c r="S5" s="98">
        <v>2.4625218682604233</v>
      </c>
      <c r="T5" s="98">
        <v>5.7656903517950345E-2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3.1284538418810001E-2</v>
      </c>
      <c r="D6" s="98">
        <v>3.1633365742157749E-2</v>
      </c>
      <c r="E6" s="98">
        <v>4.0524680192980597E-2</v>
      </c>
      <c r="F6" s="98">
        <v>2.6282385546633251E-2</v>
      </c>
      <c r="G6" s="98">
        <v>9.0681332804302128E-3</v>
      </c>
      <c r="H6" s="98">
        <v>2.3318188068779475E-3</v>
      </c>
      <c r="I6" s="98">
        <v>0</v>
      </c>
      <c r="J6" s="98">
        <v>3.366738851781485E-3</v>
      </c>
      <c r="K6" s="98">
        <v>7.5174955426605718E-3</v>
      </c>
      <c r="L6" s="98">
        <v>2.3438338091150375E-2</v>
      </c>
      <c r="M6" s="98">
        <v>3.0746593944401927E-2</v>
      </c>
      <c r="N6" s="98">
        <v>1.9703450566380561E-2</v>
      </c>
      <c r="O6" s="98">
        <v>1.1950305561281307E-2</v>
      </c>
      <c r="P6" s="98">
        <v>0</v>
      </c>
      <c r="Q6" s="98">
        <v>5.5089001419493674E-4</v>
      </c>
      <c r="R6" s="98">
        <v>9.6792264361790035E-3</v>
      </c>
      <c r="S6" s="98">
        <v>1.3254416352542353E-2</v>
      </c>
      <c r="T6" s="98">
        <v>3.1955751373354327E-4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3.4465348902556481E-3</v>
      </c>
      <c r="D7" s="122">
        <f t="shared" si="6"/>
        <v>5.2034279973234739E-3</v>
      </c>
      <c r="E7" s="122">
        <f t="shared" si="6"/>
        <v>1.2099451915349656E-2</v>
      </c>
      <c r="F7" s="122">
        <f t="shared" si="6"/>
        <v>5.0018029773124537E-3</v>
      </c>
      <c r="G7" s="122">
        <f t="shared" si="6"/>
        <v>1.9905989280983791E-3</v>
      </c>
      <c r="H7" s="122">
        <f t="shared" si="6"/>
        <v>9.2744034417689984E-4</v>
      </c>
      <c r="I7" s="122">
        <f t="shared" si="6"/>
        <v>0</v>
      </c>
      <c r="J7" s="122">
        <f t="shared" si="6"/>
        <v>1.8477456213730522E-3</v>
      </c>
      <c r="K7" s="122">
        <f t="shared" si="6"/>
        <v>4.8320053334363336E-3</v>
      </c>
      <c r="L7" s="122">
        <f t="shared" si="6"/>
        <v>1.6284854991705403E-2</v>
      </c>
      <c r="M7" s="122">
        <f t="shared" si="6"/>
        <v>1.776618184598892E-2</v>
      </c>
      <c r="N7" s="122">
        <f t="shared" si="6"/>
        <v>2.3884476275942236E-2</v>
      </c>
      <c r="O7" s="122">
        <f t="shared" si="6"/>
        <v>8.8741203137985645E-3</v>
      </c>
      <c r="P7" s="122">
        <f t="shared" si="6"/>
        <v>0</v>
      </c>
      <c r="Q7" s="122">
        <f t="shared" si="6"/>
        <v>4.6777586818073658E-4</v>
      </c>
      <c r="R7" s="122">
        <f t="shared" si="6"/>
        <v>6.6015031882632235E-3</v>
      </c>
      <c r="S7" s="122">
        <f t="shared" si="6"/>
        <v>1.1708180284883078E-2</v>
      </c>
      <c r="T7" s="122">
        <f t="shared" si="6"/>
        <v>8.8864917176093223E-4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3.4465348902556481E-3</v>
      </c>
      <c r="D8" s="98">
        <v>5.2034279973234739E-3</v>
      </c>
      <c r="E8" s="98">
        <v>1.2099451915349656E-2</v>
      </c>
      <c r="F8" s="98">
        <v>5.0018029773124537E-3</v>
      </c>
      <c r="G8" s="98">
        <v>1.9905989280983791E-3</v>
      </c>
      <c r="H8" s="98">
        <v>9.2744034417689984E-4</v>
      </c>
      <c r="I8" s="98">
        <v>0</v>
      </c>
      <c r="J8" s="98">
        <v>1.8477456213730522E-3</v>
      </c>
      <c r="K8" s="98">
        <v>4.8320053334363336E-3</v>
      </c>
      <c r="L8" s="98">
        <v>1.6284854991705403E-2</v>
      </c>
      <c r="M8" s="98">
        <v>1.776618184598892E-2</v>
      </c>
      <c r="N8" s="98">
        <v>2.3884476275942236E-2</v>
      </c>
      <c r="O8" s="98">
        <v>8.8741203137985645E-3</v>
      </c>
      <c r="P8" s="98">
        <v>0</v>
      </c>
      <c r="Q8" s="98">
        <v>4.6777586818073658E-4</v>
      </c>
      <c r="R8" s="98">
        <v>6.6015031882632235E-3</v>
      </c>
      <c r="S8" s="98">
        <v>1.1708180284883078E-2</v>
      </c>
      <c r="T8" s="98">
        <v>8.8864917176093223E-4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0.87360696030436435</v>
      </c>
      <c r="D9" s="122">
        <v>0.76549249645131023</v>
      </c>
      <c r="E9" s="122">
        <v>1.0309769388233645</v>
      </c>
      <c r="F9" s="122">
        <v>0.68370303010084998</v>
      </c>
      <c r="G9" s="122">
        <v>0.2276829182082489</v>
      </c>
      <c r="H9" s="122">
        <v>6.744479035896743E-2</v>
      </c>
      <c r="I9" s="122">
        <v>0</v>
      </c>
      <c r="J9" s="122">
        <v>0.12124476322927162</v>
      </c>
      <c r="K9" s="122">
        <v>0.28674809092967046</v>
      </c>
      <c r="L9" s="122">
        <v>0.86073434062358012</v>
      </c>
      <c r="M9" s="122">
        <v>0.96405616762190005</v>
      </c>
      <c r="N9" s="122">
        <v>0.53977199654620434</v>
      </c>
      <c r="O9" s="122">
        <v>0.3454119012793832</v>
      </c>
      <c r="P9" s="122">
        <v>0</v>
      </c>
      <c r="Q9" s="122">
        <v>2.4013240615162836E-2</v>
      </c>
      <c r="R9" s="122">
        <v>0.3417842907741791</v>
      </c>
      <c r="S9" s="122">
        <v>0.42600285733161225</v>
      </c>
      <c r="T9" s="122">
        <v>1.5042704721199134E-2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0.15265212549285992</v>
      </c>
      <c r="D11" s="98">
        <v>0.1545834722094229</v>
      </c>
      <c r="E11" s="98">
        <v>0.11831812523261838</v>
      </c>
      <c r="F11" s="98">
        <v>6.0655718314499285E-2</v>
      </c>
      <c r="G11" s="98">
        <v>2.5965902325729439E-2</v>
      </c>
      <c r="H11" s="98">
        <v>7.2808417812467077E-3</v>
      </c>
      <c r="I11" s="98">
        <v>0</v>
      </c>
      <c r="J11" s="98">
        <v>1.7192549080743973E-3</v>
      </c>
      <c r="K11" s="98">
        <v>1.509955486507048E-2</v>
      </c>
      <c r="L11" s="98">
        <v>5.4493769110824881E-2</v>
      </c>
      <c r="M11" s="98">
        <v>4.1056793348765441E-2</v>
      </c>
      <c r="N11" s="98">
        <v>2.3410051288845476E-2</v>
      </c>
      <c r="O11" s="98">
        <v>1.9867243623012561E-2</v>
      </c>
      <c r="P11" s="98">
        <v>0</v>
      </c>
      <c r="Q11" s="98">
        <v>3.6359296380672083E-4</v>
      </c>
      <c r="R11" s="98">
        <v>1.1393201849154187E-2</v>
      </c>
      <c r="S11" s="98">
        <v>2.6669602878123189E-2</v>
      </c>
      <c r="T11" s="98">
        <v>9.9627180742641909E-4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9.9677795257191318E-5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3.6511802182221294E-5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6.3165993074970018E-5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0.68401633788017713</v>
      </c>
      <c r="D15" s="101">
        <v>0.60734354729752038</v>
      </c>
      <c r="E15" s="101">
        <v>0.90953338300931108</v>
      </c>
      <c r="F15" s="101">
        <v>0.62272463207254014</v>
      </c>
      <c r="G15" s="101">
        <v>0.20049964872409951</v>
      </c>
      <c r="H15" s="101">
        <v>5.9810936179069983E-2</v>
      </c>
      <c r="I15" s="101">
        <v>0</v>
      </c>
      <c r="J15" s="101">
        <v>0.11161012481129881</v>
      </c>
      <c r="K15" s="101">
        <v>0.25950074952778618</v>
      </c>
      <c r="L15" s="101">
        <v>0.78491966599815488</v>
      </c>
      <c r="M15" s="101">
        <v>0.87983787701311289</v>
      </c>
      <c r="N15" s="101">
        <v>0.47305801237821793</v>
      </c>
      <c r="O15" s="101">
        <v>0.3135746118265248</v>
      </c>
      <c r="P15" s="101">
        <v>0</v>
      </c>
      <c r="Q15" s="101">
        <v>2.225631901491237E-2</v>
      </c>
      <c r="R15" s="101">
        <v>0.30991944950615857</v>
      </c>
      <c r="S15" s="101">
        <v>0.37560171900570027</v>
      </c>
      <c r="T15" s="101">
        <v>1.3034697474578163E-2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3.6838819136070164E-2</v>
      </c>
      <c r="D16" s="104">
        <v>3.5654769443668839E-3</v>
      </c>
      <c r="E16" s="104">
        <v>3.1254305814349711E-3</v>
      </c>
      <c r="F16" s="104">
        <v>3.2267971381055784E-4</v>
      </c>
      <c r="G16" s="104">
        <v>1.2173671584199564E-3</v>
      </c>
      <c r="H16" s="104">
        <v>3.53012398650736E-4</v>
      </c>
      <c r="I16" s="104">
        <v>0</v>
      </c>
      <c r="J16" s="104">
        <v>7.915383509898408E-3</v>
      </c>
      <c r="K16" s="104">
        <v>1.2147786536813837E-2</v>
      </c>
      <c r="L16" s="104">
        <v>2.1320905514600287E-2</v>
      </c>
      <c r="M16" s="104">
        <v>4.3161497260021761E-2</v>
      </c>
      <c r="N16" s="104">
        <v>4.3303932879140888E-2</v>
      </c>
      <c r="O16" s="104">
        <v>1.197004582984583E-2</v>
      </c>
      <c r="P16" s="104">
        <v>0</v>
      </c>
      <c r="Q16" s="104">
        <v>1.3933286364437442E-3</v>
      </c>
      <c r="R16" s="104">
        <v>2.0471639418866341E-2</v>
      </c>
      <c r="S16" s="104">
        <v>2.373153544778878E-2</v>
      </c>
      <c r="T16" s="104">
        <v>1.0117354391945513E-3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1.2566832417494594E-2</v>
      </c>
      <c r="D17" s="98">
        <v>1.1915445556020517E-3</v>
      </c>
      <c r="E17" s="98">
        <v>1.2363760634740459E-3</v>
      </c>
      <c r="F17" s="98">
        <v>1.1103789078581639E-4</v>
      </c>
      <c r="G17" s="98">
        <v>3.6557929799337655E-4</v>
      </c>
      <c r="H17" s="98">
        <v>1.3684253715897217E-4</v>
      </c>
      <c r="I17" s="98">
        <v>0</v>
      </c>
      <c r="J17" s="98">
        <v>2.8768639654884582E-3</v>
      </c>
      <c r="K17" s="98">
        <v>4.1181770590979581E-3</v>
      </c>
      <c r="L17" s="98">
        <v>6.9531112383305468E-3</v>
      </c>
      <c r="M17" s="98">
        <v>1.5837014229934335E-2</v>
      </c>
      <c r="N17" s="98">
        <v>1.0088054861581474E-2</v>
      </c>
      <c r="O17" s="98">
        <v>2.9337145553798029E-3</v>
      </c>
      <c r="P17" s="98">
        <v>0</v>
      </c>
      <c r="Q17" s="98">
        <v>4.9082047801684268E-4</v>
      </c>
      <c r="R17" s="98">
        <v>6.9409284171469236E-3</v>
      </c>
      <c r="S17" s="98">
        <v>7.5510171019169568E-3</v>
      </c>
      <c r="T17" s="98">
        <v>3.2613389671797162E-4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2.4271986718575566E-2</v>
      </c>
      <c r="D18" s="98">
        <v>2.373932388764832E-3</v>
      </c>
      <c r="E18" s="98">
        <v>1.8890545179609253E-3</v>
      </c>
      <c r="F18" s="98">
        <v>2.1164182302474142E-4</v>
      </c>
      <c r="G18" s="98">
        <v>8.5178786042657982E-4</v>
      </c>
      <c r="H18" s="98">
        <v>2.1616986149176383E-4</v>
      </c>
      <c r="I18" s="98">
        <v>0</v>
      </c>
      <c r="J18" s="98">
        <v>5.0385195444099503E-3</v>
      </c>
      <c r="K18" s="98">
        <v>8.0296094777158791E-3</v>
      </c>
      <c r="L18" s="98">
        <v>1.4367794276269741E-2</v>
      </c>
      <c r="M18" s="98">
        <v>2.7324483030087429E-2</v>
      </c>
      <c r="N18" s="98">
        <v>3.3215878017559416E-2</v>
      </c>
      <c r="O18" s="98">
        <v>9.0363312744660262E-3</v>
      </c>
      <c r="P18" s="98">
        <v>0</v>
      </c>
      <c r="Q18" s="98">
        <v>9.0250815842690159E-4</v>
      </c>
      <c r="R18" s="98">
        <v>1.3530711001719417E-2</v>
      </c>
      <c r="S18" s="98">
        <v>1.6180518345871822E-2</v>
      </c>
      <c r="T18" s="98">
        <v>6.856015424765797E-4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0.37357713039358498</v>
      </c>
      <c r="D19" s="122">
        <v>0.3369895366946643</v>
      </c>
      <c r="E19" s="122">
        <v>0.42886608983306201</v>
      </c>
      <c r="F19" s="122">
        <v>0.28222987025888457</v>
      </c>
      <c r="G19" s="122">
        <v>9.183631648721928E-2</v>
      </c>
      <c r="H19" s="122">
        <v>2.4306998796692743E-2</v>
      </c>
      <c r="I19" s="122">
        <v>0</v>
      </c>
      <c r="J19" s="122">
        <v>3.8161832876574882E-2</v>
      </c>
      <c r="K19" s="122">
        <v>8.4310755436341811E-2</v>
      </c>
      <c r="L19" s="122">
        <v>0.26165894415287977</v>
      </c>
      <c r="M19" s="122">
        <v>0.25537398320949689</v>
      </c>
      <c r="N19" s="122">
        <v>0.15277843650704093</v>
      </c>
      <c r="O19" s="122">
        <v>0.10192951644339905</v>
      </c>
      <c r="P19" s="122">
        <v>0</v>
      </c>
      <c r="Q19" s="122">
        <v>5.8618992065170789E-3</v>
      </c>
      <c r="R19" s="122">
        <v>8.1414814272338321E-2</v>
      </c>
      <c r="S19" s="122">
        <v>0.13258346425687037</v>
      </c>
      <c r="T19" s="122">
        <v>4.8884398943928251E-3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0.32702391110436657</v>
      </c>
      <c r="D21" s="98">
        <v>0.3369895366946643</v>
      </c>
      <c r="E21" s="98">
        <v>0.42886608983306201</v>
      </c>
      <c r="F21" s="98">
        <v>0.24789732320135072</v>
      </c>
      <c r="G21" s="98">
        <v>7.356972540116323E-2</v>
      </c>
      <c r="H21" s="98">
        <v>1.9889296738550038E-2</v>
      </c>
      <c r="I21" s="98">
        <v>0</v>
      </c>
      <c r="J21" s="98">
        <v>2.9075473494503686E-2</v>
      </c>
      <c r="K21" s="98">
        <v>5.808406030859644E-2</v>
      </c>
      <c r="L21" s="98">
        <v>0.18149337309291816</v>
      </c>
      <c r="M21" s="98">
        <v>0.15251207703649475</v>
      </c>
      <c r="N21" s="98">
        <v>9.1483010629874142E-2</v>
      </c>
      <c r="O21" s="98">
        <v>7.6611292465424002E-2</v>
      </c>
      <c r="P21" s="98">
        <v>0</v>
      </c>
      <c r="Q21" s="98">
        <v>3.0411075718153133E-3</v>
      </c>
      <c r="R21" s="98">
        <v>4.3078238120548749E-2</v>
      </c>
      <c r="S21" s="98">
        <v>9.4470347588925113E-2</v>
      </c>
      <c r="T21" s="98">
        <v>3.2203650648385141E-3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4.6553219289218399E-2</v>
      </c>
      <c r="D22" s="33">
        <v>0</v>
      </c>
      <c r="E22" s="33">
        <v>0</v>
      </c>
      <c r="F22" s="33">
        <v>3.4332547057533871E-2</v>
      </c>
      <c r="G22" s="33">
        <v>1.8266591086056053E-2</v>
      </c>
      <c r="H22" s="33">
        <v>4.417702058142705E-3</v>
      </c>
      <c r="I22" s="33">
        <v>0</v>
      </c>
      <c r="J22" s="33">
        <v>9.0863593820711946E-3</v>
      </c>
      <c r="K22" s="33">
        <v>2.6226695127745368E-2</v>
      </c>
      <c r="L22" s="33">
        <v>8.016557105996161E-2</v>
      </c>
      <c r="M22" s="33">
        <v>0.10286190617300213</v>
      </c>
      <c r="N22" s="33">
        <v>6.129542587716677E-2</v>
      </c>
      <c r="O22" s="33">
        <v>2.5318223977975052E-2</v>
      </c>
      <c r="P22" s="33">
        <v>0</v>
      </c>
      <c r="Q22" s="33">
        <v>2.8207916347017655E-3</v>
      </c>
      <c r="R22" s="33">
        <v>3.8336576151789564E-2</v>
      </c>
      <c r="S22" s="33">
        <v>3.8113116667945257E-2</v>
      </c>
      <c r="T22" s="33">
        <v>1.6680748295543107E-3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0.85232511189184079</v>
      </c>
      <c r="O24" s="117">
        <f t="shared" si="7"/>
        <v>2.2434916891092183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7.3712493729858733E-2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3.619232002345465E-3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0.69433562409257921</v>
      </c>
      <c r="O25" s="122">
        <f t="shared" si="10"/>
        <v>1.9335507152168772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5.8017748019479697E-2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2.0531979302564653E-3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0.68690258863455733</v>
      </c>
      <c r="O26" s="98">
        <v>1.9119622949383934</v>
      </c>
      <c r="P26" s="98">
        <v>0</v>
      </c>
      <c r="Q26" s="98">
        <v>0</v>
      </c>
      <c r="R26" s="98">
        <v>0</v>
      </c>
      <c r="S26" s="98">
        <v>5.7287582081682761E-2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2.0270436226751277E-3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7.4330354580218697E-3</v>
      </c>
      <c r="O27" s="98">
        <v>2.1588420278483837E-2</v>
      </c>
      <c r="P27" s="98">
        <v>0</v>
      </c>
      <c r="Q27" s="98">
        <v>0</v>
      </c>
      <c r="R27" s="98">
        <v>0</v>
      </c>
      <c r="S27" s="98">
        <v>7.3016593779693577E-4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2.6154307581337757E-5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5.2552585318011123E-3</v>
      </c>
      <c r="O28" s="122">
        <f t="shared" si="13"/>
        <v>6.0327546448793023E-3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3.2613315556777371E-4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5.6532765581998845E-5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5.2552585318011123E-3</v>
      </c>
      <c r="O29" s="98">
        <v>6.0327546448793023E-3</v>
      </c>
      <c r="P29" s="98">
        <v>0</v>
      </c>
      <c r="Q29" s="98">
        <v>0</v>
      </c>
      <c r="R29" s="98">
        <v>0</v>
      </c>
      <c r="S29" s="98">
        <v>3.2613315556777371E-4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5.6532765581998845E-5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0.11904475600155842</v>
      </c>
      <c r="O30" s="122">
        <v>0.2346529936458642</v>
      </c>
      <c r="P30" s="122">
        <v>0</v>
      </c>
      <c r="Q30" s="122">
        <v>0</v>
      </c>
      <c r="R30" s="122">
        <v>0</v>
      </c>
      <c r="S30" s="122">
        <v>1.172166759432448E-2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1.0879983636677155E-3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5.1169511013869897E-3</v>
      </c>
      <c r="O31" s="98">
        <v>1.3571286136846611E-2</v>
      </c>
      <c r="P31" s="98">
        <v>0</v>
      </c>
      <c r="Q31" s="98">
        <v>0</v>
      </c>
      <c r="R31" s="98">
        <v>0</v>
      </c>
      <c r="S31" s="98">
        <v>6.7347482015462604E-4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0.10440643276606858</v>
      </c>
      <c r="O35" s="101">
        <v>0.21291609484989796</v>
      </c>
      <c r="P35" s="101">
        <v>0</v>
      </c>
      <c r="Q35" s="101">
        <v>0</v>
      </c>
      <c r="R35" s="101">
        <v>0</v>
      </c>
      <c r="S35" s="101">
        <v>1.0376545544515454E-2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9.7206722303738258E-4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9.5213721341028592E-3</v>
      </c>
      <c r="O36" s="104">
        <v>8.1656126591196348E-3</v>
      </c>
      <c r="P36" s="104">
        <v>0</v>
      </c>
      <c r="Q36" s="104">
        <v>0</v>
      </c>
      <c r="R36" s="104">
        <v>0</v>
      </c>
      <c r="S36" s="104">
        <v>6.7164722965439938E-4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1.1593114063033279E-4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2.218092400855123E-3</v>
      </c>
      <c r="O37" s="98">
        <v>2.0012936501815708E-3</v>
      </c>
      <c r="P37" s="98">
        <v>0</v>
      </c>
      <c r="Q37" s="98">
        <v>0</v>
      </c>
      <c r="R37" s="98">
        <v>0</v>
      </c>
      <c r="S37" s="98">
        <v>2.1370803118632894E-4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4.3917511715910015E-5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7.3032797332477362E-3</v>
      </c>
      <c r="O38" s="98">
        <v>6.1643190089380644E-3</v>
      </c>
      <c r="P38" s="98">
        <v>0</v>
      </c>
      <c r="Q38" s="98">
        <v>0</v>
      </c>
      <c r="R38" s="98">
        <v>0</v>
      </c>
      <c r="S38" s="98">
        <v>4.5793919846807041E-4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7.2013628914422781E-5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3.368947326590209E-2</v>
      </c>
      <c r="O39" s="122">
        <v>6.9255225601597609E-2</v>
      </c>
      <c r="P39" s="122">
        <v>0</v>
      </c>
      <c r="Q39" s="122">
        <v>0</v>
      </c>
      <c r="R39" s="122">
        <v>0</v>
      </c>
      <c r="S39" s="122">
        <v>3.6469449604867856E-3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4.2150294283928503E-4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2.0167934874570449E-2</v>
      </c>
      <c r="O40" s="98">
        <v>5.2071737847592878E-2</v>
      </c>
      <c r="P40" s="98">
        <v>0</v>
      </c>
      <c r="Q40" s="98">
        <v>0</v>
      </c>
      <c r="R40" s="98">
        <v>0</v>
      </c>
      <c r="S40" s="98">
        <v>2.5950650156492902E-3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1.9436798022348851E-4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1.3521538391331642E-2</v>
      </c>
      <c r="O41" s="33">
        <v>1.7183487754004727E-2</v>
      </c>
      <c r="P41" s="33">
        <v>0</v>
      </c>
      <c r="Q41" s="33">
        <v>0</v>
      </c>
      <c r="R41" s="33">
        <v>0</v>
      </c>
      <c r="S41" s="33">
        <v>1.0518799448374957E-3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2.2713496261579652E-4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0.91481673348261405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0.81654363062608681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0.80779020236619559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8.7534282598912098E-3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2.8292450591650855E-4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2.8292450591650855E-4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6.8338309533935396E-2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6.4815471638409561E-2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3.5228378955258349E-3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1.2017462694325434E-3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2.3210916260932917E-3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2.9651868816675343E-2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2.5956293351772936E-2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3.6955754649024087E-3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128.2195129540417</v>
      </c>
      <c r="D62" s="117">
        <f t="shared" si="21"/>
        <v>155.4637509444826</v>
      </c>
      <c r="E62" s="117">
        <f t="shared" si="21"/>
        <v>139.57509289831282</v>
      </c>
      <c r="F62" s="117">
        <f t="shared" si="21"/>
        <v>90.515296298917619</v>
      </c>
      <c r="G62" s="117">
        <f t="shared" si="21"/>
        <v>60.077048032829104</v>
      </c>
      <c r="H62" s="117">
        <f t="shared" si="21"/>
        <v>52.108654895730773</v>
      </c>
      <c r="I62" s="117">
        <f t="shared" si="21"/>
        <v>51.239294143523146</v>
      </c>
      <c r="J62" s="117">
        <f t="shared" si="21"/>
        <v>57.542980397914974</v>
      </c>
      <c r="K62" s="117">
        <f t="shared" si="21"/>
        <v>33.979435279497508</v>
      </c>
      <c r="L62" s="117">
        <f t="shared" si="21"/>
        <v>38.829777133165123</v>
      </c>
      <c r="M62" s="117">
        <f t="shared" si="21"/>
        <v>29.02931402099075</v>
      </c>
      <c r="N62" s="117">
        <f t="shared" si="21"/>
        <v>49.518974741439251</v>
      </c>
      <c r="O62" s="117">
        <f t="shared" si="21"/>
        <v>75.169512867253104</v>
      </c>
      <c r="P62" s="117">
        <f t="shared" si="21"/>
        <v>71.55129480766189</v>
      </c>
      <c r="Q62" s="117">
        <f t="shared" si="21"/>
        <v>97.678075526295814</v>
      </c>
      <c r="R62" s="117">
        <f t="shared" ref="R62:V62" si="22">R63+R66+R68+R77</f>
        <v>92.977557746849754</v>
      </c>
      <c r="S62" s="117">
        <f t="shared" si="22"/>
        <v>74.387114533546978</v>
      </c>
      <c r="T62" s="117">
        <f t="shared" si="22"/>
        <v>66.44243901998891</v>
      </c>
      <c r="U62" s="117">
        <f t="shared" si="22"/>
        <v>52.950963195432038</v>
      </c>
      <c r="V62" s="117">
        <f t="shared" si="22"/>
        <v>36.536539436203839</v>
      </c>
      <c r="W62" s="117">
        <f t="shared" ref="W62:Y62" si="23">W63+W66+W68+W77</f>
        <v>25.224707529578065</v>
      </c>
      <c r="X62" s="117">
        <f t="shared" si="23"/>
        <v>11.715017312798912</v>
      </c>
      <c r="Y62" s="117">
        <f t="shared" si="23"/>
        <v>6.5689953806574861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109.9820760860904</v>
      </c>
      <c r="D63" s="122">
        <f t="shared" si="24"/>
        <v>132.78140702100765</v>
      </c>
      <c r="E63" s="122">
        <f t="shared" si="24"/>
        <v>120.20160915043779</v>
      </c>
      <c r="F63" s="122">
        <f t="shared" si="24"/>
        <v>76.176593198828783</v>
      </c>
      <c r="G63" s="122">
        <f t="shared" si="24"/>
        <v>51.458130106819517</v>
      </c>
      <c r="H63" s="122">
        <f t="shared" si="24"/>
        <v>43.615763435860643</v>
      </c>
      <c r="I63" s="122">
        <f t="shared" si="24"/>
        <v>41.544453789291737</v>
      </c>
      <c r="J63" s="122">
        <f t="shared" si="24"/>
        <v>46.710495496388432</v>
      </c>
      <c r="K63" s="122">
        <f t="shared" si="24"/>
        <v>27.758770108093746</v>
      </c>
      <c r="L63" s="122">
        <f t="shared" si="24"/>
        <v>32.003759453785293</v>
      </c>
      <c r="M63" s="122">
        <f t="shared" si="24"/>
        <v>24.117773856387007</v>
      </c>
      <c r="N63" s="122">
        <f t="shared" si="24"/>
        <v>41.623314735183762</v>
      </c>
      <c r="O63" s="122">
        <f t="shared" si="24"/>
        <v>63.193731310743701</v>
      </c>
      <c r="P63" s="122">
        <f t="shared" si="24"/>
        <v>57.823343335176574</v>
      </c>
      <c r="Q63" s="122">
        <f t="shared" si="24"/>
        <v>77.8782592121417</v>
      </c>
      <c r="R63" s="122">
        <f t="shared" ref="R63:V63" si="25">SUM(R64:R65)</f>
        <v>73.639868363274374</v>
      </c>
      <c r="S63" s="122">
        <f t="shared" si="25"/>
        <v>57.515342209240806</v>
      </c>
      <c r="T63" s="122">
        <f t="shared" si="25"/>
        <v>48.933614907478194</v>
      </c>
      <c r="U63" s="122">
        <f t="shared" si="25"/>
        <v>37.730762156144792</v>
      </c>
      <c r="V63" s="122">
        <f t="shared" si="25"/>
        <v>24.707494560004911</v>
      </c>
      <c r="W63" s="122">
        <f t="shared" ref="W63:Y63" si="26">SUM(W64:W65)</f>
        <v>16.807326670415176</v>
      </c>
      <c r="X63" s="122">
        <f t="shared" si="26"/>
        <v>7.1840031294291924</v>
      </c>
      <c r="Y63" s="122">
        <f t="shared" si="26"/>
        <v>3.5529327430912012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108.69629752091915</v>
      </c>
      <c r="D64" s="98">
        <v>131.23774080278886</v>
      </c>
      <c r="E64" s="98">
        <v>118.82586090805405</v>
      </c>
      <c r="F64" s="98">
        <v>75.303646530960961</v>
      </c>
      <c r="G64" s="98">
        <v>50.876569124564597</v>
      </c>
      <c r="H64" s="98">
        <v>43.129090042483419</v>
      </c>
      <c r="I64" s="98">
        <v>41.083146485138229</v>
      </c>
      <c r="J64" s="98">
        <v>46.191638722862351</v>
      </c>
      <c r="K64" s="98">
        <v>27.451321833775562</v>
      </c>
      <c r="L64" s="98">
        <v>31.648751794498832</v>
      </c>
      <c r="M64" s="98">
        <v>23.847787298830134</v>
      </c>
      <c r="N64" s="98">
        <v>41.157052986034785</v>
      </c>
      <c r="O64" s="98">
        <v>62.451320733351409</v>
      </c>
      <c r="P64" s="98">
        <v>57.099594579628459</v>
      </c>
      <c r="Q64" s="98">
        <v>76.853481875885905</v>
      </c>
      <c r="R64" s="98">
        <v>72.651465357290135</v>
      </c>
      <c r="S64" s="98">
        <v>56.727102665954135</v>
      </c>
      <c r="T64" s="98">
        <v>48.254432747707867</v>
      </c>
      <c r="U64" s="98">
        <v>37.201334694247755</v>
      </c>
      <c r="V64" s="98">
        <v>24.350998905918559</v>
      </c>
      <c r="W64" s="98">
        <v>16.562940732609935</v>
      </c>
      <c r="X64" s="98">
        <v>7.0800465972937028</v>
      </c>
      <c r="Y64" s="98">
        <v>3.5016331479890361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1.285778565171263</v>
      </c>
      <c r="D65" s="98">
        <v>1.5436662182187788</v>
      </c>
      <c r="E65" s="98">
        <v>1.3757482423837353</v>
      </c>
      <c r="F65" s="98">
        <v>0.87294666786782471</v>
      </c>
      <c r="G65" s="98">
        <v>0.58156098225491815</v>
      </c>
      <c r="H65" s="98">
        <v>0.48667339337722521</v>
      </c>
      <c r="I65" s="98">
        <v>0.46130730415350901</v>
      </c>
      <c r="J65" s="98">
        <v>0.51885677352607829</v>
      </c>
      <c r="K65" s="98">
        <v>0.3074482743181835</v>
      </c>
      <c r="L65" s="98">
        <v>0.35500765928646255</v>
      </c>
      <c r="M65" s="98">
        <v>0.26998655755687256</v>
      </c>
      <c r="N65" s="98">
        <v>0.46626174914897484</v>
      </c>
      <c r="O65" s="98">
        <v>0.74241057739229188</v>
      </c>
      <c r="P65" s="98">
        <v>0.72374875554811835</v>
      </c>
      <c r="Q65" s="98">
        <v>1.0247773362557893</v>
      </c>
      <c r="R65" s="98">
        <v>0.98840300598424491</v>
      </c>
      <c r="S65" s="98">
        <v>0.78823954328667434</v>
      </c>
      <c r="T65" s="98">
        <v>0.67918215977032614</v>
      </c>
      <c r="U65" s="98">
        <v>0.52942746189703471</v>
      </c>
      <c r="V65" s="98">
        <v>0.3564956540863537</v>
      </c>
      <c r="W65" s="98">
        <v>0.24438593780524237</v>
      </c>
      <c r="X65" s="98">
        <v>0.10395653213548976</v>
      </c>
      <c r="Y65" s="98">
        <v>5.1299595102165245E-2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4.9537508945017766E-2</v>
      </c>
      <c r="D66" s="122">
        <f t="shared" si="27"/>
        <v>0.10985698872455715</v>
      </c>
      <c r="E66" s="122">
        <f t="shared" si="27"/>
        <v>0.16265654945995819</v>
      </c>
      <c r="F66" s="122">
        <f t="shared" si="27"/>
        <v>7.140633653431884E-2</v>
      </c>
      <c r="G66" s="122">
        <f t="shared" si="27"/>
        <v>5.2244787121361692E-2</v>
      </c>
      <c r="H66" s="122">
        <f t="shared" si="27"/>
        <v>8.498520422128325E-2</v>
      </c>
      <c r="I66" s="122">
        <f t="shared" si="27"/>
        <v>0.15010080397569187</v>
      </c>
      <c r="J66" s="122">
        <f t="shared" si="27"/>
        <v>0.11766122769839009</v>
      </c>
      <c r="K66" s="122">
        <f t="shared" si="27"/>
        <v>7.5562289383670517E-2</v>
      </c>
      <c r="L66" s="122">
        <f t="shared" si="27"/>
        <v>9.3024188928452961E-2</v>
      </c>
      <c r="M66" s="122">
        <f t="shared" si="27"/>
        <v>6.9811065358533056E-2</v>
      </c>
      <c r="N66" s="122">
        <f t="shared" si="27"/>
        <v>0.24298833198641934</v>
      </c>
      <c r="O66" s="122">
        <f t="shared" si="27"/>
        <v>0.24001304059849154</v>
      </c>
      <c r="P66" s="122">
        <f t="shared" si="27"/>
        <v>0.17450301665862114</v>
      </c>
      <c r="Q66" s="122">
        <f t="shared" si="27"/>
        <v>0.30523310950529425</v>
      </c>
      <c r="R66" s="122">
        <f t="shared" si="27"/>
        <v>0.2924300874820901</v>
      </c>
      <c r="S66" s="122">
        <f t="shared" si="27"/>
        <v>0.34488581201292073</v>
      </c>
      <c r="T66" s="122">
        <f t="shared" si="27"/>
        <v>0.74325528584241407</v>
      </c>
      <c r="U66" s="122">
        <f t="shared" si="27"/>
        <v>0.65534112626297814</v>
      </c>
      <c r="V66" s="122">
        <f t="shared" si="27"/>
        <v>0.26578656472542661</v>
      </c>
      <c r="W66" s="122">
        <f t="shared" si="27"/>
        <v>0.56145353800314324</v>
      </c>
      <c r="X66" s="122">
        <f t="shared" si="27"/>
        <v>0.23133461562726315</v>
      </c>
      <c r="Y66" s="122">
        <f t="shared" si="27"/>
        <v>0.10947570054954077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4.9537508945017766E-2</v>
      </c>
      <c r="D67" s="98">
        <v>0.10985698872455715</v>
      </c>
      <c r="E67" s="98">
        <v>0.16265654945995819</v>
      </c>
      <c r="F67" s="98">
        <v>7.140633653431884E-2</v>
      </c>
      <c r="G67" s="98">
        <v>5.2244787121361692E-2</v>
      </c>
      <c r="H67" s="98">
        <v>8.498520422128325E-2</v>
      </c>
      <c r="I67" s="98">
        <v>0.15010080397569187</v>
      </c>
      <c r="J67" s="98">
        <v>0.11766122769839009</v>
      </c>
      <c r="K67" s="98">
        <v>7.5562289383670517E-2</v>
      </c>
      <c r="L67" s="98">
        <v>9.3024188928452961E-2</v>
      </c>
      <c r="M67" s="98">
        <v>6.9811065358533056E-2</v>
      </c>
      <c r="N67" s="98">
        <v>0.24298833198641934</v>
      </c>
      <c r="O67" s="98">
        <v>0.24001304059849154</v>
      </c>
      <c r="P67" s="98">
        <v>0.17450301665862114</v>
      </c>
      <c r="Q67" s="98">
        <v>0.30523310950529425</v>
      </c>
      <c r="R67" s="98">
        <v>0.2924300874820901</v>
      </c>
      <c r="S67" s="98">
        <v>0.34488581201292073</v>
      </c>
      <c r="T67" s="98">
        <v>0.74325528584241407</v>
      </c>
      <c r="U67" s="98">
        <v>0.65534112626297814</v>
      </c>
      <c r="V67" s="98">
        <v>0.26578656472542661</v>
      </c>
      <c r="W67" s="98">
        <v>0.56145353800314324</v>
      </c>
      <c r="X67" s="98">
        <v>0.23133461562726315</v>
      </c>
      <c r="Y67" s="98">
        <v>0.10947570054954077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12.7893244830254</v>
      </c>
      <c r="D68" s="122">
        <v>15.925354311683908</v>
      </c>
      <c r="E68" s="122">
        <v>13.76298341114658</v>
      </c>
      <c r="F68" s="122">
        <v>9.9334362993601761</v>
      </c>
      <c r="G68" s="122">
        <v>6.2274390607103536</v>
      </c>
      <c r="H68" s="122">
        <v>6.1575269111247675</v>
      </c>
      <c r="I68" s="122">
        <v>7.1482203109536515</v>
      </c>
      <c r="J68" s="122">
        <v>7.8779623107743202</v>
      </c>
      <c r="K68" s="122">
        <v>4.7408945371602904</v>
      </c>
      <c r="L68" s="122">
        <v>5.0588535199392437</v>
      </c>
      <c r="M68" s="122">
        <v>3.7523015205389227</v>
      </c>
      <c r="N68" s="122">
        <v>6.0261360296594972</v>
      </c>
      <c r="O68" s="122">
        <v>9.1009940245868215</v>
      </c>
      <c r="P68" s="122">
        <v>10.482257947787275</v>
      </c>
      <c r="Q68" s="122">
        <v>15.116143486746946</v>
      </c>
      <c r="R68" s="122">
        <v>14.938435970969476</v>
      </c>
      <c r="S68" s="122">
        <v>12.291606003571706</v>
      </c>
      <c r="T68" s="122">
        <v>12.115161560668817</v>
      </c>
      <c r="U68" s="122">
        <v>10.485245046271256</v>
      </c>
      <c r="V68" s="122">
        <v>7.5339999001900679</v>
      </c>
      <c r="W68" s="122">
        <v>5.0042102660832786</v>
      </c>
      <c r="X68" s="122">
        <v>2.8862898458290633</v>
      </c>
      <c r="Y68" s="122">
        <v>1.9895558280240402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3.3610063616588213</v>
      </c>
      <c r="D69" s="98">
        <v>2.1663042759618172</v>
      </c>
      <c r="E69" s="98">
        <v>1.3880562734201456</v>
      </c>
      <c r="F69" s="98">
        <v>1.9664818820427925</v>
      </c>
      <c r="G69" s="98">
        <v>2.108908103854426</v>
      </c>
      <c r="H69" s="98">
        <v>0.56614302594134724</v>
      </c>
      <c r="I69" s="98">
        <v>4.548852293466024</v>
      </c>
      <c r="J69" s="98">
        <v>5.2292384463337296</v>
      </c>
      <c r="K69" s="98">
        <v>4.2346149442879488</v>
      </c>
      <c r="L69" s="98">
        <v>4.4764744807949892</v>
      </c>
      <c r="M69" s="98">
        <v>3.7501781061357033</v>
      </c>
      <c r="N69" s="98">
        <v>6.0188474516262733</v>
      </c>
      <c r="O69" s="98">
        <v>8.6876365927082162</v>
      </c>
      <c r="P69" s="98">
        <v>7.7722827135822641</v>
      </c>
      <c r="Q69" s="98">
        <v>6.3099096964079386</v>
      </c>
      <c r="R69" s="98">
        <v>7.1071829301928995</v>
      </c>
      <c r="S69" s="98">
        <v>6.8833045742786361</v>
      </c>
      <c r="T69" s="98">
        <v>6.6073126615965032</v>
      </c>
      <c r="U69" s="98">
        <v>6.1347353874220509</v>
      </c>
      <c r="V69" s="98">
        <v>5.7356451042331305</v>
      </c>
      <c r="W69" s="98">
        <v>3.1756685204964512</v>
      </c>
      <c r="X69" s="98">
        <v>2.8802883706153883</v>
      </c>
      <c r="Y69" s="98">
        <v>1.9867445753038198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3.6385170946546478E-3</v>
      </c>
      <c r="D70" s="98">
        <v>3.3176210274132032E-4</v>
      </c>
      <c r="E70" s="98">
        <v>0</v>
      </c>
      <c r="F70" s="98">
        <v>0</v>
      </c>
      <c r="G70" s="98">
        <v>0</v>
      </c>
      <c r="H70" s="98">
        <v>0</v>
      </c>
      <c r="I70" s="98">
        <v>5.6825402426360721E-4</v>
      </c>
      <c r="J70" s="98">
        <v>1.9447722331712919E-3</v>
      </c>
      <c r="K70" s="98">
        <v>1.6030083095336268E-3</v>
      </c>
      <c r="L70" s="98">
        <v>1.7063600724814057E-3</v>
      </c>
      <c r="M70" s="98">
        <v>2.1234144032195425E-3</v>
      </c>
      <c r="N70" s="98">
        <v>7.2885780332239518E-3</v>
      </c>
      <c r="O70" s="98">
        <v>1.7312591380649371E-3</v>
      </c>
      <c r="P70" s="98">
        <v>1.1919313286414884E-2</v>
      </c>
      <c r="Q70" s="98">
        <v>0</v>
      </c>
      <c r="R70" s="98">
        <v>4.6769752376506169E-3</v>
      </c>
      <c r="S70" s="98">
        <v>5.2219424618422956E-3</v>
      </c>
      <c r="T70" s="98">
        <v>5.0204232443905065E-3</v>
      </c>
      <c r="U70" s="98">
        <v>5.2414895599135541E-3</v>
      </c>
      <c r="V70" s="98">
        <v>5.0043474501717802E-3</v>
      </c>
      <c r="W70" s="98">
        <v>9.7093446188867803E-3</v>
      </c>
      <c r="X70" s="98">
        <v>6.0014752136749727E-3</v>
      </c>
      <c r="Y70" s="98">
        <v>2.8112527202204425E-3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1.3419307141537625E-3</v>
      </c>
      <c r="D71" s="101">
        <v>1.1926601341921126E-4</v>
      </c>
      <c r="E71" s="101">
        <v>0</v>
      </c>
      <c r="F71" s="101">
        <v>0</v>
      </c>
      <c r="G71" s="101">
        <v>0</v>
      </c>
      <c r="H71" s="101">
        <v>0</v>
      </c>
      <c r="I71" s="101">
        <v>1.9177850592680894E-4</v>
      </c>
      <c r="J71" s="101">
        <v>7.2933000312522191E-4</v>
      </c>
      <c r="K71" s="101">
        <v>5.5774830230362359E-4</v>
      </c>
      <c r="L71" s="101">
        <v>5.6725843423085652E-4</v>
      </c>
      <c r="M71" s="101">
        <v>7.8510236508996171E-4</v>
      </c>
      <c r="N71" s="101">
        <v>1.6957545238333431E-3</v>
      </c>
      <c r="O71" s="101">
        <v>4.1510762442327167E-4</v>
      </c>
      <c r="P71" s="101">
        <v>2.8401068176289613E-3</v>
      </c>
      <c r="Q71" s="101">
        <v>0</v>
      </c>
      <c r="R71" s="101">
        <v>1.5095427526902589E-3</v>
      </c>
      <c r="S71" s="101">
        <v>1.5759154835527263E-3</v>
      </c>
      <c r="T71" s="101">
        <v>1.5335600161727938E-3</v>
      </c>
      <c r="U71" s="101">
        <v>1.5594747401622589E-3</v>
      </c>
      <c r="V71" s="101">
        <v>1.5959897631206402E-3</v>
      </c>
      <c r="W71" s="101">
        <v>2.5076273535072609E-3</v>
      </c>
      <c r="X71" s="101">
        <v>1.8139375249811994E-3</v>
      </c>
      <c r="Y71" s="101">
        <v>1.0368830437598303E-3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2.2965863805008853E-3</v>
      </c>
      <c r="D72" s="104">
        <v>2.1249608932210904E-4</v>
      </c>
      <c r="E72" s="104">
        <v>0</v>
      </c>
      <c r="F72" s="104">
        <v>0</v>
      </c>
      <c r="G72" s="104">
        <v>0</v>
      </c>
      <c r="H72" s="104">
        <v>0</v>
      </c>
      <c r="I72" s="104">
        <v>3.7647551833679821E-4</v>
      </c>
      <c r="J72" s="104">
        <v>1.21544223004607E-3</v>
      </c>
      <c r="K72" s="104">
        <v>1.0452600072300032E-3</v>
      </c>
      <c r="L72" s="104">
        <v>1.1391016382505492E-3</v>
      </c>
      <c r="M72" s="104">
        <v>1.338312038129581E-3</v>
      </c>
      <c r="N72" s="104">
        <v>5.5928235093906089E-3</v>
      </c>
      <c r="O72" s="104">
        <v>1.3161515136416654E-3</v>
      </c>
      <c r="P72" s="104">
        <v>9.0792064687859227E-3</v>
      </c>
      <c r="Q72" s="104">
        <v>0</v>
      </c>
      <c r="R72" s="104">
        <v>3.1674324849603583E-3</v>
      </c>
      <c r="S72" s="104">
        <v>3.6460269782895693E-3</v>
      </c>
      <c r="T72" s="104">
        <v>3.4868632282177127E-3</v>
      </c>
      <c r="U72" s="104">
        <v>3.6820148197512954E-3</v>
      </c>
      <c r="V72" s="104">
        <v>3.4083576870511398E-3</v>
      </c>
      <c r="W72" s="104">
        <v>7.2017172653795185E-3</v>
      </c>
      <c r="X72" s="104">
        <v>4.1875376886937729E-3</v>
      </c>
      <c r="Y72" s="104">
        <v>1.7743696764606122E-3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8.9433592952317937</v>
      </c>
      <c r="D73" s="101">
        <v>13.678342236216336</v>
      </c>
      <c r="E73" s="101">
        <v>12.333023216597566</v>
      </c>
      <c r="F73" s="101">
        <v>7.9627595810378455</v>
      </c>
      <c r="G73" s="101">
        <v>4.0933720355819148</v>
      </c>
      <c r="H73" s="101">
        <v>5.5620838560954091</v>
      </c>
      <c r="I73" s="101">
        <v>2.5186018600589537</v>
      </c>
      <c r="J73" s="101">
        <v>2.4712229743610163</v>
      </c>
      <c r="K73" s="101">
        <v>0.48206820406373713</v>
      </c>
      <c r="L73" s="101">
        <v>0.56537967354559393</v>
      </c>
      <c r="M73" s="101">
        <v>0</v>
      </c>
      <c r="N73" s="101">
        <v>0</v>
      </c>
      <c r="O73" s="101">
        <v>0.39650123111058028</v>
      </c>
      <c r="P73" s="101">
        <v>2.5406380639050536</v>
      </c>
      <c r="Q73" s="101">
        <v>8.3049838133783709</v>
      </c>
      <c r="R73" s="101">
        <v>7.3408606878186715</v>
      </c>
      <c r="S73" s="101">
        <v>5.0815843462366539</v>
      </c>
      <c r="T73" s="101">
        <v>5.0935252831493267</v>
      </c>
      <c r="U73" s="101">
        <v>4.0030143520091555</v>
      </c>
      <c r="V73" s="101">
        <v>1.617167602568119</v>
      </c>
      <c r="W73" s="101">
        <v>1.6475994878006526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0.48132030904012985</v>
      </c>
      <c r="D74" s="104">
        <v>8.0376037403013467E-2</v>
      </c>
      <c r="E74" s="104">
        <v>4.1903921128868871E-2</v>
      </c>
      <c r="F74" s="104">
        <v>4.1948362795372514E-3</v>
      </c>
      <c r="G74" s="104">
        <v>2.5158921274012432E-2</v>
      </c>
      <c r="H74" s="104">
        <v>2.930002908801109E-2</v>
      </c>
      <c r="I74" s="104">
        <v>8.0197903404409937E-2</v>
      </c>
      <c r="J74" s="104">
        <v>0.17555611784640346</v>
      </c>
      <c r="K74" s="104">
        <v>2.2608380499070196E-2</v>
      </c>
      <c r="L74" s="104">
        <v>1.5293005526179262E-2</v>
      </c>
      <c r="M74" s="104">
        <v>0</v>
      </c>
      <c r="N74" s="104">
        <v>0</v>
      </c>
      <c r="O74" s="104">
        <v>1.5124941629960234E-2</v>
      </c>
      <c r="P74" s="104">
        <v>0.15741785701354236</v>
      </c>
      <c r="Q74" s="104">
        <v>0.501249976960637</v>
      </c>
      <c r="R74" s="104">
        <v>0.48571537772025342</v>
      </c>
      <c r="S74" s="104">
        <v>0.32149514059457251</v>
      </c>
      <c r="T74" s="104">
        <v>0.40930319267859572</v>
      </c>
      <c r="U74" s="104">
        <v>0.34225381728013693</v>
      </c>
      <c r="V74" s="104">
        <v>0.17618284593864622</v>
      </c>
      <c r="W74" s="104">
        <v>0.17123291316728864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0.16419287601218346</v>
      </c>
      <c r="D75" s="98">
        <v>2.6860818696286249E-2</v>
      </c>
      <c r="E75" s="98">
        <v>1.6576597591763133E-2</v>
      </c>
      <c r="F75" s="98">
        <v>1.4434925802156132E-3</v>
      </c>
      <c r="G75" s="98">
        <v>7.5553054918631162E-3</v>
      </c>
      <c r="H75" s="98">
        <v>1.135793058419469E-2</v>
      </c>
      <c r="I75" s="98">
        <v>2.5978409038089054E-2</v>
      </c>
      <c r="J75" s="98">
        <v>6.3806266458445518E-2</v>
      </c>
      <c r="K75" s="98">
        <v>7.6643850822100878E-3</v>
      </c>
      <c r="L75" s="98">
        <v>4.9873101552423285E-3</v>
      </c>
      <c r="M75" s="98">
        <v>0</v>
      </c>
      <c r="N75" s="98">
        <v>0</v>
      </c>
      <c r="O75" s="98">
        <v>3.7069416474954098E-3</v>
      </c>
      <c r="P75" s="98">
        <v>3.8788712769968453E-2</v>
      </c>
      <c r="Q75" s="98">
        <v>0.17657266696655916</v>
      </c>
      <c r="R75" s="98">
        <v>0.16468225132750275</v>
      </c>
      <c r="S75" s="98">
        <v>0.10229491092785613</v>
      </c>
      <c r="T75" s="98">
        <v>0.13193927977223721</v>
      </c>
      <c r="U75" s="98">
        <v>0.10739401068703218</v>
      </c>
      <c r="V75" s="98">
        <v>5.905678442290755E-2</v>
      </c>
      <c r="W75" s="98">
        <v>4.6183851865576164E-2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0.31712743302794638</v>
      </c>
      <c r="D76" s="98">
        <v>5.3515218706727222E-2</v>
      </c>
      <c r="E76" s="98">
        <v>2.5327323537105741E-2</v>
      </c>
      <c r="F76" s="98">
        <v>2.7513436993216386E-3</v>
      </c>
      <c r="G76" s="98">
        <v>1.7603615782149317E-2</v>
      </c>
      <c r="H76" s="98">
        <v>1.7942098503816402E-2</v>
      </c>
      <c r="I76" s="98">
        <v>5.4219494366320876E-2</v>
      </c>
      <c r="J76" s="98">
        <v>0.11174985138795795</v>
      </c>
      <c r="K76" s="98">
        <v>1.4943995416860109E-2</v>
      </c>
      <c r="L76" s="98">
        <v>1.0305695370936932E-2</v>
      </c>
      <c r="M76" s="98">
        <v>0</v>
      </c>
      <c r="N76" s="98">
        <v>0</v>
      </c>
      <c r="O76" s="98">
        <v>1.1417999982464825E-2</v>
      </c>
      <c r="P76" s="98">
        <v>0.1186291442435739</v>
      </c>
      <c r="Q76" s="98">
        <v>0.32467730999407785</v>
      </c>
      <c r="R76" s="98">
        <v>0.32103312639275067</v>
      </c>
      <c r="S76" s="98">
        <v>0.21920022966671637</v>
      </c>
      <c r="T76" s="98">
        <v>0.27736391290635853</v>
      </c>
      <c r="U76" s="98">
        <v>0.23485980659310476</v>
      </c>
      <c r="V76" s="98">
        <v>0.11712606151573868</v>
      </c>
      <c r="W76" s="98">
        <v>0.12504906130171248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5.39857487598087</v>
      </c>
      <c r="D77" s="122">
        <v>6.6471326230664856</v>
      </c>
      <c r="E77" s="122">
        <v>5.4478437872684715</v>
      </c>
      <c r="F77" s="122">
        <v>4.3338604641943261</v>
      </c>
      <c r="G77" s="122">
        <v>2.3392340781778738</v>
      </c>
      <c r="H77" s="122">
        <v>2.2503793445240778</v>
      </c>
      <c r="I77" s="122">
        <v>2.3965192393020631</v>
      </c>
      <c r="J77" s="122">
        <v>2.8368613630538291</v>
      </c>
      <c r="K77" s="122">
        <v>1.4042083448597995</v>
      </c>
      <c r="L77" s="122">
        <v>1.6741399705121363</v>
      </c>
      <c r="M77" s="122">
        <v>1.0894275787062904</v>
      </c>
      <c r="N77" s="122">
        <v>1.6265356446095722</v>
      </c>
      <c r="O77" s="122">
        <v>2.6347744913240962</v>
      </c>
      <c r="P77" s="122">
        <v>3.0711905080394244</v>
      </c>
      <c r="Q77" s="122">
        <v>4.3784397179018679</v>
      </c>
      <c r="R77" s="122">
        <v>4.1068233251238198</v>
      </c>
      <c r="S77" s="122">
        <v>4.2352805087215462</v>
      </c>
      <c r="T77" s="122">
        <v>4.6504072659994833</v>
      </c>
      <c r="U77" s="122">
        <v>4.0796148667530154</v>
      </c>
      <c r="V77" s="122">
        <v>4.029258411283438</v>
      </c>
      <c r="W77" s="122">
        <v>2.8517170550764659</v>
      </c>
      <c r="X77" s="122">
        <v>1.4133897219133917</v>
      </c>
      <c r="Y77" s="122">
        <v>0.91703110899270313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5.1632163609250705</v>
      </c>
      <c r="D78" s="98">
        <v>5.8768047309015685</v>
      </c>
      <c r="E78" s="98">
        <v>4.887528375923984</v>
      </c>
      <c r="F78" s="98">
        <v>4.299971633415403</v>
      </c>
      <c r="G78" s="98">
        <v>1.651830829216318</v>
      </c>
      <c r="H78" s="98">
        <v>2.0110871497080147</v>
      </c>
      <c r="I78" s="98">
        <v>2.2467066208651025</v>
      </c>
      <c r="J78" s="98">
        <v>2.5414840637630793</v>
      </c>
      <c r="K78" s="98">
        <v>1.3075662791999982</v>
      </c>
      <c r="L78" s="98">
        <v>1.6653891013409017</v>
      </c>
      <c r="M78" s="98">
        <v>1.0364098267042348</v>
      </c>
      <c r="N78" s="98">
        <v>1.5247088260114605</v>
      </c>
      <c r="O78" s="98">
        <v>2.2627397945791463</v>
      </c>
      <c r="P78" s="98">
        <v>3.0606666176655706</v>
      </c>
      <c r="Q78" s="98">
        <v>4.2395553477528436</v>
      </c>
      <c r="R78" s="98">
        <v>4.0368692778951649</v>
      </c>
      <c r="S78" s="98">
        <v>4.192398869637004</v>
      </c>
      <c r="T78" s="98">
        <v>4.537014440086085</v>
      </c>
      <c r="U78" s="98">
        <v>3.8558315065008784</v>
      </c>
      <c r="V78" s="98">
        <v>3.5907116835951252</v>
      </c>
      <c r="W78" s="98">
        <v>2.7730557795571391</v>
      </c>
      <c r="X78" s="98">
        <v>1.388110636738024</v>
      </c>
      <c r="Y78" s="98">
        <v>0.86601659638919526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0.23535851505579966</v>
      </c>
      <c r="D79" s="33">
        <v>0.77032789216491715</v>
      </c>
      <c r="E79" s="33">
        <v>0.56031541134448748</v>
      </c>
      <c r="F79" s="33">
        <v>3.3888830778922768E-2</v>
      </c>
      <c r="G79" s="33">
        <v>0.68740324896155569</v>
      </c>
      <c r="H79" s="33">
        <v>0.23929219481606318</v>
      </c>
      <c r="I79" s="33">
        <v>0.14981261843696075</v>
      </c>
      <c r="J79" s="33">
        <v>0.29537729929074963</v>
      </c>
      <c r="K79" s="33">
        <v>9.6642065659801213E-2</v>
      </c>
      <c r="L79" s="33">
        <v>8.7508691712345366E-3</v>
      </c>
      <c r="M79" s="33">
        <v>5.3017752002055551E-2</v>
      </c>
      <c r="N79" s="33">
        <v>0.10182681859811174</v>
      </c>
      <c r="O79" s="33">
        <v>0.37203469674494993</v>
      </c>
      <c r="P79" s="33">
        <v>1.0523890373853637E-2</v>
      </c>
      <c r="Q79" s="33">
        <v>0.13888437014902399</v>
      </c>
      <c r="R79" s="33">
        <v>6.9954047228654503E-2</v>
      </c>
      <c r="S79" s="33">
        <v>4.2881639084541907E-2</v>
      </c>
      <c r="T79" s="33">
        <v>0.11339282591339847</v>
      </c>
      <c r="U79" s="33">
        <v>0.22378336025213677</v>
      </c>
      <c r="V79" s="33">
        <v>0.4385467276883126</v>
      </c>
      <c r="W79" s="33">
        <v>7.8661275519326668E-2</v>
      </c>
      <c r="X79" s="33">
        <v>2.5279085175367599E-2</v>
      </c>
      <c r="Y79" s="33">
        <v>5.1014512603507894E-2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18.190788373590941</v>
      </c>
      <c r="D81" s="117">
        <f t="shared" si="28"/>
        <v>10.309562011829108</v>
      </c>
      <c r="E81" s="117">
        <f t="shared" si="28"/>
        <v>21.503766608165176</v>
      </c>
      <c r="F81" s="117">
        <f t="shared" si="28"/>
        <v>33.389035562827459</v>
      </c>
      <c r="G81" s="117">
        <f t="shared" si="28"/>
        <v>98.508219242915985</v>
      </c>
      <c r="H81" s="117">
        <f t="shared" si="28"/>
        <v>67.578690321562149</v>
      </c>
      <c r="I81" s="117">
        <f t="shared" si="28"/>
        <v>54.150546483914567</v>
      </c>
      <c r="J81" s="117">
        <f t="shared" si="28"/>
        <v>39.038384256843685</v>
      </c>
      <c r="K81" s="117">
        <f t="shared" si="28"/>
        <v>74.98252268026944</v>
      </c>
      <c r="L81" s="117">
        <f t="shared" si="28"/>
        <v>69.53266425400912</v>
      </c>
      <c r="M81" s="117">
        <f t="shared" si="28"/>
        <v>78.709613881113256</v>
      </c>
      <c r="N81" s="117">
        <f t="shared" si="28"/>
        <v>54.442151300939855</v>
      </c>
      <c r="O81" s="117">
        <f t="shared" si="28"/>
        <v>30.535271473630267</v>
      </c>
      <c r="P81" s="117">
        <f t="shared" si="28"/>
        <v>25.525351186724052</v>
      </c>
      <c r="Q81" s="117">
        <f t="shared" si="28"/>
        <v>7.5118018685802523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5.8458745386207722</v>
      </c>
      <c r="V81" s="117">
        <f t="shared" si="29"/>
        <v>21.600085947270966</v>
      </c>
      <c r="W81" s="117">
        <f t="shared" ref="W81:Y81" si="30">W82+W85+W87+W100</f>
        <v>28.682154622041718</v>
      </c>
      <c r="X81" s="117">
        <f t="shared" si="30"/>
        <v>30.542213433054105</v>
      </c>
      <c r="Y81" s="117">
        <f t="shared" si="30"/>
        <v>28.20739617185632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15.583378802759396</v>
      </c>
      <c r="D82" s="122">
        <f t="shared" si="31"/>
        <v>8.7597556425252581</v>
      </c>
      <c r="E82" s="122">
        <f t="shared" si="31"/>
        <v>18.015917311859734</v>
      </c>
      <c r="F82" s="122">
        <f t="shared" si="31"/>
        <v>26.702066904320468</v>
      </c>
      <c r="G82" s="122">
        <f t="shared" si="31"/>
        <v>84.47643163054812</v>
      </c>
      <c r="H82" s="122">
        <f t="shared" si="31"/>
        <v>56.129136102240963</v>
      </c>
      <c r="I82" s="122">
        <f t="shared" si="31"/>
        <v>44.671887056427934</v>
      </c>
      <c r="J82" s="122">
        <f t="shared" si="31"/>
        <v>30.25230767136275</v>
      </c>
      <c r="K82" s="122">
        <f t="shared" si="31"/>
        <v>61.478315537711666</v>
      </c>
      <c r="L82" s="122">
        <f t="shared" si="31"/>
        <v>56.829799398750758</v>
      </c>
      <c r="M82" s="122">
        <f t="shared" si="31"/>
        <v>65.119028419026861</v>
      </c>
      <c r="N82" s="122">
        <f t="shared" si="31"/>
        <v>46.561050492264151</v>
      </c>
      <c r="O82" s="122">
        <f t="shared" si="31"/>
        <v>26.122463186546057</v>
      </c>
      <c r="P82" s="122">
        <f t="shared" si="31"/>
        <v>21.188330718078603</v>
      </c>
      <c r="Q82" s="122">
        <f t="shared" si="31"/>
        <v>6.1103861608683303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4.202565471962675</v>
      </c>
      <c r="V82" s="122">
        <f t="shared" si="32"/>
        <v>14.738927557531001</v>
      </c>
      <c r="W82" s="122">
        <f t="shared" ref="W82:Y82" si="33">SUM(W83:W84)</f>
        <v>19.471670410982608</v>
      </c>
      <c r="X82" s="122">
        <f t="shared" si="33"/>
        <v>19.955737929517444</v>
      </c>
      <c r="Y82" s="122">
        <f t="shared" si="33"/>
        <v>16.366843880792185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15.50704798607161</v>
      </c>
      <c r="D83" s="98">
        <v>8.7166624761771008</v>
      </c>
      <c r="E83" s="98">
        <v>17.927860244885863</v>
      </c>
      <c r="F83" s="98">
        <v>26.570184474686837</v>
      </c>
      <c r="G83" s="98">
        <v>84.061448957975884</v>
      </c>
      <c r="H83" s="98">
        <v>55.854745288026344</v>
      </c>
      <c r="I83" s="98">
        <v>44.452986197487419</v>
      </c>
      <c r="J83" s="98">
        <v>30.103118159941019</v>
      </c>
      <c r="K83" s="98">
        <v>61.174726065151511</v>
      </c>
      <c r="L83" s="98">
        <v>56.548050067481718</v>
      </c>
      <c r="M83" s="98">
        <v>64.796829845358829</v>
      </c>
      <c r="N83" s="98">
        <v>46.336806297702381</v>
      </c>
      <c r="O83" s="98">
        <v>25.996245433179723</v>
      </c>
      <c r="P83" s="98">
        <v>21.08477639008542</v>
      </c>
      <c r="Q83" s="98">
        <v>6.0801583068815237</v>
      </c>
      <c r="R83" s="98">
        <v>0</v>
      </c>
      <c r="S83" s="98">
        <v>0</v>
      </c>
      <c r="T83" s="98">
        <v>0</v>
      </c>
      <c r="U83" s="98">
        <v>4.180429192498015</v>
      </c>
      <c r="V83" s="98">
        <v>14.658923212498774</v>
      </c>
      <c r="W83" s="98">
        <v>19.364931090329801</v>
      </c>
      <c r="X83" s="98">
        <v>19.846375872434884</v>
      </c>
      <c r="Y83" s="98">
        <v>16.276863352398244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7.6330816687786546E-2</v>
      </c>
      <c r="D84" s="98">
        <v>4.3093166348157678E-2</v>
      </c>
      <c r="E84" s="98">
        <v>8.8057066973871362E-2</v>
      </c>
      <c r="F84" s="98">
        <v>0.13188242963363131</v>
      </c>
      <c r="G84" s="98">
        <v>0.41498267257223326</v>
      </c>
      <c r="H84" s="98">
        <v>0.2743908142146203</v>
      </c>
      <c r="I84" s="98">
        <v>0.21890085894051642</v>
      </c>
      <c r="J84" s="98">
        <v>0.14918951142173073</v>
      </c>
      <c r="K84" s="98">
        <v>0.30358947256015789</v>
      </c>
      <c r="L84" s="98">
        <v>0.28174933126903856</v>
      </c>
      <c r="M84" s="98">
        <v>0.32219857366803895</v>
      </c>
      <c r="N84" s="98">
        <v>0.22424419456177128</v>
      </c>
      <c r="O84" s="98">
        <v>0.12621775336633306</v>
      </c>
      <c r="P84" s="98">
        <v>0.10355432799318527</v>
      </c>
      <c r="Q84" s="98">
        <v>3.0227853986807E-2</v>
      </c>
      <c r="R84" s="98">
        <v>0</v>
      </c>
      <c r="S84" s="98">
        <v>0</v>
      </c>
      <c r="T84" s="98">
        <v>0</v>
      </c>
      <c r="U84" s="98">
        <v>2.2136279464659694E-2</v>
      </c>
      <c r="V84" s="98">
        <v>8.0004345032227725E-2</v>
      </c>
      <c r="W84" s="98">
        <v>0.10673932065280789</v>
      </c>
      <c r="X84" s="98">
        <v>0.10936205708256158</v>
      </c>
      <c r="Y84" s="98">
        <v>8.9980528393939704E-2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7.1759942864278049E-3</v>
      </c>
      <c r="D85" s="122">
        <f t="shared" si="34"/>
        <v>7.2971150021636901E-3</v>
      </c>
      <c r="E85" s="122">
        <f t="shared" si="34"/>
        <v>2.868942206732392E-2</v>
      </c>
      <c r="F85" s="122">
        <f t="shared" si="34"/>
        <v>3.4602025074392875E-2</v>
      </c>
      <c r="G85" s="122">
        <f t="shared" si="34"/>
        <v>8.6219924758566213E-2</v>
      </c>
      <c r="H85" s="122">
        <f t="shared" si="34"/>
        <v>0.11332868595917728</v>
      </c>
      <c r="I85" s="122">
        <f t="shared" si="34"/>
        <v>0.15265699785405468</v>
      </c>
      <c r="J85" s="122">
        <f t="shared" si="34"/>
        <v>0.10106365181249129</v>
      </c>
      <c r="K85" s="122">
        <f t="shared" si="34"/>
        <v>0.17359902217867279</v>
      </c>
      <c r="L85" s="122">
        <f t="shared" si="34"/>
        <v>0.18224420574722103</v>
      </c>
      <c r="M85" s="122">
        <f t="shared" si="34"/>
        <v>0.19576827999849283</v>
      </c>
      <c r="N85" s="122">
        <f t="shared" si="34"/>
        <v>0.26178598750401566</v>
      </c>
      <c r="O85" s="122">
        <f t="shared" si="34"/>
        <v>8.5590993374618632E-2</v>
      </c>
      <c r="P85" s="122">
        <f t="shared" si="34"/>
        <v>5.811388796413626E-2</v>
      </c>
      <c r="Q85" s="122">
        <f t="shared" si="34"/>
        <v>2.1629956144677255E-2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7.0931539541693289E-2</v>
      </c>
      <c r="V85" s="122">
        <f t="shared" si="34"/>
        <v>0.15491807709110123</v>
      </c>
      <c r="W85" s="122">
        <f t="shared" si="34"/>
        <v>0.66897260484822352</v>
      </c>
      <c r="X85" s="122">
        <f t="shared" si="34"/>
        <v>0.59195955275007583</v>
      </c>
      <c r="Y85" s="122">
        <f t="shared" si="34"/>
        <v>0.43890625878724354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7.1759942864278049E-3</v>
      </c>
      <c r="D86" s="98">
        <v>7.2971150021636901E-3</v>
      </c>
      <c r="E86" s="98">
        <v>2.868942206732392E-2</v>
      </c>
      <c r="F86" s="98">
        <v>3.4602025074392875E-2</v>
      </c>
      <c r="G86" s="98">
        <v>8.6219924758566213E-2</v>
      </c>
      <c r="H86" s="98">
        <v>0.11332868595917728</v>
      </c>
      <c r="I86" s="98">
        <v>0.15265699785405468</v>
      </c>
      <c r="J86" s="98">
        <v>0.10106365181249129</v>
      </c>
      <c r="K86" s="98">
        <v>0.17359902217867279</v>
      </c>
      <c r="L86" s="98">
        <v>0.18224420574722103</v>
      </c>
      <c r="M86" s="98">
        <v>0.19576827999849283</v>
      </c>
      <c r="N86" s="98">
        <v>0.26178598750401566</v>
      </c>
      <c r="O86" s="98">
        <v>8.5590993374618632E-2</v>
      </c>
      <c r="P86" s="98">
        <v>5.811388796413626E-2</v>
      </c>
      <c r="Q86" s="98">
        <v>2.1629956144677255E-2</v>
      </c>
      <c r="R86" s="98">
        <v>0</v>
      </c>
      <c r="S86" s="98">
        <v>0</v>
      </c>
      <c r="T86" s="98">
        <v>0</v>
      </c>
      <c r="U86" s="98">
        <v>7.0931539541693289E-2</v>
      </c>
      <c r="V86" s="98">
        <v>0.15491807709110123</v>
      </c>
      <c r="W86" s="98">
        <v>0.66897260484822352</v>
      </c>
      <c r="X86" s="98">
        <v>0.59195955275007583</v>
      </c>
      <c r="Y86" s="98">
        <v>0.43890625878724354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1.821605413015416</v>
      </c>
      <c r="D87" s="122">
        <v>1.0710689688542112</v>
      </c>
      <c r="E87" s="122">
        <v>2.4426023714243033</v>
      </c>
      <c r="F87" s="122">
        <v>4.7039257549912463</v>
      </c>
      <c r="G87" s="122">
        <v>9.9511902328963018</v>
      </c>
      <c r="H87" s="122">
        <v>8.3324458181282814</v>
      </c>
      <c r="I87" s="122">
        <v>6.8575782030589245</v>
      </c>
      <c r="J87" s="122">
        <v>6.595269566123906</v>
      </c>
      <c r="K87" s="122">
        <v>10.300236807094629</v>
      </c>
      <c r="L87" s="122">
        <v>9.5918893666666776</v>
      </c>
      <c r="M87" s="122">
        <v>10.580177074686221</v>
      </c>
      <c r="N87" s="122">
        <v>5.9433417056612443</v>
      </c>
      <c r="O87" s="122">
        <v>3.3430918596942041</v>
      </c>
      <c r="P87" s="122">
        <v>3.387045524995322</v>
      </c>
      <c r="Q87" s="122">
        <v>1.1088760025660749</v>
      </c>
      <c r="R87" s="122">
        <v>0</v>
      </c>
      <c r="S87" s="122">
        <v>0</v>
      </c>
      <c r="T87" s="122">
        <v>0</v>
      </c>
      <c r="U87" s="122">
        <v>1.1839803507628184</v>
      </c>
      <c r="V87" s="122">
        <v>4.6184170366449262</v>
      </c>
      <c r="W87" s="122">
        <v>5.8105972351347335</v>
      </c>
      <c r="X87" s="122">
        <v>6.9987469449351982</v>
      </c>
      <c r="Y87" s="122">
        <v>8.1607347179306338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7.4298426732103788E-3</v>
      </c>
      <c r="D88" s="98">
        <v>1.5444083746234897E-3</v>
      </c>
      <c r="E88" s="98">
        <v>1.5326930810114674E-2</v>
      </c>
      <c r="F88" s="98">
        <v>5.1719691012456645E-2</v>
      </c>
      <c r="G88" s="98">
        <v>0.33725911474374559</v>
      </c>
      <c r="H88" s="98">
        <v>0.19242151481777592</v>
      </c>
      <c r="I88" s="98">
        <v>0.19728435135744693</v>
      </c>
      <c r="J88" s="98">
        <v>0.16826008617874716</v>
      </c>
      <c r="K88" s="98">
        <v>0.40775770336575951</v>
      </c>
      <c r="L88" s="98">
        <v>0.39244306722908651</v>
      </c>
      <c r="M88" s="98">
        <v>0.46327396381324332</v>
      </c>
      <c r="N88" s="98">
        <v>0.24490604521329323</v>
      </c>
      <c r="O88" s="98">
        <v>8.635125204654788E-2</v>
      </c>
      <c r="P88" s="98">
        <v>1.7630076267598736E-2</v>
      </c>
      <c r="Q88" s="98">
        <v>1.4997409271900054E-2</v>
      </c>
      <c r="R88" s="98">
        <v>0</v>
      </c>
      <c r="S88" s="98">
        <v>0</v>
      </c>
      <c r="T88" s="98">
        <v>0</v>
      </c>
      <c r="U88" s="98">
        <v>3.3364991621227816E-2</v>
      </c>
      <c r="V88" s="98">
        <v>0.14376330491575035</v>
      </c>
      <c r="W88" s="98">
        <v>0.20917835217555034</v>
      </c>
      <c r="X88" s="98">
        <v>0.16456312740456047</v>
      </c>
      <c r="Y88" s="98">
        <v>0.10485656962427686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9.190713461358597E-5</v>
      </c>
      <c r="K89" s="98">
        <v>2.2561029641464145E-4</v>
      </c>
      <c r="L89" s="98">
        <v>1.0503303941466579E-4</v>
      </c>
      <c r="M89" s="98">
        <v>3.2603976561365133E-4</v>
      </c>
      <c r="N89" s="98">
        <v>4.1251516703880826E-4</v>
      </c>
      <c r="O89" s="98">
        <v>1.0743930576181425E-4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5.5077921549502259E-4</v>
      </c>
      <c r="Y89" s="98">
        <v>4.4609536347064017E-4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3.2652510125266253E-5</v>
      </c>
      <c r="K90" s="101">
        <v>7.4518249663849931E-5</v>
      </c>
      <c r="L90" s="101">
        <v>3.3003475561870403E-5</v>
      </c>
      <c r="M90" s="101">
        <v>1.148224501191148E-4</v>
      </c>
      <c r="N90" s="101">
        <v>9.1950772461957489E-5</v>
      </c>
      <c r="O90" s="101">
        <v>2.5417655919990534E-5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1.6851099381721263E-4</v>
      </c>
      <c r="Y90" s="101">
        <v>1.6526315125754286E-4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5.9254624488319711E-5</v>
      </c>
      <c r="K91" s="104">
        <v>1.5109204675079152E-4</v>
      </c>
      <c r="L91" s="104">
        <v>7.2029563852795385E-5</v>
      </c>
      <c r="M91" s="104">
        <v>2.1121731549453654E-4</v>
      </c>
      <c r="N91" s="104">
        <v>3.2056439457685076E-4</v>
      </c>
      <c r="O91" s="104">
        <v>8.2021649841823723E-5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3.8226822167781001E-4</v>
      </c>
      <c r="Y91" s="104">
        <v>2.8083221221309731E-4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0.31687828509071131</v>
      </c>
      <c r="D92" s="101">
        <v>0.21609958600769955</v>
      </c>
      <c r="E92" s="101">
        <v>0.27875540582869468</v>
      </c>
      <c r="F92" s="101">
        <v>0.41261052383438129</v>
      </c>
      <c r="G92" s="101">
        <v>1.0994653047712708</v>
      </c>
      <c r="H92" s="101">
        <v>0.87855490827043614</v>
      </c>
      <c r="I92" s="101">
        <v>0.15996555452803438</v>
      </c>
      <c r="J92" s="101">
        <v>8.721311260959215E-2</v>
      </c>
      <c r="K92" s="101">
        <v>0.52280179210244027</v>
      </c>
      <c r="L92" s="101">
        <v>0.58091620276056954</v>
      </c>
      <c r="M92" s="101">
        <v>0.43010302064553491</v>
      </c>
      <c r="N92" s="101">
        <v>0.24702081441945695</v>
      </c>
      <c r="O92" s="101">
        <v>0.18761953308774537</v>
      </c>
      <c r="P92" s="101">
        <v>0.11473368183957776</v>
      </c>
      <c r="Q92" s="101">
        <v>1.9028031772551721E-2</v>
      </c>
      <c r="R92" s="101">
        <v>0</v>
      </c>
      <c r="S92" s="101">
        <v>0</v>
      </c>
      <c r="T92" s="101">
        <v>0</v>
      </c>
      <c r="U92" s="101">
        <v>6.1375915031302242E-2</v>
      </c>
      <c r="V92" s="101">
        <v>0.10884455850436768</v>
      </c>
      <c r="W92" s="101">
        <v>9.1806072790666632E-2</v>
      </c>
      <c r="X92" s="101">
        <v>6.6552366394744031E-2</v>
      </c>
      <c r="Y92" s="101">
        <v>0.13298556345268173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2.9903338577157395E-4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2.0947293634740298E-4</v>
      </c>
      <c r="K93" s="104">
        <v>4.3354474664036825E-4</v>
      </c>
      <c r="L93" s="104">
        <v>4.2368702983572445E-4</v>
      </c>
      <c r="M93" s="104">
        <v>1.1546200605163496E-4</v>
      </c>
      <c r="N93" s="104">
        <v>1.7342761391419246E-4</v>
      </c>
      <c r="O93" s="104">
        <v>1.0011966996028256E-4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1.2884156667635133E-4</v>
      </c>
      <c r="V93" s="104">
        <v>0</v>
      </c>
      <c r="W93" s="104">
        <v>1.0422212545860721E-4</v>
      </c>
      <c r="X93" s="104">
        <v>1.0322304003015036E-4</v>
      </c>
      <c r="Y93" s="104">
        <v>3.1729226149028293E-4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1.0953540654666389E-4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7.9678265157301652E-5</v>
      </c>
      <c r="K94" s="98">
        <v>1.5132712609302207E-4</v>
      </c>
      <c r="L94" s="98">
        <v>1.4400568624256389E-4</v>
      </c>
      <c r="M94" s="98">
        <v>4.3273028623552913E-5</v>
      </c>
      <c r="N94" s="98">
        <v>4.0385775585411128E-5</v>
      </c>
      <c r="O94" s="98">
        <v>2.3898117754712923E-5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3.5782466539620789E-5</v>
      </c>
      <c r="V94" s="98">
        <v>0</v>
      </c>
      <c r="W94" s="98">
        <v>2.4672461589603824E-5</v>
      </c>
      <c r="X94" s="98">
        <v>2.8788977254174969E-5</v>
      </c>
      <c r="Y94" s="98">
        <v>1.0904907946095469E-4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1.8949797922491009E-4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1.2979467119010133E-4</v>
      </c>
      <c r="K95" s="98">
        <v>2.8221762054734617E-4</v>
      </c>
      <c r="L95" s="98">
        <v>2.7968134359316059E-4</v>
      </c>
      <c r="M95" s="98">
        <v>7.2188977428082042E-5</v>
      </c>
      <c r="N95" s="98">
        <v>1.3304183832878134E-4</v>
      </c>
      <c r="O95" s="98">
        <v>7.6221552205569642E-5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9.305910013673055E-5</v>
      </c>
      <c r="V95" s="98">
        <v>0</v>
      </c>
      <c r="W95" s="98">
        <v>7.9549663869003383E-5</v>
      </c>
      <c r="X95" s="98">
        <v>7.4434062775975389E-5</v>
      </c>
      <c r="Y95" s="98">
        <v>2.0824318202932821E-4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1.4205023432771617</v>
      </c>
      <c r="D96" s="101">
        <v>0.84843330674977457</v>
      </c>
      <c r="E96" s="101">
        <v>2.1412273634288126</v>
      </c>
      <c r="F96" s="101">
        <v>4.237336782147735</v>
      </c>
      <c r="G96" s="101">
        <v>8.462524814622034</v>
      </c>
      <c r="H96" s="101">
        <v>7.2234617267853398</v>
      </c>
      <c r="I96" s="101">
        <v>6.2996703136215677</v>
      </c>
      <c r="J96" s="101">
        <v>5.9190345408208973</v>
      </c>
      <c r="K96" s="101">
        <v>8.9494696030434149</v>
      </c>
      <c r="L96" s="101">
        <v>8.3905039659336591</v>
      </c>
      <c r="M96" s="101">
        <v>9.2331050099906147</v>
      </c>
      <c r="N96" s="101">
        <v>4.9933452825349258</v>
      </c>
      <c r="O96" s="101">
        <v>2.9558940130977378</v>
      </c>
      <c r="P96" s="101">
        <v>3.0647308860918043</v>
      </c>
      <c r="Q96" s="101">
        <v>1.013660212237802</v>
      </c>
      <c r="R96" s="101">
        <v>0</v>
      </c>
      <c r="S96" s="101">
        <v>0</v>
      </c>
      <c r="T96" s="101">
        <v>0</v>
      </c>
      <c r="U96" s="101">
        <v>1.0033781618095157</v>
      </c>
      <c r="V96" s="101">
        <v>3.9369773908378001</v>
      </c>
      <c r="W96" s="101">
        <v>4.9907577789122763</v>
      </c>
      <c r="X96" s="101">
        <v>5.8776211043611379</v>
      </c>
      <c r="Y96" s="101">
        <v>6.7074027057040873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7.6495908588561007E-2</v>
      </c>
      <c r="D97" s="104">
        <v>4.9916677221136362E-3</v>
      </c>
      <c r="E97" s="104">
        <v>7.2926713566816006E-3</v>
      </c>
      <c r="F97" s="104">
        <v>2.2587579966739046E-3</v>
      </c>
      <c r="G97" s="104">
        <v>5.1940998759251469E-2</v>
      </c>
      <c r="H97" s="104">
        <v>3.8007668254729246E-2</v>
      </c>
      <c r="I97" s="104">
        <v>0.20065798355187509</v>
      </c>
      <c r="J97" s="104">
        <v>0.420460446443708</v>
      </c>
      <c r="K97" s="104">
        <v>0.41954855353995946</v>
      </c>
      <c r="L97" s="104">
        <v>0.22749741067411189</v>
      </c>
      <c r="M97" s="104">
        <v>0.45325357846516151</v>
      </c>
      <c r="N97" s="104">
        <v>0.45748362071261528</v>
      </c>
      <c r="O97" s="104">
        <v>0.11301950248645132</v>
      </c>
      <c r="P97" s="104">
        <v>0.18995088079634109</v>
      </c>
      <c r="Q97" s="104">
        <v>6.119034928382111E-2</v>
      </c>
      <c r="R97" s="104">
        <v>0</v>
      </c>
      <c r="S97" s="104">
        <v>0</v>
      </c>
      <c r="T97" s="104">
        <v>0</v>
      </c>
      <c r="U97" s="104">
        <v>8.5732440734096194E-2</v>
      </c>
      <c r="V97" s="104">
        <v>0.42883178238700842</v>
      </c>
      <c r="W97" s="104">
        <v>0.51875080913078153</v>
      </c>
      <c r="X97" s="104">
        <v>0.88935634451923051</v>
      </c>
      <c r="Y97" s="104">
        <v>1.214726491524627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2.6095061850535228E-2</v>
      </c>
      <c r="D98" s="98">
        <v>1.6681623778428724E-3</v>
      </c>
      <c r="E98" s="98">
        <v>2.8848774814394405E-3</v>
      </c>
      <c r="F98" s="98">
        <v>7.7726523550071471E-4</v>
      </c>
      <c r="G98" s="98">
        <v>1.5598050047717402E-2</v>
      </c>
      <c r="H98" s="98">
        <v>1.4733379834116005E-2</v>
      </c>
      <c r="I98" s="98">
        <v>6.4998895883631239E-2</v>
      </c>
      <c r="J98" s="98">
        <v>0.15281729631602126</v>
      </c>
      <c r="K98" s="98">
        <v>0.14222963361514243</v>
      </c>
      <c r="L98" s="98">
        <v>7.4190789024699763E-2</v>
      </c>
      <c r="M98" s="98">
        <v>0.16630987865590557</v>
      </c>
      <c r="N98" s="98">
        <v>0.10657507429877934</v>
      </c>
      <c r="O98" s="98">
        <v>2.7699723476376739E-2</v>
      </c>
      <c r="P98" s="98">
        <v>4.6805046742428601E-2</v>
      </c>
      <c r="Q98" s="98">
        <v>2.1555199326239678E-2</v>
      </c>
      <c r="R98" s="98">
        <v>0</v>
      </c>
      <c r="S98" s="98">
        <v>0</v>
      </c>
      <c r="T98" s="98">
        <v>0</v>
      </c>
      <c r="U98" s="98">
        <v>2.6901528022656846E-2</v>
      </c>
      <c r="V98" s="98">
        <v>0.14374513018673829</v>
      </c>
      <c r="W98" s="98">
        <v>0.13991416767311396</v>
      </c>
      <c r="X98" s="98">
        <v>0.27773125928692638</v>
      </c>
      <c r="Y98" s="98">
        <v>0.46016768775930506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5.0400846738025779E-2</v>
      </c>
      <c r="D99" s="98">
        <v>3.3235053442707643E-3</v>
      </c>
      <c r="E99" s="98">
        <v>4.4077938752421601E-3</v>
      </c>
      <c r="F99" s="98">
        <v>1.4814927611731899E-3</v>
      </c>
      <c r="G99" s="98">
        <v>3.6342948711534068E-2</v>
      </c>
      <c r="H99" s="98">
        <v>2.3274288420613239E-2</v>
      </c>
      <c r="I99" s="98">
        <v>0.13565908766824383</v>
      </c>
      <c r="J99" s="98">
        <v>0.26764315012768675</v>
      </c>
      <c r="K99" s="98">
        <v>0.277318919924817</v>
      </c>
      <c r="L99" s="98">
        <v>0.15330662164941214</v>
      </c>
      <c r="M99" s="98">
        <v>0.28694369980925594</v>
      </c>
      <c r="N99" s="98">
        <v>0.35090854641383595</v>
      </c>
      <c r="O99" s="98">
        <v>8.5319779010074578E-2</v>
      </c>
      <c r="P99" s="98">
        <v>0.14314583405391249</v>
      </c>
      <c r="Q99" s="98">
        <v>3.9635149957581432E-2</v>
      </c>
      <c r="R99" s="98">
        <v>0</v>
      </c>
      <c r="S99" s="98">
        <v>0</v>
      </c>
      <c r="T99" s="98">
        <v>0</v>
      </c>
      <c r="U99" s="98">
        <v>5.8830912711439344E-2</v>
      </c>
      <c r="V99" s="98">
        <v>0.28508665220027013</v>
      </c>
      <c r="W99" s="98">
        <v>0.37883664145766754</v>
      </c>
      <c r="X99" s="98">
        <v>0.61162508523230419</v>
      </c>
      <c r="Y99" s="98">
        <v>0.75455880376532181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0.77862816352969932</v>
      </c>
      <c r="D100" s="122">
        <v>0.47144028544747468</v>
      </c>
      <c r="E100" s="122">
        <v>1.0165575028138145</v>
      </c>
      <c r="F100" s="122">
        <v>1.9484408784413501</v>
      </c>
      <c r="G100" s="122">
        <v>3.9943774547129927</v>
      </c>
      <c r="H100" s="122">
        <v>3.0037797152337307</v>
      </c>
      <c r="I100" s="122">
        <v>2.4684242265736582</v>
      </c>
      <c r="J100" s="122">
        <v>2.089743367544532</v>
      </c>
      <c r="K100" s="122">
        <v>3.0303713132844803</v>
      </c>
      <c r="L100" s="122">
        <v>2.9287312828444731</v>
      </c>
      <c r="M100" s="122">
        <v>2.8146401074016922</v>
      </c>
      <c r="N100" s="122">
        <v>1.6759731155104463</v>
      </c>
      <c r="O100" s="122">
        <v>0.98412543401538544</v>
      </c>
      <c r="P100" s="122">
        <v>0.89186105568598961</v>
      </c>
      <c r="Q100" s="122">
        <v>0.27090974900116993</v>
      </c>
      <c r="R100" s="122">
        <v>0</v>
      </c>
      <c r="S100" s="122">
        <v>0</v>
      </c>
      <c r="T100" s="122">
        <v>0</v>
      </c>
      <c r="U100" s="122">
        <v>0.3883971763535865</v>
      </c>
      <c r="V100" s="122">
        <v>2.0878232760039337</v>
      </c>
      <c r="W100" s="122">
        <v>2.7309143710761545</v>
      </c>
      <c r="X100" s="122">
        <v>2.9957690058513853</v>
      </c>
      <c r="Y100" s="122">
        <v>3.2409113143462562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4.5076681888602362E-4</v>
      </c>
      <c r="D101" s="98">
        <v>2.0892649693672873E-4</v>
      </c>
      <c r="E101" s="98">
        <v>6.2688078852054922E-4</v>
      </c>
      <c r="F101" s="98">
        <v>1.4631817478585939E-3</v>
      </c>
      <c r="G101" s="98">
        <v>7.5248820898744916E-3</v>
      </c>
      <c r="H101" s="98">
        <v>3.6089417244522322E-3</v>
      </c>
      <c r="I101" s="98">
        <v>3.1138233029314789E-3</v>
      </c>
      <c r="J101" s="98">
        <v>3.165049003298817E-3</v>
      </c>
      <c r="K101" s="98">
        <v>7.7775338313314972E-3</v>
      </c>
      <c r="L101" s="98">
        <v>6.0556814917891808E-3</v>
      </c>
      <c r="M101" s="98">
        <v>7.7777083022285143E-3</v>
      </c>
      <c r="N101" s="98">
        <v>3.8616157352119023E-3</v>
      </c>
      <c r="O101" s="98">
        <v>1.7404454307680044E-3</v>
      </c>
      <c r="P101" s="98">
        <v>1.7314792809832058E-3</v>
      </c>
      <c r="Q101" s="98">
        <v>6.5675332698150019E-4</v>
      </c>
      <c r="R101" s="98">
        <v>0</v>
      </c>
      <c r="S101" s="98">
        <v>0</v>
      </c>
      <c r="T101" s="98">
        <v>0</v>
      </c>
      <c r="U101" s="98">
        <v>3.7972298151269461E-4</v>
      </c>
      <c r="V101" s="98">
        <v>6.9074778964623546E-4</v>
      </c>
      <c r="W101" s="98">
        <v>5.6760980162338086E-3</v>
      </c>
      <c r="X101" s="98">
        <v>9.4599314339637551E-3</v>
      </c>
      <c r="Y101" s="98">
        <v>8.6353429390783297E-3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0.68120990913919488</v>
      </c>
      <c r="D102" s="98">
        <v>0.47123135895053797</v>
      </c>
      <c r="E102" s="98">
        <v>1.0159306220252939</v>
      </c>
      <c r="F102" s="98">
        <v>1.7102550620544696</v>
      </c>
      <c r="G102" s="98">
        <v>3.1931888314297741</v>
      </c>
      <c r="H102" s="98">
        <v>2.4540783743011589</v>
      </c>
      <c r="I102" s="98">
        <v>1.9359504024955276</v>
      </c>
      <c r="J102" s="98">
        <v>1.5907832374397213</v>
      </c>
      <c r="K102" s="98">
        <v>2.0825467462469032</v>
      </c>
      <c r="L102" s="98">
        <v>2.0274616851353908</v>
      </c>
      <c r="M102" s="98">
        <v>1.6764268516584526</v>
      </c>
      <c r="N102" s="98">
        <v>1.0010843930722455</v>
      </c>
      <c r="O102" s="98">
        <v>0.73849523774985171</v>
      </c>
      <c r="P102" s="98">
        <v>0.4453899692059517</v>
      </c>
      <c r="Q102" s="98">
        <v>0.14014794330957331</v>
      </c>
      <c r="R102" s="98">
        <v>0</v>
      </c>
      <c r="S102" s="98">
        <v>0</v>
      </c>
      <c r="T102" s="98">
        <v>0</v>
      </c>
      <c r="U102" s="98">
        <v>0.2399535776380371</v>
      </c>
      <c r="V102" s="98">
        <v>1.0264809160800854</v>
      </c>
      <c r="W102" s="98">
        <v>1.4829042458383457</v>
      </c>
      <c r="X102" s="98">
        <v>1.3560650768510623</v>
      </c>
      <c r="Y102" s="98">
        <v>1.603082311556592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9.6967487571618424E-2</v>
      </c>
      <c r="D103" s="33">
        <v>0</v>
      </c>
      <c r="E103" s="33">
        <v>0</v>
      </c>
      <c r="F103" s="33">
        <v>0.23672263463902193</v>
      </c>
      <c r="G103" s="33">
        <v>0.79366374119334404</v>
      </c>
      <c r="H103" s="33">
        <v>0.54609239920811958</v>
      </c>
      <c r="I103" s="33">
        <v>0.52936000077519907</v>
      </c>
      <c r="J103" s="33">
        <v>0.49579508110151171</v>
      </c>
      <c r="K103" s="33">
        <v>0.94004703320624572</v>
      </c>
      <c r="L103" s="33">
        <v>0.89521391621729318</v>
      </c>
      <c r="M103" s="33">
        <v>1.130435547441011</v>
      </c>
      <c r="N103" s="33">
        <v>0.67102710670298893</v>
      </c>
      <c r="O103" s="33">
        <v>0.24388975083476572</v>
      </c>
      <c r="P103" s="33">
        <v>0.44473960719905464</v>
      </c>
      <c r="Q103" s="33">
        <v>0.13010505236461514</v>
      </c>
      <c r="R103" s="33">
        <v>0</v>
      </c>
      <c r="S103" s="33">
        <v>0</v>
      </c>
      <c r="T103" s="33">
        <v>0</v>
      </c>
      <c r="U103" s="33">
        <v>0.1480638757340367</v>
      </c>
      <c r="V103" s="33">
        <v>1.0606516121342022</v>
      </c>
      <c r="W103" s="33">
        <v>1.242334027221575</v>
      </c>
      <c r="X103" s="33">
        <v>1.630243997566359</v>
      </c>
      <c r="Y103" s="33">
        <v>1.6291936598505856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14.490156226081933</v>
      </c>
      <c r="D124" s="117">
        <f t="shared" si="42"/>
        <v>0</v>
      </c>
      <c r="E124" s="117">
        <f t="shared" si="42"/>
        <v>11.468694375158053</v>
      </c>
      <c r="F124" s="117">
        <f t="shared" si="42"/>
        <v>23.899486467909419</v>
      </c>
      <c r="G124" s="117">
        <f t="shared" si="42"/>
        <v>18.837440339890033</v>
      </c>
      <c r="H124" s="117">
        <f t="shared" si="42"/>
        <v>15.968519355626052</v>
      </c>
      <c r="I124" s="117">
        <f t="shared" si="42"/>
        <v>12.032385825118684</v>
      </c>
      <c r="J124" s="117">
        <f t="shared" si="42"/>
        <v>8.2514652985877621</v>
      </c>
      <c r="K124" s="117">
        <f t="shared" si="42"/>
        <v>7.7087813784112438</v>
      </c>
      <c r="L124" s="117">
        <f t="shared" si="42"/>
        <v>12.1472144874921</v>
      </c>
      <c r="M124" s="117">
        <f t="shared" si="42"/>
        <v>13.414791303172242</v>
      </c>
      <c r="N124" s="117">
        <f t="shared" si="42"/>
        <v>17.20308330701193</v>
      </c>
      <c r="O124" s="117">
        <f t="shared" si="42"/>
        <v>15.76825466764109</v>
      </c>
      <c r="P124" s="117">
        <f t="shared" si="42"/>
        <v>3.304389092606729</v>
      </c>
      <c r="Q124" s="117">
        <f t="shared" si="42"/>
        <v>5.3377815561309641</v>
      </c>
      <c r="R124" s="117">
        <f t="shared" ref="R124:V124" si="43">R125+R128+R130+R139</f>
        <v>6.7670184909614912</v>
      </c>
      <c r="S124" s="117">
        <f t="shared" si="43"/>
        <v>7.1168542960024892</v>
      </c>
      <c r="T124" s="117">
        <f t="shared" si="43"/>
        <v>7.4019801192149899</v>
      </c>
      <c r="U124" s="117">
        <f t="shared" si="43"/>
        <v>7.8720573182271014</v>
      </c>
      <c r="V124" s="117">
        <f t="shared" si="43"/>
        <v>7.4436845812201113</v>
      </c>
      <c r="W124" s="117">
        <f t="shared" ref="W124:Y124" si="44">W125+W128+W130+W139</f>
        <v>6.3767692729728056</v>
      </c>
      <c r="X124" s="117">
        <f t="shared" si="44"/>
        <v>5.5204988175475833</v>
      </c>
      <c r="Y124" s="117">
        <f t="shared" si="44"/>
        <v>5.2838577400814968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12.092716183309292</v>
      </c>
      <c r="D125" s="122">
        <f t="shared" si="45"/>
        <v>0</v>
      </c>
      <c r="E125" s="122">
        <f t="shared" si="45"/>
        <v>9.4592683224583833</v>
      </c>
      <c r="F125" s="122">
        <f t="shared" si="45"/>
        <v>19.671790296828316</v>
      </c>
      <c r="G125" s="122">
        <f t="shared" si="45"/>
        <v>15.736375329914713</v>
      </c>
      <c r="H125" s="122">
        <f t="shared" si="45"/>
        <v>13.04775205942388</v>
      </c>
      <c r="I125" s="122">
        <f t="shared" si="45"/>
        <v>9.6298317977104784</v>
      </c>
      <c r="J125" s="122">
        <f t="shared" si="45"/>
        <v>6.5315200313108344</v>
      </c>
      <c r="K125" s="122">
        <f t="shared" si="45"/>
        <v>6.1936446562132028</v>
      </c>
      <c r="L125" s="122">
        <f t="shared" si="45"/>
        <v>9.9122791056423445</v>
      </c>
      <c r="M125" s="122">
        <f t="shared" si="45"/>
        <v>11.076940384782967</v>
      </c>
      <c r="N125" s="122">
        <f t="shared" si="45"/>
        <v>14.509876225551972</v>
      </c>
      <c r="O125" s="122">
        <f t="shared" si="45"/>
        <v>13.274517635812245</v>
      </c>
      <c r="P125" s="122">
        <f t="shared" si="45"/>
        <v>2.6565581306274475</v>
      </c>
      <c r="Q125" s="122">
        <f t="shared" si="45"/>
        <v>4.2264958657166485</v>
      </c>
      <c r="R125" s="122">
        <f t="shared" ref="R125:V125" si="46">SUM(R126:R127)</f>
        <v>5.4117734724479574</v>
      </c>
      <c r="S125" s="122">
        <f t="shared" si="46"/>
        <v>5.5554487293511334</v>
      </c>
      <c r="T125" s="122">
        <f t="shared" si="46"/>
        <v>5.5113358683273335</v>
      </c>
      <c r="U125" s="122">
        <f t="shared" si="46"/>
        <v>5.689196977568165</v>
      </c>
      <c r="V125" s="122">
        <f t="shared" si="46"/>
        <v>5.1021212943398959</v>
      </c>
      <c r="W125" s="122">
        <f t="shared" ref="W125:Y125" si="47">SUM(W126:W127)</f>
        <v>4.3374883872925034</v>
      </c>
      <c r="X125" s="122">
        <f t="shared" si="47"/>
        <v>3.5392067567856325</v>
      </c>
      <c r="Y125" s="122">
        <f t="shared" si="47"/>
        <v>2.9875067878299872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12.051521738422945</v>
      </c>
      <c r="D126" s="98">
        <v>0</v>
      </c>
      <c r="E126" s="98">
        <v>9.4282330960441456</v>
      </c>
      <c r="F126" s="98">
        <v>19.607694402694495</v>
      </c>
      <c r="G126" s="98">
        <v>15.686245419723345</v>
      </c>
      <c r="H126" s="98">
        <v>13.007081169465346</v>
      </c>
      <c r="I126" s="98">
        <v>9.6002379890225349</v>
      </c>
      <c r="J126" s="98">
        <v>6.5116438709774265</v>
      </c>
      <c r="K126" s="98">
        <v>6.1750657986752548</v>
      </c>
      <c r="L126" s="98">
        <v>9.8828775907425293</v>
      </c>
      <c r="M126" s="98">
        <v>11.044566756502496</v>
      </c>
      <c r="N126" s="98">
        <v>14.468993326135349</v>
      </c>
      <c r="O126" s="98">
        <v>13.237213412672117</v>
      </c>
      <c r="P126" s="98">
        <v>2.6490332338557687</v>
      </c>
      <c r="Q126" s="98">
        <v>4.2144445305056859</v>
      </c>
      <c r="R126" s="98">
        <v>5.3963433419906073</v>
      </c>
      <c r="S126" s="98">
        <v>5.5394995275328904</v>
      </c>
      <c r="T126" s="98">
        <v>5.4954803615173029</v>
      </c>
      <c r="U126" s="98">
        <v>5.6727949922395728</v>
      </c>
      <c r="V126" s="98">
        <v>5.0871093204758182</v>
      </c>
      <c r="W126" s="98">
        <v>4.3246939891656204</v>
      </c>
      <c r="X126" s="98">
        <v>3.5288142725021112</v>
      </c>
      <c r="Y126" s="98">
        <v>2.9787400379611566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4.1194444886347117E-2</v>
      </c>
      <c r="D127" s="98">
        <v>0</v>
      </c>
      <c r="E127" s="98">
        <v>3.1035226414237331E-2</v>
      </c>
      <c r="F127" s="98">
        <v>6.4095894133820511E-2</v>
      </c>
      <c r="G127" s="98">
        <v>5.0129910191367505E-2</v>
      </c>
      <c r="H127" s="98">
        <v>4.0670889958534469E-2</v>
      </c>
      <c r="I127" s="98">
        <v>2.9593808687944218E-2</v>
      </c>
      <c r="J127" s="98">
        <v>1.98761603334081E-2</v>
      </c>
      <c r="K127" s="98">
        <v>1.8578857537948336E-2</v>
      </c>
      <c r="L127" s="98">
        <v>2.9401514899814778E-2</v>
      </c>
      <c r="M127" s="98">
        <v>3.2373628280470898E-2</v>
      </c>
      <c r="N127" s="98">
        <v>4.0882899416623646E-2</v>
      </c>
      <c r="O127" s="98">
        <v>3.7304223140127234E-2</v>
      </c>
      <c r="P127" s="98">
        <v>7.5248967716788021E-3</v>
      </c>
      <c r="Q127" s="98">
        <v>1.2051335210962683E-2</v>
      </c>
      <c r="R127" s="98">
        <v>1.5430130457350304E-2</v>
      </c>
      <c r="S127" s="98">
        <v>1.5949201818242904E-2</v>
      </c>
      <c r="T127" s="98">
        <v>1.5855506810030628E-2</v>
      </c>
      <c r="U127" s="98">
        <v>1.6401985328591825E-2</v>
      </c>
      <c r="V127" s="98">
        <v>1.5011973864078147E-2</v>
      </c>
      <c r="W127" s="98">
        <v>1.279439812688263E-2</v>
      </c>
      <c r="X127" s="98">
        <v>1.0392484283521075E-2</v>
      </c>
      <c r="Y127" s="98">
        <v>8.7667498688307633E-3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7.3303167442004468E-3</v>
      </c>
      <c r="D128" s="122">
        <f t="shared" si="48"/>
        <v>0</v>
      </c>
      <c r="E128" s="122">
        <f t="shared" si="48"/>
        <v>1.9708385594074691E-2</v>
      </c>
      <c r="F128" s="122">
        <f t="shared" si="48"/>
        <v>2.4206486796918853E-2</v>
      </c>
      <c r="G128" s="122">
        <f t="shared" si="48"/>
        <v>2.1947196656406705E-2</v>
      </c>
      <c r="H128" s="122">
        <f t="shared" si="48"/>
        <v>3.4722461666135157E-2</v>
      </c>
      <c r="I128" s="122">
        <f t="shared" si="48"/>
        <v>4.3262894242398646E-2</v>
      </c>
      <c r="J128" s="122">
        <f t="shared" si="48"/>
        <v>2.3056651884089823E-2</v>
      </c>
      <c r="K128" s="122">
        <f t="shared" si="48"/>
        <v>2.2763400540906056E-2</v>
      </c>
      <c r="L128" s="122">
        <f t="shared" si="48"/>
        <v>3.7498267938322803E-2</v>
      </c>
      <c r="M128" s="122">
        <f t="shared" si="48"/>
        <v>4.1478303583982197E-2</v>
      </c>
      <c r="N128" s="122">
        <f t="shared" si="48"/>
        <v>9.907509834632737E-2</v>
      </c>
      <c r="O128" s="122">
        <f t="shared" si="48"/>
        <v>5.3738872433907778E-2</v>
      </c>
      <c r="P128" s="122">
        <f t="shared" si="48"/>
        <v>8.7533875670182133E-3</v>
      </c>
      <c r="Q128" s="122">
        <f t="shared" si="48"/>
        <v>1.7719349886686303E-2</v>
      </c>
      <c r="R128" s="122">
        <f t="shared" si="48"/>
        <v>2.2379095808212322E-2</v>
      </c>
      <c r="S128" s="122">
        <f t="shared" si="48"/>
        <v>3.4912554303530179E-2</v>
      </c>
      <c r="T128" s="122">
        <f t="shared" si="48"/>
        <v>8.7196433016868635E-2</v>
      </c>
      <c r="U128" s="122">
        <f t="shared" si="48"/>
        <v>0.10110613095847114</v>
      </c>
      <c r="V128" s="122">
        <f t="shared" si="48"/>
        <v>5.6375980059186877E-2</v>
      </c>
      <c r="W128" s="122">
        <f t="shared" si="48"/>
        <v>0.15237820448706174</v>
      </c>
      <c r="X128" s="122">
        <f t="shared" si="48"/>
        <v>0.11373710194387578</v>
      </c>
      <c r="Y128" s="122">
        <f t="shared" si="48"/>
        <v>8.8374845796059698E-2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7.3303167442004468E-3</v>
      </c>
      <c r="D129" s="98">
        <v>0</v>
      </c>
      <c r="E129" s="98">
        <v>1.9708385594074691E-2</v>
      </c>
      <c r="F129" s="98">
        <v>2.4206486796918853E-2</v>
      </c>
      <c r="G129" s="98">
        <v>2.1947196656406705E-2</v>
      </c>
      <c r="H129" s="98">
        <v>3.4722461666135157E-2</v>
      </c>
      <c r="I129" s="98">
        <v>4.3262894242398646E-2</v>
      </c>
      <c r="J129" s="98">
        <v>2.3056651884089823E-2</v>
      </c>
      <c r="K129" s="98">
        <v>2.2763400540906056E-2</v>
      </c>
      <c r="L129" s="98">
        <v>3.7498267938322803E-2</v>
      </c>
      <c r="M129" s="98">
        <v>4.1478303583982197E-2</v>
      </c>
      <c r="N129" s="98">
        <v>9.907509834632737E-2</v>
      </c>
      <c r="O129" s="98">
        <v>5.3738872433907778E-2</v>
      </c>
      <c r="P129" s="98">
        <v>8.7533875670182133E-3</v>
      </c>
      <c r="Q129" s="98">
        <v>1.7719349886686303E-2</v>
      </c>
      <c r="R129" s="98">
        <v>2.2379095808212322E-2</v>
      </c>
      <c r="S129" s="98">
        <v>3.4912554303530179E-2</v>
      </c>
      <c r="T129" s="98">
        <v>8.7196433016868635E-2</v>
      </c>
      <c r="U129" s="98">
        <v>0.10110613095847114</v>
      </c>
      <c r="V129" s="98">
        <v>5.6375980059186877E-2</v>
      </c>
      <c r="W129" s="98">
        <v>0.15237820448706174</v>
      </c>
      <c r="X129" s="98">
        <v>0.11373710194387578</v>
      </c>
      <c r="Y129" s="98">
        <v>8.8374845796059698E-2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1.5959848265934604</v>
      </c>
      <c r="D130" s="122">
        <v>0</v>
      </c>
      <c r="E130" s="122">
        <v>1.2909392175008751</v>
      </c>
      <c r="F130" s="122">
        <v>2.8392278084495532</v>
      </c>
      <c r="G130" s="122">
        <v>2.062321613898987</v>
      </c>
      <c r="H130" s="122">
        <v>1.9655050691562095</v>
      </c>
      <c r="I130" s="122">
        <v>1.659660508089208</v>
      </c>
      <c r="J130" s="122">
        <v>1.2199392793746231</v>
      </c>
      <c r="K130" s="122">
        <v>1.0949374928939011</v>
      </c>
      <c r="L130" s="122">
        <v>1.5946787224239443</v>
      </c>
      <c r="M130" s="122">
        <v>1.700168501204673</v>
      </c>
      <c r="N130" s="122">
        <v>1.9601073142021188</v>
      </c>
      <c r="O130" s="122">
        <v>1.822286401317246</v>
      </c>
      <c r="P130" s="122">
        <v>0.50472290530581854</v>
      </c>
      <c r="Q130" s="122">
        <v>0.87181471322555504</v>
      </c>
      <c r="R130" s="122">
        <v>1.0569068949468616</v>
      </c>
      <c r="S130" s="122">
        <v>1.1310907410567805</v>
      </c>
      <c r="T130" s="122">
        <v>1.3243936861007952</v>
      </c>
      <c r="U130" s="122">
        <v>1.528357001083209</v>
      </c>
      <c r="V130" s="122">
        <v>1.5254224207474592</v>
      </c>
      <c r="W130" s="122">
        <v>1.2649874333942412</v>
      </c>
      <c r="X130" s="122">
        <v>1.2924460170674079</v>
      </c>
      <c r="Y130" s="122">
        <v>1.5557732801392432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1.2198466155206324</v>
      </c>
      <c r="D131" s="98">
        <v>0</v>
      </c>
      <c r="E131" s="98">
        <v>0.80993446439832006</v>
      </c>
      <c r="F131" s="98">
        <v>2.3212165060328314</v>
      </c>
      <c r="G131" s="98">
        <v>1.6330411274491146</v>
      </c>
      <c r="H131" s="98">
        <v>1.4980414395361714</v>
      </c>
      <c r="I131" s="98">
        <v>1.4005214927581799</v>
      </c>
      <c r="J131" s="98">
        <v>1.0146264846329938</v>
      </c>
      <c r="K131" s="98">
        <v>0.82920185017579218</v>
      </c>
      <c r="L131" s="98">
        <v>1.3837018967024381</v>
      </c>
      <c r="M131" s="98">
        <v>1.5580603957942303</v>
      </c>
      <c r="N131" s="98">
        <v>1.9260950908326608</v>
      </c>
      <c r="O131" s="98">
        <v>1.5179942331688581</v>
      </c>
      <c r="P131" s="98">
        <v>3.7994110085423152E-2</v>
      </c>
      <c r="Q131" s="98">
        <v>0.15899774594335403</v>
      </c>
      <c r="R131" s="98">
        <v>0.65928784413606822</v>
      </c>
      <c r="S131" s="98">
        <v>0.93624517328241319</v>
      </c>
      <c r="T131" s="98">
        <v>1.0935436516207646</v>
      </c>
      <c r="U131" s="98">
        <v>1.295420161683021</v>
      </c>
      <c r="V131" s="98">
        <v>1.2121876685487951</v>
      </c>
      <c r="W131" s="98">
        <v>0.96256737100533596</v>
      </c>
      <c r="X131" s="98">
        <v>0.90728151076419883</v>
      </c>
      <c r="Y131" s="98">
        <v>1.1656256897535475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3.3488088096601154E-3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9.4733380629725928E-4</v>
      </c>
      <c r="K132" s="98">
        <v>6.0201546555292034E-4</v>
      </c>
      <c r="L132" s="98">
        <v>9.4079474936010089E-4</v>
      </c>
      <c r="M132" s="98">
        <v>9.8903130239410045E-4</v>
      </c>
      <c r="N132" s="98">
        <v>3.0599145080831137E-3</v>
      </c>
      <c r="O132" s="98">
        <v>5.5480008419194946E-4</v>
      </c>
      <c r="P132" s="98">
        <v>9.3370480470093381E-5</v>
      </c>
      <c r="Q132" s="98">
        <v>0</v>
      </c>
      <c r="R132" s="98">
        <v>8.5685381527211737E-4</v>
      </c>
      <c r="S132" s="98">
        <v>1.068408256697733E-3</v>
      </c>
      <c r="T132" s="98">
        <v>8.6288831107917481E-4</v>
      </c>
      <c r="U132" s="98">
        <v>9.8128325467483732E-4</v>
      </c>
      <c r="V132" s="98">
        <v>6.8812414011437608E-4</v>
      </c>
      <c r="W132" s="98">
        <v>2.1540792711433904E-3</v>
      </c>
      <c r="X132" s="98">
        <v>1.9007258635071176E-3</v>
      </c>
      <c r="Y132" s="98">
        <v>2.6716608402923962E-3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9.5807302364081016E-4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2.907485411795542E-4</v>
      </c>
      <c r="K133" s="101">
        <v>1.7146014103230534E-4</v>
      </c>
      <c r="L133" s="101">
        <v>2.5745510903187453E-4</v>
      </c>
      <c r="M133" s="101">
        <v>3.0813076653422465E-4</v>
      </c>
      <c r="N133" s="101">
        <v>5.9426122483775292E-4</v>
      </c>
      <c r="O133" s="101">
        <v>1.1470746199129022E-4</v>
      </c>
      <c r="P133" s="101">
        <v>1.9715352604805566E-5</v>
      </c>
      <c r="Q133" s="101">
        <v>0</v>
      </c>
      <c r="R133" s="101">
        <v>2.582411288344328E-4</v>
      </c>
      <c r="S133" s="101">
        <v>3.0365055400025071E-4</v>
      </c>
      <c r="T133" s="101">
        <v>2.5045771948606501E-4</v>
      </c>
      <c r="U133" s="101">
        <v>2.7901031714707249E-4</v>
      </c>
      <c r="V133" s="101">
        <v>2.1099261284045136E-4</v>
      </c>
      <c r="W133" s="101">
        <v>5.3220259061639841E-4</v>
      </c>
      <c r="X133" s="101">
        <v>5.500516178471122E-4</v>
      </c>
      <c r="Y133" s="101">
        <v>9.479467317183456E-4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2.3907357860193054E-3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6.5658526511770514E-4</v>
      </c>
      <c r="K134" s="104">
        <v>4.3055532452061497E-4</v>
      </c>
      <c r="L134" s="104">
        <v>6.8333964032822635E-4</v>
      </c>
      <c r="M134" s="104">
        <v>6.809005358598758E-4</v>
      </c>
      <c r="N134" s="104">
        <v>2.4656532832453607E-3</v>
      </c>
      <c r="O134" s="104">
        <v>4.4009262220065927E-4</v>
      </c>
      <c r="P134" s="104">
        <v>7.3655127865287815E-5</v>
      </c>
      <c r="Q134" s="104">
        <v>0</v>
      </c>
      <c r="R134" s="104">
        <v>5.9861268643768457E-4</v>
      </c>
      <c r="S134" s="104">
        <v>7.6475770269748226E-4</v>
      </c>
      <c r="T134" s="104">
        <v>6.1243059159310986E-4</v>
      </c>
      <c r="U134" s="104">
        <v>7.0227293752776483E-4</v>
      </c>
      <c r="V134" s="104">
        <v>4.7713152727392466E-4</v>
      </c>
      <c r="W134" s="104">
        <v>1.6218766805269919E-3</v>
      </c>
      <c r="X134" s="104">
        <v>1.3506742456600054E-3</v>
      </c>
      <c r="Y134" s="104">
        <v>1.7237141085740507E-3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0.35376607762732837</v>
      </c>
      <c r="D135" s="101">
        <v>0</v>
      </c>
      <c r="E135" s="101">
        <v>0.47938415946773688</v>
      </c>
      <c r="F135" s="101">
        <v>0.51768862270291127</v>
      </c>
      <c r="G135" s="101">
        <v>0.42664285760662918</v>
      </c>
      <c r="H135" s="101">
        <v>0.46499254282948288</v>
      </c>
      <c r="I135" s="101">
        <v>0.2511953966763173</v>
      </c>
      <c r="J135" s="101">
        <v>0.19077935491087969</v>
      </c>
      <c r="K135" s="101">
        <v>0.25321079972568322</v>
      </c>
      <c r="L135" s="101">
        <v>0.20445464209397859</v>
      </c>
      <c r="M135" s="101">
        <v>0.13452334932568621</v>
      </c>
      <c r="N135" s="101">
        <v>2.8388862517577915E-2</v>
      </c>
      <c r="O135" s="101">
        <v>0.29250965065790624</v>
      </c>
      <c r="P135" s="101">
        <v>0.43944506761940438</v>
      </c>
      <c r="Q135" s="101">
        <v>0.67229432610562878</v>
      </c>
      <c r="R135" s="101">
        <v>0.37217335635274895</v>
      </c>
      <c r="S135" s="101">
        <v>0.18224721540860242</v>
      </c>
      <c r="T135" s="101">
        <v>0.21290005875144333</v>
      </c>
      <c r="U135" s="101">
        <v>0.21370502342682252</v>
      </c>
      <c r="V135" s="101">
        <v>0.28183585674814332</v>
      </c>
      <c r="W135" s="101">
        <v>0.27199589136446822</v>
      </c>
      <c r="X135" s="101">
        <v>0.3329208471034652</v>
      </c>
      <c r="Y135" s="101">
        <v>0.32800325440204253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1.9023324635839507E-2</v>
      </c>
      <c r="D136" s="104">
        <v>0</v>
      </c>
      <c r="E136" s="104">
        <v>1.6205936348181334E-3</v>
      </c>
      <c r="F136" s="104">
        <v>3.2267971381055784E-4</v>
      </c>
      <c r="G136" s="104">
        <v>2.6376288432432386E-3</v>
      </c>
      <c r="H136" s="104">
        <v>2.4710867905551517E-3</v>
      </c>
      <c r="I136" s="104">
        <v>7.9436186547108874E-3</v>
      </c>
      <c r="J136" s="104">
        <v>1.3586106024452491E-2</v>
      </c>
      <c r="K136" s="104">
        <v>1.1922827526872841E-2</v>
      </c>
      <c r="L136" s="104">
        <v>5.5813888781676129E-3</v>
      </c>
      <c r="M136" s="104">
        <v>6.5957247823625748E-3</v>
      </c>
      <c r="N136" s="104">
        <v>2.5634463437969237E-3</v>
      </c>
      <c r="O136" s="104">
        <v>1.1227717406289497E-2</v>
      </c>
      <c r="P136" s="104">
        <v>2.7190357120520949E-2</v>
      </c>
      <c r="Q136" s="104">
        <v>4.0522641176572227E-2</v>
      </c>
      <c r="R136" s="104">
        <v>2.4588840642772419E-2</v>
      </c>
      <c r="S136" s="104">
        <v>1.152994410906719E-2</v>
      </c>
      <c r="T136" s="104">
        <v>1.708708741750798E-2</v>
      </c>
      <c r="U136" s="104">
        <v>1.8250532718690649E-2</v>
      </c>
      <c r="V136" s="104">
        <v>3.0710771310406226E-2</v>
      </c>
      <c r="W136" s="104">
        <v>2.827009175329373E-2</v>
      </c>
      <c r="X136" s="104">
        <v>5.0342933336236961E-2</v>
      </c>
      <c r="Y136" s="104">
        <v>5.9472675143360715E-2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6.489429854935733E-3</v>
      </c>
      <c r="D137" s="98">
        <v>0</v>
      </c>
      <c r="E137" s="98">
        <v>6.4108388476432005E-4</v>
      </c>
      <c r="F137" s="98">
        <v>1.1103789078581639E-4</v>
      </c>
      <c r="G137" s="98">
        <v>7.9208847898564925E-4</v>
      </c>
      <c r="H137" s="98">
        <v>9.5789776011280514E-4</v>
      </c>
      <c r="I137" s="98">
        <v>2.5731667025515616E-3</v>
      </c>
      <c r="J137" s="98">
        <v>4.9379008362861604E-3</v>
      </c>
      <c r="K137" s="98">
        <v>4.0419145209665145E-3</v>
      </c>
      <c r="L137" s="98">
        <v>1.8201861880446455E-3</v>
      </c>
      <c r="M137" s="98">
        <v>2.4201335418398309E-3</v>
      </c>
      <c r="N137" s="98">
        <v>5.9717872330714863E-4</v>
      </c>
      <c r="O137" s="98">
        <v>2.7517787689996598E-3</v>
      </c>
      <c r="P137" s="98">
        <v>6.6998685693581868E-3</v>
      </c>
      <c r="Q137" s="98">
        <v>1.4274695568989842E-2</v>
      </c>
      <c r="R137" s="98">
        <v>8.3368693278580378E-3</v>
      </c>
      <c r="S137" s="98">
        <v>3.6686545353653141E-3</v>
      </c>
      <c r="T137" s="98">
        <v>5.5080391445701885E-3</v>
      </c>
      <c r="U137" s="98">
        <v>5.7267378970701829E-3</v>
      </c>
      <c r="V137" s="98">
        <v>1.0294301871882969E-2</v>
      </c>
      <c r="W137" s="98">
        <v>7.6248292784975077E-3</v>
      </c>
      <c r="X137" s="98">
        <v>1.5721264437854977E-2</v>
      </c>
      <c r="Y137" s="98">
        <v>2.2529683510261838E-2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1.2533894780903776E-2</v>
      </c>
      <c r="D138" s="98">
        <v>0</v>
      </c>
      <c r="E138" s="98">
        <v>9.7950975005381326E-4</v>
      </c>
      <c r="F138" s="98">
        <v>2.1164182302474142E-4</v>
      </c>
      <c r="G138" s="98">
        <v>1.8455403642575895E-3</v>
      </c>
      <c r="H138" s="98">
        <v>1.5131890304423466E-3</v>
      </c>
      <c r="I138" s="98">
        <v>5.3704519521593254E-3</v>
      </c>
      <c r="J138" s="98">
        <v>8.6482051881663306E-3</v>
      </c>
      <c r="K138" s="98">
        <v>7.8809130059063256E-3</v>
      </c>
      <c r="L138" s="98">
        <v>3.7612026901229678E-3</v>
      </c>
      <c r="M138" s="98">
        <v>4.1755912405227443E-3</v>
      </c>
      <c r="N138" s="98">
        <v>1.9662676204897749E-3</v>
      </c>
      <c r="O138" s="98">
        <v>8.4759386372898378E-3</v>
      </c>
      <c r="P138" s="98">
        <v>2.0490488551162762E-2</v>
      </c>
      <c r="Q138" s="98">
        <v>2.6247945607582389E-2</v>
      </c>
      <c r="R138" s="98">
        <v>1.6251971314914383E-2</v>
      </c>
      <c r="S138" s="98">
        <v>7.8612895737018764E-3</v>
      </c>
      <c r="T138" s="98">
        <v>1.1579048272937794E-2</v>
      </c>
      <c r="U138" s="98">
        <v>1.2523794821620464E-2</v>
      </c>
      <c r="V138" s="98">
        <v>2.0416469438523255E-2</v>
      </c>
      <c r="W138" s="98">
        <v>2.0645262474796224E-2</v>
      </c>
      <c r="X138" s="98">
        <v>3.4621668898381988E-2</v>
      </c>
      <c r="Y138" s="98">
        <v>3.694299163309888E-2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0.79412489943498055</v>
      </c>
      <c r="D139" s="122">
        <v>0</v>
      </c>
      <c r="E139" s="122">
        <v>0.69877844960471858</v>
      </c>
      <c r="F139" s="122">
        <v>1.3642618758346283</v>
      </c>
      <c r="G139" s="122">
        <v>1.0167961994199242</v>
      </c>
      <c r="H139" s="122">
        <v>0.92053976537982729</v>
      </c>
      <c r="I139" s="122">
        <v>0.69963062507660001</v>
      </c>
      <c r="J139" s="122">
        <v>0.47694933601821421</v>
      </c>
      <c r="K139" s="122">
        <v>0.39743582876323347</v>
      </c>
      <c r="L139" s="122">
        <v>0.60275839148748733</v>
      </c>
      <c r="M139" s="122">
        <v>0.59620411360061809</v>
      </c>
      <c r="N139" s="122">
        <v>0.63402466891151033</v>
      </c>
      <c r="O139" s="122">
        <v>0.61771175807769052</v>
      </c>
      <c r="P139" s="122">
        <v>0.13435466910644517</v>
      </c>
      <c r="Q139" s="122">
        <v>0.22175162730207473</v>
      </c>
      <c r="R139" s="122">
        <v>0.2759590277584596</v>
      </c>
      <c r="S139" s="122">
        <v>0.39540227129104466</v>
      </c>
      <c r="T139" s="122">
        <v>0.47905413176999256</v>
      </c>
      <c r="U139" s="122">
        <v>0.55339720861725583</v>
      </c>
      <c r="V139" s="122">
        <v>0.75976488607356996</v>
      </c>
      <c r="W139" s="122">
        <v>0.62191524779899954</v>
      </c>
      <c r="X139" s="122">
        <v>0.57510894175066662</v>
      </c>
      <c r="Y139" s="122">
        <v>0.65220282631620674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0.69517172952401163</v>
      </c>
      <c r="D140" s="98">
        <v>0</v>
      </c>
      <c r="E140" s="98">
        <v>0.69877844960471858</v>
      </c>
      <c r="F140" s="98">
        <v>1.1983674521689034</v>
      </c>
      <c r="G140" s="98">
        <v>0.81439058528894814</v>
      </c>
      <c r="H140" s="98">
        <v>0.75298921127881069</v>
      </c>
      <c r="I140" s="98">
        <v>0.54939213375084184</v>
      </c>
      <c r="J140" s="98">
        <v>0.36362878144492217</v>
      </c>
      <c r="K140" s="98">
        <v>0.27383242665558194</v>
      </c>
      <c r="L140" s="98">
        <v>0.41815309923170479</v>
      </c>
      <c r="M140" s="98">
        <v>0.35609343534342147</v>
      </c>
      <c r="N140" s="98">
        <v>0.3795739010019058</v>
      </c>
      <c r="O140" s="98">
        <v>0.4643704568970064</v>
      </c>
      <c r="P140" s="98">
        <v>6.7242316779469971E-2</v>
      </c>
      <c r="Q140" s="98">
        <v>0.11500526521583264</v>
      </c>
      <c r="R140" s="98">
        <v>0.14597260247720747</v>
      </c>
      <c r="S140" s="98">
        <v>0.28176417458376718</v>
      </c>
      <c r="T140" s="98">
        <v>0.31656188587362594</v>
      </c>
      <c r="U140" s="98">
        <v>0.34219707665470644</v>
      </c>
      <c r="V140" s="98">
        <v>0.37368049618974486</v>
      </c>
      <c r="W140" s="98">
        <v>0.33842618033915167</v>
      </c>
      <c r="X140" s="98">
        <v>0.26115298372239509</v>
      </c>
      <c r="Y140" s="98">
        <v>0.323493108418626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9.8953169910968974E-2</v>
      </c>
      <c r="D141" s="33">
        <v>0</v>
      </c>
      <c r="E141" s="33">
        <v>0</v>
      </c>
      <c r="F141" s="33">
        <v>0.16589442366572504</v>
      </c>
      <c r="G141" s="33">
        <v>0.20240561413097596</v>
      </c>
      <c r="H141" s="33">
        <v>0.16755055410101655</v>
      </c>
      <c r="I141" s="33">
        <v>0.1502384913257582</v>
      </c>
      <c r="J141" s="33">
        <v>0.11332055457329204</v>
      </c>
      <c r="K141" s="33">
        <v>0.1236034021076515</v>
      </c>
      <c r="L141" s="33">
        <v>0.18460529225578251</v>
      </c>
      <c r="M141" s="33">
        <v>0.24011067825719665</v>
      </c>
      <c r="N141" s="33">
        <v>0.25445076790960452</v>
      </c>
      <c r="O141" s="33">
        <v>0.15334130118068406</v>
      </c>
      <c r="P141" s="33">
        <v>6.7112352326975183E-2</v>
      </c>
      <c r="Q141" s="33">
        <v>0.10674636208624209</v>
      </c>
      <c r="R141" s="33">
        <v>0.12998642528125209</v>
      </c>
      <c r="S141" s="33">
        <v>0.11363809670727745</v>
      </c>
      <c r="T141" s="33">
        <v>0.16249224589636663</v>
      </c>
      <c r="U141" s="33">
        <v>0.21120013196254939</v>
      </c>
      <c r="V141" s="33">
        <v>0.3860843898838251</v>
      </c>
      <c r="W141" s="33">
        <v>0.28348906745984792</v>
      </c>
      <c r="X141" s="33">
        <v>0.31395595802827153</v>
      </c>
      <c r="Y141" s="33">
        <v>0.32870971789758074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5.1282644251254207E-2</v>
      </c>
      <c r="D143" s="117">
        <f t="shared" si="49"/>
        <v>8.4622316351704585E-2</v>
      </c>
      <c r="E143" s="117">
        <f t="shared" si="49"/>
        <v>7.7933286221068918E-2</v>
      </c>
      <c r="F143" s="117">
        <f t="shared" si="49"/>
        <v>7.0168268711748499E-2</v>
      </c>
      <c r="G143" s="117">
        <f t="shared" si="49"/>
        <v>4.801367765554674E-2</v>
      </c>
      <c r="H143" s="117">
        <f t="shared" si="49"/>
        <v>5.6532255951171249E-2</v>
      </c>
      <c r="I143" s="117">
        <f t="shared" si="49"/>
        <v>3.4164851560898664E-2</v>
      </c>
      <c r="J143" s="117">
        <f t="shared" si="49"/>
        <v>4.1607828144416721E-2</v>
      </c>
      <c r="K143" s="117">
        <f t="shared" si="49"/>
        <v>2.8374279555557071E-2</v>
      </c>
      <c r="L143" s="117">
        <f t="shared" si="49"/>
        <v>4.4780999945988491E-2</v>
      </c>
      <c r="M143" s="117">
        <f t="shared" si="49"/>
        <v>3.1919931162787671E-2</v>
      </c>
      <c r="N143" s="117">
        <f t="shared" si="49"/>
        <v>4.8744735700131617E-2</v>
      </c>
      <c r="O143" s="117">
        <f t="shared" si="49"/>
        <v>0.11258200211872398</v>
      </c>
      <c r="P143" s="117">
        <f t="shared" si="49"/>
        <v>0.29774916766728582</v>
      </c>
      <c r="Q143" s="117">
        <f t="shared" si="49"/>
        <v>0.42679339147789913</v>
      </c>
      <c r="R143" s="117">
        <f t="shared" ref="R143:V143" si="50">R144+R146+R148+R157</f>
        <v>0.23414021551077746</v>
      </c>
      <c r="S143" s="117">
        <f t="shared" si="50"/>
        <v>0.2392900682804121</v>
      </c>
      <c r="T143" s="117">
        <f t="shared" si="50"/>
        <v>0.39605504427455723</v>
      </c>
      <c r="U143" s="117">
        <f t="shared" si="50"/>
        <v>0.57148803999262343</v>
      </c>
      <c r="V143" s="117">
        <f t="shared" si="50"/>
        <v>0.80355966555694058</v>
      </c>
      <c r="W143" s="117">
        <f t="shared" ref="W143:Y143" si="51">W144+W146+W148+W157</f>
        <v>1.2197009657703615</v>
      </c>
      <c r="X143" s="117">
        <f t="shared" si="51"/>
        <v>1.4911544147915421</v>
      </c>
      <c r="Y143" s="117">
        <f t="shared" si="51"/>
        <v>1.0942624773588054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3.3543304112469995E-2</v>
      </c>
      <c r="D144" s="122">
        <f t="shared" si="52"/>
        <v>5.3758769670986563E-2</v>
      </c>
      <c r="E144" s="122">
        <f t="shared" si="52"/>
        <v>4.9427443458862921E-2</v>
      </c>
      <c r="F144" s="122">
        <f t="shared" si="52"/>
        <v>4.2965372227242671E-2</v>
      </c>
      <c r="G144" s="122">
        <f t="shared" si="52"/>
        <v>2.9078840167578484E-2</v>
      </c>
      <c r="H144" s="122">
        <f t="shared" si="52"/>
        <v>3.2502582080096785E-2</v>
      </c>
      <c r="I144" s="122">
        <f t="shared" si="52"/>
        <v>1.8183233153839507E-2</v>
      </c>
      <c r="J144" s="122">
        <f t="shared" si="52"/>
        <v>2.1377911282712603E-2</v>
      </c>
      <c r="K144" s="122">
        <f t="shared" si="52"/>
        <v>1.4439908847731142E-2</v>
      </c>
      <c r="L144" s="122">
        <f t="shared" si="52"/>
        <v>2.3960740830448919E-2</v>
      </c>
      <c r="M144" s="122">
        <f t="shared" si="52"/>
        <v>1.6478919377558177E-2</v>
      </c>
      <c r="N144" s="122">
        <f t="shared" si="52"/>
        <v>2.5968340050084797E-2</v>
      </c>
      <c r="O144" s="122">
        <f t="shared" si="52"/>
        <v>5.5094115685265274E-2</v>
      </c>
      <c r="P144" s="122">
        <f t="shared" si="52"/>
        <v>0.13409140449584558</v>
      </c>
      <c r="Q144" s="122">
        <f t="shared" si="52"/>
        <v>0.20671510854891248</v>
      </c>
      <c r="R144" s="122">
        <f t="shared" si="52"/>
        <v>0.1040801441228713</v>
      </c>
      <c r="S144" s="122">
        <f t="shared" si="52"/>
        <v>9.1637234893251027E-2</v>
      </c>
      <c r="T144" s="122">
        <f t="shared" si="52"/>
        <v>0.14712264980784409</v>
      </c>
      <c r="U144" s="122">
        <f t="shared" si="52"/>
        <v>0.20149513132432431</v>
      </c>
      <c r="V144" s="122">
        <f t="shared" si="52"/>
        <v>0.23104785646873516</v>
      </c>
      <c r="W144" s="122">
        <f t="shared" si="52"/>
        <v>0.36461880836998384</v>
      </c>
      <c r="X144" s="122">
        <f t="shared" si="52"/>
        <v>0.42913003232532743</v>
      </c>
      <c r="Y144" s="122">
        <f t="shared" si="52"/>
        <v>0.2556725263007823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3.3543304112469995E-2</v>
      </c>
      <c r="D145" s="98">
        <v>5.3758769670986563E-2</v>
      </c>
      <c r="E145" s="98">
        <v>4.9427443458862921E-2</v>
      </c>
      <c r="F145" s="98">
        <v>4.2965372227242671E-2</v>
      </c>
      <c r="G145" s="98">
        <v>2.9078840167578484E-2</v>
      </c>
      <c r="H145" s="98">
        <v>3.2502582080096785E-2</v>
      </c>
      <c r="I145" s="98">
        <v>1.8183233153839507E-2</v>
      </c>
      <c r="J145" s="98">
        <v>2.1377911282712603E-2</v>
      </c>
      <c r="K145" s="98">
        <v>1.4439908847731142E-2</v>
      </c>
      <c r="L145" s="98">
        <v>2.3960740830448919E-2</v>
      </c>
      <c r="M145" s="98">
        <v>1.6478919377558177E-2</v>
      </c>
      <c r="N145" s="98">
        <v>2.5968340050084797E-2</v>
      </c>
      <c r="O145" s="98">
        <v>5.5094115685265274E-2</v>
      </c>
      <c r="P145" s="98">
        <v>0.13409140449584558</v>
      </c>
      <c r="Q145" s="98">
        <v>0.20671510854891248</v>
      </c>
      <c r="R145" s="98">
        <v>0.1040801441228713</v>
      </c>
      <c r="S145" s="98">
        <v>9.1637234893251027E-2</v>
      </c>
      <c r="T145" s="98">
        <v>0.14712264980784409</v>
      </c>
      <c r="U145" s="98">
        <v>0.20149513132432431</v>
      </c>
      <c r="V145" s="98">
        <v>0.23104785646873516</v>
      </c>
      <c r="W145" s="98">
        <v>0.36461880836998384</v>
      </c>
      <c r="X145" s="98">
        <v>0.42913003232532743</v>
      </c>
      <c r="Y145" s="98">
        <v>0.2556725263007823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5.1440819257546997E-5</v>
      </c>
      <c r="D146" s="122">
        <f t="shared" si="53"/>
        <v>1.5394757388530991E-4</v>
      </c>
      <c r="E146" s="122">
        <f t="shared" si="53"/>
        <v>2.4947323536803409E-4</v>
      </c>
      <c r="F146" s="122">
        <f t="shared" si="53"/>
        <v>1.4930755156156581E-4</v>
      </c>
      <c r="G146" s="122">
        <f t="shared" si="53"/>
        <v>1.1808637709058179E-4</v>
      </c>
      <c r="H146" s="122">
        <f t="shared" si="53"/>
        <v>2.4882545819380239E-4</v>
      </c>
      <c r="I146" s="122">
        <f t="shared" si="53"/>
        <v>2.4737360113188554E-4</v>
      </c>
      <c r="J146" s="122">
        <f t="shared" si="53"/>
        <v>2.2494294521063242E-4</v>
      </c>
      <c r="K146" s="122">
        <f t="shared" si="53"/>
        <v>1.9263808638284391E-4</v>
      </c>
      <c r="L146" s="122">
        <f t="shared" si="53"/>
        <v>3.9353504582947474E-4</v>
      </c>
      <c r="M146" s="122">
        <f t="shared" si="53"/>
        <v>3.2237023510866994E-4</v>
      </c>
      <c r="N146" s="122">
        <f t="shared" si="53"/>
        <v>1.2127519688771796E-3</v>
      </c>
      <c r="O146" s="122">
        <f t="shared" si="53"/>
        <v>2.0589606296516393E-3</v>
      </c>
      <c r="P146" s="122">
        <f t="shared" si="53"/>
        <v>4.410308943136672E-3</v>
      </c>
      <c r="Q146" s="122">
        <f t="shared" si="53"/>
        <v>7.9334787243452946E-3</v>
      </c>
      <c r="R146" s="122">
        <f t="shared" si="53"/>
        <v>4.6870672636668883E-3</v>
      </c>
      <c r="S146" s="122">
        <f t="shared" si="53"/>
        <v>5.5605703024305415E-3</v>
      </c>
      <c r="T146" s="122">
        <f t="shared" si="53"/>
        <v>1.2259731430824291E-2</v>
      </c>
      <c r="U146" s="122">
        <f t="shared" si="53"/>
        <v>2.4288421119279643E-2</v>
      </c>
      <c r="V146" s="122">
        <f t="shared" si="53"/>
        <v>1.8430419228724907E-2</v>
      </c>
      <c r="W146" s="122">
        <f t="shared" si="53"/>
        <v>9.1261201037253922E-2</v>
      </c>
      <c r="X146" s="122">
        <f t="shared" si="53"/>
        <v>9.8964890547594483E-2</v>
      </c>
      <c r="Y146" s="122">
        <f t="shared" si="53"/>
        <v>5.0285894985187971E-2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5.1440819257546997E-5</v>
      </c>
      <c r="D147" s="98">
        <v>1.5394757388530991E-4</v>
      </c>
      <c r="E147" s="98">
        <v>2.4947323536803409E-4</v>
      </c>
      <c r="F147" s="98">
        <v>1.4930755156156581E-4</v>
      </c>
      <c r="G147" s="98">
        <v>1.1808637709058179E-4</v>
      </c>
      <c r="H147" s="98">
        <v>2.4882545819380239E-4</v>
      </c>
      <c r="I147" s="98">
        <v>2.4737360113188554E-4</v>
      </c>
      <c r="J147" s="98">
        <v>2.2494294521063242E-4</v>
      </c>
      <c r="K147" s="98">
        <v>1.9263808638284391E-4</v>
      </c>
      <c r="L147" s="98">
        <v>3.9353504582947474E-4</v>
      </c>
      <c r="M147" s="98">
        <v>3.2237023510866994E-4</v>
      </c>
      <c r="N147" s="98">
        <v>1.2127519688771796E-3</v>
      </c>
      <c r="O147" s="98">
        <v>2.0589606296516393E-3</v>
      </c>
      <c r="P147" s="98">
        <v>4.410308943136672E-3</v>
      </c>
      <c r="Q147" s="98">
        <v>7.9334787243452946E-3</v>
      </c>
      <c r="R147" s="98">
        <v>4.6870672636668883E-3</v>
      </c>
      <c r="S147" s="98">
        <v>5.5605703024305415E-3</v>
      </c>
      <c r="T147" s="98">
        <v>1.2259731430824291E-2</v>
      </c>
      <c r="U147" s="98">
        <v>2.4288421119279643E-2</v>
      </c>
      <c r="V147" s="98">
        <v>1.8430419228724907E-2</v>
      </c>
      <c r="W147" s="98">
        <v>9.1261201037253922E-2</v>
      </c>
      <c r="X147" s="98">
        <v>9.8964890547594483E-2</v>
      </c>
      <c r="Y147" s="98">
        <v>5.0285894985187971E-2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1.2393219351447902E-2</v>
      </c>
      <c r="D148" s="122">
        <v>2.1318751953553185E-2</v>
      </c>
      <c r="E148" s="122">
        <v>1.9948204802246135E-2</v>
      </c>
      <c r="F148" s="122">
        <v>1.9148021925860386E-2</v>
      </c>
      <c r="G148" s="122">
        <v>1.3401110024064647E-2</v>
      </c>
      <c r="H148" s="122">
        <v>1.7478751259243305E-2</v>
      </c>
      <c r="I148" s="122">
        <v>1.156569622657075E-2</v>
      </c>
      <c r="J148" s="122">
        <v>1.5220769458605145E-2</v>
      </c>
      <c r="K148" s="122">
        <v>1.0613846284273438E-2</v>
      </c>
      <c r="L148" s="122">
        <v>1.5669824702844115E-2</v>
      </c>
      <c r="M148" s="122">
        <v>1.1947439899886402E-2</v>
      </c>
      <c r="N148" s="122">
        <v>1.6806154053455351E-2</v>
      </c>
      <c r="O148" s="122">
        <v>4.2799898702768971E-2</v>
      </c>
      <c r="P148" s="122">
        <v>0.1260601240650486</v>
      </c>
      <c r="Q148" s="122">
        <v>0.17052643365966819</v>
      </c>
      <c r="R148" s="122">
        <v>0.10125436467447102</v>
      </c>
      <c r="S148" s="122">
        <v>0.10836071110101483</v>
      </c>
      <c r="T148" s="122">
        <v>0.17856984802893541</v>
      </c>
      <c r="U148" s="122">
        <v>0.26013134167637925</v>
      </c>
      <c r="V148" s="122">
        <v>0.38276712369373223</v>
      </c>
      <c r="W148" s="122">
        <v>0.51988758086168085</v>
      </c>
      <c r="X148" s="122">
        <v>0.67433042658417552</v>
      </c>
      <c r="Y148" s="122">
        <v>0.56436907361843125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2.1896821279713515E-3</v>
      </c>
      <c r="D149" s="98">
        <v>4.2303344732339222E-3</v>
      </c>
      <c r="E149" s="98">
        <v>2.2719876337134993E-3</v>
      </c>
      <c r="F149" s="98">
        <v>1.6680322536487301E-3</v>
      </c>
      <c r="G149" s="98">
        <v>1.4526378923484999E-3</v>
      </c>
      <c r="H149" s="98">
        <v>1.8668825080119765E-3</v>
      </c>
      <c r="I149" s="98">
        <v>3.1770715894346448E-4</v>
      </c>
      <c r="J149" s="98">
        <v>1.5629590073403611E-4</v>
      </c>
      <c r="K149" s="98">
        <v>4.8708241500227355E-4</v>
      </c>
      <c r="L149" s="98">
        <v>1.0520032646877391E-3</v>
      </c>
      <c r="M149" s="98">
        <v>4.9665475825119492E-4</v>
      </c>
      <c r="N149" s="98">
        <v>7.6754266520804844E-4</v>
      </c>
      <c r="O149" s="98">
        <v>2.5183829944663816E-3</v>
      </c>
      <c r="P149" s="98">
        <v>4.3506813265278676E-3</v>
      </c>
      <c r="Q149" s="98">
        <v>2.9087437104537667E-3</v>
      </c>
      <c r="R149" s="98">
        <v>3.3871681173161102E-3</v>
      </c>
      <c r="S149" s="98">
        <v>6.7347482015462611E-3</v>
      </c>
      <c r="T149" s="98">
        <v>1.1670612601280911E-2</v>
      </c>
      <c r="U149" s="98">
        <v>1.3962293466836527E-2</v>
      </c>
      <c r="V149" s="98">
        <v>9.2562483154329071E-3</v>
      </c>
      <c r="W149" s="98">
        <v>8.5778401344814795E-3</v>
      </c>
      <c r="X149" s="98">
        <v>6.6096528268752642E-3</v>
      </c>
      <c r="Y149" s="98">
        <v>9.3505474302666858E-3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9.7002746669728589E-3</v>
      </c>
      <c r="D153" s="101">
        <v>1.6986546710480208E-2</v>
      </c>
      <c r="E153" s="101">
        <v>1.7560460480331341E-2</v>
      </c>
      <c r="F153" s="101">
        <v>1.7479989672211656E-2</v>
      </c>
      <c r="G153" s="101">
        <v>1.1847024868514484E-2</v>
      </c>
      <c r="H153" s="101">
        <v>1.5494197951681082E-2</v>
      </c>
      <c r="I153" s="101">
        <v>1.0921538985926838E-2</v>
      </c>
      <c r="J153" s="101">
        <v>1.4119353138778762E-2</v>
      </c>
      <c r="K153" s="101">
        <v>9.67684584938917E-3</v>
      </c>
      <c r="L153" s="101">
        <v>1.428293810546632E-2</v>
      </c>
      <c r="M153" s="101">
        <v>1.0872212792305156E-2</v>
      </c>
      <c r="N153" s="101">
        <v>1.4665336561213238E-2</v>
      </c>
      <c r="O153" s="101">
        <v>3.8796858861189928E-2</v>
      </c>
      <c r="P153" s="101">
        <v>0.11464949036336791</v>
      </c>
      <c r="Q153" s="101">
        <v>0.15809661093351549</v>
      </c>
      <c r="R153" s="101">
        <v>9.1805761421959842E-2</v>
      </c>
      <c r="S153" s="101">
        <v>9.5581137832578975E-2</v>
      </c>
      <c r="T153" s="101">
        <v>0.15453358005972109</v>
      </c>
      <c r="U153" s="101">
        <v>0.22679193939710571</v>
      </c>
      <c r="V153" s="101">
        <v>0.33683201895493964</v>
      </c>
      <c r="W153" s="101">
        <v>0.46315384298774842</v>
      </c>
      <c r="X153" s="101">
        <v>0.58001976515463793</v>
      </c>
      <c r="Y153" s="101">
        <v>0.46992506896550029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5.0326255650369087E-4</v>
      </c>
      <c r="D154" s="104">
        <v>1.0187076983905383E-4</v>
      </c>
      <c r="E154" s="104">
        <v>1.1575668820129525E-4</v>
      </c>
      <c r="F154" s="104">
        <v>0</v>
      </c>
      <c r="G154" s="104">
        <v>1.0144726320166303E-4</v>
      </c>
      <c r="H154" s="104">
        <v>1.1767079955024535E-4</v>
      </c>
      <c r="I154" s="104">
        <v>3.2645008170044745E-4</v>
      </c>
      <c r="J154" s="104">
        <v>9.4512041909234723E-4</v>
      </c>
      <c r="K154" s="104">
        <v>4.4991801988199394E-4</v>
      </c>
      <c r="L154" s="104">
        <v>3.3488333269005683E-4</v>
      </c>
      <c r="M154" s="104">
        <v>5.7857234933005042E-4</v>
      </c>
      <c r="N154" s="104">
        <v>1.3732748270340663E-3</v>
      </c>
      <c r="O154" s="104">
        <v>1.4846568471126613E-3</v>
      </c>
      <c r="P154" s="104">
        <v>7.0599523751528085E-3</v>
      </c>
      <c r="Q154" s="104">
        <v>9.5210790156989196E-3</v>
      </c>
      <c r="R154" s="104">
        <v>6.0614351351950604E-3</v>
      </c>
      <c r="S154" s="104">
        <v>6.0448250668895939E-3</v>
      </c>
      <c r="T154" s="104">
        <v>1.2365655367933409E-2</v>
      </c>
      <c r="U154" s="104">
        <v>1.9377108812436986E-2</v>
      </c>
      <c r="V154" s="104">
        <v>3.6678856423359656E-2</v>
      </c>
      <c r="W154" s="104">
        <v>4.8155897739450913E-2</v>
      </c>
      <c r="X154" s="104">
        <v>8.7701008602662278E-2</v>
      </c>
      <c r="Y154" s="104">
        <v>8.5093457222664259E-2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1.7167803849036335E-4</v>
      </c>
      <c r="D155" s="98">
        <v>3.4044130160058616E-5</v>
      </c>
      <c r="E155" s="98">
        <v>4.5791706054594296E-5</v>
      </c>
      <c r="F155" s="98">
        <v>0</v>
      </c>
      <c r="G155" s="98">
        <v>3.046494149944805E-5</v>
      </c>
      <c r="H155" s="98">
        <v>4.5614179052990737E-5</v>
      </c>
      <c r="I155" s="98">
        <v>1.0574657681718748E-4</v>
      </c>
      <c r="J155" s="98">
        <v>3.4350614513295024E-4</v>
      </c>
      <c r="K155" s="98">
        <v>1.5252507626288732E-4</v>
      </c>
      <c r="L155" s="98">
        <v>1.0921117128267874E-4</v>
      </c>
      <c r="M155" s="98">
        <v>2.1229241595086234E-4</v>
      </c>
      <c r="N155" s="98">
        <v>3.1991717320025819E-4</v>
      </c>
      <c r="O155" s="98">
        <v>3.6387157276028564E-4</v>
      </c>
      <c r="P155" s="98">
        <v>1.7396149969561611E-3</v>
      </c>
      <c r="Q155" s="98">
        <v>3.3539399331150919E-3</v>
      </c>
      <c r="R155" s="98">
        <v>2.0551352296580279E-3</v>
      </c>
      <c r="S155" s="98">
        <v>1.9233722806769602E-3</v>
      </c>
      <c r="T155" s="98">
        <v>3.986080959886321E-3</v>
      </c>
      <c r="U155" s="98">
        <v>6.0802402363955028E-3</v>
      </c>
      <c r="V155" s="98">
        <v>1.2294813976540385E-2</v>
      </c>
      <c r="W155" s="98">
        <v>1.2988302345121229E-2</v>
      </c>
      <c r="X155" s="98">
        <v>2.7387572720491544E-2</v>
      </c>
      <c r="Y155" s="98">
        <v>3.2235453599477951E-2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3.3158451801332749E-4</v>
      </c>
      <c r="D156" s="98">
        <v>6.7826639678995209E-5</v>
      </c>
      <c r="E156" s="98">
        <v>6.9964982146700946E-5</v>
      </c>
      <c r="F156" s="98">
        <v>0</v>
      </c>
      <c r="G156" s="98">
        <v>7.0982321702214976E-5</v>
      </c>
      <c r="H156" s="98">
        <v>7.2056620497254614E-5</v>
      </c>
      <c r="I156" s="98">
        <v>2.2070350488326E-4</v>
      </c>
      <c r="J156" s="98">
        <v>6.0161427395939693E-4</v>
      </c>
      <c r="K156" s="98">
        <v>2.9739294361910663E-4</v>
      </c>
      <c r="L156" s="98">
        <v>2.2567216140737808E-4</v>
      </c>
      <c r="M156" s="98">
        <v>3.6627993337918807E-4</v>
      </c>
      <c r="N156" s="98">
        <v>1.0533576538338081E-3</v>
      </c>
      <c r="O156" s="98">
        <v>1.1207852743523757E-3</v>
      </c>
      <c r="P156" s="98">
        <v>5.3203373781966472E-3</v>
      </c>
      <c r="Q156" s="98">
        <v>6.1671390825838272E-3</v>
      </c>
      <c r="R156" s="98">
        <v>4.006299905537033E-3</v>
      </c>
      <c r="S156" s="98">
        <v>4.1214527862126335E-3</v>
      </c>
      <c r="T156" s="98">
        <v>8.3795744080470882E-3</v>
      </c>
      <c r="U156" s="98">
        <v>1.3296868576041483E-2</v>
      </c>
      <c r="V156" s="98">
        <v>2.4384042446819271E-2</v>
      </c>
      <c r="W156" s="98">
        <v>3.5167595394329683E-2</v>
      </c>
      <c r="X156" s="98">
        <v>6.0313435882170731E-2</v>
      </c>
      <c r="Y156" s="98">
        <v>5.2858003623186316E-2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5.2946799680787665E-3</v>
      </c>
      <c r="D157" s="122">
        <v>9.3908471532795391E-3</v>
      </c>
      <c r="E157" s="122">
        <v>8.3081647245918187E-3</v>
      </c>
      <c r="F157" s="122">
        <v>7.9055670070838756E-3</v>
      </c>
      <c r="G157" s="122">
        <v>5.4156410868130304E-3</v>
      </c>
      <c r="H157" s="122">
        <v>6.3020971536373507E-3</v>
      </c>
      <c r="I157" s="122">
        <v>4.1685485793565239E-3</v>
      </c>
      <c r="J157" s="122">
        <v>4.7842044578883473E-3</v>
      </c>
      <c r="K157" s="122">
        <v>3.1278863371696471E-3</v>
      </c>
      <c r="L157" s="122">
        <v>4.7568993668659814E-3</v>
      </c>
      <c r="M157" s="122">
        <v>3.1712016502344238E-3</v>
      </c>
      <c r="N157" s="122">
        <v>4.7574896277142887E-3</v>
      </c>
      <c r="O157" s="122">
        <v>1.262902710103809E-2</v>
      </c>
      <c r="P157" s="122">
        <v>3.3187330163254973E-2</v>
      </c>
      <c r="Q157" s="122">
        <v>4.1618370544973152E-2</v>
      </c>
      <c r="R157" s="122">
        <v>2.4118639449768286E-2</v>
      </c>
      <c r="S157" s="122">
        <v>3.3731551983715691E-2</v>
      </c>
      <c r="T157" s="122">
        <v>5.8102815006953412E-2</v>
      </c>
      <c r="U157" s="122">
        <v>8.5573145872640144E-2</v>
      </c>
      <c r="V157" s="122">
        <v>0.17131426616574824</v>
      </c>
      <c r="W157" s="122">
        <v>0.24393337550144281</v>
      </c>
      <c r="X157" s="122">
        <v>0.28872906533444476</v>
      </c>
      <c r="Y157" s="122">
        <v>0.22393498245440396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4.6327858549619176E-3</v>
      </c>
      <c r="D158" s="98">
        <v>9.3908471532795391E-3</v>
      </c>
      <c r="E158" s="98">
        <v>8.3081647245918187E-3</v>
      </c>
      <c r="F158" s="98">
        <v>6.9626699150352883E-3</v>
      </c>
      <c r="G158" s="98">
        <v>4.3353588182828339E-3</v>
      </c>
      <c r="H158" s="98">
        <v>5.1516539093293548E-3</v>
      </c>
      <c r="I158" s="98">
        <v>3.2694835918952937E-3</v>
      </c>
      <c r="J158" s="98">
        <v>3.6542944829157631E-3</v>
      </c>
      <c r="K158" s="98">
        <v>2.1728526210332611E-3</v>
      </c>
      <c r="L158" s="98">
        <v>3.3111035907489707E-3</v>
      </c>
      <c r="M158" s="98">
        <v>1.9017625177908404E-3</v>
      </c>
      <c r="N158" s="98">
        <v>2.8305873508169053E-3</v>
      </c>
      <c r="O158" s="98">
        <v>9.4909078835514107E-3</v>
      </c>
      <c r="P158" s="98">
        <v>1.658965163077724E-2</v>
      </c>
      <c r="Q158" s="98">
        <v>2.1587580509787579E-2</v>
      </c>
      <c r="R158" s="98">
        <v>1.2752676659475227E-2</v>
      </c>
      <c r="S158" s="98">
        <v>2.4054256491210728E-2</v>
      </c>
      <c r="T158" s="98">
        <v>3.8376017022658956E-2</v>
      </c>
      <c r="U158" s="98">
        <v>5.2922786753885773E-2</v>
      </c>
      <c r="V158" s="98">
        <v>8.4277206879127237E-2</v>
      </c>
      <c r="W158" s="98">
        <v>0.13272792520843393</v>
      </c>
      <c r="X158" s="98">
        <v>0.13112027735567414</v>
      </c>
      <c r="Y158" s="98">
        <v>0.11104890603435309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6.6189411311684933E-4</v>
      </c>
      <c r="D159" s="33">
        <v>0</v>
      </c>
      <c r="E159" s="33">
        <v>0</v>
      </c>
      <c r="F159" s="33">
        <v>9.4289709204858777E-4</v>
      </c>
      <c r="G159" s="33">
        <v>1.0802822685301967E-3</v>
      </c>
      <c r="H159" s="33">
        <v>1.1504432443079961E-3</v>
      </c>
      <c r="I159" s="33">
        <v>8.9906498746123017E-4</v>
      </c>
      <c r="J159" s="33">
        <v>1.1299099749725837E-3</v>
      </c>
      <c r="K159" s="33">
        <v>9.5503371613638597E-4</v>
      </c>
      <c r="L159" s="33">
        <v>1.4457957761170107E-3</v>
      </c>
      <c r="M159" s="33">
        <v>1.2694391324435837E-3</v>
      </c>
      <c r="N159" s="33">
        <v>1.9269022768973838E-3</v>
      </c>
      <c r="O159" s="33">
        <v>3.1381192174866793E-3</v>
      </c>
      <c r="P159" s="33">
        <v>1.6597678532477733E-2</v>
      </c>
      <c r="Q159" s="33">
        <v>2.0030790035185569E-2</v>
      </c>
      <c r="R159" s="33">
        <v>1.1365962790293059E-2</v>
      </c>
      <c r="S159" s="33">
        <v>9.6772954925049611E-3</v>
      </c>
      <c r="T159" s="33">
        <v>1.9726797984294459E-2</v>
      </c>
      <c r="U159" s="33">
        <v>3.2650359118754378E-2</v>
      </c>
      <c r="V159" s="33">
        <v>8.7037059286621019E-2</v>
      </c>
      <c r="W159" s="33">
        <v>0.11120545029300888</v>
      </c>
      <c r="X159" s="33">
        <v>0.15760878797877065</v>
      </c>
      <c r="Y159" s="33">
        <v>0.11288607642005088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0.20774541360344892</v>
      </c>
      <c r="D161" s="117">
        <f t="shared" si="54"/>
        <v>0.28095339445793077</v>
      </c>
      <c r="E161" s="117">
        <f t="shared" si="54"/>
        <v>0.24151762932790694</v>
      </c>
      <c r="F161" s="117">
        <f t="shared" si="54"/>
        <v>0.24518379159048515</v>
      </c>
      <c r="G161" s="117">
        <f t="shared" si="54"/>
        <v>0.1586544586887238</v>
      </c>
      <c r="H161" s="117">
        <f t="shared" si="54"/>
        <v>0.21374294081307182</v>
      </c>
      <c r="I161" s="117">
        <f t="shared" si="54"/>
        <v>0.18418076729642863</v>
      </c>
      <c r="J161" s="117">
        <f t="shared" si="54"/>
        <v>0.1803805185439987</v>
      </c>
      <c r="K161" s="117">
        <f t="shared" si="54"/>
        <v>6.497566509751232E-2</v>
      </c>
      <c r="L161" s="117">
        <f t="shared" si="54"/>
        <v>0</v>
      </c>
      <c r="M161" s="117">
        <f t="shared" si="54"/>
        <v>0</v>
      </c>
      <c r="N161" s="117">
        <f t="shared" si="54"/>
        <v>3.5717684206366423E-2</v>
      </c>
      <c r="O161" s="117">
        <f t="shared" si="54"/>
        <v>0.15419963639220058</v>
      </c>
      <c r="P161" s="117">
        <f t="shared" si="54"/>
        <v>0.24329783329122726</v>
      </c>
      <c r="Q161" s="117">
        <f t="shared" si="54"/>
        <v>0.208475413439111</v>
      </c>
      <c r="R161" s="117">
        <f t="shared" ref="R161:V161" si="55">R162+R164+R166+R175</f>
        <v>0.12331506236032533</v>
      </c>
      <c r="S161" s="117">
        <f t="shared" si="55"/>
        <v>0.10406631890062334</v>
      </c>
      <c r="T161" s="117">
        <f t="shared" si="55"/>
        <v>0.19993316687096702</v>
      </c>
      <c r="U161" s="117">
        <f t="shared" si="55"/>
        <v>0.44354568246301979</v>
      </c>
      <c r="V161" s="117">
        <f t="shared" si="55"/>
        <v>1.1973365947857715</v>
      </c>
      <c r="W161" s="117">
        <f t="shared" ref="W161:Y161" si="56">W162+W164+W166+W175</f>
        <v>2.680810565361571</v>
      </c>
      <c r="X161" s="117">
        <f t="shared" si="56"/>
        <v>3.6771765890924102</v>
      </c>
      <c r="Y161" s="117">
        <f t="shared" si="56"/>
        <v>3.2400683188310735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0.17041799753595496</v>
      </c>
      <c r="D162" s="122">
        <f t="shared" si="57"/>
        <v>0.22900754738621029</v>
      </c>
      <c r="E162" s="122">
        <f t="shared" si="57"/>
        <v>0.19721629607437063</v>
      </c>
      <c r="F162" s="122">
        <f t="shared" si="57"/>
        <v>0.19941810684175515</v>
      </c>
      <c r="G162" s="122">
        <f t="shared" si="57"/>
        <v>0.12975659359080133</v>
      </c>
      <c r="H162" s="122">
        <f t="shared" si="57"/>
        <v>0.16983858829122209</v>
      </c>
      <c r="I162" s="122">
        <f t="shared" si="57"/>
        <v>0.14399913063417547</v>
      </c>
      <c r="J162" s="122">
        <f t="shared" si="57"/>
        <v>0.14081078855780144</v>
      </c>
      <c r="K162" s="122">
        <f t="shared" si="57"/>
        <v>5.1469848728781471E-2</v>
      </c>
      <c r="L162" s="122">
        <f t="shared" si="57"/>
        <v>0</v>
      </c>
      <c r="M162" s="122">
        <f t="shared" si="57"/>
        <v>0</v>
      </c>
      <c r="N162" s="122">
        <f t="shared" si="57"/>
        <v>2.9062964896794378E-2</v>
      </c>
      <c r="O162" s="122">
        <f t="shared" si="57"/>
        <v>0.12607411610834415</v>
      </c>
      <c r="P162" s="122">
        <f t="shared" si="57"/>
        <v>0.19734938349408035</v>
      </c>
      <c r="Q162" s="122">
        <f t="shared" si="57"/>
        <v>0.16509758754367268</v>
      </c>
      <c r="R162" s="122">
        <f t="shared" si="57"/>
        <v>9.6301986954510005E-2</v>
      </c>
      <c r="S162" s="122">
        <f t="shared" si="57"/>
        <v>7.8151014422850371E-2</v>
      </c>
      <c r="T162" s="122">
        <f t="shared" si="57"/>
        <v>0.13904281348426897</v>
      </c>
      <c r="U162" s="122">
        <f t="shared" si="57"/>
        <v>0.25708671577014014</v>
      </c>
      <c r="V162" s="122">
        <f t="shared" si="57"/>
        <v>0.63436386430884117</v>
      </c>
      <c r="W162" s="122">
        <f t="shared" si="57"/>
        <v>1.5779755017796904</v>
      </c>
      <c r="X162" s="122">
        <f t="shared" si="57"/>
        <v>2.211477284674515</v>
      </c>
      <c r="Y162" s="122">
        <f t="shared" si="57"/>
        <v>1.8290029404661279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0.17041799753595496</v>
      </c>
      <c r="D163" s="33">
        <v>0.22900754738621029</v>
      </c>
      <c r="E163" s="33">
        <v>0.19721629607437063</v>
      </c>
      <c r="F163" s="33">
        <v>0.19941810684175515</v>
      </c>
      <c r="G163" s="33">
        <v>0.12975659359080133</v>
      </c>
      <c r="H163" s="33">
        <v>0.16983858829122209</v>
      </c>
      <c r="I163" s="33">
        <v>0.14399913063417547</v>
      </c>
      <c r="J163" s="33">
        <v>0.14081078855780144</v>
      </c>
      <c r="K163" s="33">
        <v>5.1469848728781471E-2</v>
      </c>
      <c r="L163" s="33">
        <v>0</v>
      </c>
      <c r="M163" s="33">
        <v>0</v>
      </c>
      <c r="N163" s="33">
        <v>2.9062964896794378E-2</v>
      </c>
      <c r="O163" s="33">
        <v>0.12607411610834415</v>
      </c>
      <c r="P163" s="33">
        <v>0.19734938349408035</v>
      </c>
      <c r="Q163" s="33">
        <v>0.16509758754367268</v>
      </c>
      <c r="R163" s="33">
        <v>9.6301986954510005E-2</v>
      </c>
      <c r="S163" s="33">
        <v>7.8151014422850371E-2</v>
      </c>
      <c r="T163" s="33">
        <v>0.13904281348426897</v>
      </c>
      <c r="U163" s="33">
        <v>0.25708671577014014</v>
      </c>
      <c r="V163" s="33">
        <v>0.63436386430884117</v>
      </c>
      <c r="W163" s="33">
        <v>1.5779755017796904</v>
      </c>
      <c r="X163" s="33">
        <v>2.211477284674515</v>
      </c>
      <c r="Y163" s="33">
        <v>1.8290029404661279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1.0288163851509399E-4</v>
      </c>
      <c r="D164" s="122">
        <f t="shared" si="58"/>
        <v>2.4631611821649584E-4</v>
      </c>
      <c r="E164" s="122">
        <f t="shared" si="58"/>
        <v>3.7420985305205117E-4</v>
      </c>
      <c r="F164" s="122">
        <f t="shared" si="58"/>
        <v>2.4262477128754443E-4</v>
      </c>
      <c r="G164" s="122">
        <f t="shared" si="58"/>
        <v>1.855643068566285E-4</v>
      </c>
      <c r="H164" s="122">
        <f t="shared" si="58"/>
        <v>4.2978942778929512E-4</v>
      </c>
      <c r="I164" s="122">
        <f t="shared" si="58"/>
        <v>6.5966293635169474E-4</v>
      </c>
      <c r="J164" s="122">
        <f t="shared" si="58"/>
        <v>4.4988589042126484E-4</v>
      </c>
      <c r="K164" s="122">
        <f t="shared" si="58"/>
        <v>1.9263808638284391E-4</v>
      </c>
      <c r="L164" s="122">
        <f t="shared" si="58"/>
        <v>0</v>
      </c>
      <c r="M164" s="122">
        <f t="shared" si="58"/>
        <v>0</v>
      </c>
      <c r="N164" s="122">
        <f t="shared" si="58"/>
        <v>3.3687554691032767E-4</v>
      </c>
      <c r="O164" s="122">
        <f t="shared" si="58"/>
        <v>1.0088907085293031E-3</v>
      </c>
      <c r="P164" s="122">
        <f t="shared" si="58"/>
        <v>1.2370378742944325E-3</v>
      </c>
      <c r="Q164" s="122">
        <f t="shared" si="58"/>
        <v>1.5530158823600455E-3</v>
      </c>
      <c r="R164" s="122">
        <f t="shared" si="58"/>
        <v>9.7372172026882558E-4</v>
      </c>
      <c r="S164" s="122">
        <f t="shared" si="58"/>
        <v>9.7839946670332141E-4</v>
      </c>
      <c r="T164" s="122">
        <f t="shared" si="58"/>
        <v>2.9923900681745686E-3</v>
      </c>
      <c r="U164" s="122">
        <f t="shared" si="58"/>
        <v>1.2218584552568496E-2</v>
      </c>
      <c r="V164" s="122">
        <f t="shared" si="58"/>
        <v>1.8065558066893542E-2</v>
      </c>
      <c r="W164" s="122">
        <f t="shared" si="58"/>
        <v>0.1163480308778015</v>
      </c>
      <c r="X164" s="122">
        <f t="shared" si="58"/>
        <v>0.1337309107219242</v>
      </c>
      <c r="Y164" s="122">
        <f t="shared" si="58"/>
        <v>8.2622636898091309E-2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1.0288163851509399E-4</v>
      </c>
      <c r="D165" s="98">
        <v>2.4631611821649584E-4</v>
      </c>
      <c r="E165" s="98">
        <v>3.7420985305205117E-4</v>
      </c>
      <c r="F165" s="98">
        <v>2.4262477128754443E-4</v>
      </c>
      <c r="G165" s="98">
        <v>1.855643068566285E-4</v>
      </c>
      <c r="H165" s="98">
        <v>4.2978942778929512E-4</v>
      </c>
      <c r="I165" s="98">
        <v>6.5966293635169474E-4</v>
      </c>
      <c r="J165" s="98">
        <v>4.4988589042126484E-4</v>
      </c>
      <c r="K165" s="98">
        <v>1.9263808638284391E-4</v>
      </c>
      <c r="L165" s="98">
        <v>0</v>
      </c>
      <c r="M165" s="98">
        <v>0</v>
      </c>
      <c r="N165" s="98">
        <v>3.3687554691032767E-4</v>
      </c>
      <c r="O165" s="98">
        <v>1.0088907085293031E-3</v>
      </c>
      <c r="P165" s="98">
        <v>1.2370378742944325E-3</v>
      </c>
      <c r="Q165" s="98">
        <v>1.5530158823600455E-3</v>
      </c>
      <c r="R165" s="98">
        <v>9.7372172026882558E-4</v>
      </c>
      <c r="S165" s="98">
        <v>9.7839946670332141E-4</v>
      </c>
      <c r="T165" s="98">
        <v>2.9923900681745686E-3</v>
      </c>
      <c r="U165" s="98">
        <v>1.2218584552568496E-2</v>
      </c>
      <c r="V165" s="98">
        <v>1.8065558066893542E-2</v>
      </c>
      <c r="W165" s="98">
        <v>0.1163480308778015</v>
      </c>
      <c r="X165" s="98">
        <v>0.1337309107219242</v>
      </c>
      <c r="Y165" s="98">
        <v>8.2622636898091309E-2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2.6072314090613696E-2</v>
      </c>
      <c r="D166" s="122">
        <v>3.5890478911292371E-2</v>
      </c>
      <c r="E166" s="122">
        <v>3.1018569944093622E-2</v>
      </c>
      <c r="F166" s="122">
        <v>3.2222557855436845E-2</v>
      </c>
      <c r="G166" s="122">
        <v>2.0457464651201369E-2</v>
      </c>
      <c r="H166" s="122">
        <v>3.1967391031578959E-2</v>
      </c>
      <c r="I166" s="122">
        <v>2.9047220094468834E-2</v>
      </c>
      <c r="J166" s="122">
        <v>2.9757397131112261E-2</v>
      </c>
      <c r="K166" s="122">
        <v>1.0291284755960466E-2</v>
      </c>
      <c r="L166" s="122">
        <v>0</v>
      </c>
      <c r="M166" s="122">
        <v>0</v>
      </c>
      <c r="N166" s="122">
        <v>4.9274740834908837E-3</v>
      </c>
      <c r="O166" s="122">
        <v>2.0933320464737872E-2</v>
      </c>
      <c r="P166" s="122">
        <v>3.5391268730242322E-2</v>
      </c>
      <c r="Q166" s="122">
        <v>3.3622606409146834E-2</v>
      </c>
      <c r="R166" s="122">
        <v>2.1027719503205602E-2</v>
      </c>
      <c r="S166" s="122">
        <v>1.9026806332299046E-2</v>
      </c>
      <c r="T166" s="122">
        <v>4.3682319872221521E-2</v>
      </c>
      <c r="U166" s="122">
        <v>0.13111310815972732</v>
      </c>
      <c r="V166" s="122">
        <v>0.37642525333095922</v>
      </c>
      <c r="W166" s="122">
        <v>0.6714500443438427</v>
      </c>
      <c r="X166" s="122">
        <v>0.93263638906419355</v>
      </c>
      <c r="Y166" s="122">
        <v>0.95106355881716687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4.5357701222263711E-3</v>
      </c>
      <c r="D167" s="98">
        <v>7.2268213917746175E-3</v>
      </c>
      <c r="E167" s="98">
        <v>3.4953655903284609E-3</v>
      </c>
      <c r="F167" s="98">
        <v>2.8811466199387156E-3</v>
      </c>
      <c r="G167" s="98">
        <v>2.3605365750663122E-3</v>
      </c>
      <c r="H167" s="98">
        <v>3.360388514421558E-3</v>
      </c>
      <c r="I167" s="98">
        <v>6.3541431788692896E-4</v>
      </c>
      <c r="J167" s="98">
        <v>4.6888770220210833E-4</v>
      </c>
      <c r="K167" s="98">
        <v>4.8708241500227355E-4</v>
      </c>
      <c r="L167" s="98">
        <v>0</v>
      </c>
      <c r="M167" s="98">
        <v>0</v>
      </c>
      <c r="N167" s="98">
        <v>2.558475550693495E-4</v>
      </c>
      <c r="O167" s="98">
        <v>1.2591914972331908E-3</v>
      </c>
      <c r="P167" s="98">
        <v>1.2430518075793907E-3</v>
      </c>
      <c r="Q167" s="98">
        <v>6.0598827301120144E-4</v>
      </c>
      <c r="R167" s="98">
        <v>7.1849020670341742E-4</v>
      </c>
      <c r="S167" s="98">
        <v>1.2122546762783268E-3</v>
      </c>
      <c r="T167" s="98">
        <v>2.8464908783611977E-3</v>
      </c>
      <c r="U167" s="98">
        <v>6.9811467334182633E-3</v>
      </c>
      <c r="V167" s="98">
        <v>9.1447272513915465E-3</v>
      </c>
      <c r="W167" s="98">
        <v>1.1012092064537035E-2</v>
      </c>
      <c r="X167" s="98">
        <v>9.1167625198279485E-3</v>
      </c>
      <c r="Y167" s="98">
        <v>1.5699684574274928E-2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2.0429366344079204E-2</v>
      </c>
      <c r="D171" s="101">
        <v>2.8459915979839642E-2</v>
      </c>
      <c r="E171" s="101">
        <v>2.7407447665563866E-2</v>
      </c>
      <c r="F171" s="101">
        <v>2.9341411235498133E-2</v>
      </c>
      <c r="G171" s="101">
        <v>1.7995480812933392E-2</v>
      </c>
      <c r="H171" s="101">
        <v>2.8489331717607154E-2</v>
      </c>
      <c r="I171" s="101">
        <v>2.7541272225380713E-2</v>
      </c>
      <c r="J171" s="101">
        <v>2.7398268590725462E-2</v>
      </c>
      <c r="K171" s="101">
        <v>9.3542843210761978E-3</v>
      </c>
      <c r="L171" s="101">
        <v>0</v>
      </c>
      <c r="M171" s="101">
        <v>0</v>
      </c>
      <c r="N171" s="101">
        <v>4.3054199078791161E-3</v>
      </c>
      <c r="O171" s="101">
        <v>1.893180054394835E-2</v>
      </c>
      <c r="P171" s="101">
        <v>3.2144716924308758E-2</v>
      </c>
      <c r="Q171" s="101">
        <v>3.1158846620877312E-2</v>
      </c>
      <c r="R171" s="101">
        <v>1.9051195589197548E-2</v>
      </c>
      <c r="S171" s="101">
        <v>1.6807080811539119E-2</v>
      </c>
      <c r="T171" s="101">
        <v>3.7800622676276673E-2</v>
      </c>
      <c r="U171" s="101">
        <v>0.11433074941071594</v>
      </c>
      <c r="V171" s="101">
        <v>0.33122334518880736</v>
      </c>
      <c r="W171" s="101">
        <v>0.59820075408479212</v>
      </c>
      <c r="X171" s="101">
        <v>0.80218570687563384</v>
      </c>
      <c r="Y171" s="101">
        <v>0.79195705328317023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1.1071776243081199E-3</v>
      </c>
      <c r="D172" s="104">
        <v>2.0374153967810766E-4</v>
      </c>
      <c r="E172" s="104">
        <v>1.1575668820129525E-4</v>
      </c>
      <c r="F172" s="104">
        <v>0</v>
      </c>
      <c r="G172" s="104">
        <v>1.0144726320166303E-4</v>
      </c>
      <c r="H172" s="104">
        <v>1.1767079955024535E-4</v>
      </c>
      <c r="I172" s="104">
        <v>8.7053355120119335E-4</v>
      </c>
      <c r="J172" s="104">
        <v>1.8902408381846945E-3</v>
      </c>
      <c r="K172" s="104">
        <v>4.4991801988199394E-4</v>
      </c>
      <c r="L172" s="104">
        <v>0</v>
      </c>
      <c r="M172" s="104">
        <v>0</v>
      </c>
      <c r="N172" s="104">
        <v>3.6620662054241769E-4</v>
      </c>
      <c r="O172" s="104">
        <v>7.4232842355633063E-4</v>
      </c>
      <c r="P172" s="104">
        <v>2.0034999983541751E-3</v>
      </c>
      <c r="Q172" s="104">
        <v>1.8577715152583263E-3</v>
      </c>
      <c r="R172" s="104">
        <v>1.2580337073046356E-3</v>
      </c>
      <c r="S172" s="104">
        <v>1.0074708444815993E-3</v>
      </c>
      <c r="T172" s="104">
        <v>3.035206317583655E-3</v>
      </c>
      <c r="U172" s="104">
        <v>9.8012120155931241E-3</v>
      </c>
      <c r="V172" s="104">
        <v>3.6057180890760349E-2</v>
      </c>
      <c r="W172" s="104">
        <v>6.2237198194513565E-2</v>
      </c>
      <c r="X172" s="104">
        <v>0.1213339196687318</v>
      </c>
      <c r="Y172" s="104">
        <v>0.14340682095972165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3.7769168467879927E-4</v>
      </c>
      <c r="D173" s="98">
        <v>6.8088260320117231E-5</v>
      </c>
      <c r="E173" s="98">
        <v>4.5791706054594296E-5</v>
      </c>
      <c r="F173" s="98">
        <v>0</v>
      </c>
      <c r="G173" s="98">
        <v>3.046494149944805E-5</v>
      </c>
      <c r="H173" s="98">
        <v>4.5614179052990737E-5</v>
      </c>
      <c r="I173" s="98">
        <v>2.819908715125E-4</v>
      </c>
      <c r="J173" s="98">
        <v>6.8701229026590048E-4</v>
      </c>
      <c r="K173" s="98">
        <v>1.5252507626288732E-4</v>
      </c>
      <c r="L173" s="98">
        <v>0</v>
      </c>
      <c r="M173" s="98">
        <v>0</v>
      </c>
      <c r="N173" s="98">
        <v>8.5311246186735504E-5</v>
      </c>
      <c r="O173" s="98">
        <v>1.8193578638014282E-4</v>
      </c>
      <c r="P173" s="98">
        <v>4.9367452616323488E-4</v>
      </c>
      <c r="Q173" s="98">
        <v>6.5442730402245702E-4</v>
      </c>
      <c r="R173" s="98">
        <v>4.2653750049506239E-4</v>
      </c>
      <c r="S173" s="98">
        <v>3.2056204677949351E-4</v>
      </c>
      <c r="T173" s="98">
        <v>9.7840169015391497E-4</v>
      </c>
      <c r="U173" s="98">
        <v>3.0754703521302831E-3</v>
      </c>
      <c r="V173" s="98">
        <v>1.2086427298971905E-2</v>
      </c>
      <c r="W173" s="98">
        <v>1.6786221111216946E-2</v>
      </c>
      <c r="X173" s="98">
        <v>3.7890573909417913E-2</v>
      </c>
      <c r="Y173" s="98">
        <v>5.4325961992580669E-2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7.2948593962932063E-4</v>
      </c>
      <c r="D174" s="33">
        <v>1.3565327935799042E-4</v>
      </c>
      <c r="E174" s="33">
        <v>6.9964982146700946E-5</v>
      </c>
      <c r="F174" s="33">
        <v>0</v>
      </c>
      <c r="G174" s="33">
        <v>7.0982321702214976E-5</v>
      </c>
      <c r="H174" s="33">
        <v>7.2056620497254614E-5</v>
      </c>
      <c r="I174" s="33">
        <v>5.8854267968869341E-4</v>
      </c>
      <c r="J174" s="33">
        <v>1.2032285479187939E-3</v>
      </c>
      <c r="K174" s="33">
        <v>2.9739294361910663E-4</v>
      </c>
      <c r="L174" s="33">
        <v>0</v>
      </c>
      <c r="M174" s="33">
        <v>0</v>
      </c>
      <c r="N174" s="33">
        <v>2.8089537435568217E-4</v>
      </c>
      <c r="O174" s="33">
        <v>5.6039263717618784E-4</v>
      </c>
      <c r="P174" s="33">
        <v>1.5098254721909404E-3</v>
      </c>
      <c r="Q174" s="33">
        <v>1.2033442112358691E-3</v>
      </c>
      <c r="R174" s="33">
        <v>8.3149620680957319E-4</v>
      </c>
      <c r="S174" s="33">
        <v>6.8690879770210583E-4</v>
      </c>
      <c r="T174" s="33">
        <v>2.0568046274297399E-3</v>
      </c>
      <c r="U174" s="33">
        <v>6.7257416634628414E-3</v>
      </c>
      <c r="V174" s="33">
        <v>2.3970753591788442E-2</v>
      </c>
      <c r="W174" s="33">
        <v>4.5450977083296623E-2</v>
      </c>
      <c r="X174" s="33">
        <v>8.3443345759313892E-2</v>
      </c>
      <c r="Y174" s="33">
        <v>8.9080858967140977E-2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1.1152220338365153E-2</v>
      </c>
      <c r="D175" s="122">
        <v>1.5809052042211596E-2</v>
      </c>
      <c r="E175" s="122">
        <v>1.2908553456390595E-2</v>
      </c>
      <c r="F175" s="122">
        <v>1.3300502122005627E-2</v>
      </c>
      <c r="G175" s="122">
        <v>8.2548361398644791E-3</v>
      </c>
      <c r="H175" s="122">
        <v>1.1507172062481485E-2</v>
      </c>
      <c r="I175" s="122">
        <v>1.0474753631432639E-2</v>
      </c>
      <c r="J175" s="122">
        <v>9.3624469646637447E-3</v>
      </c>
      <c r="K175" s="122">
        <v>3.0218935263875367E-3</v>
      </c>
      <c r="L175" s="122">
        <v>0</v>
      </c>
      <c r="M175" s="122">
        <v>0</v>
      </c>
      <c r="N175" s="122">
        <v>1.3903696791708305E-3</v>
      </c>
      <c r="O175" s="122">
        <v>6.183309110589251E-3</v>
      </c>
      <c r="P175" s="122">
        <v>9.3201431926101461E-3</v>
      </c>
      <c r="Q175" s="122">
        <v>8.2022036039314586E-3</v>
      </c>
      <c r="R175" s="122">
        <v>5.0116341823408916E-3</v>
      </c>
      <c r="S175" s="122">
        <v>5.9100986787706082E-3</v>
      </c>
      <c r="T175" s="122">
        <v>1.4215643446301971E-2</v>
      </c>
      <c r="U175" s="122">
        <v>4.3127273980583858E-2</v>
      </c>
      <c r="V175" s="122">
        <v>0.16848191907907745</v>
      </c>
      <c r="W175" s="122">
        <v>0.31503698836023625</v>
      </c>
      <c r="X175" s="122">
        <v>0.39933200463177754</v>
      </c>
      <c r="Y175" s="122">
        <v>0.37737918264968739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9.7732742693717161E-3</v>
      </c>
      <c r="D176" s="98">
        <v>1.5809052042211596E-2</v>
      </c>
      <c r="E176" s="98">
        <v>1.2908553456390595E-2</v>
      </c>
      <c r="F176" s="98">
        <v>1.169203061204039E-2</v>
      </c>
      <c r="G176" s="98">
        <v>6.6344127370691836E-3</v>
      </c>
      <c r="H176" s="98">
        <v>9.3903564929547715E-3</v>
      </c>
      <c r="I176" s="98">
        <v>8.2034315578463739E-3</v>
      </c>
      <c r="J176" s="98">
        <v>7.1497065970091023E-3</v>
      </c>
      <c r="K176" s="98">
        <v>2.0668598102511508E-3</v>
      </c>
      <c r="L176" s="98">
        <v>0</v>
      </c>
      <c r="M176" s="98">
        <v>0</v>
      </c>
      <c r="N176" s="98">
        <v>8.2558797732159737E-4</v>
      </c>
      <c r="O176" s="98">
        <v>4.6599502671491157E-3</v>
      </c>
      <c r="P176" s="98">
        <v>4.6595631699035351E-3</v>
      </c>
      <c r="Q176" s="98">
        <v>4.2404176001368454E-3</v>
      </c>
      <c r="R176" s="98">
        <v>2.6568076373906721E-3</v>
      </c>
      <c r="S176" s="98">
        <v>4.192028102202699E-3</v>
      </c>
      <c r="T176" s="98">
        <v>9.392731439112333E-3</v>
      </c>
      <c r="U176" s="98">
        <v>2.6655351234156084E-2</v>
      </c>
      <c r="V176" s="98">
        <v>8.2885473187545314E-2</v>
      </c>
      <c r="W176" s="98">
        <v>0.17139018849030244</v>
      </c>
      <c r="X176" s="98">
        <v>0.18135246240795158</v>
      </c>
      <c r="Y176" s="98">
        <v>0.18717636495521942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1.3789460689934362E-3</v>
      </c>
      <c r="D177" s="33">
        <v>0</v>
      </c>
      <c r="E177" s="33">
        <v>0</v>
      </c>
      <c r="F177" s="33">
        <v>1.6084715099652378E-3</v>
      </c>
      <c r="G177" s="33">
        <v>1.6204234027952949E-3</v>
      </c>
      <c r="H177" s="33">
        <v>2.1168155695267124E-3</v>
      </c>
      <c r="I177" s="33">
        <v>2.2713220735862657E-3</v>
      </c>
      <c r="J177" s="33">
        <v>2.2127403676546432E-3</v>
      </c>
      <c r="K177" s="33">
        <v>9.5503371613638597E-4</v>
      </c>
      <c r="L177" s="33">
        <v>0</v>
      </c>
      <c r="M177" s="33">
        <v>0</v>
      </c>
      <c r="N177" s="33">
        <v>5.6478170184923323E-4</v>
      </c>
      <c r="O177" s="33">
        <v>1.5233588434401357E-3</v>
      </c>
      <c r="P177" s="33">
        <v>4.6605800227066101E-3</v>
      </c>
      <c r="Q177" s="33">
        <v>3.9617860037946141E-3</v>
      </c>
      <c r="R177" s="33">
        <v>2.354826544950219E-3</v>
      </c>
      <c r="S177" s="33">
        <v>1.7180705765679097E-3</v>
      </c>
      <c r="T177" s="33">
        <v>4.8229120071896373E-3</v>
      </c>
      <c r="U177" s="33">
        <v>1.6471922746427774E-2</v>
      </c>
      <c r="V177" s="33">
        <v>8.5596445891532119E-2</v>
      </c>
      <c r="W177" s="33">
        <v>0.14364679986993381</v>
      </c>
      <c r="X177" s="33">
        <v>0.21797954222382598</v>
      </c>
      <c r="Y177" s="33">
        <v>0.19020281769446801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4.0055821287715236</v>
      </c>
      <c r="D3" s="117">
        <f t="shared" si="0"/>
        <v>3.9955941179978827</v>
      </c>
      <c r="E3" s="117">
        <f t="shared" si="0"/>
        <v>5.2770628370600452</v>
      </c>
      <c r="F3" s="117">
        <f t="shared" si="0"/>
        <v>3.4594212138214</v>
      </c>
      <c r="G3" s="117">
        <f t="shared" si="0"/>
        <v>1.2121068375814978</v>
      </c>
      <c r="H3" s="117">
        <f t="shared" si="0"/>
        <v>0.3247400060144145</v>
      </c>
      <c r="I3" s="117">
        <f t="shared" si="0"/>
        <v>0</v>
      </c>
      <c r="J3" s="117">
        <f t="shared" si="0"/>
        <v>0.50061078733426934</v>
      </c>
      <c r="K3" s="117">
        <f t="shared" si="0"/>
        <v>1.1438839714504185</v>
      </c>
      <c r="L3" s="117">
        <f t="shared" si="0"/>
        <v>3.5861121896586354</v>
      </c>
      <c r="M3" s="117">
        <f t="shared" si="0"/>
        <v>4.6198851556239431</v>
      </c>
      <c r="N3" s="117">
        <f t="shared" si="0"/>
        <v>3.0588231792630416</v>
      </c>
      <c r="O3" s="117">
        <f t="shared" si="0"/>
        <v>1.8651592736078826</v>
      </c>
      <c r="P3" s="117">
        <f t="shared" si="0"/>
        <v>0</v>
      </c>
      <c r="Q3" s="117">
        <f t="shared" si="0"/>
        <v>9.3191977313025143E-2</v>
      </c>
      <c r="R3" s="117">
        <f t="shared" ref="R3:V3" si="1">R4+R7+R9+R19</f>
        <v>1.5724838797411624</v>
      </c>
      <c r="S3" s="117">
        <f t="shared" si="1"/>
        <v>2.1451074705421118</v>
      </c>
      <c r="T3" s="117">
        <f t="shared" si="1"/>
        <v>5.8832378331953664E-2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3.2592083058622303</v>
      </c>
      <c r="D4" s="122">
        <f t="shared" si="3"/>
        <v>3.3452479978523995</v>
      </c>
      <c r="E4" s="122">
        <f t="shared" si="3"/>
        <v>4.3963048069841033</v>
      </c>
      <c r="F4" s="122">
        <f t="shared" si="3"/>
        <v>2.8755446151377604</v>
      </c>
      <c r="G4" s="122">
        <f t="shared" si="3"/>
        <v>1.0162951808666523</v>
      </c>
      <c r="H4" s="122">
        <f t="shared" si="3"/>
        <v>0.26749203217710849</v>
      </c>
      <c r="I4" s="122">
        <f t="shared" si="3"/>
        <v>0</v>
      </c>
      <c r="J4" s="122">
        <f t="shared" si="3"/>
        <v>0.39692704147119928</v>
      </c>
      <c r="K4" s="122">
        <f t="shared" si="3"/>
        <v>0.90074523896230596</v>
      </c>
      <c r="L4" s="122">
        <f t="shared" si="3"/>
        <v>2.8455646523549603</v>
      </c>
      <c r="M4" s="122">
        <f t="shared" si="3"/>
        <v>3.7985765232194124</v>
      </c>
      <c r="N4" s="122">
        <f t="shared" si="3"/>
        <v>2.533878582847104</v>
      </c>
      <c r="O4" s="122">
        <f t="shared" si="3"/>
        <v>1.5482858182972603</v>
      </c>
      <c r="P4" s="122">
        <f t="shared" si="3"/>
        <v>0</v>
      </c>
      <c r="Q4" s="122">
        <f t="shared" si="3"/>
        <v>7.1115211965503841E-2</v>
      </c>
      <c r="R4" s="122">
        <f t="shared" ref="R4:V4" si="4">SUM(R5:R6)</f>
        <v>1.2545901027257502</v>
      </c>
      <c r="S4" s="122">
        <f t="shared" si="4"/>
        <v>1.7128985013111655</v>
      </c>
      <c r="T4" s="122">
        <f t="shared" si="4"/>
        <v>4.1365807899849255E-2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3.2279237674434205</v>
      </c>
      <c r="D5" s="98">
        <v>3.3136146321102418</v>
      </c>
      <c r="E5" s="98">
        <v>4.3557801267911227</v>
      </c>
      <c r="F5" s="98">
        <v>2.849262229591127</v>
      </c>
      <c r="G5" s="98">
        <v>1.0072270475862222</v>
      </c>
      <c r="H5" s="98">
        <v>0.26516021337023055</v>
      </c>
      <c r="I5" s="98">
        <v>0</v>
      </c>
      <c r="J5" s="98">
        <v>0.39356030261941782</v>
      </c>
      <c r="K5" s="98">
        <v>0.89322774341964539</v>
      </c>
      <c r="L5" s="98">
        <v>2.82212631426381</v>
      </c>
      <c r="M5" s="98">
        <v>3.7678299292750106</v>
      </c>
      <c r="N5" s="98">
        <v>2.5141751322807235</v>
      </c>
      <c r="O5" s="98">
        <v>1.536335512735979</v>
      </c>
      <c r="P5" s="98">
        <v>0</v>
      </c>
      <c r="Q5" s="98">
        <v>7.0564321951308906E-2</v>
      </c>
      <c r="R5" s="98">
        <v>1.2449108762895713</v>
      </c>
      <c r="S5" s="98">
        <v>1.6996440849586232</v>
      </c>
      <c r="T5" s="98">
        <v>4.1046250386115715E-2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3.1284538418810001E-2</v>
      </c>
      <c r="D6" s="98">
        <v>3.1633365742157749E-2</v>
      </c>
      <c r="E6" s="98">
        <v>4.0524680192980597E-2</v>
      </c>
      <c r="F6" s="98">
        <v>2.6282385546633251E-2</v>
      </c>
      <c r="G6" s="98">
        <v>9.0681332804302128E-3</v>
      </c>
      <c r="H6" s="98">
        <v>2.3318188068779475E-3</v>
      </c>
      <c r="I6" s="98">
        <v>0</v>
      </c>
      <c r="J6" s="98">
        <v>3.366738851781485E-3</v>
      </c>
      <c r="K6" s="98">
        <v>7.5174955426605718E-3</v>
      </c>
      <c r="L6" s="98">
        <v>2.3438338091150375E-2</v>
      </c>
      <c r="M6" s="98">
        <v>3.0746593944401927E-2</v>
      </c>
      <c r="N6" s="98">
        <v>1.9703450566380561E-2</v>
      </c>
      <c r="O6" s="98">
        <v>1.1950305561281307E-2</v>
      </c>
      <c r="P6" s="98">
        <v>0</v>
      </c>
      <c r="Q6" s="98">
        <v>5.5089001419493674E-4</v>
      </c>
      <c r="R6" s="98">
        <v>9.6792264361790035E-3</v>
      </c>
      <c r="S6" s="98">
        <v>1.3254416352542353E-2</v>
      </c>
      <c r="T6" s="98">
        <v>3.1955751373354327E-4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7.4840587163597285E-3</v>
      </c>
      <c r="D7" s="122">
        <f t="shared" si="6"/>
        <v>1.17537878556075E-2</v>
      </c>
      <c r="E7" s="122">
        <f t="shared" si="6"/>
        <v>2.8404020856982608E-2</v>
      </c>
      <c r="F7" s="122">
        <f t="shared" si="6"/>
        <v>1.2189142602399793E-2</v>
      </c>
      <c r="G7" s="122">
        <f t="shared" si="6"/>
        <v>5.0314054718383593E-3</v>
      </c>
      <c r="H7" s="122">
        <f t="shared" si="6"/>
        <v>2.4293062372032653E-3</v>
      </c>
      <c r="I7" s="122">
        <f t="shared" si="6"/>
        <v>0</v>
      </c>
      <c r="J7" s="122">
        <f t="shared" si="6"/>
        <v>5.1869752398375976E-3</v>
      </c>
      <c r="K7" s="122">
        <f t="shared" si="6"/>
        <v>1.4032650932044812E-2</v>
      </c>
      <c r="L7" s="122">
        <f t="shared" si="6"/>
        <v>4.8906667339605726E-2</v>
      </c>
      <c r="M7" s="122">
        <f t="shared" si="6"/>
        <v>5.5372824328032678E-2</v>
      </c>
      <c r="N7" s="122">
        <f t="shared" si="6"/>
        <v>7.7586692258507992E-2</v>
      </c>
      <c r="O7" s="122">
        <f t="shared" si="6"/>
        <v>3.015378794804794E-2</v>
      </c>
      <c r="P7" s="122">
        <f t="shared" si="6"/>
        <v>0</v>
      </c>
      <c r="Q7" s="122">
        <f t="shared" si="6"/>
        <v>1.7158519683601837E-3</v>
      </c>
      <c r="R7" s="122">
        <f t="shared" si="6"/>
        <v>2.4382821126865503E-2</v>
      </c>
      <c r="S7" s="122">
        <f t="shared" si="6"/>
        <v>4.3277531008582719E-2</v>
      </c>
      <c r="T7" s="122">
        <f t="shared" si="6"/>
        <v>3.2875469390132436E-3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7.4840587163597285E-3</v>
      </c>
      <c r="D8" s="98">
        <v>1.17537878556075E-2</v>
      </c>
      <c r="E8" s="98">
        <v>2.8404020856982608E-2</v>
      </c>
      <c r="F8" s="98">
        <v>1.2189142602399793E-2</v>
      </c>
      <c r="G8" s="98">
        <v>5.0314054718383593E-3</v>
      </c>
      <c r="H8" s="98">
        <v>2.4293062372032653E-3</v>
      </c>
      <c r="I8" s="98">
        <v>0</v>
      </c>
      <c r="J8" s="98">
        <v>5.1869752398375976E-3</v>
      </c>
      <c r="K8" s="98">
        <v>1.4032650932044812E-2</v>
      </c>
      <c r="L8" s="98">
        <v>4.8906667339605726E-2</v>
      </c>
      <c r="M8" s="98">
        <v>5.5372824328032678E-2</v>
      </c>
      <c r="N8" s="98">
        <v>7.7586692258507992E-2</v>
      </c>
      <c r="O8" s="98">
        <v>3.015378794804794E-2</v>
      </c>
      <c r="P8" s="98">
        <v>0</v>
      </c>
      <c r="Q8" s="98">
        <v>1.7158519683601837E-3</v>
      </c>
      <c r="R8" s="98">
        <v>2.4382821126865503E-2</v>
      </c>
      <c r="S8" s="98">
        <v>4.3277531008582719E-2</v>
      </c>
      <c r="T8" s="98">
        <v>3.2875469390132436E-3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0.51457297394044499</v>
      </c>
      <c r="D9" s="122">
        <v>0.44314942864392853</v>
      </c>
      <c r="E9" s="122">
        <v>0.60348115365015875</v>
      </c>
      <c r="F9" s="122">
        <v>0.40198023538132471</v>
      </c>
      <c r="G9" s="122">
        <v>0.13430368389949493</v>
      </c>
      <c r="H9" s="122">
        <v>3.9929044972859838E-2</v>
      </c>
      <c r="I9" s="122">
        <v>0</v>
      </c>
      <c r="J9" s="122">
        <v>7.4703603071285707E-2</v>
      </c>
      <c r="K9" s="122">
        <v>0.17540396449431486</v>
      </c>
      <c r="L9" s="122">
        <v>0.52498288821591799</v>
      </c>
      <c r="M9" s="122">
        <v>0.5986098427825558</v>
      </c>
      <c r="N9" s="122">
        <v>0.34706364506243276</v>
      </c>
      <c r="O9" s="122">
        <v>0.22252247227578667</v>
      </c>
      <c r="P9" s="122">
        <v>0</v>
      </c>
      <c r="Q9" s="122">
        <v>1.6365955569242564E-2</v>
      </c>
      <c r="R9" s="122">
        <v>0.23763783337703923</v>
      </c>
      <c r="S9" s="122">
        <v>0.3021766684607855</v>
      </c>
      <c r="T9" s="122">
        <v>1.0882997835543837E-2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8.0401920565179905E-2</v>
      </c>
      <c r="D11" s="98">
        <v>8.1924156079345417E-2</v>
      </c>
      <c r="E11" s="98">
        <v>6.3144965965299102E-2</v>
      </c>
      <c r="F11" s="98">
        <v>3.2600680608568043E-2</v>
      </c>
      <c r="G11" s="98">
        <v>1.4064999247896594E-2</v>
      </c>
      <c r="H11" s="98">
        <v>3.9771417186665109E-3</v>
      </c>
      <c r="I11" s="98">
        <v>0</v>
      </c>
      <c r="J11" s="98">
        <v>9.5787522435003926E-4</v>
      </c>
      <c r="K11" s="98">
        <v>8.5181628280551671E-3</v>
      </c>
      <c r="L11" s="98">
        <v>3.1188462490876763E-2</v>
      </c>
      <c r="M11" s="98">
        <v>2.418416640375599E-2</v>
      </c>
      <c r="N11" s="98">
        <v>1.4434355248910753E-2</v>
      </c>
      <c r="O11" s="98">
        <v>1.3049973854256222E-2</v>
      </c>
      <c r="P11" s="98">
        <v>0</v>
      </c>
      <c r="Q11" s="98">
        <v>2.7257063513061241E-4</v>
      </c>
      <c r="R11" s="98">
        <v>8.8660032107465408E-3</v>
      </c>
      <c r="S11" s="98">
        <v>2.1462177512652319E-2</v>
      </c>
      <c r="T11" s="98">
        <v>8.2546482923060664E-4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8.239677030305275E-5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1.9230777228082736E-5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6.3165993074970018E-5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0.40242329945775968</v>
      </c>
      <c r="D15" s="101">
        <v>0.35814868988271042</v>
      </c>
      <c r="E15" s="101">
        <v>0.53771618756812145</v>
      </c>
      <c r="F15" s="101">
        <v>0.36910209843656805</v>
      </c>
      <c r="G15" s="101">
        <v>0.11916960991504941</v>
      </c>
      <c r="H15" s="101">
        <v>3.5654159587476149E-2</v>
      </c>
      <c r="I15" s="101">
        <v>0</v>
      </c>
      <c r="J15" s="101">
        <v>6.6980712620817978E-2</v>
      </c>
      <c r="K15" s="101">
        <v>0.15637458764354198</v>
      </c>
      <c r="L15" s="101">
        <v>0.47521698212768371</v>
      </c>
      <c r="M15" s="101">
        <v>0.5374275389133929</v>
      </c>
      <c r="N15" s="101">
        <v>0.29316168146160021</v>
      </c>
      <c r="O15" s="101">
        <v>0.19857832502421816</v>
      </c>
      <c r="P15" s="101">
        <v>0</v>
      </c>
      <c r="Q15" s="101">
        <v>1.4863099588454352E-2</v>
      </c>
      <c r="R15" s="101">
        <v>0.21052619327090566</v>
      </c>
      <c r="S15" s="101">
        <v>0.25932064547989764</v>
      </c>
      <c r="T15" s="101">
        <v>9.1431654205317934E-3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3.166535714720238E-2</v>
      </c>
      <c r="D16" s="104">
        <v>3.0765826818726608E-3</v>
      </c>
      <c r="E16" s="104">
        <v>2.620000116738293E-3</v>
      </c>
      <c r="F16" s="104">
        <v>2.7745633618862905E-4</v>
      </c>
      <c r="G16" s="104">
        <v>1.0690747365489307E-3</v>
      </c>
      <c r="H16" s="104">
        <v>2.9774366671717794E-4</v>
      </c>
      <c r="I16" s="104">
        <v>0</v>
      </c>
      <c r="J16" s="104">
        <v>6.7650152261176898E-3</v>
      </c>
      <c r="K16" s="104">
        <v>1.0511214022717716E-2</v>
      </c>
      <c r="L16" s="104">
        <v>1.8577443597357451E-2</v>
      </c>
      <c r="M16" s="104">
        <v>3.6998137465406929E-2</v>
      </c>
      <c r="N16" s="104">
        <v>3.9467608351921833E-2</v>
      </c>
      <c r="O16" s="104">
        <v>1.089417339731231E-2</v>
      </c>
      <c r="P16" s="104">
        <v>0</v>
      </c>
      <c r="Q16" s="104">
        <v>1.2302853456576009E-3</v>
      </c>
      <c r="R16" s="104">
        <v>1.8245636895387014E-2</v>
      </c>
      <c r="S16" s="104">
        <v>2.1393845468235535E-2</v>
      </c>
      <c r="T16" s="104">
        <v>9.1436758578143564E-4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7.3933704286268144E-3</v>
      </c>
      <c r="D17" s="98">
        <v>7.0265029310782889E-4</v>
      </c>
      <c r="E17" s="98">
        <v>7.3094559877736763E-4</v>
      </c>
      <c r="F17" s="98">
        <v>6.5814513163887662E-5</v>
      </c>
      <c r="G17" s="98">
        <v>2.1728687612235096E-4</v>
      </c>
      <c r="H17" s="98">
        <v>8.1573805225414111E-5</v>
      </c>
      <c r="I17" s="98">
        <v>0</v>
      </c>
      <c r="J17" s="98">
        <v>1.7264956817077395E-3</v>
      </c>
      <c r="K17" s="98">
        <v>2.4816045450018376E-3</v>
      </c>
      <c r="L17" s="98">
        <v>4.2096493210877087E-3</v>
      </c>
      <c r="M17" s="98">
        <v>9.6736544353194995E-3</v>
      </c>
      <c r="N17" s="98">
        <v>6.251730334362415E-3</v>
      </c>
      <c r="O17" s="98">
        <v>1.8578421228462834E-3</v>
      </c>
      <c r="P17" s="98">
        <v>0</v>
      </c>
      <c r="Q17" s="98">
        <v>3.2777718723069922E-4</v>
      </c>
      <c r="R17" s="98">
        <v>4.7149258936675974E-3</v>
      </c>
      <c r="S17" s="98">
        <v>5.2133271223637132E-3</v>
      </c>
      <c r="T17" s="98">
        <v>2.28766043304856E-4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2.4271986718575566E-2</v>
      </c>
      <c r="D18" s="98">
        <v>2.373932388764832E-3</v>
      </c>
      <c r="E18" s="98">
        <v>1.8890545179609253E-3</v>
      </c>
      <c r="F18" s="98">
        <v>2.1164182302474142E-4</v>
      </c>
      <c r="G18" s="98">
        <v>8.5178786042657982E-4</v>
      </c>
      <c r="H18" s="98">
        <v>2.1616986149176383E-4</v>
      </c>
      <c r="I18" s="98">
        <v>0</v>
      </c>
      <c r="J18" s="98">
        <v>5.0385195444099503E-3</v>
      </c>
      <c r="K18" s="98">
        <v>8.0296094777158791E-3</v>
      </c>
      <c r="L18" s="98">
        <v>1.4367794276269741E-2</v>
      </c>
      <c r="M18" s="98">
        <v>2.7324483030087429E-2</v>
      </c>
      <c r="N18" s="98">
        <v>3.3215878017559416E-2</v>
      </c>
      <c r="O18" s="98">
        <v>9.0363312744660262E-3</v>
      </c>
      <c r="P18" s="98">
        <v>0</v>
      </c>
      <c r="Q18" s="98">
        <v>9.0250815842690159E-4</v>
      </c>
      <c r="R18" s="98">
        <v>1.3530711001719417E-2</v>
      </c>
      <c r="S18" s="98">
        <v>1.6180518345871822E-2</v>
      </c>
      <c r="T18" s="98">
        <v>6.856015424765797E-4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0.22431679025248902</v>
      </c>
      <c r="D19" s="122">
        <v>0.19544290364594744</v>
      </c>
      <c r="E19" s="122">
        <v>0.24887285556880065</v>
      </c>
      <c r="F19" s="122">
        <v>0.16970722069991503</v>
      </c>
      <c r="G19" s="122">
        <v>5.6476567343512349E-2</v>
      </c>
      <c r="H19" s="122">
        <v>1.4889622627242922E-2</v>
      </c>
      <c r="I19" s="122">
        <v>0</v>
      </c>
      <c r="J19" s="122">
        <v>2.3793167551946763E-2</v>
      </c>
      <c r="K19" s="122">
        <v>5.3702117061752805E-2</v>
      </c>
      <c r="L19" s="122">
        <v>0.16665798174815089</v>
      </c>
      <c r="M19" s="122">
        <v>0.16732596529394286</v>
      </c>
      <c r="N19" s="122">
        <v>0.10029425909499695</v>
      </c>
      <c r="O19" s="122">
        <v>6.4197195086787756E-2</v>
      </c>
      <c r="P19" s="122">
        <v>0</v>
      </c>
      <c r="Q19" s="122">
        <v>3.9949578099185406E-3</v>
      </c>
      <c r="R19" s="122">
        <v>5.5873122511507528E-2</v>
      </c>
      <c r="S19" s="122">
        <v>8.6754769761578227E-2</v>
      </c>
      <c r="T19" s="122">
        <v>3.2960256575473336E-3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0.18955294706825784</v>
      </c>
      <c r="D21" s="98">
        <v>0.19544290364594744</v>
      </c>
      <c r="E21" s="98">
        <v>0.24887285556880065</v>
      </c>
      <c r="F21" s="98">
        <v>0.14393945353953358</v>
      </c>
      <c r="G21" s="98">
        <v>4.2742430231583882E-2</v>
      </c>
      <c r="H21" s="98">
        <v>1.1561959408255759E-2</v>
      </c>
      <c r="I21" s="98">
        <v>0</v>
      </c>
      <c r="J21" s="98">
        <v>1.6921635323379175E-2</v>
      </c>
      <c r="K21" s="98">
        <v>3.3823934316855583E-2</v>
      </c>
      <c r="L21" s="98">
        <v>0.10574977706715606</v>
      </c>
      <c r="M21" s="98">
        <v>8.8902475121653321E-2</v>
      </c>
      <c r="N21" s="98">
        <v>5.3340458980378772E-2</v>
      </c>
      <c r="O21" s="98">
        <v>4.4675851466922926E-2</v>
      </c>
      <c r="P21" s="98">
        <v>0</v>
      </c>
      <c r="Q21" s="98">
        <v>1.7771035463686642E-3</v>
      </c>
      <c r="R21" s="98">
        <v>2.5283226310988765E-2</v>
      </c>
      <c r="S21" s="98">
        <v>5.5786262178473718E-2</v>
      </c>
      <c r="T21" s="98">
        <v>1.9144046141675707E-3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3.4763843184231168E-2</v>
      </c>
      <c r="D22" s="33">
        <v>0</v>
      </c>
      <c r="E22" s="33">
        <v>0</v>
      </c>
      <c r="F22" s="33">
        <v>2.5767767160381455E-2</v>
      </c>
      <c r="G22" s="33">
        <v>1.3734137111928463E-2</v>
      </c>
      <c r="H22" s="33">
        <v>3.3276632189871633E-3</v>
      </c>
      <c r="I22" s="33">
        <v>0</v>
      </c>
      <c r="J22" s="33">
        <v>6.871532228567589E-3</v>
      </c>
      <c r="K22" s="33">
        <v>1.9878182744897225E-2</v>
      </c>
      <c r="L22" s="33">
        <v>6.0908204680994837E-2</v>
      </c>
      <c r="M22" s="33">
        <v>7.8423490172289542E-2</v>
      </c>
      <c r="N22" s="33">
        <v>4.6953800114618187E-2</v>
      </c>
      <c r="O22" s="33">
        <v>1.952134361986483E-2</v>
      </c>
      <c r="P22" s="33">
        <v>0</v>
      </c>
      <c r="Q22" s="33">
        <v>2.2178542635498768E-3</v>
      </c>
      <c r="R22" s="33">
        <v>3.0589896200518767E-2</v>
      </c>
      <c r="S22" s="33">
        <v>3.0968507583104501E-2</v>
      </c>
      <c r="T22" s="33">
        <v>1.3816210433797627E-3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0.50254096271451798</v>
      </c>
      <c r="O24" s="117">
        <f t="shared" si="7"/>
        <v>1.34704825090652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5.0086702530751127E-2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2.7432062892787032E-3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0.38681740456555608</v>
      </c>
      <c r="O25" s="122">
        <f t="shared" si="10"/>
        <v>1.1317544011439338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3.8182504364657491E-2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1.3707320520047867E-3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0.3793843691075342</v>
      </c>
      <c r="O26" s="98">
        <v>1.11016598086545</v>
      </c>
      <c r="P26" s="98">
        <v>0</v>
      </c>
      <c r="Q26" s="98">
        <v>0</v>
      </c>
      <c r="R26" s="98">
        <v>0</v>
      </c>
      <c r="S26" s="98">
        <v>3.7452338426860556E-2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1.3445777444234489E-3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7.4330354580218697E-3</v>
      </c>
      <c r="O27" s="98">
        <v>2.1588420278483837E-2</v>
      </c>
      <c r="P27" s="98">
        <v>0</v>
      </c>
      <c r="Q27" s="98">
        <v>0</v>
      </c>
      <c r="R27" s="98">
        <v>0</v>
      </c>
      <c r="S27" s="98">
        <v>7.3016593779693577E-4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2.6154307581337757E-5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1.7071260920066635E-2</v>
      </c>
      <c r="O28" s="122">
        <f t="shared" si="13"/>
        <v>2.0498978813870177E-2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1.2055022565064823E-3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2.1664691337495431E-4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1.7071260920066635E-2</v>
      </c>
      <c r="O29" s="98">
        <v>2.0498978813870177E-2</v>
      </c>
      <c r="P29" s="98">
        <v>0</v>
      </c>
      <c r="Q29" s="98">
        <v>0</v>
      </c>
      <c r="R29" s="98">
        <v>0</v>
      </c>
      <c r="S29" s="98">
        <v>1.2055022565064823E-3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2.1664691337495431E-4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7.6535268332856399E-2</v>
      </c>
      <c r="O30" s="122">
        <v>0.15118011019257346</v>
      </c>
      <c r="P30" s="122">
        <v>0</v>
      </c>
      <c r="Q30" s="122">
        <v>0</v>
      </c>
      <c r="R30" s="122">
        <v>0</v>
      </c>
      <c r="S30" s="122">
        <v>8.311571589647692E-3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8.3898983835084193E-4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3.1550503276307658E-3</v>
      </c>
      <c r="O31" s="98">
        <v>8.9144187595975605E-3</v>
      </c>
      <c r="P31" s="98">
        <v>0</v>
      </c>
      <c r="Q31" s="98">
        <v>0</v>
      </c>
      <c r="R31" s="98">
        <v>0</v>
      </c>
      <c r="S31" s="98">
        <v>5.4197417961243232E-4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6.470235062975023E-2</v>
      </c>
      <c r="O35" s="101">
        <v>0.13483400725496442</v>
      </c>
      <c r="P35" s="101">
        <v>0</v>
      </c>
      <c r="Q35" s="101">
        <v>0</v>
      </c>
      <c r="R35" s="101">
        <v>0</v>
      </c>
      <c r="S35" s="101">
        <v>7.1641112175380274E-3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7.3382247640131854E-4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8.6778673754754135E-3</v>
      </c>
      <c r="O36" s="104">
        <v>7.4316841780114979E-3</v>
      </c>
      <c r="P36" s="104">
        <v>0</v>
      </c>
      <c r="Q36" s="104">
        <v>0</v>
      </c>
      <c r="R36" s="104">
        <v>0</v>
      </c>
      <c r="S36" s="104">
        <v>6.0548619249723204E-4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1.0516736194952342E-4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1.3745876422276767E-3</v>
      </c>
      <c r="O37" s="98">
        <v>1.2673651690734335E-3</v>
      </c>
      <c r="P37" s="98">
        <v>0</v>
      </c>
      <c r="Q37" s="98">
        <v>0</v>
      </c>
      <c r="R37" s="98">
        <v>0</v>
      </c>
      <c r="S37" s="98">
        <v>1.4754699402916166E-4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3.3153733035100636E-5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7.3032797332477362E-3</v>
      </c>
      <c r="O38" s="98">
        <v>6.1643190089380644E-3</v>
      </c>
      <c r="P38" s="98">
        <v>0</v>
      </c>
      <c r="Q38" s="98">
        <v>0</v>
      </c>
      <c r="R38" s="98">
        <v>0</v>
      </c>
      <c r="S38" s="98">
        <v>4.5793919846807041E-4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7.2013628914422781E-5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2.2117028896038941E-2</v>
      </c>
      <c r="O39" s="122">
        <v>4.3614760756142901E-2</v>
      </c>
      <c r="P39" s="122">
        <v>0</v>
      </c>
      <c r="Q39" s="122">
        <v>0</v>
      </c>
      <c r="R39" s="122">
        <v>0</v>
      </c>
      <c r="S39" s="122">
        <v>2.387124319939463E-3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3.1683748554812052E-4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1.1759198735253249E-2</v>
      </c>
      <c r="O40" s="98">
        <v>3.0365617793924174E-2</v>
      </c>
      <c r="P40" s="98">
        <v>0</v>
      </c>
      <c r="Q40" s="98">
        <v>0</v>
      </c>
      <c r="R40" s="98">
        <v>0</v>
      </c>
      <c r="S40" s="98">
        <v>1.5324276985106357E-3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1.1706700703077594E-4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1.0357830160785694E-2</v>
      </c>
      <c r="O41" s="33">
        <v>1.3249142962218729E-2</v>
      </c>
      <c r="P41" s="33">
        <v>0</v>
      </c>
      <c r="Q41" s="33">
        <v>0</v>
      </c>
      <c r="R41" s="33">
        <v>0</v>
      </c>
      <c r="S41" s="33">
        <v>8.5469662142882718E-4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1.9977047851734456E-4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0.42960296775289464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0.37002325105165124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0.36126982279176001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8.7534282598912098E-3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6.143630289549034E-4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6.143630289549034E-4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4.1160612234370897E-2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3.8132504310458101E-2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3.028107923912796E-3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7.0701629781950428E-4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2.3210916260932917E-3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1.7804741437917576E-2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1.5045052464761783E-2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2.7596889731557918E-3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65.055166346052758</v>
      </c>
      <c r="D62" s="117">
        <f t="shared" si="21"/>
        <v>79.732485553985398</v>
      </c>
      <c r="E62" s="117">
        <f t="shared" si="21"/>
        <v>72.229352263153118</v>
      </c>
      <c r="F62" s="117">
        <f t="shared" si="21"/>
        <v>47.21061735276777</v>
      </c>
      <c r="G62" s="117">
        <f t="shared" si="21"/>
        <v>31.63943004068906</v>
      </c>
      <c r="H62" s="117">
        <f t="shared" si="21"/>
        <v>27.850792406101068</v>
      </c>
      <c r="I62" s="117">
        <f t="shared" si="21"/>
        <v>27.745747407873054</v>
      </c>
      <c r="J62" s="117">
        <f t="shared" si="21"/>
        <v>31.433254340856493</v>
      </c>
      <c r="K62" s="117">
        <f t="shared" si="21"/>
        <v>18.739453303749904</v>
      </c>
      <c r="L62" s="117">
        <f t="shared" si="21"/>
        <v>21.703352755788941</v>
      </c>
      <c r="M62" s="117">
        <f t="shared" si="21"/>
        <v>16.630829941113294</v>
      </c>
      <c r="N62" s="117">
        <f t="shared" si="21"/>
        <v>29.78427890819637</v>
      </c>
      <c r="O62" s="117">
        <f t="shared" si="21"/>
        <v>47.27669834689172</v>
      </c>
      <c r="P62" s="117">
        <f t="shared" si="21"/>
        <v>47.406081236059116</v>
      </c>
      <c r="Q62" s="117">
        <f t="shared" si="21"/>
        <v>67.738959105527272</v>
      </c>
      <c r="R62" s="117">
        <f t="shared" ref="R62:V62" si="22">R63+R66+R68+R77</f>
        <v>65.980671519530787</v>
      </c>
      <c r="S62" s="117">
        <f t="shared" si="22"/>
        <v>53.971145573330531</v>
      </c>
      <c r="T62" s="117">
        <f t="shared" si="22"/>
        <v>50.118087077066185</v>
      </c>
      <c r="U62" s="117">
        <f t="shared" si="22"/>
        <v>40.624145893576483</v>
      </c>
      <c r="V62" s="117">
        <f t="shared" si="22"/>
        <v>27.75156957473375</v>
      </c>
      <c r="W62" s="117">
        <f t="shared" ref="W62:Y62" si="23">W63+W66+W68+W77</f>
        <v>20.357297441010033</v>
      </c>
      <c r="X62" s="117">
        <f t="shared" si="23"/>
        <v>9.4404809325775343</v>
      </c>
      <c r="Y62" s="117">
        <f t="shared" si="23"/>
        <v>5.2536608052467422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54.352186445303779</v>
      </c>
      <c r="D63" s="122">
        <f t="shared" si="24"/>
        <v>66.223662769671648</v>
      </c>
      <c r="E63" s="122">
        <f t="shared" si="24"/>
        <v>60.524462804536995</v>
      </c>
      <c r="F63" s="122">
        <f t="shared" si="24"/>
        <v>38.72725733978227</v>
      </c>
      <c r="G63" s="122">
        <f t="shared" si="24"/>
        <v>26.419908656834952</v>
      </c>
      <c r="H63" s="122">
        <f t="shared" si="24"/>
        <v>22.623285457553575</v>
      </c>
      <c r="I63" s="122">
        <f t="shared" si="24"/>
        <v>21.781747571577167</v>
      </c>
      <c r="J63" s="122">
        <f t="shared" si="24"/>
        <v>24.779892487300717</v>
      </c>
      <c r="K63" s="122">
        <f t="shared" si="24"/>
        <v>14.919832238049908</v>
      </c>
      <c r="L63" s="122">
        <f t="shared" si="24"/>
        <v>17.453087790075358</v>
      </c>
      <c r="M63" s="122">
        <f t="shared" si="24"/>
        <v>13.504147504349211</v>
      </c>
      <c r="N63" s="122">
        <f t="shared" si="24"/>
        <v>24.264401895104232</v>
      </c>
      <c r="O63" s="122">
        <f t="shared" si="24"/>
        <v>38.920237218883024</v>
      </c>
      <c r="P63" s="122">
        <f t="shared" si="24"/>
        <v>37.856059565697919</v>
      </c>
      <c r="Q63" s="122">
        <f t="shared" si="24"/>
        <v>53.530879113856592</v>
      </c>
      <c r="R63" s="122">
        <f t="shared" ref="R63:V63" si="25">SUM(R64:R65)</f>
        <v>51.838485310405964</v>
      </c>
      <c r="S63" s="122">
        <f t="shared" si="25"/>
        <v>41.219342404204625</v>
      </c>
      <c r="T63" s="122">
        <f t="shared" si="25"/>
        <v>35.574785973938269</v>
      </c>
      <c r="U63" s="122">
        <f t="shared" si="25"/>
        <v>27.770461830090994</v>
      </c>
      <c r="V63" s="122">
        <f t="shared" si="25"/>
        <v>18.389808634666775</v>
      </c>
      <c r="W63" s="122">
        <f t="shared" ref="W63:Y63" si="26">SUM(W64:W65)</f>
        <v>12.613851249562245</v>
      </c>
      <c r="X63" s="122">
        <f t="shared" si="26"/>
        <v>5.417765203982011</v>
      </c>
      <c r="Y63" s="122">
        <f t="shared" si="26"/>
        <v>2.6885819493680891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53.066407880132516</v>
      </c>
      <c r="D64" s="98">
        <v>64.679996551452874</v>
      </c>
      <c r="E64" s="98">
        <v>59.148714562153259</v>
      </c>
      <c r="F64" s="98">
        <v>37.854310671914448</v>
      </c>
      <c r="G64" s="98">
        <v>25.838347674580035</v>
      </c>
      <c r="H64" s="98">
        <v>22.136612064176351</v>
      </c>
      <c r="I64" s="98">
        <v>21.32044026742366</v>
      </c>
      <c r="J64" s="98">
        <v>24.261035713774639</v>
      </c>
      <c r="K64" s="98">
        <v>14.612383963731725</v>
      </c>
      <c r="L64" s="98">
        <v>17.098080130788894</v>
      </c>
      <c r="M64" s="98">
        <v>13.234160946792338</v>
      </c>
      <c r="N64" s="98">
        <v>23.798140145955259</v>
      </c>
      <c r="O64" s="98">
        <v>38.177826641490732</v>
      </c>
      <c r="P64" s="98">
        <v>37.132310810149804</v>
      </c>
      <c r="Q64" s="98">
        <v>52.506101777600804</v>
      </c>
      <c r="R64" s="98">
        <v>50.850082304421719</v>
      </c>
      <c r="S64" s="98">
        <v>40.431102860917953</v>
      </c>
      <c r="T64" s="98">
        <v>34.895603814167941</v>
      </c>
      <c r="U64" s="98">
        <v>27.241034368193958</v>
      </c>
      <c r="V64" s="98">
        <v>18.033312980580423</v>
      </c>
      <c r="W64" s="98">
        <v>12.369465311757002</v>
      </c>
      <c r="X64" s="98">
        <v>5.3138086718465214</v>
      </c>
      <c r="Y64" s="98">
        <v>2.6372823542659241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1.285778565171263</v>
      </c>
      <c r="D65" s="98">
        <v>1.5436662182187788</v>
      </c>
      <c r="E65" s="98">
        <v>1.3757482423837353</v>
      </c>
      <c r="F65" s="98">
        <v>0.87294666786782471</v>
      </c>
      <c r="G65" s="98">
        <v>0.58156098225491815</v>
      </c>
      <c r="H65" s="98">
        <v>0.48667339337722521</v>
      </c>
      <c r="I65" s="98">
        <v>0.46130730415350901</v>
      </c>
      <c r="J65" s="98">
        <v>0.51885677352607829</v>
      </c>
      <c r="K65" s="98">
        <v>0.3074482743181835</v>
      </c>
      <c r="L65" s="98">
        <v>0.35500765928646255</v>
      </c>
      <c r="M65" s="98">
        <v>0.26998655755687256</v>
      </c>
      <c r="N65" s="98">
        <v>0.46626174914897484</v>
      </c>
      <c r="O65" s="98">
        <v>0.74241057739229188</v>
      </c>
      <c r="P65" s="98">
        <v>0.72374875554811835</v>
      </c>
      <c r="Q65" s="98">
        <v>1.0247773362557893</v>
      </c>
      <c r="R65" s="98">
        <v>0.98840300598424491</v>
      </c>
      <c r="S65" s="98">
        <v>0.78823954328667434</v>
      </c>
      <c r="T65" s="98">
        <v>0.67918215977032614</v>
      </c>
      <c r="U65" s="98">
        <v>0.52942746189703471</v>
      </c>
      <c r="V65" s="98">
        <v>0.3564956540863537</v>
      </c>
      <c r="W65" s="98">
        <v>0.24438593780524237</v>
      </c>
      <c r="X65" s="98">
        <v>0.10395653213548976</v>
      </c>
      <c r="Y65" s="98">
        <v>5.1299595102165245E-2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0.10756938125155853</v>
      </c>
      <c r="D66" s="122">
        <f t="shared" si="27"/>
        <v>0.24815097673850631</v>
      </c>
      <c r="E66" s="122">
        <f t="shared" si="27"/>
        <v>0.38184374430417845</v>
      </c>
      <c r="F66" s="122">
        <f t="shared" si="27"/>
        <v>0.17401365521187168</v>
      </c>
      <c r="G66" s="122">
        <f t="shared" si="27"/>
        <v>0.13205307412104572</v>
      </c>
      <c r="H66" s="122">
        <f t="shared" si="27"/>
        <v>0.22260740324811387</v>
      </c>
      <c r="I66" s="122">
        <f t="shared" si="27"/>
        <v>0.40713445024895956</v>
      </c>
      <c r="J66" s="122">
        <f t="shared" si="27"/>
        <v>0.33029756244635411</v>
      </c>
      <c r="K66" s="122">
        <f t="shared" si="27"/>
        <v>0.21944082371141177</v>
      </c>
      <c r="L66" s="122">
        <f t="shared" si="27"/>
        <v>0.27937019179954298</v>
      </c>
      <c r="M66" s="122">
        <f t="shared" si="27"/>
        <v>0.21758394075672513</v>
      </c>
      <c r="N66" s="122">
        <f t="shared" si="27"/>
        <v>0.78932695523359375</v>
      </c>
      <c r="O66" s="122">
        <f t="shared" si="27"/>
        <v>0.81555152229789973</v>
      </c>
      <c r="P66" s="122">
        <f t="shared" si="27"/>
        <v>0.61962476988594128</v>
      </c>
      <c r="Q66" s="122">
        <f t="shared" si="27"/>
        <v>1.119627726394387</v>
      </c>
      <c r="R66" s="122">
        <f t="shared" si="27"/>
        <v>1.0800980188673246</v>
      </c>
      <c r="S66" s="122">
        <f t="shared" si="27"/>
        <v>1.2748186362556051</v>
      </c>
      <c r="T66" s="122">
        <f t="shared" si="27"/>
        <v>2.7496640041138729</v>
      </c>
      <c r="U66" s="122">
        <f t="shared" si="27"/>
        <v>2.4267116497749326</v>
      </c>
      <c r="V66" s="122">
        <f t="shared" si="27"/>
        <v>0.98684912383025047</v>
      </c>
      <c r="W66" s="122">
        <f t="shared" si="27"/>
        <v>2.1030032229040936</v>
      </c>
      <c r="X66" s="122">
        <f t="shared" si="27"/>
        <v>0.87591378149100807</v>
      </c>
      <c r="Y66" s="122">
        <f t="shared" si="27"/>
        <v>0.41953674775059907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0.10756938125155853</v>
      </c>
      <c r="D67" s="98">
        <v>0.24815097673850631</v>
      </c>
      <c r="E67" s="98">
        <v>0.38184374430417845</v>
      </c>
      <c r="F67" s="98">
        <v>0.17401365521187168</v>
      </c>
      <c r="G67" s="98">
        <v>0.13205307412104572</v>
      </c>
      <c r="H67" s="98">
        <v>0.22260740324811387</v>
      </c>
      <c r="I67" s="98">
        <v>0.40713445024895956</v>
      </c>
      <c r="J67" s="98">
        <v>0.33029756244635411</v>
      </c>
      <c r="K67" s="98">
        <v>0.21944082371141177</v>
      </c>
      <c r="L67" s="98">
        <v>0.27937019179954298</v>
      </c>
      <c r="M67" s="98">
        <v>0.21758394075672513</v>
      </c>
      <c r="N67" s="98">
        <v>0.78932695523359375</v>
      </c>
      <c r="O67" s="98">
        <v>0.81555152229789973</v>
      </c>
      <c r="P67" s="98">
        <v>0.61962476988594128</v>
      </c>
      <c r="Q67" s="98">
        <v>1.119627726394387</v>
      </c>
      <c r="R67" s="98">
        <v>1.0800980188673246</v>
      </c>
      <c r="S67" s="98">
        <v>1.2748186362556051</v>
      </c>
      <c r="T67" s="98">
        <v>2.7496640041138729</v>
      </c>
      <c r="U67" s="98">
        <v>2.4267116497749326</v>
      </c>
      <c r="V67" s="98">
        <v>0.98684912383025047</v>
      </c>
      <c r="W67" s="98">
        <v>2.1030032229040936</v>
      </c>
      <c r="X67" s="98">
        <v>0.87591378149100807</v>
      </c>
      <c r="Y67" s="98">
        <v>0.41953674775059907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7.4303686678937169</v>
      </c>
      <c r="D68" s="122">
        <v>9.2787316882898558</v>
      </c>
      <c r="E68" s="122">
        <v>8.0680145456960979</v>
      </c>
      <c r="F68" s="122">
        <v>5.7870967276921448</v>
      </c>
      <c r="G68" s="122">
        <v>3.6105433022365054</v>
      </c>
      <c r="H68" s="122">
        <v>3.6546165008830602</v>
      </c>
      <c r="I68" s="122">
        <v>4.135412017676142</v>
      </c>
      <c r="J68" s="122">
        <v>4.6181889819601052</v>
      </c>
      <c r="K68" s="122">
        <v>2.7639757394677229</v>
      </c>
      <c r="L68" s="122">
        <v>2.991558290085377</v>
      </c>
      <c r="M68" s="122">
        <v>2.2629045808849129</v>
      </c>
      <c r="N68" s="122">
        <v>3.7610022620938501</v>
      </c>
      <c r="O68" s="122">
        <v>5.9306343821036194</v>
      </c>
      <c r="P68" s="122">
        <v>7.1308736719656878</v>
      </c>
      <c r="Q68" s="122">
        <v>10.491008449206735</v>
      </c>
      <c r="R68" s="122">
        <v>10.619650974364415</v>
      </c>
      <c r="S68" s="122">
        <v>8.9381819205803517</v>
      </c>
      <c r="T68" s="122">
        <v>8.9597831089085584</v>
      </c>
      <c r="U68" s="122">
        <v>7.8863277105529273</v>
      </c>
      <c r="V68" s="122">
        <v>5.7939413964333859</v>
      </c>
      <c r="W68" s="122">
        <v>3.8632621148189763</v>
      </c>
      <c r="X68" s="122">
        <v>2.2686358838966743</v>
      </c>
      <c r="Y68" s="122">
        <v>1.5665317053151948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1.752052640483847</v>
      </c>
      <c r="D69" s="98">
        <v>1.1430234203243999</v>
      </c>
      <c r="E69" s="98">
        <v>0.74160311229747922</v>
      </c>
      <c r="F69" s="98">
        <v>1.0637932884962027</v>
      </c>
      <c r="G69" s="98">
        <v>1.1554994483509275</v>
      </c>
      <c r="H69" s="98">
        <v>0.31426556532578115</v>
      </c>
      <c r="I69" s="98">
        <v>2.5590454722364808</v>
      </c>
      <c r="J69" s="98">
        <v>2.9834575658048261</v>
      </c>
      <c r="K69" s="98">
        <v>2.4525516605217739</v>
      </c>
      <c r="L69" s="98">
        <v>2.6344601416658406</v>
      </c>
      <c r="M69" s="98">
        <v>2.2610929074919039</v>
      </c>
      <c r="N69" s="98">
        <v>3.7543516847695177</v>
      </c>
      <c r="O69" s="98">
        <v>5.6641885703698653</v>
      </c>
      <c r="P69" s="98">
        <v>5.3223917015834381</v>
      </c>
      <c r="Q69" s="98">
        <v>4.5022220586408972</v>
      </c>
      <c r="R69" s="98">
        <v>5.1958820937700763</v>
      </c>
      <c r="S69" s="98">
        <v>5.13513772200566</v>
      </c>
      <c r="T69" s="98">
        <v>5.012376110289984</v>
      </c>
      <c r="U69" s="98">
        <v>4.7178911070484766</v>
      </c>
      <c r="V69" s="98">
        <v>4.459633397069922</v>
      </c>
      <c r="W69" s="98">
        <v>2.4870065330719466</v>
      </c>
      <c r="X69" s="98">
        <v>2.2630231477280494</v>
      </c>
      <c r="Y69" s="98">
        <v>1.5639411139448909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2.9961189008496638E-3</v>
      </c>
      <c r="D70" s="98">
        <v>2.7542531311563925E-4</v>
      </c>
      <c r="E70" s="98">
        <v>0</v>
      </c>
      <c r="F70" s="98">
        <v>0</v>
      </c>
      <c r="G70" s="98">
        <v>0</v>
      </c>
      <c r="H70" s="98">
        <v>0</v>
      </c>
      <c r="I70" s="98">
        <v>4.8436425281367271E-4</v>
      </c>
      <c r="J70" s="98">
        <v>1.6315496877807548E-3</v>
      </c>
      <c r="K70" s="98">
        <v>1.3682897379055431E-3</v>
      </c>
      <c r="L70" s="98">
        <v>1.4729401849498185E-3</v>
      </c>
      <c r="M70" s="98">
        <v>1.8116733930091337E-3</v>
      </c>
      <c r="N70" s="98">
        <v>6.6505773243322134E-3</v>
      </c>
      <c r="O70" s="98">
        <v>1.5867944942314788E-3</v>
      </c>
      <c r="P70" s="98">
        <v>1.1024086951754337E-2</v>
      </c>
      <c r="Q70" s="98">
        <v>0</v>
      </c>
      <c r="R70" s="98">
        <v>4.2710210988348048E-3</v>
      </c>
      <c r="S70" s="98">
        <v>4.8217040036131927E-3</v>
      </c>
      <c r="T70" s="98">
        <v>4.6502378076345588E-3</v>
      </c>
      <c r="U70" s="98">
        <v>4.8813219689012128E-3</v>
      </c>
      <c r="V70" s="98">
        <v>4.649286844913697E-3</v>
      </c>
      <c r="W70" s="98">
        <v>9.1655512015825086E-3</v>
      </c>
      <c r="X70" s="98">
        <v>5.6127361686251175E-3</v>
      </c>
      <c r="Y70" s="98">
        <v>2.5905913703038351E-3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6.9953252034877871E-4</v>
      </c>
      <c r="D71" s="101">
        <v>6.2929223793530209E-5</v>
      </c>
      <c r="E71" s="101">
        <v>0</v>
      </c>
      <c r="F71" s="101">
        <v>0</v>
      </c>
      <c r="G71" s="101">
        <v>0</v>
      </c>
      <c r="H71" s="101">
        <v>0</v>
      </c>
      <c r="I71" s="101">
        <v>1.0788873447687451E-4</v>
      </c>
      <c r="J71" s="101">
        <v>4.1610745773468472E-4</v>
      </c>
      <c r="K71" s="101">
        <v>3.2302973067553983E-4</v>
      </c>
      <c r="L71" s="101">
        <v>3.3383854669926928E-4</v>
      </c>
      <c r="M71" s="101">
        <v>4.7336135487955272E-4</v>
      </c>
      <c r="N71" s="101">
        <v>1.057753814941604E-3</v>
      </c>
      <c r="O71" s="101">
        <v>2.7064298058981337E-4</v>
      </c>
      <c r="P71" s="101">
        <v>1.9448804829684144E-3</v>
      </c>
      <c r="Q71" s="101">
        <v>0</v>
      </c>
      <c r="R71" s="101">
        <v>1.1035886138744462E-3</v>
      </c>
      <c r="S71" s="101">
        <v>1.1756770253236232E-3</v>
      </c>
      <c r="T71" s="101">
        <v>1.1633745794168461E-3</v>
      </c>
      <c r="U71" s="101">
        <v>1.1993071491499176E-3</v>
      </c>
      <c r="V71" s="101">
        <v>1.2409291578625577E-3</v>
      </c>
      <c r="W71" s="101">
        <v>1.9638339362029909E-3</v>
      </c>
      <c r="X71" s="101">
        <v>1.4251984799313448E-3</v>
      </c>
      <c r="Y71" s="101">
        <v>8.1622169384322279E-4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2.2965863805008853E-3</v>
      </c>
      <c r="D72" s="104">
        <v>2.1249608932210904E-4</v>
      </c>
      <c r="E72" s="104">
        <v>0</v>
      </c>
      <c r="F72" s="104">
        <v>0</v>
      </c>
      <c r="G72" s="104">
        <v>0</v>
      </c>
      <c r="H72" s="104">
        <v>0</v>
      </c>
      <c r="I72" s="104">
        <v>3.7647551833679821E-4</v>
      </c>
      <c r="J72" s="104">
        <v>1.21544223004607E-3</v>
      </c>
      <c r="K72" s="104">
        <v>1.0452600072300032E-3</v>
      </c>
      <c r="L72" s="104">
        <v>1.1391016382505492E-3</v>
      </c>
      <c r="M72" s="104">
        <v>1.338312038129581E-3</v>
      </c>
      <c r="N72" s="104">
        <v>5.5928235093906089E-3</v>
      </c>
      <c r="O72" s="104">
        <v>1.3161515136416654E-3</v>
      </c>
      <c r="P72" s="104">
        <v>9.0792064687859227E-3</v>
      </c>
      <c r="Q72" s="104">
        <v>0</v>
      </c>
      <c r="R72" s="104">
        <v>3.1674324849603583E-3</v>
      </c>
      <c r="S72" s="104">
        <v>3.6460269782895693E-3</v>
      </c>
      <c r="T72" s="104">
        <v>3.4868632282177127E-3</v>
      </c>
      <c r="U72" s="104">
        <v>3.6820148197512954E-3</v>
      </c>
      <c r="V72" s="104">
        <v>3.4083576870511398E-3</v>
      </c>
      <c r="W72" s="104">
        <v>7.2017172653795185E-3</v>
      </c>
      <c r="X72" s="104">
        <v>4.1875376886937729E-3</v>
      </c>
      <c r="Y72" s="104">
        <v>1.7743696764606122E-3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5.261593848733277</v>
      </c>
      <c r="D73" s="101">
        <v>8.0660778787666967</v>
      </c>
      <c r="E73" s="101">
        <v>7.2912840244260542</v>
      </c>
      <c r="F73" s="101">
        <v>4.7196965068254899</v>
      </c>
      <c r="G73" s="101">
        <v>2.4329496426635666</v>
      </c>
      <c r="H73" s="101">
        <v>3.3156382112197536</v>
      </c>
      <c r="I73" s="101">
        <v>1.506127560585248</v>
      </c>
      <c r="J73" s="101">
        <v>1.4830578869747979</v>
      </c>
      <c r="K73" s="101">
        <v>0.29049325199909698</v>
      </c>
      <c r="L73" s="101">
        <v>0.34230002617784294</v>
      </c>
      <c r="M73" s="101">
        <v>0</v>
      </c>
      <c r="N73" s="101">
        <v>0</v>
      </c>
      <c r="O73" s="101">
        <v>0.25109351131888813</v>
      </c>
      <c r="P73" s="101">
        <v>1.6535829728239657</v>
      </c>
      <c r="Q73" s="101">
        <v>5.5461912374655151</v>
      </c>
      <c r="R73" s="101">
        <v>4.9865971896926613</v>
      </c>
      <c r="S73" s="101">
        <v>3.5083964370957363</v>
      </c>
      <c r="T73" s="101">
        <v>3.5728442741631401</v>
      </c>
      <c r="U73" s="101">
        <v>2.852176471139932</v>
      </c>
      <c r="V73" s="101">
        <v>1.1698126667741173</v>
      </c>
      <c r="W73" s="101">
        <v>1.2081746329826677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0.41372605977574262</v>
      </c>
      <c r="D74" s="104">
        <v>6.9354963885643703E-2</v>
      </c>
      <c r="E74" s="104">
        <v>3.5127408972565263E-2</v>
      </c>
      <c r="F74" s="104">
        <v>3.6069323704521782E-3</v>
      </c>
      <c r="G74" s="104">
        <v>2.2094211222011238E-2</v>
      </c>
      <c r="H74" s="104">
        <v>2.4712724337525773E-2</v>
      </c>
      <c r="I74" s="104">
        <v>6.9754620601599274E-2</v>
      </c>
      <c r="J74" s="104">
        <v>0.15004197949269976</v>
      </c>
      <c r="K74" s="104">
        <v>1.9562537208946861E-2</v>
      </c>
      <c r="L74" s="104">
        <v>1.3325182056743299E-2</v>
      </c>
      <c r="M74" s="104">
        <v>0</v>
      </c>
      <c r="N74" s="104">
        <v>0</v>
      </c>
      <c r="O74" s="104">
        <v>1.3765505920634935E-2</v>
      </c>
      <c r="P74" s="104">
        <v>0.14387491060652971</v>
      </c>
      <c r="Q74" s="104">
        <v>0.44259515310032188</v>
      </c>
      <c r="R74" s="104">
        <v>0.4329006698028417</v>
      </c>
      <c r="S74" s="104">
        <v>0.28982605747534174</v>
      </c>
      <c r="T74" s="104">
        <v>0.36991248664780085</v>
      </c>
      <c r="U74" s="104">
        <v>0.31137881039561799</v>
      </c>
      <c r="V74" s="104">
        <v>0.15984604574443312</v>
      </c>
      <c r="W74" s="104">
        <v>0.15891539756277931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9.6598626747796248E-2</v>
      </c>
      <c r="D75" s="98">
        <v>1.5839745178916485E-2</v>
      </c>
      <c r="E75" s="98">
        <v>9.8000854354595209E-3</v>
      </c>
      <c r="F75" s="98">
        <v>8.5558867113053971E-4</v>
      </c>
      <c r="G75" s="98">
        <v>4.4905954398619203E-3</v>
      </c>
      <c r="H75" s="98">
        <v>6.7706258337093704E-3</v>
      </c>
      <c r="I75" s="98">
        <v>1.5535126235278399E-2</v>
      </c>
      <c r="J75" s="98">
        <v>3.8292128104741814E-2</v>
      </c>
      <c r="K75" s="98">
        <v>4.6185417920867524E-3</v>
      </c>
      <c r="L75" s="98">
        <v>3.0194866858063666E-3</v>
      </c>
      <c r="M75" s="98">
        <v>0</v>
      </c>
      <c r="N75" s="98">
        <v>0</v>
      </c>
      <c r="O75" s="98">
        <v>2.3475059381701103E-3</v>
      </c>
      <c r="P75" s="98">
        <v>2.5245766362955804E-2</v>
      </c>
      <c r="Q75" s="98">
        <v>0.11791784310624404</v>
      </c>
      <c r="R75" s="98">
        <v>0.111867543410091</v>
      </c>
      <c r="S75" s="98">
        <v>7.0625827808625391E-2</v>
      </c>
      <c r="T75" s="98">
        <v>9.2548573741442319E-2</v>
      </c>
      <c r="U75" s="98">
        <v>7.6519003802513225E-2</v>
      </c>
      <c r="V75" s="98">
        <v>4.2719984228694434E-2</v>
      </c>
      <c r="W75" s="98">
        <v>3.3866336261066832E-2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0.31712743302794638</v>
      </c>
      <c r="D76" s="98">
        <v>5.3515218706727222E-2</v>
      </c>
      <c r="E76" s="98">
        <v>2.5327323537105741E-2</v>
      </c>
      <c r="F76" s="98">
        <v>2.7513436993216386E-3</v>
      </c>
      <c r="G76" s="98">
        <v>1.7603615782149317E-2</v>
      </c>
      <c r="H76" s="98">
        <v>1.7942098503816402E-2</v>
      </c>
      <c r="I76" s="98">
        <v>5.4219494366320876E-2</v>
      </c>
      <c r="J76" s="98">
        <v>0.11174985138795795</v>
      </c>
      <c r="K76" s="98">
        <v>1.4943995416860109E-2</v>
      </c>
      <c r="L76" s="98">
        <v>1.0305695370936932E-2</v>
      </c>
      <c r="M76" s="98">
        <v>0</v>
      </c>
      <c r="N76" s="98">
        <v>0</v>
      </c>
      <c r="O76" s="98">
        <v>1.1417999982464825E-2</v>
      </c>
      <c r="P76" s="98">
        <v>0.1186291442435739</v>
      </c>
      <c r="Q76" s="98">
        <v>0.32467730999407785</v>
      </c>
      <c r="R76" s="98">
        <v>0.32103312639275067</v>
      </c>
      <c r="S76" s="98">
        <v>0.21920022966671637</v>
      </c>
      <c r="T76" s="98">
        <v>0.27736391290635853</v>
      </c>
      <c r="U76" s="98">
        <v>0.23485980659310476</v>
      </c>
      <c r="V76" s="98">
        <v>0.11712606151573868</v>
      </c>
      <c r="W76" s="98">
        <v>0.12504906130171248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3.1650418516036982</v>
      </c>
      <c r="D77" s="122">
        <v>3.9819401192854014</v>
      </c>
      <c r="E77" s="122">
        <v>3.2550311686158429</v>
      </c>
      <c r="F77" s="122">
        <v>2.522249630081479</v>
      </c>
      <c r="G77" s="122">
        <v>1.4769250074965581</v>
      </c>
      <c r="H77" s="122">
        <v>1.3502830444163176</v>
      </c>
      <c r="I77" s="122">
        <v>1.4214533683707831</v>
      </c>
      <c r="J77" s="122">
        <v>1.704875309149317</v>
      </c>
      <c r="K77" s="122">
        <v>0.83620450252085932</v>
      </c>
      <c r="L77" s="122">
        <v>0.97933648382866467</v>
      </c>
      <c r="M77" s="122">
        <v>0.64619391512244539</v>
      </c>
      <c r="N77" s="122">
        <v>0.96954779576469408</v>
      </c>
      <c r="O77" s="122">
        <v>1.6102752236071773</v>
      </c>
      <c r="P77" s="122">
        <v>1.7995232285095744</v>
      </c>
      <c r="Q77" s="122">
        <v>2.597443816069557</v>
      </c>
      <c r="R77" s="122">
        <v>2.4424372158930745</v>
      </c>
      <c r="S77" s="122">
        <v>2.5388026122899543</v>
      </c>
      <c r="T77" s="122">
        <v>2.8338539901054847</v>
      </c>
      <c r="U77" s="122">
        <v>2.5406447031576254</v>
      </c>
      <c r="V77" s="122">
        <v>2.5809704198033381</v>
      </c>
      <c r="W77" s="122">
        <v>1.7771808537247193</v>
      </c>
      <c r="X77" s="122">
        <v>0.8781660632078413</v>
      </c>
      <c r="Y77" s="122">
        <v>0.57901040281285931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2.9892867344625675</v>
      </c>
      <c r="D78" s="98">
        <v>3.4057549804351144</v>
      </c>
      <c r="E78" s="98">
        <v>2.8352146460698942</v>
      </c>
      <c r="F78" s="98">
        <v>2.4968148873755127</v>
      </c>
      <c r="G78" s="98">
        <v>0.96008579935170169</v>
      </c>
      <c r="H78" s="98">
        <v>1.1700346200545129</v>
      </c>
      <c r="I78" s="98">
        <v>1.308389817024554</v>
      </c>
      <c r="J78" s="98">
        <v>1.4814971060299746</v>
      </c>
      <c r="K78" s="98">
        <v>0.76295590475920017</v>
      </c>
      <c r="L78" s="98">
        <v>0.9726877476745931</v>
      </c>
      <c r="M78" s="98">
        <v>0.60577237027865183</v>
      </c>
      <c r="N78" s="98">
        <v>0.89154595438187312</v>
      </c>
      <c r="O78" s="98">
        <v>1.3234218819198496</v>
      </c>
      <c r="P78" s="98">
        <v>1.7913391049171075</v>
      </c>
      <c r="Q78" s="98">
        <v>2.4882456432282587</v>
      </c>
      <c r="R78" s="98">
        <v>2.386618797600891</v>
      </c>
      <c r="S78" s="98">
        <v>2.5039594800230391</v>
      </c>
      <c r="T78" s="98">
        <v>2.7399337943957343</v>
      </c>
      <c r="U78" s="98">
        <v>2.3519268320351783</v>
      </c>
      <c r="V78" s="98">
        <v>2.2056508991751014</v>
      </c>
      <c r="W78" s="98">
        <v>1.7091230912029263</v>
      </c>
      <c r="X78" s="98">
        <v>0.85610269341695278</v>
      </c>
      <c r="Y78" s="98">
        <v>0.53414195333786374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0.17575511714113079</v>
      </c>
      <c r="D79" s="33">
        <v>0.57618513885028688</v>
      </c>
      <c r="E79" s="33">
        <v>0.41981652254594848</v>
      </c>
      <c r="F79" s="33">
        <v>2.5434742705966181E-2</v>
      </c>
      <c r="G79" s="33">
        <v>0.5168392081448564</v>
      </c>
      <c r="H79" s="33">
        <v>0.18024842436180469</v>
      </c>
      <c r="I79" s="33">
        <v>0.11306355134622896</v>
      </c>
      <c r="J79" s="33">
        <v>0.22337820311934226</v>
      </c>
      <c r="K79" s="33">
        <v>7.3248597761659109E-2</v>
      </c>
      <c r="L79" s="33">
        <v>6.6487361540715764E-3</v>
      </c>
      <c r="M79" s="33">
        <v>4.0421544843793525E-2</v>
      </c>
      <c r="N79" s="33">
        <v>7.8001841382820999E-2</v>
      </c>
      <c r="O79" s="33">
        <v>0.28685334168732785</v>
      </c>
      <c r="P79" s="33">
        <v>8.1841235924668184E-3</v>
      </c>
      <c r="Q79" s="33">
        <v>0.10919817284129842</v>
      </c>
      <c r="R79" s="33">
        <v>5.58184182921833E-2</v>
      </c>
      <c r="S79" s="33">
        <v>3.484313226691519E-2</v>
      </c>
      <c r="T79" s="33">
        <v>9.3920195709750381E-2</v>
      </c>
      <c r="U79" s="33">
        <v>0.18871787112244695</v>
      </c>
      <c r="V79" s="33">
        <v>0.3753195206282367</v>
      </c>
      <c r="W79" s="33">
        <v>6.8057762521793186E-2</v>
      </c>
      <c r="X79" s="33">
        <v>2.2063369790888541E-2</v>
      </c>
      <c r="Y79" s="33">
        <v>4.4868449474995582E-2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9.5077208187864208</v>
      </c>
      <c r="D81" s="117">
        <f t="shared" si="28"/>
        <v>5.4670110126605973</v>
      </c>
      <c r="E81" s="117">
        <f t="shared" si="28"/>
        <v>11.639289437491316</v>
      </c>
      <c r="F81" s="117">
        <f t="shared" si="28"/>
        <v>18.449403406852564</v>
      </c>
      <c r="G81" s="117">
        <f t="shared" si="28"/>
        <v>55.047374692553696</v>
      </c>
      <c r="H81" s="117">
        <f t="shared" si="28"/>
        <v>38.544309190857383</v>
      </c>
      <c r="I81" s="117">
        <f t="shared" si="28"/>
        <v>31.601260737037993</v>
      </c>
      <c r="J81" s="117">
        <f t="shared" si="28"/>
        <v>23.238790909222679</v>
      </c>
      <c r="K81" s="117">
        <f t="shared" si="28"/>
        <v>45.116613067517918</v>
      </c>
      <c r="L81" s="117">
        <f t="shared" si="28"/>
        <v>42.480218260056986</v>
      </c>
      <c r="M81" s="117">
        <f t="shared" si="28"/>
        <v>48.843082163589102</v>
      </c>
      <c r="N81" s="117">
        <f t="shared" si="28"/>
        <v>34.614375492944582</v>
      </c>
      <c r="O81" s="117">
        <f t="shared" si="28"/>
        <v>19.419303849739176</v>
      </c>
      <c r="P81" s="117">
        <f t="shared" si="28"/>
        <v>16.460059657781251</v>
      </c>
      <c r="Q81" s="117">
        <f t="shared" si="28"/>
        <v>4.9215719077726598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4.2706979263280385</v>
      </c>
      <c r="V81" s="117">
        <f t="shared" si="29"/>
        <v>15.736501449408101</v>
      </c>
      <c r="W81" s="117">
        <f t="shared" ref="W81:Y81" si="30">W82+W85+W87+W100</f>
        <v>22.470124158439788</v>
      </c>
      <c r="X81" s="117">
        <f t="shared" si="30"/>
        <v>23.950606350489569</v>
      </c>
      <c r="Y81" s="117">
        <f t="shared" si="30"/>
        <v>22.104277354554082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7.952108112053911</v>
      </c>
      <c r="D82" s="122">
        <f t="shared" si="31"/>
        <v>4.5571290017734833</v>
      </c>
      <c r="E82" s="122">
        <f t="shared" si="31"/>
        <v>9.552838047891786</v>
      </c>
      <c r="F82" s="122">
        <f t="shared" si="31"/>
        <v>14.429200488341992</v>
      </c>
      <c r="G82" s="122">
        <f t="shared" si="31"/>
        <v>46.508457389845077</v>
      </c>
      <c r="H82" s="122">
        <f t="shared" si="31"/>
        <v>31.476440745956296</v>
      </c>
      <c r="I82" s="122">
        <f t="shared" si="31"/>
        <v>25.511491316038263</v>
      </c>
      <c r="J82" s="122">
        <f t="shared" si="31"/>
        <v>17.588935166690121</v>
      </c>
      <c r="K82" s="122">
        <f t="shared" si="31"/>
        <v>36.37604710981428</v>
      </c>
      <c r="L82" s="122">
        <f t="shared" si="31"/>
        <v>34.206176852894544</v>
      </c>
      <c r="M82" s="122">
        <f t="shared" si="31"/>
        <v>39.805903052654372</v>
      </c>
      <c r="N82" s="122">
        <f t="shared" si="31"/>
        <v>28.837972314219304</v>
      </c>
      <c r="O82" s="122">
        <f t="shared" si="31"/>
        <v>16.352816800567378</v>
      </c>
      <c r="P82" s="122">
        <f t="shared" si="31"/>
        <v>13.385827573033342</v>
      </c>
      <c r="Q82" s="122">
        <f t="shared" si="31"/>
        <v>3.9021586671444113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2.8696233909191182</v>
      </c>
      <c r="V82" s="122">
        <f t="shared" si="32"/>
        <v>10.197542786489866</v>
      </c>
      <c r="W82" s="122">
        <f t="shared" ref="W82:Y82" si="33">SUM(W83:W84)</f>
        <v>13.613125327072748</v>
      </c>
      <c r="X82" s="122">
        <f t="shared" si="33"/>
        <v>14.084651424634924</v>
      </c>
      <c r="Y82" s="122">
        <f t="shared" si="33"/>
        <v>11.654597134444169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7.8757772953661247</v>
      </c>
      <c r="D83" s="98">
        <v>4.514035835425326</v>
      </c>
      <c r="E83" s="98">
        <v>9.4647809809179151</v>
      </c>
      <c r="F83" s="98">
        <v>14.297318058708361</v>
      </c>
      <c r="G83" s="98">
        <v>46.093474717272841</v>
      </c>
      <c r="H83" s="98">
        <v>31.202049931741676</v>
      </c>
      <c r="I83" s="98">
        <v>25.292590457097749</v>
      </c>
      <c r="J83" s="98">
        <v>17.439745655268389</v>
      </c>
      <c r="K83" s="98">
        <v>36.072457637254125</v>
      </c>
      <c r="L83" s="98">
        <v>33.924427521625503</v>
      </c>
      <c r="M83" s="98">
        <v>39.483704478986333</v>
      </c>
      <c r="N83" s="98">
        <v>28.613728119657534</v>
      </c>
      <c r="O83" s="98">
        <v>16.226599047201045</v>
      </c>
      <c r="P83" s="98">
        <v>13.282273245040157</v>
      </c>
      <c r="Q83" s="98">
        <v>3.8719308131576042</v>
      </c>
      <c r="R83" s="98">
        <v>0</v>
      </c>
      <c r="S83" s="98">
        <v>0</v>
      </c>
      <c r="T83" s="98">
        <v>0</v>
      </c>
      <c r="U83" s="98">
        <v>2.8474871114544587</v>
      </c>
      <c r="V83" s="98">
        <v>10.117538441457638</v>
      </c>
      <c r="W83" s="98">
        <v>13.506386006419939</v>
      </c>
      <c r="X83" s="98">
        <v>13.975289367552362</v>
      </c>
      <c r="Y83" s="98">
        <v>11.56461660605023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7.6330816687786546E-2</v>
      </c>
      <c r="D84" s="98">
        <v>4.3093166348157678E-2</v>
      </c>
      <c r="E84" s="98">
        <v>8.8057066973871362E-2</v>
      </c>
      <c r="F84" s="98">
        <v>0.13188242963363131</v>
      </c>
      <c r="G84" s="98">
        <v>0.41498267257223326</v>
      </c>
      <c r="H84" s="98">
        <v>0.2743908142146203</v>
      </c>
      <c r="I84" s="98">
        <v>0.21890085894051642</v>
      </c>
      <c r="J84" s="98">
        <v>0.14918951142173073</v>
      </c>
      <c r="K84" s="98">
        <v>0.30358947256015789</v>
      </c>
      <c r="L84" s="98">
        <v>0.28174933126903856</v>
      </c>
      <c r="M84" s="98">
        <v>0.32219857366803895</v>
      </c>
      <c r="N84" s="98">
        <v>0.22424419456177128</v>
      </c>
      <c r="O84" s="98">
        <v>0.12621775336633306</v>
      </c>
      <c r="P84" s="98">
        <v>0.10355432799318527</v>
      </c>
      <c r="Q84" s="98">
        <v>3.0227853986807E-2</v>
      </c>
      <c r="R84" s="98">
        <v>0</v>
      </c>
      <c r="S84" s="98">
        <v>0</v>
      </c>
      <c r="T84" s="98">
        <v>0</v>
      </c>
      <c r="U84" s="98">
        <v>2.2136279464659694E-2</v>
      </c>
      <c r="V84" s="98">
        <v>8.0004345032227725E-2</v>
      </c>
      <c r="W84" s="98">
        <v>0.10673932065280789</v>
      </c>
      <c r="X84" s="98">
        <v>0.10936205708256158</v>
      </c>
      <c r="Y84" s="98">
        <v>8.9980528393939704E-2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1.5582480461674361E-2</v>
      </c>
      <c r="D85" s="122">
        <f t="shared" si="34"/>
        <v>1.6483122614076792E-2</v>
      </c>
      <c r="E85" s="122">
        <f t="shared" si="34"/>
        <v>6.7349740176350495E-2</v>
      </c>
      <c r="F85" s="122">
        <f t="shared" si="34"/>
        <v>8.432339695839261E-2</v>
      </c>
      <c r="G85" s="122">
        <f t="shared" si="34"/>
        <v>0.21792807937767666</v>
      </c>
      <c r="H85" s="122">
        <f t="shared" si="34"/>
        <v>0.29684937191191119</v>
      </c>
      <c r="I85" s="122">
        <f t="shared" si="34"/>
        <v>0.41406788805763067</v>
      </c>
      <c r="J85" s="122">
        <f t="shared" si="34"/>
        <v>0.28370499355285644</v>
      </c>
      <c r="K85" s="122">
        <f t="shared" si="34"/>
        <v>0.50414979129279935</v>
      </c>
      <c r="L85" s="122">
        <f t="shared" si="34"/>
        <v>0.54731569606175579</v>
      </c>
      <c r="M85" s="122">
        <f t="shared" si="34"/>
        <v>0.61016163581625527</v>
      </c>
      <c r="N85" s="122">
        <f t="shared" si="34"/>
        <v>0.85038954237075537</v>
      </c>
      <c r="O85" s="122">
        <f t="shared" si="34"/>
        <v>0.29083363457084749</v>
      </c>
      <c r="P85" s="122">
        <f t="shared" si="34"/>
        <v>0.20635061299484031</v>
      </c>
      <c r="Q85" s="122">
        <f t="shared" si="34"/>
        <v>7.9340995016974877E-2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0.2626577006144204</v>
      </c>
      <c r="V85" s="122">
        <f t="shared" si="34"/>
        <v>0.57520126647769199</v>
      </c>
      <c r="W85" s="122">
        <f t="shared" si="34"/>
        <v>2.5057310156668469</v>
      </c>
      <c r="X85" s="122">
        <f t="shared" si="34"/>
        <v>2.2413659492035745</v>
      </c>
      <c r="Y85" s="122">
        <f t="shared" si="34"/>
        <v>1.6819924737148015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1.5582480461674361E-2</v>
      </c>
      <c r="D86" s="98">
        <v>1.6483122614076792E-2</v>
      </c>
      <c r="E86" s="98">
        <v>6.7349740176350495E-2</v>
      </c>
      <c r="F86" s="98">
        <v>8.432339695839261E-2</v>
      </c>
      <c r="G86" s="98">
        <v>0.21792807937767666</v>
      </c>
      <c r="H86" s="98">
        <v>0.29684937191191119</v>
      </c>
      <c r="I86" s="98">
        <v>0.41406788805763067</v>
      </c>
      <c r="J86" s="98">
        <v>0.28370499355285644</v>
      </c>
      <c r="K86" s="98">
        <v>0.50414979129279935</v>
      </c>
      <c r="L86" s="98">
        <v>0.54731569606175579</v>
      </c>
      <c r="M86" s="98">
        <v>0.61016163581625527</v>
      </c>
      <c r="N86" s="98">
        <v>0.85038954237075537</v>
      </c>
      <c r="O86" s="98">
        <v>0.29083363457084749</v>
      </c>
      <c r="P86" s="98">
        <v>0.20635061299484031</v>
      </c>
      <c r="Q86" s="98">
        <v>7.9340995016974877E-2</v>
      </c>
      <c r="R86" s="98">
        <v>0</v>
      </c>
      <c r="S86" s="98">
        <v>0</v>
      </c>
      <c r="T86" s="98">
        <v>0</v>
      </c>
      <c r="U86" s="98">
        <v>0.2626577006144204</v>
      </c>
      <c r="V86" s="98">
        <v>0.57520126647769199</v>
      </c>
      <c r="W86" s="98">
        <v>2.5057310156668469</v>
      </c>
      <c r="X86" s="98">
        <v>2.2413659492035745</v>
      </c>
      <c r="Y86" s="98">
        <v>1.6819924737148015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1.0725110775815414</v>
      </c>
      <c r="D87" s="122">
        <v>0.61998032055500374</v>
      </c>
      <c r="E87" s="122">
        <v>1.4291930568813165</v>
      </c>
      <c r="F87" s="122">
        <v>2.7643262110359754</v>
      </c>
      <c r="G87" s="122">
        <v>5.8647603196594691</v>
      </c>
      <c r="H87" s="122">
        <v>4.9310036827794734</v>
      </c>
      <c r="I87" s="122">
        <v>4.1483527218864307</v>
      </c>
      <c r="J87" s="122">
        <v>4.0635669288099363</v>
      </c>
      <c r="K87" s="122">
        <v>6.3067206078883675</v>
      </c>
      <c r="L87" s="122">
        <v>5.8617434495727032</v>
      </c>
      <c r="M87" s="122">
        <v>6.5834525880961845</v>
      </c>
      <c r="N87" s="122">
        <v>3.8260696017934297</v>
      </c>
      <c r="O87" s="122">
        <v>2.1559488925345578</v>
      </c>
      <c r="P87" s="122">
        <v>2.2611871360452565</v>
      </c>
      <c r="Q87" s="122">
        <v>0.75550085321355809</v>
      </c>
      <c r="R87" s="122">
        <v>0</v>
      </c>
      <c r="S87" s="122">
        <v>0</v>
      </c>
      <c r="T87" s="122">
        <v>0</v>
      </c>
      <c r="U87" s="122">
        <v>0.86982057808458757</v>
      </c>
      <c r="V87" s="122">
        <v>3.4390821029915677</v>
      </c>
      <c r="W87" s="122">
        <v>4.3805419008692477</v>
      </c>
      <c r="X87" s="122">
        <v>5.3794237177756177</v>
      </c>
      <c r="Y87" s="122">
        <v>6.3641286006879971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3.8950291791664906E-3</v>
      </c>
      <c r="D88" s="98">
        <v>8.2882512547173266E-4</v>
      </c>
      <c r="E88" s="98">
        <v>8.4175641438320008E-3</v>
      </c>
      <c r="F88" s="98">
        <v>2.905849522562241E-2</v>
      </c>
      <c r="G88" s="98">
        <v>0.19378381403577521</v>
      </c>
      <c r="H88" s="98">
        <v>0.11302871756257798</v>
      </c>
      <c r="I88" s="98">
        <v>0.11842553275066221</v>
      </c>
      <c r="J88" s="98">
        <v>0.10317248837366932</v>
      </c>
      <c r="K88" s="98">
        <v>0.25526822093100771</v>
      </c>
      <c r="L88" s="98">
        <v>0.25069214098196635</v>
      </c>
      <c r="M88" s="98">
        <v>0.30137298661438561</v>
      </c>
      <c r="N88" s="98">
        <v>0.16180882645391109</v>
      </c>
      <c r="O88" s="98">
        <v>5.7769366342062659E-2</v>
      </c>
      <c r="P88" s="98">
        <v>1.1920906633707519E-2</v>
      </c>
      <c r="Q88" s="98">
        <v>1.0268983725483651E-2</v>
      </c>
      <c r="R88" s="98">
        <v>0</v>
      </c>
      <c r="S88" s="98">
        <v>0</v>
      </c>
      <c r="T88" s="98">
        <v>0</v>
      </c>
      <c r="U88" s="98">
        <v>2.4686661062604094E-2</v>
      </c>
      <c r="V88" s="98">
        <v>0.10798935341494449</v>
      </c>
      <c r="W88" s="98">
        <v>0.15901929529900391</v>
      </c>
      <c r="X88" s="98">
        <v>0.12630542788074037</v>
      </c>
      <c r="Y88" s="98">
        <v>8.1201874183987277E-2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7.9276251707096617E-5</v>
      </c>
      <c r="K89" s="98">
        <v>1.9774264552935276E-4</v>
      </c>
      <c r="L89" s="98">
        <v>9.3112142803340481E-5</v>
      </c>
      <c r="M89" s="98">
        <v>2.859126090481557E-4</v>
      </c>
      <c r="N89" s="98">
        <v>3.8131604556464909E-4</v>
      </c>
      <c r="O89" s="98">
        <v>9.902617313011266E-5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5.1160371446027156E-4</v>
      </c>
      <c r="Y89" s="98">
        <v>4.0881348857708461E-4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2.002162721877691E-5</v>
      </c>
      <c r="K90" s="101">
        <v>4.6650598778561241E-5</v>
      </c>
      <c r="L90" s="101">
        <v>2.1082578950545103E-5</v>
      </c>
      <c r="M90" s="101">
        <v>7.4695293553619146E-5</v>
      </c>
      <c r="N90" s="101">
        <v>6.0751650987798317E-5</v>
      </c>
      <c r="O90" s="101">
        <v>1.7004523288288933E-5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1.293354927824616E-4</v>
      </c>
      <c r="Y90" s="101">
        <v>1.279812763639873E-4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5.9254624488319711E-5</v>
      </c>
      <c r="K91" s="104">
        <v>1.5109204675079152E-4</v>
      </c>
      <c r="L91" s="104">
        <v>7.2029563852795385E-5</v>
      </c>
      <c r="M91" s="104">
        <v>2.1121731549453654E-4</v>
      </c>
      <c r="N91" s="104">
        <v>3.2056439457685076E-4</v>
      </c>
      <c r="O91" s="104">
        <v>8.2021649841823723E-5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3.8226822167781001E-4</v>
      </c>
      <c r="Y91" s="104">
        <v>2.8083221221309731E-4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0.16689988838632633</v>
      </c>
      <c r="D92" s="101">
        <v>0.11452567315082954</v>
      </c>
      <c r="E92" s="101">
        <v>0.14876842055340039</v>
      </c>
      <c r="F92" s="101">
        <v>0.22176612983978408</v>
      </c>
      <c r="G92" s="101">
        <v>0.59554944367841856</v>
      </c>
      <c r="H92" s="101">
        <v>0.47990843405242567</v>
      </c>
      <c r="I92" s="101">
        <v>8.8186694770031701E-2</v>
      </c>
      <c r="J92" s="101">
        <v>4.8590397744301989E-2</v>
      </c>
      <c r="K92" s="101">
        <v>0.29492993877782403</v>
      </c>
      <c r="L92" s="101">
        <v>0.33247623527919212</v>
      </c>
      <c r="M92" s="101">
        <v>0.25334864643934712</v>
      </c>
      <c r="N92" s="101">
        <v>0.15231005456637522</v>
      </c>
      <c r="O92" s="101">
        <v>0.12323954182082812</v>
      </c>
      <c r="P92" s="101">
        <v>8.0966592081821415E-2</v>
      </c>
      <c r="Q92" s="101">
        <v>1.4264529905168716E-2</v>
      </c>
      <c r="R92" s="101">
        <v>0</v>
      </c>
      <c r="S92" s="101">
        <v>0</v>
      </c>
      <c r="T92" s="101">
        <v>0</v>
      </c>
      <c r="U92" s="101">
        <v>5.2097894512994729E-2</v>
      </c>
      <c r="V92" s="101">
        <v>9.4128452100661425E-2</v>
      </c>
      <c r="W92" s="101">
        <v>8.0294459944155128E-2</v>
      </c>
      <c r="X92" s="101">
        <v>5.8366772161408065E-2</v>
      </c>
      <c r="Y92" s="101">
        <v>0.11679036347110688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2.4719031090915833E-4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1.7418706219327976E-4</v>
      </c>
      <c r="K93" s="104">
        <v>3.6758630272908945E-4</v>
      </c>
      <c r="L93" s="104">
        <v>3.6210023325952061E-4</v>
      </c>
      <c r="M93" s="104">
        <v>9.7678598990501699E-5</v>
      </c>
      <c r="N93" s="104">
        <v>1.5794322041504674E-4</v>
      </c>
      <c r="O93" s="104">
        <v>9.1919241214813787E-5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1.234324341431592E-4</v>
      </c>
      <c r="V93" s="104">
        <v>0</v>
      </c>
      <c r="W93" s="104">
        <v>1.011284322294288E-4</v>
      </c>
      <c r="X93" s="104">
        <v>9.9682145859721191E-5</v>
      </c>
      <c r="Y93" s="104">
        <v>3.0401208577929154E-4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5.7692331684248212E-5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4.4392391003178434E-5</v>
      </c>
      <c r="K94" s="98">
        <v>8.5368682181743305E-5</v>
      </c>
      <c r="L94" s="98">
        <v>8.2418889666359987E-5</v>
      </c>
      <c r="M94" s="98">
        <v>2.5489621562419663E-5</v>
      </c>
      <c r="N94" s="98">
        <v>2.4901382086265395E-5</v>
      </c>
      <c r="O94" s="98">
        <v>1.5697689009244142E-5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3.0373334006428644E-5</v>
      </c>
      <c r="V94" s="98">
        <v>0</v>
      </c>
      <c r="W94" s="98">
        <v>2.1578768360425418E-5</v>
      </c>
      <c r="X94" s="98">
        <v>2.5248083083745805E-5</v>
      </c>
      <c r="Y94" s="98">
        <v>9.5768903749963316E-5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1.8949797922491009E-4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1.2979467119010133E-4</v>
      </c>
      <c r="K95" s="98">
        <v>2.8221762054734617E-4</v>
      </c>
      <c r="L95" s="98">
        <v>2.7968134359316059E-4</v>
      </c>
      <c r="M95" s="98">
        <v>7.2188977428082042E-5</v>
      </c>
      <c r="N95" s="98">
        <v>1.3304183832878134E-4</v>
      </c>
      <c r="O95" s="98">
        <v>7.6221552205569642E-5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9.305910013673055E-5</v>
      </c>
      <c r="V95" s="98">
        <v>0</v>
      </c>
      <c r="W95" s="98">
        <v>7.9549663869003383E-5</v>
      </c>
      <c r="X95" s="98">
        <v>7.4434062775975389E-5</v>
      </c>
      <c r="Y95" s="98">
        <v>2.0824318202932821E-4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0.83571576907160428</v>
      </c>
      <c r="D96" s="101">
        <v>0.50031860652408078</v>
      </c>
      <c r="E96" s="101">
        <v>1.2658937385783615</v>
      </c>
      <c r="F96" s="101">
        <v>2.5115593916172485</v>
      </c>
      <c r="G96" s="101">
        <v>5.0298132065191874</v>
      </c>
      <c r="H96" s="101">
        <v>4.3060094630479195</v>
      </c>
      <c r="I96" s="101">
        <v>3.7672119728062397</v>
      </c>
      <c r="J96" s="101">
        <v>3.5521970093817532</v>
      </c>
      <c r="K96" s="101">
        <v>5.3929309312244529</v>
      </c>
      <c r="L96" s="101">
        <v>5.0798956198286005</v>
      </c>
      <c r="M96" s="101">
        <v>5.6398173250891075</v>
      </c>
      <c r="N96" s="101">
        <v>3.0944566223220615</v>
      </c>
      <c r="O96" s="101">
        <v>1.8718877738571171</v>
      </c>
      <c r="P96" s="101">
        <v>1.9946905785311817</v>
      </c>
      <c r="Q96" s="101">
        <v>0.67693730815277608</v>
      </c>
      <c r="R96" s="101">
        <v>0</v>
      </c>
      <c r="S96" s="101">
        <v>0</v>
      </c>
      <c r="T96" s="101">
        <v>0</v>
      </c>
      <c r="U96" s="101">
        <v>0.71491414546949161</v>
      </c>
      <c r="V96" s="101">
        <v>2.8478965404028846</v>
      </c>
      <c r="W96" s="101">
        <v>3.6596921718467321</v>
      </c>
      <c r="X96" s="101">
        <v>4.3757507524699664</v>
      </c>
      <c r="Y96" s="101">
        <v>5.0634799189514403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6.5753200633535014E-2</v>
      </c>
      <c r="D97" s="104">
        <v>4.307215754621725E-3</v>
      </c>
      <c r="E97" s="104">
        <v>6.1133336057226841E-3</v>
      </c>
      <c r="F97" s="104">
        <v>1.9421943533204035E-3</v>
      </c>
      <c r="G97" s="104">
        <v>4.5613855426087709E-2</v>
      </c>
      <c r="H97" s="104">
        <v>3.2057068116549493E-2</v>
      </c>
      <c r="I97" s="104">
        <v>0.17452852155949672</v>
      </c>
      <c r="J97" s="104">
        <v>0.3593535699963113</v>
      </c>
      <c r="K97" s="104">
        <v>0.3630261880068249</v>
      </c>
      <c r="L97" s="104">
        <v>0.19822424110688203</v>
      </c>
      <c r="M97" s="104">
        <v>0.38853003874530545</v>
      </c>
      <c r="N97" s="104">
        <v>0.41695483918510234</v>
      </c>
      <c r="O97" s="104">
        <v>0.1028612651002046</v>
      </c>
      <c r="P97" s="104">
        <v>0.17360905879854582</v>
      </c>
      <c r="Q97" s="104">
        <v>5.4030031430129639E-2</v>
      </c>
      <c r="R97" s="104">
        <v>0</v>
      </c>
      <c r="S97" s="104">
        <v>0</v>
      </c>
      <c r="T97" s="104">
        <v>0</v>
      </c>
      <c r="U97" s="104">
        <v>7.7998444605353948E-2</v>
      </c>
      <c r="V97" s="104">
        <v>0.38906775707307684</v>
      </c>
      <c r="W97" s="104">
        <v>0.48143484534712677</v>
      </c>
      <c r="X97" s="104">
        <v>0.81838947940318252</v>
      </c>
      <c r="Y97" s="104">
        <v>1.1019436185071063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1.5352353895509235E-2</v>
      </c>
      <c r="D98" s="98">
        <v>9.8371041035096051E-4</v>
      </c>
      <c r="E98" s="98">
        <v>1.7055397304805244E-3</v>
      </c>
      <c r="F98" s="98">
        <v>4.6070159214721363E-4</v>
      </c>
      <c r="G98" s="98">
        <v>9.2709067145536408E-3</v>
      </c>
      <c r="H98" s="98">
        <v>8.7827796959362523E-3</v>
      </c>
      <c r="I98" s="98">
        <v>3.8869433891252879E-2</v>
      </c>
      <c r="J98" s="98">
        <v>9.1710419868624563E-2</v>
      </c>
      <c r="K98" s="98">
        <v>8.5707268082007904E-2</v>
      </c>
      <c r="L98" s="98">
        <v>4.4917619457469901E-2</v>
      </c>
      <c r="M98" s="98">
        <v>0.10158633893604951</v>
      </c>
      <c r="N98" s="98">
        <v>6.6046292771266363E-2</v>
      </c>
      <c r="O98" s="98">
        <v>1.7541486090130023E-2</v>
      </c>
      <c r="P98" s="98">
        <v>3.0463224744633335E-2</v>
      </c>
      <c r="Q98" s="98">
        <v>1.4394881472548209E-2</v>
      </c>
      <c r="R98" s="98">
        <v>0</v>
      </c>
      <c r="S98" s="98">
        <v>0</v>
      </c>
      <c r="T98" s="98">
        <v>0</v>
      </c>
      <c r="U98" s="98">
        <v>1.9167531893914604E-2</v>
      </c>
      <c r="V98" s="98">
        <v>0.10398110487280671</v>
      </c>
      <c r="W98" s="98">
        <v>0.1025982038894592</v>
      </c>
      <c r="X98" s="98">
        <v>0.2067643941708783</v>
      </c>
      <c r="Y98" s="98">
        <v>0.3473848147417844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5.0400846738025779E-2</v>
      </c>
      <c r="D99" s="98">
        <v>3.3235053442707643E-3</v>
      </c>
      <c r="E99" s="98">
        <v>4.4077938752421601E-3</v>
      </c>
      <c r="F99" s="98">
        <v>1.4814927611731899E-3</v>
      </c>
      <c r="G99" s="98">
        <v>3.6342948711534068E-2</v>
      </c>
      <c r="H99" s="98">
        <v>2.3274288420613239E-2</v>
      </c>
      <c r="I99" s="98">
        <v>0.13565908766824383</v>
      </c>
      <c r="J99" s="98">
        <v>0.26764315012768675</v>
      </c>
      <c r="K99" s="98">
        <v>0.277318919924817</v>
      </c>
      <c r="L99" s="98">
        <v>0.15330662164941214</v>
      </c>
      <c r="M99" s="98">
        <v>0.28694369980925594</v>
      </c>
      <c r="N99" s="98">
        <v>0.35090854641383595</v>
      </c>
      <c r="O99" s="98">
        <v>8.5319779010074578E-2</v>
      </c>
      <c r="P99" s="98">
        <v>0.14314583405391249</v>
      </c>
      <c r="Q99" s="98">
        <v>3.9635149957581432E-2</v>
      </c>
      <c r="R99" s="98">
        <v>0</v>
      </c>
      <c r="S99" s="98">
        <v>0</v>
      </c>
      <c r="T99" s="98">
        <v>0</v>
      </c>
      <c r="U99" s="98">
        <v>5.8830912711439344E-2</v>
      </c>
      <c r="V99" s="98">
        <v>0.28508665220027013</v>
      </c>
      <c r="W99" s="98">
        <v>0.37883664145766754</v>
      </c>
      <c r="X99" s="98">
        <v>0.61162508523230419</v>
      </c>
      <c r="Y99" s="98">
        <v>0.75455880376532181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0.46751914868929462</v>
      </c>
      <c r="D100" s="122">
        <v>0.27341856771803341</v>
      </c>
      <c r="E100" s="122">
        <v>0.58990859254186134</v>
      </c>
      <c r="F100" s="122">
        <v>1.1715533105162022</v>
      </c>
      <c r="G100" s="122">
        <v>2.4562289036714726</v>
      </c>
      <c r="H100" s="122">
        <v>1.8400153902097021</v>
      </c>
      <c r="I100" s="122">
        <v>1.5273488110556697</v>
      </c>
      <c r="J100" s="122">
        <v>1.3025838201697659</v>
      </c>
      <c r="K100" s="122">
        <v>1.9296955585224782</v>
      </c>
      <c r="L100" s="122">
        <v>1.8649822615279872</v>
      </c>
      <c r="M100" s="122">
        <v>1.8435648870222909</v>
      </c>
      <c r="N100" s="122">
        <v>1.0999440345610907</v>
      </c>
      <c r="O100" s="122">
        <v>0.61970452206639359</v>
      </c>
      <c r="P100" s="122">
        <v>0.60669433570781228</v>
      </c>
      <c r="Q100" s="122">
        <v>0.18457139239771531</v>
      </c>
      <c r="R100" s="122">
        <v>0</v>
      </c>
      <c r="S100" s="122">
        <v>0</v>
      </c>
      <c r="T100" s="122">
        <v>0</v>
      </c>
      <c r="U100" s="122">
        <v>0.26859625670991277</v>
      </c>
      <c r="V100" s="122">
        <v>1.5246752934489753</v>
      </c>
      <c r="W100" s="122">
        <v>1.9707259148309464</v>
      </c>
      <c r="X100" s="122">
        <v>2.2451652588754576</v>
      </c>
      <c r="Y100" s="122">
        <v>2.4035591457071144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2.5834416574338416E-4</v>
      </c>
      <c r="D101" s="98">
        <v>1.1980008962858584E-4</v>
      </c>
      <c r="E101" s="98">
        <v>3.5963785150364922E-4</v>
      </c>
      <c r="F101" s="98">
        <v>8.3983779820631253E-4</v>
      </c>
      <c r="G101" s="98">
        <v>4.3212904602664927E-3</v>
      </c>
      <c r="H101" s="98">
        <v>2.073529196719047E-3</v>
      </c>
      <c r="I101" s="98">
        <v>1.7899491270784919E-3</v>
      </c>
      <c r="J101" s="98">
        <v>1.8203023390845755E-3</v>
      </c>
      <c r="K101" s="98">
        <v>4.4752912425001642E-3</v>
      </c>
      <c r="L101" s="98">
        <v>3.4862511405074808E-3</v>
      </c>
      <c r="M101" s="98">
        <v>4.4793134425448909E-3</v>
      </c>
      <c r="N101" s="98">
        <v>2.2244394426719056E-3</v>
      </c>
      <c r="O101" s="98">
        <v>1.0026901712304828E-3</v>
      </c>
      <c r="P101" s="98">
        <v>9.9787596303308845E-4</v>
      </c>
      <c r="Q101" s="98">
        <v>3.7903855789012678E-4</v>
      </c>
      <c r="R101" s="98">
        <v>0</v>
      </c>
      <c r="S101" s="98">
        <v>0</v>
      </c>
      <c r="T101" s="98">
        <v>0</v>
      </c>
      <c r="U101" s="98">
        <v>2.2357613268299099E-4</v>
      </c>
      <c r="V101" s="98">
        <v>4.0820408407163687E-4</v>
      </c>
      <c r="W101" s="98">
        <v>3.3602707047804951E-3</v>
      </c>
      <c r="X101" s="98">
        <v>5.6039501665216679E-3</v>
      </c>
      <c r="Y101" s="98">
        <v>5.1158057437423344E-3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0.39484986101895597</v>
      </c>
      <c r="D102" s="98">
        <v>0.27329876762840483</v>
      </c>
      <c r="E102" s="98">
        <v>0.58954895469035773</v>
      </c>
      <c r="F102" s="98">
        <v>0.99304492628744978</v>
      </c>
      <c r="G102" s="98">
        <v>1.8551741235872821</v>
      </c>
      <c r="H102" s="98">
        <v>1.4265941587242259</v>
      </c>
      <c r="I102" s="98">
        <v>1.1260509816663473</v>
      </c>
      <c r="J102" s="98">
        <v>0.92581996394961774</v>
      </c>
      <c r="K102" s="98">
        <v>1.2127238347766032</v>
      </c>
      <c r="L102" s="98">
        <v>1.1813303018259576</v>
      </c>
      <c r="M102" s="98">
        <v>0.97722422623077676</v>
      </c>
      <c r="N102" s="98">
        <v>0.5836963676305823</v>
      </c>
      <c r="O102" s="98">
        <v>0.43065326910693447</v>
      </c>
      <c r="P102" s="98">
        <v>0.25983539672713152</v>
      </c>
      <c r="Q102" s="98">
        <v>8.1896940897440415E-2</v>
      </c>
      <c r="R102" s="98">
        <v>0</v>
      </c>
      <c r="S102" s="98">
        <v>0</v>
      </c>
      <c r="T102" s="98">
        <v>0</v>
      </c>
      <c r="U102" s="98">
        <v>0.1435095120771977</v>
      </c>
      <c r="V102" s="98">
        <v>0.61653427667657357</v>
      </c>
      <c r="W102" s="98">
        <v>0.89249781825909991</v>
      </c>
      <c r="X102" s="98">
        <v>0.81669826132573753</v>
      </c>
      <c r="Y102" s="98">
        <v>0.96552965165416293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7.241094350459526E-2</v>
      </c>
      <c r="D103" s="33">
        <v>0</v>
      </c>
      <c r="E103" s="33">
        <v>0</v>
      </c>
      <c r="F103" s="33">
        <v>0.17766854643054614</v>
      </c>
      <c r="G103" s="33">
        <v>0.59673348962392414</v>
      </c>
      <c r="H103" s="33">
        <v>0.41134770228875694</v>
      </c>
      <c r="I103" s="33">
        <v>0.39950788026224371</v>
      </c>
      <c r="J103" s="33">
        <v>0.37494355388106365</v>
      </c>
      <c r="K103" s="33">
        <v>0.71249643250337502</v>
      </c>
      <c r="L103" s="33">
        <v>0.68016570856152236</v>
      </c>
      <c r="M103" s="33">
        <v>0.86186134734896924</v>
      </c>
      <c r="N103" s="33">
        <v>0.51402322748783646</v>
      </c>
      <c r="O103" s="33">
        <v>0.1880485627882286</v>
      </c>
      <c r="P103" s="33">
        <v>0.34586106301764774</v>
      </c>
      <c r="Q103" s="33">
        <v>0.10229541294238477</v>
      </c>
      <c r="R103" s="33">
        <v>0</v>
      </c>
      <c r="S103" s="33">
        <v>0</v>
      </c>
      <c r="T103" s="33">
        <v>0</v>
      </c>
      <c r="U103" s="33">
        <v>0.12486316850003211</v>
      </c>
      <c r="V103" s="33">
        <v>0.90773281268833017</v>
      </c>
      <c r="W103" s="33">
        <v>1.0748678258670659</v>
      </c>
      <c r="X103" s="33">
        <v>1.4228630473831985</v>
      </c>
      <c r="Y103" s="33">
        <v>1.4329136883092093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10.190304860235562</v>
      </c>
      <c r="D124" s="117">
        <f t="shared" si="42"/>
        <v>0</v>
      </c>
      <c r="E124" s="117">
        <f t="shared" si="42"/>
        <v>8.0581106422047419</v>
      </c>
      <c r="F124" s="117">
        <f t="shared" si="42"/>
        <v>16.925628548652497</v>
      </c>
      <c r="G124" s="117">
        <f t="shared" si="42"/>
        <v>13.376750794920305</v>
      </c>
      <c r="H124" s="117">
        <f t="shared" si="42"/>
        <v>11.377384307046492</v>
      </c>
      <c r="I124" s="117">
        <f t="shared" si="42"/>
        <v>8.6562261700047536</v>
      </c>
      <c r="J124" s="117">
        <f t="shared" si="42"/>
        <v>5.9405944469008682</v>
      </c>
      <c r="K124" s="117">
        <f t="shared" si="42"/>
        <v>5.5594581898377537</v>
      </c>
      <c r="L124" s="117">
        <f t="shared" si="42"/>
        <v>8.8119142666693691</v>
      </c>
      <c r="M124" s="117">
        <f t="shared" si="42"/>
        <v>9.7920629746886085</v>
      </c>
      <c r="N124" s="117">
        <f t="shared" si="42"/>
        <v>12.747170035802819</v>
      </c>
      <c r="O124" s="117">
        <f t="shared" si="42"/>
        <v>11.596493399573943</v>
      </c>
      <c r="P124" s="117">
        <f t="shared" si="42"/>
        <v>2.4015978882542588</v>
      </c>
      <c r="Q124" s="117">
        <f t="shared" si="42"/>
        <v>3.9279157812763268</v>
      </c>
      <c r="R124" s="117">
        <f t="shared" ref="R124:V124" si="43">R125+R128+R130+R139</f>
        <v>5.0644427537671222</v>
      </c>
      <c r="S124" s="117">
        <f t="shared" si="43"/>
        <v>5.3914125431216826</v>
      </c>
      <c r="T124" s="117">
        <f t="shared" si="43"/>
        <v>5.7924606652023778</v>
      </c>
      <c r="U124" s="117">
        <f t="shared" si="43"/>
        <v>6.2256388179283135</v>
      </c>
      <c r="V124" s="117">
        <f t="shared" si="43"/>
        <v>5.8075069076723826</v>
      </c>
      <c r="W124" s="117">
        <f t="shared" ref="W124:Y124" si="44">W125+W128+W130+W139</f>
        <v>5.2949338891681963</v>
      </c>
      <c r="X124" s="117">
        <f t="shared" si="44"/>
        <v>4.5794205569019963</v>
      </c>
      <c r="Y124" s="117">
        <f t="shared" si="44"/>
        <v>4.3638521710882774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8.542040834573049</v>
      </c>
      <c r="D125" s="122">
        <f t="shared" si="45"/>
        <v>0</v>
      </c>
      <c r="E125" s="122">
        <f t="shared" si="45"/>
        <v>6.702654684080593</v>
      </c>
      <c r="F125" s="122">
        <f t="shared" si="45"/>
        <v>13.96131309333593</v>
      </c>
      <c r="G125" s="122">
        <f t="shared" si="45"/>
        <v>11.18631414488495</v>
      </c>
      <c r="H125" s="122">
        <f t="shared" si="45"/>
        <v>9.2903620130875897</v>
      </c>
      <c r="I125" s="122">
        <f t="shared" si="45"/>
        <v>6.8683434310754121</v>
      </c>
      <c r="J125" s="122">
        <f t="shared" si="45"/>
        <v>4.6667870257775501</v>
      </c>
      <c r="K125" s="122">
        <f t="shared" si="45"/>
        <v>4.4336532396275308</v>
      </c>
      <c r="L125" s="122">
        <f t="shared" si="45"/>
        <v>7.1096636525396502</v>
      </c>
      <c r="M125" s="122">
        <f t="shared" si="45"/>
        <v>7.9668021230237658</v>
      </c>
      <c r="N125" s="122">
        <f t="shared" si="45"/>
        <v>10.474260413930901</v>
      </c>
      <c r="O125" s="122">
        <f t="shared" si="45"/>
        <v>9.6289924843831791</v>
      </c>
      <c r="P125" s="122">
        <f t="shared" si="45"/>
        <v>1.9378688427772148</v>
      </c>
      <c r="Q125" s="122">
        <f t="shared" si="45"/>
        <v>3.0993982678369636</v>
      </c>
      <c r="R125" s="122">
        <f t="shared" ref="R125:V125" si="46">SUM(R126:R127)</f>
        <v>3.9845773253452546</v>
      </c>
      <c r="S125" s="122">
        <f t="shared" si="46"/>
        <v>4.106354363262902</v>
      </c>
      <c r="T125" s="122">
        <f t="shared" si="46"/>
        <v>4.0890446796732567</v>
      </c>
      <c r="U125" s="122">
        <f t="shared" si="46"/>
        <v>4.236121193336734</v>
      </c>
      <c r="V125" s="122">
        <f t="shared" si="46"/>
        <v>3.8119113195379999</v>
      </c>
      <c r="W125" s="122">
        <f t="shared" ref="W125:Y125" si="47">SUM(W126:W127)</f>
        <v>3.2507029544981791</v>
      </c>
      <c r="X125" s="122">
        <f t="shared" si="47"/>
        <v>2.6664869101647284</v>
      </c>
      <c r="Y125" s="122">
        <f t="shared" si="47"/>
        <v>2.2622343149914479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8.5008463896867017</v>
      </c>
      <c r="D126" s="98">
        <v>0</v>
      </c>
      <c r="E126" s="98">
        <v>6.6716194576663552</v>
      </c>
      <c r="F126" s="98">
        <v>13.897217199202109</v>
      </c>
      <c r="G126" s="98">
        <v>11.136184234693582</v>
      </c>
      <c r="H126" s="98">
        <v>9.2496911231290557</v>
      </c>
      <c r="I126" s="98">
        <v>6.8387496223874678</v>
      </c>
      <c r="J126" s="98">
        <v>4.6469108654441422</v>
      </c>
      <c r="K126" s="98">
        <v>4.4150743820895828</v>
      </c>
      <c r="L126" s="98">
        <v>7.0802621376398358</v>
      </c>
      <c r="M126" s="98">
        <v>7.9344284947432948</v>
      </c>
      <c r="N126" s="98">
        <v>10.433377514514278</v>
      </c>
      <c r="O126" s="98">
        <v>9.5916882612430516</v>
      </c>
      <c r="P126" s="98">
        <v>1.930343946005536</v>
      </c>
      <c r="Q126" s="98">
        <v>3.087346932626001</v>
      </c>
      <c r="R126" s="98">
        <v>3.9691471948879045</v>
      </c>
      <c r="S126" s="98">
        <v>4.090405161444659</v>
      </c>
      <c r="T126" s="98">
        <v>4.0731891728632261</v>
      </c>
      <c r="U126" s="98">
        <v>4.2197192080081418</v>
      </c>
      <c r="V126" s="98">
        <v>3.7968993456739217</v>
      </c>
      <c r="W126" s="98">
        <v>3.2379085563712966</v>
      </c>
      <c r="X126" s="98">
        <v>2.6560944258812071</v>
      </c>
      <c r="Y126" s="98">
        <v>2.2534675651226173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4.1194444886347117E-2</v>
      </c>
      <c r="D127" s="98">
        <v>0</v>
      </c>
      <c r="E127" s="98">
        <v>3.1035226414237331E-2</v>
      </c>
      <c r="F127" s="98">
        <v>6.4095894133820511E-2</v>
      </c>
      <c r="G127" s="98">
        <v>5.0129910191367505E-2</v>
      </c>
      <c r="H127" s="98">
        <v>4.0670889958534469E-2</v>
      </c>
      <c r="I127" s="98">
        <v>2.9593808687944218E-2</v>
      </c>
      <c r="J127" s="98">
        <v>1.98761603334081E-2</v>
      </c>
      <c r="K127" s="98">
        <v>1.8578857537948336E-2</v>
      </c>
      <c r="L127" s="98">
        <v>2.9401514899814778E-2</v>
      </c>
      <c r="M127" s="98">
        <v>3.2373628280470898E-2</v>
      </c>
      <c r="N127" s="98">
        <v>4.0882899416623646E-2</v>
      </c>
      <c r="O127" s="98">
        <v>3.7304223140127234E-2</v>
      </c>
      <c r="P127" s="98">
        <v>7.5248967716788021E-3</v>
      </c>
      <c r="Q127" s="98">
        <v>1.2051335210962683E-2</v>
      </c>
      <c r="R127" s="98">
        <v>1.5430130457350304E-2</v>
      </c>
      <c r="S127" s="98">
        <v>1.5949201818242904E-2</v>
      </c>
      <c r="T127" s="98">
        <v>1.5855506810030628E-2</v>
      </c>
      <c r="U127" s="98">
        <v>1.6401985328591825E-2</v>
      </c>
      <c r="V127" s="98">
        <v>1.5011973864078147E-2</v>
      </c>
      <c r="W127" s="98">
        <v>1.279439812688263E-2</v>
      </c>
      <c r="X127" s="98">
        <v>1.0392484283521075E-2</v>
      </c>
      <c r="Y127" s="98">
        <v>8.7667498688307633E-3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1.5917587568377037E-2</v>
      </c>
      <c r="D128" s="122">
        <f t="shared" si="48"/>
        <v>0</v>
      </c>
      <c r="E128" s="122">
        <f t="shared" si="48"/>
        <v>4.6266343251579904E-2</v>
      </c>
      <c r="F128" s="122">
        <f t="shared" si="48"/>
        <v>5.898999237056915E-2</v>
      </c>
      <c r="G128" s="122">
        <f t="shared" si="48"/>
        <v>5.5473377278489028E-2</v>
      </c>
      <c r="H128" s="122">
        <f t="shared" si="48"/>
        <v>9.0950855466024702E-2</v>
      </c>
      <c r="I128" s="122">
        <f t="shared" si="48"/>
        <v>0.11734657108439156</v>
      </c>
      <c r="J128" s="122">
        <f t="shared" si="48"/>
        <v>6.472443016666915E-2</v>
      </c>
      <c r="K128" s="122">
        <f t="shared" si="48"/>
        <v>6.6107305719732723E-2</v>
      </c>
      <c r="L128" s="122">
        <f t="shared" si="48"/>
        <v>0.11261477715368362</v>
      </c>
      <c r="M128" s="122">
        <f t="shared" si="48"/>
        <v>0.12927768260456016</v>
      </c>
      <c r="N128" s="122">
        <f t="shared" si="48"/>
        <v>0.3218370408071537</v>
      </c>
      <c r="O128" s="122">
        <f t="shared" si="48"/>
        <v>0.18260182492901419</v>
      </c>
      <c r="P128" s="122">
        <f t="shared" si="48"/>
        <v>3.1081501402045599E-2</v>
      </c>
      <c r="Q128" s="122">
        <f t="shared" si="48"/>
        <v>6.4996472561483762E-2</v>
      </c>
      <c r="R128" s="122">
        <f t="shared" si="48"/>
        <v>8.2657763620074043E-2</v>
      </c>
      <c r="S128" s="122">
        <f t="shared" si="48"/>
        <v>0.12904901655901893</v>
      </c>
      <c r="T128" s="122">
        <f t="shared" si="48"/>
        <v>0.32258215679134039</v>
      </c>
      <c r="U128" s="122">
        <f t="shared" si="48"/>
        <v>0.3743934510255878</v>
      </c>
      <c r="V128" s="122">
        <f t="shared" si="48"/>
        <v>0.20932053726626132</v>
      </c>
      <c r="W128" s="122">
        <f t="shared" si="48"/>
        <v>0.57075400446552327</v>
      </c>
      <c r="X128" s="122">
        <f t="shared" si="48"/>
        <v>0.43064845608755353</v>
      </c>
      <c r="Y128" s="122">
        <f t="shared" si="48"/>
        <v>0.33867328733339735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1.5917587568377037E-2</v>
      </c>
      <c r="D129" s="98">
        <v>0</v>
      </c>
      <c r="E129" s="98">
        <v>4.6266343251579904E-2</v>
      </c>
      <c r="F129" s="98">
        <v>5.898999237056915E-2</v>
      </c>
      <c r="G129" s="98">
        <v>5.5473377278489028E-2</v>
      </c>
      <c r="H129" s="98">
        <v>9.0950855466024702E-2</v>
      </c>
      <c r="I129" s="98">
        <v>0.11734657108439156</v>
      </c>
      <c r="J129" s="98">
        <v>6.472443016666915E-2</v>
      </c>
      <c r="K129" s="98">
        <v>6.6107305719732723E-2</v>
      </c>
      <c r="L129" s="98">
        <v>0.11261477715368362</v>
      </c>
      <c r="M129" s="98">
        <v>0.12927768260456016</v>
      </c>
      <c r="N129" s="98">
        <v>0.3218370408071537</v>
      </c>
      <c r="O129" s="98">
        <v>0.18260182492901419</v>
      </c>
      <c r="P129" s="98">
        <v>3.1081501402045599E-2</v>
      </c>
      <c r="Q129" s="98">
        <v>6.4996472561483762E-2</v>
      </c>
      <c r="R129" s="98">
        <v>8.2657763620074043E-2</v>
      </c>
      <c r="S129" s="98">
        <v>0.12904901655901893</v>
      </c>
      <c r="T129" s="98">
        <v>0.32258215679134039</v>
      </c>
      <c r="U129" s="98">
        <v>0.3743934510255878</v>
      </c>
      <c r="V129" s="98">
        <v>0.20932053726626132</v>
      </c>
      <c r="W129" s="98">
        <v>0.57075400446552327</v>
      </c>
      <c r="X129" s="98">
        <v>0.43064845608755353</v>
      </c>
      <c r="Y129" s="98">
        <v>0.33867328733339735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1.1555101223575306</v>
      </c>
      <c r="D130" s="122">
        <v>0</v>
      </c>
      <c r="E130" s="122">
        <v>0.90368544402343498</v>
      </c>
      <c r="F130" s="122">
        <v>2.0849941669976366</v>
      </c>
      <c r="G130" s="122">
        <v>1.5096367353130997</v>
      </c>
      <c r="H130" s="122">
        <v>1.4321384675036113</v>
      </c>
      <c r="I130" s="122">
        <v>1.2375957347599749</v>
      </c>
      <c r="J130" s="122">
        <v>0.91175633814591384</v>
      </c>
      <c r="K130" s="122">
        <v>0.80655395304088706</v>
      </c>
      <c r="L130" s="122">
        <v>1.2057333724258226</v>
      </c>
      <c r="M130" s="122">
        <v>1.3053448153749994</v>
      </c>
      <c r="N130" s="122">
        <v>1.5348411360387915</v>
      </c>
      <c r="O130" s="122">
        <v>1.3958694452188594</v>
      </c>
      <c r="P130" s="122">
        <v>0.34122782283087111</v>
      </c>
      <c r="Q130" s="122">
        <v>0.61238690520892214</v>
      </c>
      <c r="R130" s="122">
        <v>0.80781424178727423</v>
      </c>
      <c r="S130" s="122">
        <v>0.89728715395593095</v>
      </c>
      <c r="T130" s="122">
        <v>1.0580599443958756</v>
      </c>
      <c r="U130" s="122">
        <v>1.2323593312113672</v>
      </c>
      <c r="V130" s="122">
        <v>1.2314107740578244</v>
      </c>
      <c r="W130" s="122">
        <v>1.0245175799813926</v>
      </c>
      <c r="X130" s="122">
        <v>1.0509861716655027</v>
      </c>
      <c r="Y130" s="122">
        <v>1.2789982102182427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0.92790970849155419</v>
      </c>
      <c r="D131" s="98">
        <v>0</v>
      </c>
      <c r="E131" s="98">
        <v>0.61891498320575633</v>
      </c>
      <c r="F131" s="98">
        <v>1.7778716829636798</v>
      </c>
      <c r="G131" s="98">
        <v>1.2537395987828266</v>
      </c>
      <c r="H131" s="98">
        <v>1.1528655169657109</v>
      </c>
      <c r="I131" s="98">
        <v>1.080471314315911</v>
      </c>
      <c r="J131" s="98">
        <v>0.78477064411886976</v>
      </c>
      <c r="K131" s="98">
        <v>0.64308958189733156</v>
      </c>
      <c r="L131" s="98">
        <v>1.0762028133069437</v>
      </c>
      <c r="M131" s="98">
        <v>1.2165991308469639</v>
      </c>
      <c r="N131" s="98">
        <v>1.5119796042804814</v>
      </c>
      <c r="O131" s="98">
        <v>1.1998816630633393</v>
      </c>
      <c r="P131" s="98">
        <v>3.0273012793857149E-2</v>
      </c>
      <c r="Q131" s="98">
        <v>0.12763799469963272</v>
      </c>
      <c r="R131" s="98">
        <v>0.53227713461992721</v>
      </c>
      <c r="S131" s="98">
        <v>0.76005569955259755</v>
      </c>
      <c r="T131" s="98">
        <v>0.89246208932810345</v>
      </c>
      <c r="U131" s="98">
        <v>1.0625577018754844</v>
      </c>
      <c r="V131" s="98">
        <v>0.99902470441407187</v>
      </c>
      <c r="W131" s="98">
        <v>0.7967657446120231</v>
      </c>
      <c r="X131" s="98">
        <v>0.75500024263106091</v>
      </c>
      <c r="Y131" s="98">
        <v>0.97491811600616374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3.1195202485648174E-3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8.8146695645324475E-4</v>
      </c>
      <c r="K132" s="98">
        <v>5.6353166844115316E-4</v>
      </c>
      <c r="L132" s="98">
        <v>8.8358068451603621E-4</v>
      </c>
      <c r="M132" s="98">
        <v>9.2150200661457883E-4</v>
      </c>
      <c r="N132" s="98">
        <v>2.9321467891194599E-3</v>
      </c>
      <c r="O132" s="98">
        <v>5.3076186010189035E-4</v>
      </c>
      <c r="P132" s="98">
        <v>8.9363960636967046E-5</v>
      </c>
      <c r="Q132" s="98">
        <v>0</v>
      </c>
      <c r="R132" s="98">
        <v>8.0710409018429797E-4</v>
      </c>
      <c r="S132" s="98">
        <v>1.0112650715216711E-3</v>
      </c>
      <c r="T132" s="98">
        <v>8.1683397255517376E-4</v>
      </c>
      <c r="U132" s="98">
        <v>9.311288486494306E-4</v>
      </c>
      <c r="V132" s="98">
        <v>6.5102113046452146E-4</v>
      </c>
      <c r="W132" s="98">
        <v>2.0624077084529027E-3</v>
      </c>
      <c r="X132" s="98">
        <v>1.8084032966845119E-3</v>
      </c>
      <c r="Y132" s="98">
        <v>2.5165676377000693E-3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7.287844625455121E-4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2.2488169133553959E-4</v>
      </c>
      <c r="K133" s="101">
        <v>1.3297634392053822E-4</v>
      </c>
      <c r="L133" s="101">
        <v>2.0024104418780989E-4</v>
      </c>
      <c r="M133" s="101">
        <v>2.40601470754703E-4</v>
      </c>
      <c r="N133" s="101">
        <v>4.6649350587409935E-4</v>
      </c>
      <c r="O133" s="101">
        <v>9.0669237901231113E-5</v>
      </c>
      <c r="P133" s="101">
        <v>1.5708832771679235E-5</v>
      </c>
      <c r="Q133" s="101">
        <v>0</v>
      </c>
      <c r="R133" s="101">
        <v>2.0849140374661342E-4</v>
      </c>
      <c r="S133" s="101">
        <v>2.4650736882418878E-4</v>
      </c>
      <c r="T133" s="101">
        <v>2.044033809620639E-4</v>
      </c>
      <c r="U133" s="101">
        <v>2.288559111216658E-4</v>
      </c>
      <c r="V133" s="101">
        <v>1.7388960319059677E-4</v>
      </c>
      <c r="W133" s="101">
        <v>4.4053102792591096E-4</v>
      </c>
      <c r="X133" s="101">
        <v>4.5772905102450649E-4</v>
      </c>
      <c r="Y133" s="101">
        <v>7.9285352912601866E-4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2.3907357860193054E-3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6.5658526511770514E-4</v>
      </c>
      <c r="K134" s="104">
        <v>4.3055532452061497E-4</v>
      </c>
      <c r="L134" s="104">
        <v>6.8333964032822635E-4</v>
      </c>
      <c r="M134" s="104">
        <v>6.809005358598758E-4</v>
      </c>
      <c r="N134" s="104">
        <v>2.4656532832453607E-3</v>
      </c>
      <c r="O134" s="104">
        <v>4.4009262220065927E-4</v>
      </c>
      <c r="P134" s="104">
        <v>7.3655127865287815E-5</v>
      </c>
      <c r="Q134" s="104">
        <v>0</v>
      </c>
      <c r="R134" s="104">
        <v>5.9861268643768457E-4</v>
      </c>
      <c r="S134" s="104">
        <v>7.6475770269748226E-4</v>
      </c>
      <c r="T134" s="104">
        <v>6.1243059159310986E-4</v>
      </c>
      <c r="U134" s="104">
        <v>7.0227293752776483E-4</v>
      </c>
      <c r="V134" s="104">
        <v>4.7713152727392466E-4</v>
      </c>
      <c r="W134" s="104">
        <v>1.6218766805269919E-3</v>
      </c>
      <c r="X134" s="104">
        <v>1.3506742456600054E-3</v>
      </c>
      <c r="Y134" s="104">
        <v>1.7237141085740507E-3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0.20812911082828264</v>
      </c>
      <c r="D135" s="101">
        <v>0</v>
      </c>
      <c r="E135" s="101">
        <v>0.2834119422386292</v>
      </c>
      <c r="F135" s="101">
        <v>0.3068450276977685</v>
      </c>
      <c r="G135" s="101">
        <v>0.25358080793441706</v>
      </c>
      <c r="H135" s="101">
        <v>0.27718874487088008</v>
      </c>
      <c r="I135" s="101">
        <v>0.15021521107646993</v>
      </c>
      <c r="J135" s="101">
        <v>0.1144926337720307</v>
      </c>
      <c r="K135" s="101">
        <v>0.15258427756392848</v>
      </c>
      <c r="L135" s="101">
        <v>0.1237837733041646</v>
      </c>
      <c r="M135" s="101">
        <v>8.2170311648691013E-2</v>
      </c>
      <c r="N135" s="101">
        <v>1.7593036060408882E-2</v>
      </c>
      <c r="O135" s="101">
        <v>0.18523845455065249</v>
      </c>
      <c r="P135" s="101">
        <v>0.28601432515343095</v>
      </c>
      <c r="Q135" s="101">
        <v>0.44896811170641421</v>
      </c>
      <c r="R135" s="101">
        <v>0.25281485261622305</v>
      </c>
      <c r="S135" s="101">
        <v>0.12582600969394256</v>
      </c>
      <c r="T135" s="101">
        <v>0.14933836853535262</v>
      </c>
      <c r="U135" s="101">
        <v>0.15226636379069297</v>
      </c>
      <c r="V135" s="101">
        <v>0.20387197631930429</v>
      </c>
      <c r="W135" s="101">
        <v>0.19945292448514063</v>
      </c>
      <c r="X135" s="101">
        <v>0.24785174501041091</v>
      </c>
      <c r="Y135" s="101">
        <v>0.2476126698942735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1.6351782789129098E-2</v>
      </c>
      <c r="D136" s="104">
        <v>0</v>
      </c>
      <c r="E136" s="104">
        <v>1.3585185790494854E-3</v>
      </c>
      <c r="F136" s="104">
        <v>2.7745633618862905E-4</v>
      </c>
      <c r="G136" s="104">
        <v>2.3163285958560167E-3</v>
      </c>
      <c r="H136" s="104">
        <v>2.0842056670202455E-3</v>
      </c>
      <c r="I136" s="104">
        <v>6.9092093675939565E-3</v>
      </c>
      <c r="J136" s="104">
        <v>1.1611593298560213E-2</v>
      </c>
      <c r="K136" s="104">
        <v>1.0316561911185906E-2</v>
      </c>
      <c r="L136" s="104">
        <v>4.8632051301982842E-3</v>
      </c>
      <c r="M136" s="104">
        <v>5.6538708727297453E-3</v>
      </c>
      <c r="N136" s="104">
        <v>2.3363489087818417E-3</v>
      </c>
      <c r="O136" s="104">
        <v>1.0218565744765809E-2</v>
      </c>
      <c r="P136" s="104">
        <v>2.4851120922946036E-2</v>
      </c>
      <c r="Q136" s="104">
        <v>3.5780798802875227E-2</v>
      </c>
      <c r="R136" s="104">
        <v>2.1915150460939711E-2</v>
      </c>
      <c r="S136" s="104">
        <v>1.0394179637869152E-2</v>
      </c>
      <c r="T136" s="104">
        <v>1.5442652559864252E-2</v>
      </c>
      <c r="U136" s="104">
        <v>1.6604136696540525E-2</v>
      </c>
      <c r="V136" s="104">
        <v>2.7863072193983755E-2</v>
      </c>
      <c r="W136" s="104">
        <v>2.6236503175775867E-2</v>
      </c>
      <c r="X136" s="104">
        <v>4.6325780727346257E-2</v>
      </c>
      <c r="Y136" s="104">
        <v>5.3950856680105505E-2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3.8178880082253221E-3</v>
      </c>
      <c r="D137" s="98">
        <v>0</v>
      </c>
      <c r="E137" s="98">
        <v>3.7900882899567209E-4</v>
      </c>
      <c r="F137" s="98">
        <v>6.5814513163887662E-5</v>
      </c>
      <c r="G137" s="98">
        <v>4.707882315984271E-4</v>
      </c>
      <c r="H137" s="98">
        <v>5.7101663657789872E-4</v>
      </c>
      <c r="I137" s="98">
        <v>1.5387574154346311E-3</v>
      </c>
      <c r="J137" s="98">
        <v>2.9633881103938819E-3</v>
      </c>
      <c r="K137" s="98">
        <v>2.4356489052795812E-3</v>
      </c>
      <c r="L137" s="98">
        <v>1.1020024400753164E-3</v>
      </c>
      <c r="M137" s="98">
        <v>1.4782796322070008E-3</v>
      </c>
      <c r="N137" s="98">
        <v>3.7008128829206689E-4</v>
      </c>
      <c r="O137" s="98">
        <v>1.7426271074759711E-3</v>
      </c>
      <c r="P137" s="98">
        <v>4.3606323717832749E-3</v>
      </c>
      <c r="Q137" s="98">
        <v>9.5328531952928348E-3</v>
      </c>
      <c r="R137" s="98">
        <v>5.6631791460253272E-3</v>
      </c>
      <c r="S137" s="98">
        <v>2.5328900641672755E-3</v>
      </c>
      <c r="T137" s="98">
        <v>3.8636042869264579E-3</v>
      </c>
      <c r="U137" s="98">
        <v>4.0803418749200604E-3</v>
      </c>
      <c r="V137" s="98">
        <v>7.4466027554604989E-3</v>
      </c>
      <c r="W137" s="98">
        <v>5.5912407009796449E-3</v>
      </c>
      <c r="X137" s="98">
        <v>1.170411182896427E-2</v>
      </c>
      <c r="Y137" s="98">
        <v>1.7007865047006628E-2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1.2533894780903776E-2</v>
      </c>
      <c r="D138" s="98">
        <v>0</v>
      </c>
      <c r="E138" s="98">
        <v>9.7950975005381326E-4</v>
      </c>
      <c r="F138" s="98">
        <v>2.1164182302474142E-4</v>
      </c>
      <c r="G138" s="98">
        <v>1.8455403642575895E-3</v>
      </c>
      <c r="H138" s="98">
        <v>1.5131890304423466E-3</v>
      </c>
      <c r="I138" s="98">
        <v>5.3704519521593254E-3</v>
      </c>
      <c r="J138" s="98">
        <v>8.6482051881663306E-3</v>
      </c>
      <c r="K138" s="98">
        <v>7.8809130059063256E-3</v>
      </c>
      <c r="L138" s="98">
        <v>3.7612026901229678E-3</v>
      </c>
      <c r="M138" s="98">
        <v>4.1755912405227443E-3</v>
      </c>
      <c r="N138" s="98">
        <v>1.9662676204897749E-3</v>
      </c>
      <c r="O138" s="98">
        <v>8.4759386372898378E-3</v>
      </c>
      <c r="P138" s="98">
        <v>2.0490488551162762E-2</v>
      </c>
      <c r="Q138" s="98">
        <v>2.6247945607582389E-2</v>
      </c>
      <c r="R138" s="98">
        <v>1.6251971314914383E-2</v>
      </c>
      <c r="S138" s="98">
        <v>7.8612895737018764E-3</v>
      </c>
      <c r="T138" s="98">
        <v>1.1579048272937794E-2</v>
      </c>
      <c r="U138" s="98">
        <v>1.2523794821620464E-2</v>
      </c>
      <c r="V138" s="98">
        <v>2.0416469438523255E-2</v>
      </c>
      <c r="W138" s="98">
        <v>2.0645262474796224E-2</v>
      </c>
      <c r="X138" s="98">
        <v>3.4621668898381988E-2</v>
      </c>
      <c r="Y138" s="98">
        <v>3.694299163309888E-2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0.47683631573660579</v>
      </c>
      <c r="D139" s="122">
        <v>0</v>
      </c>
      <c r="E139" s="122">
        <v>0.40550417084913293</v>
      </c>
      <c r="F139" s="122">
        <v>0.82033129594836396</v>
      </c>
      <c r="G139" s="122">
        <v>0.62532653744376754</v>
      </c>
      <c r="H139" s="122">
        <v>0.56393297098926731</v>
      </c>
      <c r="I139" s="122">
        <v>0.43294043308497449</v>
      </c>
      <c r="J139" s="122">
        <v>0.29732665281073517</v>
      </c>
      <c r="K139" s="122">
        <v>0.25314369144960336</v>
      </c>
      <c r="L139" s="122">
        <v>0.38390246455021265</v>
      </c>
      <c r="M139" s="122">
        <v>0.39063835368528277</v>
      </c>
      <c r="N139" s="122">
        <v>0.41623144502597287</v>
      </c>
      <c r="O139" s="122">
        <v>0.38902964504289145</v>
      </c>
      <c r="P139" s="122">
        <v>9.1419721244127394E-2</v>
      </c>
      <c r="Q139" s="122">
        <v>0.15113413566895756</v>
      </c>
      <c r="R139" s="122">
        <v>0.18939342301451925</v>
      </c>
      <c r="S139" s="122">
        <v>0.25872200934382988</v>
      </c>
      <c r="T139" s="122">
        <v>0.32277388434190513</v>
      </c>
      <c r="U139" s="122">
        <v>0.38276484235462416</v>
      </c>
      <c r="V139" s="122">
        <v>0.5548642768102966</v>
      </c>
      <c r="W139" s="122">
        <v>0.44895935022310152</v>
      </c>
      <c r="X139" s="122">
        <v>0.43129901898421175</v>
      </c>
      <c r="Y139" s="122">
        <v>0.48394635854518914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0.40294255427628506</v>
      </c>
      <c r="D140" s="98">
        <v>0</v>
      </c>
      <c r="E140" s="98">
        <v>0.40550417084913293</v>
      </c>
      <c r="F140" s="98">
        <v>0.69582177805385526</v>
      </c>
      <c r="G140" s="98">
        <v>0.47314343750997956</v>
      </c>
      <c r="H140" s="98">
        <v>0.43772441077747287</v>
      </c>
      <c r="I140" s="98">
        <v>0.31955547555993435</v>
      </c>
      <c r="J140" s="98">
        <v>0.21162832082025754</v>
      </c>
      <c r="K140" s="98">
        <v>0.15946009910145328</v>
      </c>
      <c r="L140" s="98">
        <v>0.24364303924779834</v>
      </c>
      <c r="M140" s="98">
        <v>0.20757430094553903</v>
      </c>
      <c r="N140" s="98">
        <v>0.22131591381846025</v>
      </c>
      <c r="O140" s="98">
        <v>0.27079748807685089</v>
      </c>
      <c r="P140" s="98">
        <v>3.9228395934453292E-2</v>
      </c>
      <c r="Q140" s="98">
        <v>6.7204549605631894E-2</v>
      </c>
      <c r="R140" s="98">
        <v>8.567338184322712E-2</v>
      </c>
      <c r="S140" s="98">
        <v>0.16638628434213559</v>
      </c>
      <c r="T140" s="98">
        <v>0.18818597357267219</v>
      </c>
      <c r="U140" s="98">
        <v>0.20465848431332462</v>
      </c>
      <c r="V140" s="98">
        <v>0.22444336842255802</v>
      </c>
      <c r="W140" s="98">
        <v>0.20368451195828599</v>
      </c>
      <c r="X140" s="98">
        <v>0.15728093834654056</v>
      </c>
      <c r="Y140" s="98">
        <v>0.19483852203488805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7.3893761460320756E-2</v>
      </c>
      <c r="D141" s="33">
        <v>0</v>
      </c>
      <c r="E141" s="33">
        <v>0</v>
      </c>
      <c r="F141" s="33">
        <v>0.12450951789450876</v>
      </c>
      <c r="G141" s="33">
        <v>0.15218309993378801</v>
      </c>
      <c r="H141" s="33">
        <v>0.12620856021179438</v>
      </c>
      <c r="I141" s="33">
        <v>0.11338495752504012</v>
      </c>
      <c r="J141" s="33">
        <v>8.5698331990477647E-2</v>
      </c>
      <c r="K141" s="33">
        <v>9.3683592348150102E-2</v>
      </c>
      <c r="L141" s="33">
        <v>0.14025942530241431</v>
      </c>
      <c r="M141" s="33">
        <v>0.18306405273974377</v>
      </c>
      <c r="N141" s="33">
        <v>0.19491553120751259</v>
      </c>
      <c r="O141" s="33">
        <v>0.11823215696604056</v>
      </c>
      <c r="P141" s="33">
        <v>5.2191325309674103E-2</v>
      </c>
      <c r="Q141" s="33">
        <v>8.3929586063325679E-2</v>
      </c>
      <c r="R141" s="33">
        <v>0.10372004117129213</v>
      </c>
      <c r="S141" s="33">
        <v>9.2335725001694305E-2</v>
      </c>
      <c r="T141" s="33">
        <v>0.13458791076923293</v>
      </c>
      <c r="U141" s="33">
        <v>0.17810635804129951</v>
      </c>
      <c r="V141" s="33">
        <v>0.33042090838773858</v>
      </c>
      <c r="W141" s="33">
        <v>0.2452748382648155</v>
      </c>
      <c r="X141" s="33">
        <v>0.27401808063767119</v>
      </c>
      <c r="Y141" s="33">
        <v>0.28910783651030109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6.1515393083852891E-2</v>
      </c>
      <c r="D143" s="117">
        <f t="shared" si="49"/>
        <v>0.10493244737742587</v>
      </c>
      <c r="E143" s="117">
        <f t="shared" si="49"/>
        <v>0.10172638139119901</v>
      </c>
      <c r="F143" s="117">
        <f t="shared" si="49"/>
        <v>9.4162630064735089E-2</v>
      </c>
      <c r="G143" s="117">
        <f t="shared" si="49"/>
        <v>6.7101001190322626E-2</v>
      </c>
      <c r="H143" s="117">
        <f t="shared" si="49"/>
        <v>8.025756425338039E-2</v>
      </c>
      <c r="I143" s="117">
        <f t="shared" si="49"/>
        <v>4.8695374912775591E-2</v>
      </c>
      <c r="J143" s="117">
        <f t="shared" si="49"/>
        <v>6.0446596871247468E-2</v>
      </c>
      <c r="K143" s="117">
        <f t="shared" si="49"/>
        <v>4.2675505908753332E-2</v>
      </c>
      <c r="L143" s="117">
        <f t="shared" si="49"/>
        <v>7.224603165736912E-2</v>
      </c>
      <c r="M143" s="117">
        <f t="shared" si="49"/>
        <v>5.3001831609266407E-2</v>
      </c>
      <c r="N143" s="117">
        <f t="shared" si="49"/>
        <v>8.9244579880973771E-2</v>
      </c>
      <c r="O143" s="117">
        <f t="shared" si="49"/>
        <v>0.2052070850546826</v>
      </c>
      <c r="P143" s="117">
        <f t="shared" si="49"/>
        <v>0.54769850594979907</v>
      </c>
      <c r="Q143" s="117">
        <f t="shared" si="49"/>
        <v>0.86449197656650068</v>
      </c>
      <c r="R143" s="117">
        <f t="shared" ref="R143:V143" si="50">R144+R146+R148+R157</f>
        <v>0.4521949067042671</v>
      </c>
      <c r="S143" s="117">
        <f t="shared" si="50"/>
        <v>0.42582193268900925</v>
      </c>
      <c r="T143" s="117">
        <f t="shared" si="50"/>
        <v>0.70559140266551701</v>
      </c>
      <c r="U143" s="117">
        <f t="shared" si="50"/>
        <v>1.0138315620125287</v>
      </c>
      <c r="V143" s="117">
        <f t="shared" si="50"/>
        <v>1.253182315304475</v>
      </c>
      <c r="W143" s="117">
        <f t="shared" ref="W143:Y143" si="51">W144+W146+W148+W157</f>
        <v>2.1514168220891521</v>
      </c>
      <c r="X143" s="117">
        <f t="shared" si="51"/>
        <v>2.6009999607638785</v>
      </c>
      <c r="Y143" s="117">
        <f t="shared" si="51"/>
        <v>1.7082023713500949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5.0931316809488425E-2</v>
      </c>
      <c r="D144" s="122">
        <f t="shared" si="52"/>
        <v>8.6791561379623336E-2</v>
      </c>
      <c r="E144" s="122">
        <f t="shared" si="52"/>
        <v>8.4628152530191514E-2</v>
      </c>
      <c r="F144" s="122">
        <f t="shared" si="52"/>
        <v>7.7791004181115675E-2</v>
      </c>
      <c r="G144" s="122">
        <f t="shared" si="52"/>
        <v>5.5554165610048743E-2</v>
      </c>
      <c r="H144" s="122">
        <f t="shared" si="52"/>
        <v>6.5389141036143156E-2</v>
      </c>
      <c r="I144" s="122">
        <f t="shared" si="52"/>
        <v>3.8453985000620909E-2</v>
      </c>
      <c r="J144" s="122">
        <f t="shared" si="52"/>
        <v>4.7465578829411471E-2</v>
      </c>
      <c r="K144" s="122">
        <f t="shared" si="52"/>
        <v>3.3631567924563621E-2</v>
      </c>
      <c r="L144" s="122">
        <f t="shared" si="52"/>
        <v>5.84951562557917E-2</v>
      </c>
      <c r="M144" s="122">
        <f t="shared" si="52"/>
        <v>4.2491135502985708E-2</v>
      </c>
      <c r="N144" s="122">
        <f t="shared" si="52"/>
        <v>7.1365371173089498E-2</v>
      </c>
      <c r="O144" s="122">
        <f t="shared" si="52"/>
        <v>0.16268217428077225</v>
      </c>
      <c r="P144" s="122">
        <f t="shared" si="52"/>
        <v>0.42530982641364679</v>
      </c>
      <c r="Q144" s="122">
        <f t="shared" si="52"/>
        <v>0.6908601636357381</v>
      </c>
      <c r="R144" s="122">
        <f t="shared" si="52"/>
        <v>0.3479279241676651</v>
      </c>
      <c r="S144" s="122">
        <f t="shared" si="52"/>
        <v>0.30634082121390704</v>
      </c>
      <c r="T144" s="122">
        <f t="shared" si="52"/>
        <v>0.49184154093426807</v>
      </c>
      <c r="U144" s="122">
        <f t="shared" si="52"/>
        <v>0.67363464631061087</v>
      </c>
      <c r="V144" s="122">
        <f t="shared" si="52"/>
        <v>0.77470626336419079</v>
      </c>
      <c r="W144" s="122">
        <f t="shared" si="52"/>
        <v>1.2416648126311518</v>
      </c>
      <c r="X144" s="122">
        <f t="shared" si="52"/>
        <v>1.4914460713446966</v>
      </c>
      <c r="Y144" s="122">
        <f t="shared" si="52"/>
        <v>0.90916931317832428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5.0931316809488425E-2</v>
      </c>
      <c r="D145" s="98">
        <v>8.6791561379623336E-2</v>
      </c>
      <c r="E145" s="98">
        <v>8.4628152530191514E-2</v>
      </c>
      <c r="F145" s="98">
        <v>7.7791004181115675E-2</v>
      </c>
      <c r="G145" s="98">
        <v>5.5554165610048743E-2</v>
      </c>
      <c r="H145" s="98">
        <v>6.5389141036143156E-2</v>
      </c>
      <c r="I145" s="98">
        <v>3.8453985000620909E-2</v>
      </c>
      <c r="J145" s="98">
        <v>4.7465578829411471E-2</v>
      </c>
      <c r="K145" s="98">
        <v>3.3631567924563621E-2</v>
      </c>
      <c r="L145" s="98">
        <v>5.84951562557917E-2</v>
      </c>
      <c r="M145" s="98">
        <v>4.2491135502985708E-2</v>
      </c>
      <c r="N145" s="98">
        <v>7.1365371173089498E-2</v>
      </c>
      <c r="O145" s="98">
        <v>0.16268217428077225</v>
      </c>
      <c r="P145" s="98">
        <v>0.42530982641364679</v>
      </c>
      <c r="Q145" s="98">
        <v>0.6908601636357381</v>
      </c>
      <c r="R145" s="98">
        <v>0.3479279241676651</v>
      </c>
      <c r="S145" s="98">
        <v>0.30634082121390704</v>
      </c>
      <c r="T145" s="98">
        <v>0.49184154093426807</v>
      </c>
      <c r="U145" s="98">
        <v>0.67363464631061087</v>
      </c>
      <c r="V145" s="98">
        <v>0.77470626336419079</v>
      </c>
      <c r="W145" s="98">
        <v>1.2416648126311518</v>
      </c>
      <c r="X145" s="98">
        <v>1.4914460713446966</v>
      </c>
      <c r="Y145" s="98">
        <v>0.90916931317832428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1.1170236890089149E-4</v>
      </c>
      <c r="D146" s="122">
        <f t="shared" si="53"/>
        <v>3.4774520282862434E-4</v>
      </c>
      <c r="E146" s="122">
        <f t="shared" si="53"/>
        <v>5.8564991457696087E-4</v>
      </c>
      <c r="F146" s="122">
        <f t="shared" si="53"/>
        <v>3.6385500305671033E-4</v>
      </c>
      <c r="G146" s="122">
        <f t="shared" si="53"/>
        <v>2.9847320595651275E-4</v>
      </c>
      <c r="H146" s="122">
        <f t="shared" si="53"/>
        <v>6.5176508803014427E-4</v>
      </c>
      <c r="I146" s="122">
        <f t="shared" si="53"/>
        <v>6.7097785245204841E-4</v>
      </c>
      <c r="J146" s="122">
        <f t="shared" si="53"/>
        <v>6.3145785528457708E-4</v>
      </c>
      <c r="K146" s="122">
        <f t="shared" si="53"/>
        <v>5.5944123317122185E-4</v>
      </c>
      <c r="L146" s="122">
        <f t="shared" si="53"/>
        <v>1.1818642279996783E-3</v>
      </c>
      <c r="M146" s="122">
        <f t="shared" si="53"/>
        <v>1.004748828532851E-3</v>
      </c>
      <c r="N146" s="122">
        <f t="shared" si="53"/>
        <v>3.9395217507846077E-3</v>
      </c>
      <c r="O146" s="122">
        <f t="shared" si="53"/>
        <v>6.9962385030273647E-3</v>
      </c>
      <c r="P146" s="122">
        <f t="shared" si="53"/>
        <v>1.5660111305485339E-2</v>
      </c>
      <c r="Q146" s="122">
        <f t="shared" si="53"/>
        <v>2.9100849383388722E-2</v>
      </c>
      <c r="R146" s="122">
        <f t="shared" si="53"/>
        <v>1.7311803000074507E-2</v>
      </c>
      <c r="S146" s="122">
        <f t="shared" si="53"/>
        <v>2.0553813473435521E-2</v>
      </c>
      <c r="T146" s="122">
        <f t="shared" si="53"/>
        <v>4.5354729199448017E-2</v>
      </c>
      <c r="U146" s="122">
        <f t="shared" si="53"/>
        <v>8.9939410366172132E-2</v>
      </c>
      <c r="V146" s="122">
        <f t="shared" si="53"/>
        <v>6.8431009996614042E-2</v>
      </c>
      <c r="W146" s="122">
        <f t="shared" si="53"/>
        <v>0.34183166890359673</v>
      </c>
      <c r="X146" s="122">
        <f t="shared" si="53"/>
        <v>0.37471569604636057</v>
      </c>
      <c r="Y146" s="122">
        <f t="shared" si="53"/>
        <v>0.19270742944702185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1.1170236890089149E-4</v>
      </c>
      <c r="D147" s="98">
        <v>3.4774520282862434E-4</v>
      </c>
      <c r="E147" s="98">
        <v>5.8564991457696087E-4</v>
      </c>
      <c r="F147" s="98">
        <v>3.6385500305671033E-4</v>
      </c>
      <c r="G147" s="98">
        <v>2.9847320595651275E-4</v>
      </c>
      <c r="H147" s="98">
        <v>6.5176508803014427E-4</v>
      </c>
      <c r="I147" s="98">
        <v>6.7097785245204841E-4</v>
      </c>
      <c r="J147" s="98">
        <v>6.3145785528457708E-4</v>
      </c>
      <c r="K147" s="98">
        <v>5.5944123317122185E-4</v>
      </c>
      <c r="L147" s="98">
        <v>1.1818642279996783E-3</v>
      </c>
      <c r="M147" s="98">
        <v>1.004748828532851E-3</v>
      </c>
      <c r="N147" s="98">
        <v>3.9395217507846077E-3</v>
      </c>
      <c r="O147" s="98">
        <v>6.9962385030273647E-3</v>
      </c>
      <c r="P147" s="98">
        <v>1.5660111305485339E-2</v>
      </c>
      <c r="Q147" s="98">
        <v>2.9100849383388722E-2</v>
      </c>
      <c r="R147" s="98">
        <v>1.7311803000074507E-2</v>
      </c>
      <c r="S147" s="98">
        <v>2.0553813473435521E-2</v>
      </c>
      <c r="T147" s="98">
        <v>4.5354729199448017E-2</v>
      </c>
      <c r="U147" s="98">
        <v>8.9939410366172132E-2</v>
      </c>
      <c r="V147" s="98">
        <v>6.8431009996614042E-2</v>
      </c>
      <c r="W147" s="98">
        <v>0.34183166890359673</v>
      </c>
      <c r="X147" s="98">
        <v>0.37471569604636057</v>
      </c>
      <c r="Y147" s="98">
        <v>0.19270742944702185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7.2927984908958774E-3</v>
      </c>
      <c r="D148" s="122">
        <v>1.2346756751913227E-2</v>
      </c>
      <c r="E148" s="122">
        <v>1.1691314853599137E-2</v>
      </c>
      <c r="F148" s="122">
        <v>1.12572793746042E-2</v>
      </c>
      <c r="G148" s="122">
        <v>7.9173781061631695E-3</v>
      </c>
      <c r="H148" s="122">
        <v>1.0355342138872783E-2</v>
      </c>
      <c r="I148" s="122">
        <v>6.9901836027903997E-3</v>
      </c>
      <c r="J148" s="122">
        <v>9.3683062227260319E-3</v>
      </c>
      <c r="K148" s="122">
        <v>6.4953299454583932E-3</v>
      </c>
      <c r="L148" s="122">
        <v>9.5412612364323673E-3</v>
      </c>
      <c r="M148" s="122">
        <v>7.4295303791751359E-3</v>
      </c>
      <c r="N148" s="122">
        <v>1.0813218678572923E-2</v>
      </c>
      <c r="O148" s="122">
        <v>2.7574439291105902E-2</v>
      </c>
      <c r="P148" s="122">
        <v>8.4142823786739679E-2</v>
      </c>
      <c r="Q148" s="122">
        <v>0.11616677408861081</v>
      </c>
      <c r="R148" s="122">
        <v>7.0401213194684342E-2</v>
      </c>
      <c r="S148" s="122">
        <v>7.6859663109865195E-2</v>
      </c>
      <c r="T148" s="122">
        <v>0.12924264027966809</v>
      </c>
      <c r="U148" s="122">
        <v>0.19107162252991933</v>
      </c>
      <c r="V148" s="122">
        <v>0.28493715732722746</v>
      </c>
      <c r="W148" s="122">
        <v>0.39182198015862302</v>
      </c>
      <c r="X148" s="122">
        <v>0.51831062115051196</v>
      </c>
      <c r="Y148" s="122">
        <v>0.44015541755137838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1.1533062376152855E-3</v>
      </c>
      <c r="D149" s="98">
        <v>2.2419381367209694E-3</v>
      </c>
      <c r="E149" s="98">
        <v>1.2125325813129814E-3</v>
      </c>
      <c r="F149" s="98">
        <v>8.9651871673562106E-4</v>
      </c>
      <c r="G149" s="98">
        <v>7.8685310477743164E-4</v>
      </c>
      <c r="H149" s="98">
        <v>1.0197799278632081E-3</v>
      </c>
      <c r="I149" s="98">
        <v>1.7514735803382661E-4</v>
      </c>
      <c r="J149" s="98">
        <v>8.707956585000357E-5</v>
      </c>
      <c r="K149" s="98">
        <v>2.7477944606629572E-4</v>
      </c>
      <c r="L149" s="98">
        <v>6.0209387048024642E-4</v>
      </c>
      <c r="M149" s="98">
        <v>2.925504000454354E-4</v>
      </c>
      <c r="N149" s="98">
        <v>4.7325754914461486E-4</v>
      </c>
      <c r="O149" s="98">
        <v>1.6542220378634651E-3</v>
      </c>
      <c r="P149" s="98">
        <v>3.070239136363759E-3</v>
      </c>
      <c r="Q149" s="98">
        <v>2.1805650810448993E-3</v>
      </c>
      <c r="R149" s="98">
        <v>2.6358387923841073E-3</v>
      </c>
      <c r="S149" s="98">
        <v>5.4197417961243241E-3</v>
      </c>
      <c r="T149" s="98">
        <v>9.6697308567013935E-3</v>
      </c>
      <c r="U149" s="98">
        <v>1.1851653728074627E-2</v>
      </c>
      <c r="V149" s="98">
        <v>8.0047761520029691E-3</v>
      </c>
      <c r="W149" s="98">
        <v>7.5022601462973234E-3</v>
      </c>
      <c r="X149" s="98">
        <v>5.7966999749343639E-3</v>
      </c>
      <c r="Y149" s="98">
        <v>8.2118224315622049E-3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5.7069054070073349E-3</v>
      </c>
      <c r="D153" s="101">
        <v>1.001691625285304E-2</v>
      </c>
      <c r="E153" s="101">
        <v>1.0381745230925478E-2</v>
      </c>
      <c r="F153" s="101">
        <v>1.0360760657868579E-2</v>
      </c>
      <c r="G153" s="101">
        <v>7.0414354400066608E-3</v>
      </c>
      <c r="H153" s="101">
        <v>9.2363143221038495E-3</v>
      </c>
      <c r="I153" s="101">
        <v>6.5310961337595608E-3</v>
      </c>
      <c r="J153" s="101">
        <v>8.4734636448022729E-3</v>
      </c>
      <c r="K153" s="101">
        <v>5.8312462763284783E-3</v>
      </c>
      <c r="L153" s="101">
        <v>8.6473750581402241E-3</v>
      </c>
      <c r="M153" s="101">
        <v>6.64102639380253E-3</v>
      </c>
      <c r="N153" s="101">
        <v>9.0883456425808924E-3</v>
      </c>
      <c r="O153" s="101">
        <v>2.4569001948149437E-2</v>
      </c>
      <c r="P153" s="101">
        <v>7.4620012901961866E-2</v>
      </c>
      <c r="Q153" s="101">
        <v>0.10557925914557231</v>
      </c>
      <c r="R153" s="101">
        <v>6.2363034986347654E-2</v>
      </c>
      <c r="S153" s="101">
        <v>6.5990545581265783E-2</v>
      </c>
      <c r="T153" s="101">
        <v>0.10839730559674914</v>
      </c>
      <c r="U153" s="101">
        <v>0.16159088539564118</v>
      </c>
      <c r="V153" s="101">
        <v>0.24365462288686335</v>
      </c>
      <c r="W153" s="101">
        <v>0.33962788190301924</v>
      </c>
      <c r="X153" s="101">
        <v>0.43181108117698713</v>
      </c>
      <c r="Y153" s="101">
        <v>0.35475075144886598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4.3258684627325665E-4</v>
      </c>
      <c r="D154" s="104">
        <v>8.7902362339218891E-5</v>
      </c>
      <c r="E154" s="104">
        <v>9.7037041360677523E-5</v>
      </c>
      <c r="F154" s="104">
        <v>0</v>
      </c>
      <c r="G154" s="104">
        <v>8.9089561379077556E-5</v>
      </c>
      <c r="H154" s="104">
        <v>9.9247888905725997E-5</v>
      </c>
      <c r="I154" s="104">
        <v>2.8394011099701198E-4</v>
      </c>
      <c r="J154" s="104">
        <v>8.0776301207375386E-4</v>
      </c>
      <c r="K154" s="104">
        <v>3.893042230636191E-4</v>
      </c>
      <c r="L154" s="104">
        <v>2.9179230781189709E-4</v>
      </c>
      <c r="M154" s="104">
        <v>4.9595358532717056E-4</v>
      </c>
      <c r="N154" s="104">
        <v>1.2516154868474152E-3</v>
      </c>
      <c r="O154" s="104">
        <v>1.3512153050929999E-3</v>
      </c>
      <c r="P154" s="104">
        <v>6.4525717484140589E-3</v>
      </c>
      <c r="Q154" s="104">
        <v>8.4069498619936053E-3</v>
      </c>
      <c r="R154" s="104">
        <v>5.4023394159525787E-3</v>
      </c>
      <c r="S154" s="104">
        <v>5.4493757324750886E-3</v>
      </c>
      <c r="T154" s="104">
        <v>1.1175603826217552E-2</v>
      </c>
      <c r="U154" s="104">
        <v>1.7629083406203522E-2</v>
      </c>
      <c r="V154" s="104">
        <v>3.3277758288361159E-2</v>
      </c>
      <c r="W154" s="104">
        <v>4.4691838109306416E-2</v>
      </c>
      <c r="X154" s="104">
        <v>8.0702839998590514E-2</v>
      </c>
      <c r="Y154" s="104">
        <v>7.7192843670950181E-2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1.0100232825992919E-4</v>
      </c>
      <c r="D155" s="98">
        <v>2.0075722660223678E-5</v>
      </c>
      <c r="E155" s="98">
        <v>2.7072059213976581E-5</v>
      </c>
      <c r="F155" s="98">
        <v>0</v>
      </c>
      <c r="G155" s="98">
        <v>1.810723967686258E-5</v>
      </c>
      <c r="H155" s="98">
        <v>2.7191268408471377E-5</v>
      </c>
      <c r="I155" s="98">
        <v>6.3236606113751964E-5</v>
      </c>
      <c r="J155" s="98">
        <v>2.0614873811435695E-4</v>
      </c>
      <c r="K155" s="98">
        <v>9.1911279444512487E-5</v>
      </c>
      <c r="L155" s="98">
        <v>6.6120146404518985E-5</v>
      </c>
      <c r="M155" s="98">
        <v>1.2967365194798251E-4</v>
      </c>
      <c r="N155" s="98">
        <v>1.9825783301360725E-4</v>
      </c>
      <c r="O155" s="98">
        <v>2.3043003074062432E-4</v>
      </c>
      <c r="P155" s="98">
        <v>1.1322343702174118E-3</v>
      </c>
      <c r="Q155" s="98">
        <v>2.2398107794097781E-3</v>
      </c>
      <c r="R155" s="98">
        <v>1.3960395104155457E-3</v>
      </c>
      <c r="S155" s="98">
        <v>1.3279229462624547E-3</v>
      </c>
      <c r="T155" s="98">
        <v>2.7960294181704629E-3</v>
      </c>
      <c r="U155" s="98">
        <v>4.3322148301620398E-3</v>
      </c>
      <c r="V155" s="98">
        <v>8.8937158415418882E-3</v>
      </c>
      <c r="W155" s="98">
        <v>9.5242427149767328E-3</v>
      </c>
      <c r="X155" s="98">
        <v>2.0389404116419787E-2</v>
      </c>
      <c r="Y155" s="98">
        <v>2.4334840047763866E-2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3.3158451801332749E-4</v>
      </c>
      <c r="D156" s="98">
        <v>6.7826639678995209E-5</v>
      </c>
      <c r="E156" s="98">
        <v>6.9964982146700946E-5</v>
      </c>
      <c r="F156" s="98">
        <v>0</v>
      </c>
      <c r="G156" s="98">
        <v>7.0982321702214976E-5</v>
      </c>
      <c r="H156" s="98">
        <v>7.2056620497254614E-5</v>
      </c>
      <c r="I156" s="98">
        <v>2.2070350488326E-4</v>
      </c>
      <c r="J156" s="98">
        <v>6.0161427395939693E-4</v>
      </c>
      <c r="K156" s="98">
        <v>2.9739294361910663E-4</v>
      </c>
      <c r="L156" s="98">
        <v>2.2567216140737808E-4</v>
      </c>
      <c r="M156" s="98">
        <v>3.6627993337918807E-4</v>
      </c>
      <c r="N156" s="98">
        <v>1.0533576538338081E-3</v>
      </c>
      <c r="O156" s="98">
        <v>1.1207852743523757E-3</v>
      </c>
      <c r="P156" s="98">
        <v>5.3203373781966472E-3</v>
      </c>
      <c r="Q156" s="98">
        <v>6.1671390825838272E-3</v>
      </c>
      <c r="R156" s="98">
        <v>4.006299905537033E-3</v>
      </c>
      <c r="S156" s="98">
        <v>4.1214527862126335E-3</v>
      </c>
      <c r="T156" s="98">
        <v>8.3795744080470882E-3</v>
      </c>
      <c r="U156" s="98">
        <v>1.3296868576041483E-2</v>
      </c>
      <c r="V156" s="98">
        <v>2.4384042446819271E-2</v>
      </c>
      <c r="W156" s="98">
        <v>3.5167595394329683E-2</v>
      </c>
      <c r="X156" s="98">
        <v>6.0313435882170731E-2</v>
      </c>
      <c r="Y156" s="98">
        <v>5.2858003623186316E-2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3.179575414567694E-3</v>
      </c>
      <c r="D157" s="122">
        <v>5.4463840430606847E-3</v>
      </c>
      <c r="E157" s="122">
        <v>4.8212640928313923E-3</v>
      </c>
      <c r="F157" s="122">
        <v>4.7504915059585094E-3</v>
      </c>
      <c r="G157" s="122">
        <v>3.330984268154198E-3</v>
      </c>
      <c r="H157" s="122">
        <v>3.8613159903343169E-3</v>
      </c>
      <c r="I157" s="122">
        <v>2.5802284569122315E-3</v>
      </c>
      <c r="J157" s="122">
        <v>2.9812539638253911E-3</v>
      </c>
      <c r="K157" s="122">
        <v>1.9891668055600983E-3</v>
      </c>
      <c r="L157" s="122">
        <v>3.027749937145374E-3</v>
      </c>
      <c r="M157" s="122">
        <v>2.076416898572706E-3</v>
      </c>
      <c r="N157" s="122">
        <v>3.1264682785267506E-3</v>
      </c>
      <c r="O157" s="122">
        <v>7.9542329797771122E-3</v>
      </c>
      <c r="P157" s="122">
        <v>2.2585744443927296E-2</v>
      </c>
      <c r="Q157" s="122">
        <v>2.8364189458762915E-2</v>
      </c>
      <c r="R157" s="122">
        <v>1.6553966341843116E-2</v>
      </c>
      <c r="S157" s="122">
        <v>2.2067634891801489E-2</v>
      </c>
      <c r="T157" s="122">
        <v>3.9152492252132923E-2</v>
      </c>
      <c r="U157" s="122">
        <v>5.9185882805826255E-2</v>
      </c>
      <c r="V157" s="122">
        <v>0.12510788461644284</v>
      </c>
      <c r="W157" s="122">
        <v>0.17609836039578047</v>
      </c>
      <c r="X157" s="122">
        <v>0.21652757222230928</v>
      </c>
      <c r="Y157" s="122">
        <v>0.16617021117337025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2.6853027626591937E-3</v>
      </c>
      <c r="D158" s="98">
        <v>5.4463840430606847E-3</v>
      </c>
      <c r="E158" s="98">
        <v>4.8212640928313923E-3</v>
      </c>
      <c r="F158" s="98">
        <v>4.0428145403260621E-3</v>
      </c>
      <c r="G158" s="98">
        <v>2.5187503529326221E-3</v>
      </c>
      <c r="H158" s="98">
        <v>2.99473702705641E-3</v>
      </c>
      <c r="I158" s="98">
        <v>1.901704301644275E-3</v>
      </c>
      <c r="J158" s="98">
        <v>2.126762909495743E-3</v>
      </c>
      <c r="K158" s="98">
        <v>1.2653114114882108E-3</v>
      </c>
      <c r="L158" s="98">
        <v>1.9292630942987655E-3</v>
      </c>
      <c r="M158" s="98">
        <v>1.1085770924537061E-3</v>
      </c>
      <c r="N158" s="98">
        <v>1.6504138575794034E-3</v>
      </c>
      <c r="O158" s="98">
        <v>5.5346199919960315E-3</v>
      </c>
      <c r="P158" s="98">
        <v>9.6782123780939141E-3</v>
      </c>
      <c r="Q158" s="98">
        <v>1.2614932216476154E-2</v>
      </c>
      <c r="R158" s="98">
        <v>7.4847260268653985E-3</v>
      </c>
      <c r="S158" s="98">
        <v>1.4204425974656277E-2</v>
      </c>
      <c r="T158" s="98">
        <v>2.281332165216355E-2</v>
      </c>
      <c r="U158" s="98">
        <v>3.1651636035502029E-2</v>
      </c>
      <c r="V158" s="98">
        <v>5.0619340281520438E-2</v>
      </c>
      <c r="W158" s="98">
        <v>7.988336671301012E-2</v>
      </c>
      <c r="X158" s="98">
        <v>7.8967967222924693E-2</v>
      </c>
      <c r="Y158" s="98">
        <v>6.6884283350249985E-2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4.9427265190850008E-4</v>
      </c>
      <c r="D159" s="33">
        <v>0</v>
      </c>
      <c r="E159" s="33">
        <v>0</v>
      </c>
      <c r="F159" s="33">
        <v>7.0767696563244701E-4</v>
      </c>
      <c r="G159" s="33">
        <v>8.1223391522157581E-4</v>
      </c>
      <c r="H159" s="33">
        <v>8.665789632779071E-4</v>
      </c>
      <c r="I159" s="33">
        <v>6.785241552679566E-4</v>
      </c>
      <c r="J159" s="33">
        <v>8.5449105432964829E-4</v>
      </c>
      <c r="K159" s="33">
        <v>7.2385539407188778E-4</v>
      </c>
      <c r="L159" s="33">
        <v>1.0984868428466086E-3</v>
      </c>
      <c r="M159" s="33">
        <v>9.6783980611899996E-4</v>
      </c>
      <c r="N159" s="33">
        <v>1.4760544209473469E-3</v>
      </c>
      <c r="O159" s="33">
        <v>2.4196129877810798E-3</v>
      </c>
      <c r="P159" s="33">
        <v>1.290753206583338E-2</v>
      </c>
      <c r="Q159" s="33">
        <v>1.5749257242286763E-2</v>
      </c>
      <c r="R159" s="33">
        <v>9.0692403149777185E-3</v>
      </c>
      <c r="S159" s="33">
        <v>7.8632089171452105E-3</v>
      </c>
      <c r="T159" s="33">
        <v>1.6339170599969369E-2</v>
      </c>
      <c r="U159" s="33">
        <v>2.7534246770324226E-2</v>
      </c>
      <c r="V159" s="33">
        <v>7.4488544334922413E-2</v>
      </c>
      <c r="W159" s="33">
        <v>9.6214993682770367E-2</v>
      </c>
      <c r="X159" s="33">
        <v>0.13755960499938458</v>
      </c>
      <c r="Y159" s="33">
        <v>9.9285927823120262E-2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0.13272677380657172</v>
      </c>
      <c r="D161" s="117">
        <f t="shared" si="54"/>
        <v>0.18019912434685786</v>
      </c>
      <c r="E161" s="117">
        <f t="shared" si="54"/>
        <v>0.15652670897987797</v>
      </c>
      <c r="F161" s="117">
        <f t="shared" si="54"/>
        <v>0.16006734873546735</v>
      </c>
      <c r="G161" s="117">
        <f t="shared" si="54"/>
        <v>0.10455829587020171</v>
      </c>
      <c r="H161" s="117">
        <f t="shared" si="54"/>
        <v>0.14183954036236832</v>
      </c>
      <c r="I161" s="117">
        <f t="shared" si="54"/>
        <v>0.12392408656606359</v>
      </c>
      <c r="J161" s="117">
        <f t="shared" si="54"/>
        <v>0.12208218460886261</v>
      </c>
      <c r="K161" s="117">
        <f t="shared" si="54"/>
        <v>4.4399247108510023E-2</v>
      </c>
      <c r="L161" s="117">
        <f t="shared" si="54"/>
        <v>0</v>
      </c>
      <c r="M161" s="117">
        <f t="shared" si="54"/>
        <v>0</v>
      </c>
      <c r="N161" s="117">
        <f t="shared" si="54"/>
        <v>2.5643698973036599E-2</v>
      </c>
      <c r="O161" s="117">
        <f t="shared" si="54"/>
        <v>0.10989223957841419</v>
      </c>
      <c r="P161" s="117">
        <f t="shared" si="54"/>
        <v>0.17443740307902073</v>
      </c>
      <c r="Q161" s="117">
        <f t="shared" si="54"/>
        <v>0.1530185734340789</v>
      </c>
      <c r="R161" s="117">
        <f t="shared" ref="R161:V161" si="55">R162+R164+R166+R175</f>
        <v>9.3215441426909421E-2</v>
      </c>
      <c r="S161" s="117">
        <f t="shared" si="55"/>
        <v>8.1504092113354437E-2</v>
      </c>
      <c r="T161" s="117">
        <f t="shared" si="55"/>
        <v>0.16485221583697604</v>
      </c>
      <c r="U161" s="117">
        <f t="shared" si="55"/>
        <v>0.3884789949185995</v>
      </c>
      <c r="V161" s="117">
        <f t="shared" si="55"/>
        <v>1.0250160386083089</v>
      </c>
      <c r="W161" s="117">
        <f t="shared" ref="W161:Y161" si="56">W162+W164+W166+W175</f>
        <v>2.5874073306600383</v>
      </c>
      <c r="X161" s="117">
        <f t="shared" si="56"/>
        <v>3.5430636823001467</v>
      </c>
      <c r="Y161" s="117">
        <f t="shared" si="56"/>
        <v>3.0350379554921378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0.11044897788294686</v>
      </c>
      <c r="D162" s="122">
        <f t="shared" si="57"/>
        <v>0.14968548869010262</v>
      </c>
      <c r="E162" s="122">
        <f t="shared" si="57"/>
        <v>0.12999158804852246</v>
      </c>
      <c r="F162" s="122">
        <f t="shared" si="57"/>
        <v>0.13254018431381012</v>
      </c>
      <c r="G162" s="122">
        <f t="shared" si="57"/>
        <v>8.6952887218135433E-2</v>
      </c>
      <c r="H162" s="122">
        <f t="shared" si="57"/>
        <v>0.11474274555875308</v>
      </c>
      <c r="I162" s="122">
        <f t="shared" si="57"/>
        <v>9.8071908000304839E-2</v>
      </c>
      <c r="J162" s="122">
        <f t="shared" si="57"/>
        <v>9.6665513541857914E-2</v>
      </c>
      <c r="K162" s="122">
        <f t="shared" si="57"/>
        <v>3.5611406508075406E-2</v>
      </c>
      <c r="L162" s="122">
        <f t="shared" si="57"/>
        <v>0</v>
      </c>
      <c r="M162" s="122">
        <f t="shared" si="57"/>
        <v>0</v>
      </c>
      <c r="N162" s="122">
        <f t="shared" si="57"/>
        <v>2.0475725210006783E-2</v>
      </c>
      <c r="O162" s="122">
        <f t="shared" si="57"/>
        <v>8.9080348560062403E-2</v>
      </c>
      <c r="P162" s="122">
        <f t="shared" si="57"/>
        <v>0.14007235421160913</v>
      </c>
      <c r="Q162" s="122">
        <f t="shared" si="57"/>
        <v>0.11882604365527479</v>
      </c>
      <c r="R162" s="122">
        <f t="shared" si="57"/>
        <v>7.1558964796085506E-2</v>
      </c>
      <c r="S162" s="122">
        <f t="shared" si="57"/>
        <v>6.0528495808842633E-2</v>
      </c>
      <c r="T162" s="122">
        <f t="shared" si="57"/>
        <v>0.11258678424383628</v>
      </c>
      <c r="U162" s="122">
        <f t="shared" si="57"/>
        <v>0.21709684993653261</v>
      </c>
      <c r="V162" s="122">
        <f t="shared" si="57"/>
        <v>0.55468114985460504</v>
      </c>
      <c r="W162" s="122">
        <f t="shared" si="57"/>
        <v>1.4181251437323021</v>
      </c>
      <c r="X162" s="122">
        <f t="shared" si="57"/>
        <v>2.0203845500606601</v>
      </c>
      <c r="Y162" s="122">
        <f t="shared" si="57"/>
        <v>1.6966497324365146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0.11044897788294686</v>
      </c>
      <c r="D163" s="33">
        <v>0.14968548869010262</v>
      </c>
      <c r="E163" s="33">
        <v>0.12999158804852246</v>
      </c>
      <c r="F163" s="33">
        <v>0.13254018431381012</v>
      </c>
      <c r="G163" s="33">
        <v>8.6952887218135433E-2</v>
      </c>
      <c r="H163" s="33">
        <v>0.11474274555875308</v>
      </c>
      <c r="I163" s="33">
        <v>9.8071908000304839E-2</v>
      </c>
      <c r="J163" s="33">
        <v>9.6665513541857914E-2</v>
      </c>
      <c r="K163" s="33">
        <v>3.5611406508075406E-2</v>
      </c>
      <c r="L163" s="33">
        <v>0</v>
      </c>
      <c r="M163" s="33">
        <v>0</v>
      </c>
      <c r="N163" s="33">
        <v>2.0475725210006783E-2</v>
      </c>
      <c r="O163" s="33">
        <v>8.9080348560062403E-2</v>
      </c>
      <c r="P163" s="33">
        <v>0.14007235421160913</v>
      </c>
      <c r="Q163" s="33">
        <v>0.11882604365527479</v>
      </c>
      <c r="R163" s="33">
        <v>7.1558964796085506E-2</v>
      </c>
      <c r="S163" s="33">
        <v>6.0528495808842633E-2</v>
      </c>
      <c r="T163" s="33">
        <v>0.11258678424383628</v>
      </c>
      <c r="U163" s="33">
        <v>0.21709684993653261</v>
      </c>
      <c r="V163" s="33">
        <v>0.55468114985460504</v>
      </c>
      <c r="W163" s="33">
        <v>1.4181251437323021</v>
      </c>
      <c r="X163" s="33">
        <v>2.0203845500606601</v>
      </c>
      <c r="Y163" s="33">
        <v>1.6966497324365146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2.2340473780178298E-4</v>
      </c>
      <c r="D164" s="122">
        <f t="shared" si="58"/>
        <v>5.5639232452579887E-4</v>
      </c>
      <c r="E164" s="122">
        <f t="shared" si="58"/>
        <v>8.7847487186544135E-4</v>
      </c>
      <c r="F164" s="122">
        <f t="shared" si="58"/>
        <v>5.9126437996715419E-4</v>
      </c>
      <c r="G164" s="122">
        <f t="shared" si="58"/>
        <v>4.6902932364594857E-4</v>
      </c>
      <c r="H164" s="122">
        <f t="shared" si="58"/>
        <v>1.1257760611429767E-3</v>
      </c>
      <c r="I164" s="122">
        <f t="shared" si="58"/>
        <v>1.7892742732054624E-3</v>
      </c>
      <c r="J164" s="122">
        <f t="shared" si="58"/>
        <v>1.2629157105691542E-3</v>
      </c>
      <c r="K164" s="122">
        <f t="shared" si="58"/>
        <v>5.5944123317122185E-4</v>
      </c>
      <c r="L164" s="122">
        <f t="shared" si="58"/>
        <v>0</v>
      </c>
      <c r="M164" s="122">
        <f t="shared" si="58"/>
        <v>0</v>
      </c>
      <c r="N164" s="122">
        <f t="shared" si="58"/>
        <v>1.0943115974401689E-3</v>
      </c>
      <c r="O164" s="122">
        <f t="shared" si="58"/>
        <v>3.4281568664834079E-3</v>
      </c>
      <c r="P164" s="122">
        <f t="shared" si="58"/>
        <v>4.3924702442214979E-3</v>
      </c>
      <c r="Q164" s="122">
        <f t="shared" si="58"/>
        <v>5.6966285349558101E-3</v>
      </c>
      <c r="R164" s="122">
        <f t="shared" si="58"/>
        <v>3.5964661162126623E-3</v>
      </c>
      <c r="S164" s="122">
        <f t="shared" si="58"/>
        <v>3.6165067695194475E-3</v>
      </c>
      <c r="T164" s="122">
        <f t="shared" si="58"/>
        <v>1.1070311121167048E-2</v>
      </c>
      <c r="U164" s="122">
        <f t="shared" si="58"/>
        <v>4.5245110201705123E-2</v>
      </c>
      <c r="V164" s="122">
        <f t="shared" si="58"/>
        <v>6.7076303003636664E-2</v>
      </c>
      <c r="W164" s="122">
        <f t="shared" si="58"/>
        <v>0.43579791977941329</v>
      </c>
      <c r="X164" s="122">
        <f t="shared" si="58"/>
        <v>0.50635201046354894</v>
      </c>
      <c r="Y164" s="122">
        <f t="shared" si="58"/>
        <v>0.31662946389749574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2.2340473780178298E-4</v>
      </c>
      <c r="D165" s="98">
        <v>5.5639232452579887E-4</v>
      </c>
      <c r="E165" s="98">
        <v>8.7847487186544135E-4</v>
      </c>
      <c r="F165" s="98">
        <v>5.9126437996715419E-4</v>
      </c>
      <c r="G165" s="98">
        <v>4.6902932364594857E-4</v>
      </c>
      <c r="H165" s="98">
        <v>1.1257760611429767E-3</v>
      </c>
      <c r="I165" s="98">
        <v>1.7892742732054624E-3</v>
      </c>
      <c r="J165" s="98">
        <v>1.2629157105691542E-3</v>
      </c>
      <c r="K165" s="98">
        <v>5.5944123317122185E-4</v>
      </c>
      <c r="L165" s="98">
        <v>0</v>
      </c>
      <c r="M165" s="98">
        <v>0</v>
      </c>
      <c r="N165" s="98">
        <v>1.0943115974401689E-3</v>
      </c>
      <c r="O165" s="98">
        <v>3.4281568664834079E-3</v>
      </c>
      <c r="P165" s="98">
        <v>4.3924702442214979E-3</v>
      </c>
      <c r="Q165" s="98">
        <v>5.6966285349558101E-3</v>
      </c>
      <c r="R165" s="98">
        <v>3.5964661162126623E-3</v>
      </c>
      <c r="S165" s="98">
        <v>3.6165067695194475E-3</v>
      </c>
      <c r="T165" s="98">
        <v>1.1070311121167048E-2</v>
      </c>
      <c r="U165" s="98">
        <v>4.5245110201705123E-2</v>
      </c>
      <c r="V165" s="98">
        <v>6.7076303003636664E-2</v>
      </c>
      <c r="W165" s="98">
        <v>0.43579791977941329</v>
      </c>
      <c r="X165" s="98">
        <v>0.50635201046354894</v>
      </c>
      <c r="Y165" s="98">
        <v>0.31662946389749574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1.5359771214216672E-2</v>
      </c>
      <c r="D166" s="122">
        <v>2.0788510482760363E-2</v>
      </c>
      <c r="E166" s="122">
        <v>1.8165756394595032E-2</v>
      </c>
      <c r="F166" s="122">
        <v>1.8939809147472095E-2</v>
      </c>
      <c r="G166" s="122">
        <v>1.2063577157918342E-2</v>
      </c>
      <c r="H166" s="122">
        <v>1.8917752286798838E-2</v>
      </c>
      <c r="I166" s="122">
        <v>1.7577189030525821E-2</v>
      </c>
      <c r="J166" s="122">
        <v>1.8319319175301933E-2</v>
      </c>
      <c r="K166" s="122">
        <v>6.3009550695807773E-3</v>
      </c>
      <c r="L166" s="122">
        <v>0</v>
      </c>
      <c r="M166" s="122">
        <v>0</v>
      </c>
      <c r="N166" s="122">
        <v>3.1596548165064939E-3</v>
      </c>
      <c r="O166" s="122">
        <v>1.3491716185695484E-2</v>
      </c>
      <c r="P166" s="122">
        <v>2.3629845352194794E-2</v>
      </c>
      <c r="Q166" s="122">
        <v>2.2903004276597246E-2</v>
      </c>
      <c r="R166" s="122">
        <v>1.4621706339244514E-2</v>
      </c>
      <c r="S166" s="122">
        <v>1.3487624924961935E-2</v>
      </c>
      <c r="T166" s="122">
        <v>3.1616753417545385E-2</v>
      </c>
      <c r="U166" s="122">
        <v>9.6304343193422251E-2</v>
      </c>
      <c r="V166" s="122">
        <v>0.28021953068196304</v>
      </c>
      <c r="W166" s="122">
        <v>0.5060484466288736</v>
      </c>
      <c r="X166" s="122">
        <v>0.71685583815981713</v>
      </c>
      <c r="Y166" s="122">
        <v>0.74173543267706576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2.3889914922030917E-3</v>
      </c>
      <c r="D167" s="98">
        <v>3.8299776502316567E-3</v>
      </c>
      <c r="E167" s="98">
        <v>1.8654347404815101E-3</v>
      </c>
      <c r="F167" s="98">
        <v>1.548532328906982E-3</v>
      </c>
      <c r="G167" s="98">
        <v>1.2786362952633265E-3</v>
      </c>
      <c r="H167" s="98">
        <v>1.8356038701537747E-3</v>
      </c>
      <c r="I167" s="98">
        <v>3.5029471606765322E-4</v>
      </c>
      <c r="J167" s="98">
        <v>2.6123869755001071E-4</v>
      </c>
      <c r="K167" s="98">
        <v>2.7477944606629572E-4</v>
      </c>
      <c r="L167" s="98">
        <v>0</v>
      </c>
      <c r="M167" s="98">
        <v>0</v>
      </c>
      <c r="N167" s="98">
        <v>1.5775251638153829E-4</v>
      </c>
      <c r="O167" s="98">
        <v>8.2711101893173254E-4</v>
      </c>
      <c r="P167" s="98">
        <v>8.7721118181821687E-4</v>
      </c>
      <c r="Q167" s="98">
        <v>4.5428439188435407E-4</v>
      </c>
      <c r="R167" s="98">
        <v>5.5911731959662893E-4</v>
      </c>
      <c r="S167" s="98">
        <v>9.755535233023782E-4</v>
      </c>
      <c r="T167" s="98">
        <v>2.3584709406588764E-3</v>
      </c>
      <c r="U167" s="98">
        <v>5.9258268640373134E-3</v>
      </c>
      <c r="V167" s="98">
        <v>7.9083330658342582E-3</v>
      </c>
      <c r="W167" s="98">
        <v>9.6312799175438616E-3</v>
      </c>
      <c r="X167" s="98">
        <v>7.9954482412887759E-3</v>
      </c>
      <c r="Y167" s="98">
        <v>1.3787751243116786E-2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1.2019088660212417E-2</v>
      </c>
      <c r="D171" s="101">
        <v>1.6782728107850267E-2</v>
      </c>
      <c r="E171" s="101">
        <v>1.6203284612752847E-2</v>
      </c>
      <c r="F171" s="101">
        <v>1.7391276818565112E-2</v>
      </c>
      <c r="G171" s="101">
        <v>1.0695851301275939E-2</v>
      </c>
      <c r="H171" s="101">
        <v>1.6982900527739337E-2</v>
      </c>
      <c r="I171" s="101">
        <v>1.6469720685132801E-2</v>
      </c>
      <c r="J171" s="101">
        <v>1.6442554453604413E-2</v>
      </c>
      <c r="K171" s="101">
        <v>5.6368714004508625E-3</v>
      </c>
      <c r="L171" s="101">
        <v>0</v>
      </c>
      <c r="M171" s="101">
        <v>0</v>
      </c>
      <c r="N171" s="101">
        <v>2.6681381702989781E-3</v>
      </c>
      <c r="O171" s="101">
        <v>1.1988997514217252E-2</v>
      </c>
      <c r="P171" s="101">
        <v>2.092149894447529E-2</v>
      </c>
      <c r="Q171" s="101">
        <v>2.080833942383609E-2</v>
      </c>
      <c r="R171" s="101">
        <v>1.2941348763506784E-2</v>
      </c>
      <c r="S171" s="101">
        <v>1.1603842112913709E-2</v>
      </c>
      <c r="T171" s="101">
        <v>2.65151797195422E-2</v>
      </c>
      <c r="U171" s="101">
        <v>8.1461479955316884E-2</v>
      </c>
      <c r="V171" s="101">
        <v>0.23959746912926522</v>
      </c>
      <c r="W171" s="101">
        <v>0.43865695629773949</v>
      </c>
      <c r="X171" s="101">
        <v>0.5972084025418376</v>
      </c>
      <c r="Y171" s="101">
        <v>0.59785565470238844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9.5169106180116472E-4</v>
      </c>
      <c r="D172" s="104">
        <v>1.7580472467843778E-4</v>
      </c>
      <c r="E172" s="104">
        <v>9.7037041360677523E-5</v>
      </c>
      <c r="F172" s="104">
        <v>0</v>
      </c>
      <c r="G172" s="104">
        <v>8.9089561379077556E-5</v>
      </c>
      <c r="H172" s="104">
        <v>9.9247888905725997E-5</v>
      </c>
      <c r="I172" s="104">
        <v>7.5717362932536535E-4</v>
      </c>
      <c r="J172" s="104">
        <v>1.6155260241475077E-3</v>
      </c>
      <c r="K172" s="104">
        <v>3.893042230636191E-4</v>
      </c>
      <c r="L172" s="104">
        <v>0</v>
      </c>
      <c r="M172" s="104">
        <v>0</v>
      </c>
      <c r="N172" s="104">
        <v>3.337641298259774E-4</v>
      </c>
      <c r="O172" s="104">
        <v>6.7560765254649996E-4</v>
      </c>
      <c r="P172" s="104">
        <v>1.8311352259012871E-3</v>
      </c>
      <c r="Q172" s="104">
        <v>1.6403804608768014E-3</v>
      </c>
      <c r="R172" s="104">
        <v>1.1212402561411015E-3</v>
      </c>
      <c r="S172" s="104">
        <v>9.0822928874584839E-4</v>
      </c>
      <c r="T172" s="104">
        <v>2.7431027573443078E-3</v>
      </c>
      <c r="U172" s="104">
        <v>8.9170363740680592E-3</v>
      </c>
      <c r="V172" s="104">
        <v>3.2713728486863519E-2</v>
      </c>
      <c r="W172" s="104">
        <v>5.7760210413590217E-2</v>
      </c>
      <c r="X172" s="104">
        <v>0.11165198737669078</v>
      </c>
      <c r="Y172" s="104">
        <v>0.13009202673156045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2.2220512217184412E-4</v>
      </c>
      <c r="D173" s="98">
        <v>4.0151445320447356E-5</v>
      </c>
      <c r="E173" s="98">
        <v>2.7072059213976581E-5</v>
      </c>
      <c r="F173" s="98">
        <v>0</v>
      </c>
      <c r="G173" s="98">
        <v>1.810723967686258E-5</v>
      </c>
      <c r="H173" s="98">
        <v>2.7191268408471377E-5</v>
      </c>
      <c r="I173" s="98">
        <v>1.6863094963667194E-4</v>
      </c>
      <c r="J173" s="98">
        <v>4.1229747622871391E-4</v>
      </c>
      <c r="K173" s="98">
        <v>9.1911279444512487E-5</v>
      </c>
      <c r="L173" s="98">
        <v>0</v>
      </c>
      <c r="M173" s="98">
        <v>0</v>
      </c>
      <c r="N173" s="98">
        <v>5.2868755470295259E-5</v>
      </c>
      <c r="O173" s="98">
        <v>1.1521501537031216E-4</v>
      </c>
      <c r="P173" s="98">
        <v>3.2130975371034661E-4</v>
      </c>
      <c r="Q173" s="98">
        <v>4.3703624964093235E-4</v>
      </c>
      <c r="R173" s="98">
        <v>2.8974404933152837E-4</v>
      </c>
      <c r="S173" s="98">
        <v>2.2132049104374256E-4</v>
      </c>
      <c r="T173" s="98">
        <v>6.8629812991456804E-4</v>
      </c>
      <c r="U173" s="98">
        <v>2.1912947106052173E-3</v>
      </c>
      <c r="V173" s="98">
        <v>8.7429748950750771E-3</v>
      </c>
      <c r="W173" s="98">
        <v>1.2309233330293592E-2</v>
      </c>
      <c r="X173" s="98">
        <v>2.8208641617376889E-2</v>
      </c>
      <c r="Y173" s="98">
        <v>4.1011167764419473E-2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7.2948593962932063E-4</v>
      </c>
      <c r="D174" s="33">
        <v>1.3565327935799042E-4</v>
      </c>
      <c r="E174" s="33">
        <v>6.9964982146700946E-5</v>
      </c>
      <c r="F174" s="33">
        <v>0</v>
      </c>
      <c r="G174" s="33">
        <v>7.0982321702214976E-5</v>
      </c>
      <c r="H174" s="33">
        <v>7.2056620497254614E-5</v>
      </c>
      <c r="I174" s="33">
        <v>5.8854267968869341E-4</v>
      </c>
      <c r="J174" s="33">
        <v>1.2032285479187939E-3</v>
      </c>
      <c r="K174" s="33">
        <v>2.9739294361910663E-4</v>
      </c>
      <c r="L174" s="33">
        <v>0</v>
      </c>
      <c r="M174" s="33">
        <v>0</v>
      </c>
      <c r="N174" s="33">
        <v>2.8089537435568217E-4</v>
      </c>
      <c r="O174" s="33">
        <v>5.6039263717618784E-4</v>
      </c>
      <c r="P174" s="33">
        <v>1.5098254721909404E-3</v>
      </c>
      <c r="Q174" s="33">
        <v>1.2033442112358691E-3</v>
      </c>
      <c r="R174" s="33">
        <v>8.3149620680957319E-4</v>
      </c>
      <c r="S174" s="33">
        <v>6.8690879770210583E-4</v>
      </c>
      <c r="T174" s="33">
        <v>2.0568046274297399E-3</v>
      </c>
      <c r="U174" s="33">
        <v>6.7257416634628414E-3</v>
      </c>
      <c r="V174" s="33">
        <v>2.3970753591788442E-2</v>
      </c>
      <c r="W174" s="33">
        <v>4.5450977083296623E-2</v>
      </c>
      <c r="X174" s="33">
        <v>8.3443345759313892E-2</v>
      </c>
      <c r="Y174" s="33">
        <v>8.9080858967140977E-2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6.6946199716063949E-3</v>
      </c>
      <c r="D175" s="122">
        <v>9.1687328494690652E-3</v>
      </c>
      <c r="E175" s="122">
        <v>7.4908896648950563E-3</v>
      </c>
      <c r="F175" s="122">
        <v>7.9960908942179835E-3</v>
      </c>
      <c r="G175" s="122">
        <v>5.0728021705019818E-3</v>
      </c>
      <c r="H175" s="122">
        <v>7.0532664556734112E-3</v>
      </c>
      <c r="I175" s="122">
        <v>6.4857152620274592E-3</v>
      </c>
      <c r="J175" s="122">
        <v>5.8344361811336091E-3</v>
      </c>
      <c r="K175" s="122">
        <v>1.9274442976826248E-3</v>
      </c>
      <c r="L175" s="122">
        <v>0</v>
      </c>
      <c r="M175" s="122">
        <v>0</v>
      </c>
      <c r="N175" s="122">
        <v>9.1400734908315766E-4</v>
      </c>
      <c r="O175" s="122">
        <v>3.8920179661728954E-3</v>
      </c>
      <c r="P175" s="122">
        <v>6.3427332709953387E-3</v>
      </c>
      <c r="Q175" s="122">
        <v>5.5928969672510605E-3</v>
      </c>
      <c r="R175" s="122">
        <v>3.4383041753667429E-3</v>
      </c>
      <c r="S175" s="122">
        <v>3.8714646100304188E-3</v>
      </c>
      <c r="T175" s="122">
        <v>9.5783670544273367E-3</v>
      </c>
      <c r="U175" s="122">
        <v>2.9832691586939516E-2</v>
      </c>
      <c r="V175" s="122">
        <v>0.12303905506810417</v>
      </c>
      <c r="W175" s="122">
        <v>0.22743582051944927</v>
      </c>
      <c r="X175" s="122">
        <v>0.29947128361612074</v>
      </c>
      <c r="Y175" s="122">
        <v>0.28002332648106154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5.6648852801303535E-3</v>
      </c>
      <c r="D176" s="98">
        <v>9.1687328494690652E-3</v>
      </c>
      <c r="E176" s="98">
        <v>7.4908896648950563E-3</v>
      </c>
      <c r="F176" s="98">
        <v>6.7888772469626331E-3</v>
      </c>
      <c r="G176" s="98">
        <v>3.8544512976696177E-3</v>
      </c>
      <c r="H176" s="98">
        <v>5.4587611632420626E-3</v>
      </c>
      <c r="I176" s="98">
        <v>4.771548975034727E-3</v>
      </c>
      <c r="J176" s="98">
        <v>4.1610578664047146E-3</v>
      </c>
      <c r="K176" s="98">
        <v>1.203588903610737E-3</v>
      </c>
      <c r="L176" s="98">
        <v>0</v>
      </c>
      <c r="M176" s="98">
        <v>0</v>
      </c>
      <c r="N176" s="98">
        <v>4.8137070846065934E-4</v>
      </c>
      <c r="O176" s="98">
        <v>2.7174485546286819E-3</v>
      </c>
      <c r="P176" s="98">
        <v>2.7183356800457481E-3</v>
      </c>
      <c r="Q176" s="98">
        <v>2.4779331139506726E-3</v>
      </c>
      <c r="R176" s="98">
        <v>1.5593179222636246E-3</v>
      </c>
      <c r="S176" s="98">
        <v>2.4754601283633344E-3</v>
      </c>
      <c r="T176" s="98">
        <v>5.5836801246554151E-3</v>
      </c>
      <c r="U176" s="98">
        <v>1.594181877809055E-2</v>
      </c>
      <c r="V176" s="98">
        <v>4.9783424570449451E-2</v>
      </c>
      <c r="W176" s="98">
        <v>0.10315256007115504</v>
      </c>
      <c r="X176" s="98">
        <v>0.10922059955975277</v>
      </c>
      <c r="Y176" s="98">
        <v>0.11273552777063721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1.0297346914760418E-3</v>
      </c>
      <c r="D177" s="33">
        <v>0</v>
      </c>
      <c r="E177" s="33">
        <v>0</v>
      </c>
      <c r="F177" s="33">
        <v>1.2072136472553508E-3</v>
      </c>
      <c r="G177" s="33">
        <v>1.2183508728323637E-3</v>
      </c>
      <c r="H177" s="33">
        <v>1.5945052924313489E-3</v>
      </c>
      <c r="I177" s="33">
        <v>1.7141662869927324E-3</v>
      </c>
      <c r="J177" s="33">
        <v>1.6733783147288947E-3</v>
      </c>
      <c r="K177" s="33">
        <v>7.2385539407188778E-4</v>
      </c>
      <c r="L177" s="33">
        <v>0</v>
      </c>
      <c r="M177" s="33">
        <v>0</v>
      </c>
      <c r="N177" s="33">
        <v>4.3263664062249827E-4</v>
      </c>
      <c r="O177" s="33">
        <v>1.1745694115442137E-3</v>
      </c>
      <c r="P177" s="33">
        <v>3.6243975909495906E-3</v>
      </c>
      <c r="Q177" s="33">
        <v>3.1149638533003884E-3</v>
      </c>
      <c r="R177" s="33">
        <v>1.8789862531031183E-3</v>
      </c>
      <c r="S177" s="33">
        <v>1.3960044816670844E-3</v>
      </c>
      <c r="T177" s="33">
        <v>3.9946869297719217E-3</v>
      </c>
      <c r="U177" s="33">
        <v>1.3890872808848966E-2</v>
      </c>
      <c r="V177" s="33">
        <v>7.3255630497654725E-2</v>
      </c>
      <c r="W177" s="33">
        <v>0.12428326044829424</v>
      </c>
      <c r="X177" s="33">
        <v>0.19025068405636794</v>
      </c>
      <c r="Y177" s="33">
        <v>0.16728779871042435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0.5819860957306533</v>
      </c>
      <c r="D3" s="119">
        <f>IF(RES_hhdet_in_tes!D3=0,"",RES_hhdet_in_tes!D3/RES_hhdet_in_fec!D3)</f>
        <v>0.58390478863084405</v>
      </c>
      <c r="E3" s="119">
        <f>IF(RES_hhdet_in_tes!E3=0,"",RES_hhdet_in_tes!E3/RES_hhdet_in_fec!E3)</f>
        <v>0.58975484627179342</v>
      </c>
      <c r="F3" s="119">
        <f>IF(RES_hhdet_in_tes!F3=0,"",RES_hhdet_in_tes!F3/RES_hhdet_in_fec!F3)</f>
        <v>0.5944233066050304</v>
      </c>
      <c r="G3" s="119">
        <f>IF(RES_hhdet_in_tes!G3=0,"",RES_hhdet_in_tes!G3/RES_hhdet_in_fec!G3)</f>
        <v>0.59989555234235314</v>
      </c>
      <c r="H3" s="119">
        <f>IF(RES_hhdet_in_tes!H3=0,"",RES_hhdet_in_tes!H3/RES_hhdet_in_fec!H3)</f>
        <v>0.60593114341054843</v>
      </c>
      <c r="I3" s="119" t="str">
        <f>IF(RES_hhdet_in_tes!I3=0,"",RES_hhdet_in_tes!I3/RES_hhdet_in_fec!I3)</f>
        <v/>
      </c>
      <c r="J3" s="119">
        <f>IF(RES_hhdet_in_tes!J3=0,"",RES_hhdet_in_tes!J3/RES_hhdet_in_fec!J3)</f>
        <v>0.62028815579722718</v>
      </c>
      <c r="K3" s="119">
        <f>IF(RES_hhdet_in_tes!K3=0,"",RES_hhdet_in_tes!K3/RES_hhdet_in_fec!K3)</f>
        <v>0.62586244843462757</v>
      </c>
      <c r="L3" s="119">
        <f>IF(RES_hhdet_in_tes!L3=0,"",RES_hhdet_in_tes!L3/RES_hhdet_in_fec!L3)</f>
        <v>0.63118001833069493</v>
      </c>
      <c r="M3" s="119">
        <f>IF(RES_hhdet_in_tes!M3=0,"",RES_hhdet_in_tes!M3/RES_hhdet_in_fec!M3)</f>
        <v>0.63768083738002013</v>
      </c>
      <c r="N3" s="119">
        <f>IF(RES_hhdet_in_tes!N3=0,"",RES_hhdet_in_tes!N3/RES_hhdet_in_fec!N3)</f>
        <v>0.65228276842244104</v>
      </c>
      <c r="O3" s="119">
        <f>IF(RES_hhdet_in_tes!O3=0,"",RES_hhdet_in_tes!O3/RES_hhdet_in_fec!O3)</f>
        <v>0.65098631916430261</v>
      </c>
      <c r="P3" s="119" t="str">
        <f>IF(RES_hhdet_in_tes!P3=0,"",RES_hhdet_in_tes!P3/RES_hhdet_in_fec!P3)</f>
        <v/>
      </c>
      <c r="Q3" s="119">
        <f>IF(RES_hhdet_in_tes!Q3=0,"",RES_hhdet_in_tes!Q3/RES_hhdet_in_fec!Q3)</f>
        <v>0.67144568632338009</v>
      </c>
      <c r="R3" s="119">
        <f>IF(RES_hhdet_in_tes!R3=0,"",RES_hhdet_in_tes!R3/RES_hhdet_in_fec!R3)</f>
        <v>0.68419364704092145</v>
      </c>
      <c r="S3" s="119">
        <f>IF(RES_hhdet_in_tes!S3=0,"",RES_hhdet_in_tes!S3/RES_hhdet_in_fec!S3)</f>
        <v>0.70422114944233172</v>
      </c>
      <c r="T3" s="119">
        <f>IF(RES_hhdet_in_tes!T3=0,"",RES_hhdet_in_tes!T3/RES_hhdet_in_fec!T3)</f>
        <v>0.74663927196880009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0.5786969866206918</v>
      </c>
      <c r="D4" s="124">
        <f>IF(RES_hhdet_in_tes!D4=0,"",RES_hhdet_in_tes!D4/RES_hhdet_in_fec!D4)</f>
        <v>0.58328348954379006</v>
      </c>
      <c r="E4" s="124">
        <f>IF(RES_hhdet_in_tes!E4=0,"",RES_hhdet_in_tes!E4/RES_hhdet_in_fec!E4)</f>
        <v>0.5880597012985791</v>
      </c>
      <c r="F4" s="124">
        <f>IF(RES_hhdet_in_tes!F4=0,"",RES_hhdet_in_tes!F4/RES_hhdet_in_fec!F4)</f>
        <v>0.59303527256060462</v>
      </c>
      <c r="G4" s="124">
        <f>IF(RES_hhdet_in_tes!G4=0,"",RES_hhdet_in_tes!G4/RES_hhdet_in_fec!G4)</f>
        <v>0.59816553294527619</v>
      </c>
      <c r="H4" s="124">
        <f>IF(RES_hhdet_in_tes!H4=0,"",RES_hhdet_in_tes!H4/RES_hhdet_in_fec!H4)</f>
        <v>0.60347039457044216</v>
      </c>
      <c r="I4" s="124" t="str">
        <f>IF(RES_hhdet_in_tes!I4=0,"",RES_hhdet_in_tes!I4/RES_hhdet_in_fec!I4)</f>
        <v/>
      </c>
      <c r="J4" s="124">
        <f>IF(RES_hhdet_in_tes!J4=0,"",RES_hhdet_in_tes!J4/RES_hhdet_in_fec!J4)</f>
        <v>0.61462146926752748</v>
      </c>
      <c r="K4" s="124">
        <f>IF(RES_hhdet_in_tes!K4=0,"",RES_hhdet_in_tes!K4/RES_hhdet_in_fec!K4)</f>
        <v>0.6204328053080288</v>
      </c>
      <c r="L4" s="124">
        <f>IF(RES_hhdet_in_tes!L4=0,"",RES_hhdet_in_tes!L4/RES_hhdet_in_fec!L4)</f>
        <v>0.62637327712185964</v>
      </c>
      <c r="M4" s="124">
        <f>IF(RES_hhdet_in_tes!M4=0,"",RES_hhdet_in_tes!M4/RES_hhdet_in_fec!M4)</f>
        <v>0.63229231413379572</v>
      </c>
      <c r="N4" s="124">
        <f>IF(RES_hhdet_in_tes!N4=0,"",RES_hhdet_in_tes!N4/RES_hhdet_in_fec!N4)</f>
        <v>0.63777816970616941</v>
      </c>
      <c r="O4" s="124">
        <f>IF(RES_hhdet_in_tes!O4=0,"",RES_hhdet_in_tes!O4/RES_hhdet_in_fec!O4)</f>
        <v>0.64273222942047514</v>
      </c>
      <c r="P4" s="124" t="str">
        <f>IF(RES_hhdet_in_tes!P4=0,"",RES_hhdet_in_tes!P4/RES_hhdet_in_fec!P4)</f>
        <v/>
      </c>
      <c r="Q4" s="124">
        <f>IF(RES_hhdet_in_tes!Q4=0,"",RES_hhdet_in_tes!Q4/RES_hhdet_in_fec!Q4)</f>
        <v>0.65574127143335947</v>
      </c>
      <c r="R4" s="124">
        <f>IF(RES_hhdet_in_tes!R4=0,"",RES_hhdet_in_tes!R4/RES_hhdet_in_fec!R4)</f>
        <v>0.67144175572929576</v>
      </c>
      <c r="S4" s="124">
        <f>IF(RES_hhdet_in_tes!S4=0,"",RES_hhdet_in_tes!S4/RES_hhdet_in_fec!S4)</f>
        <v>0.69186319941623486</v>
      </c>
      <c r="T4" s="124">
        <f>IF(RES_hhdet_in_tes!T4=0,"",RES_hhdet_in_tes!T4/RES_hhdet_in_fec!T4)</f>
        <v>0.71349315159549009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0.57634365805694976</v>
      </c>
      <c r="D5" s="111">
        <f>IF(RES_hhdet_in_tes!D5=0,"",RES_hhdet_in_tes!D5/RES_hhdet_in_fec!D5)</f>
        <v>0.58097227893878622</v>
      </c>
      <c r="E5" s="111">
        <f>IF(RES_hhdet_in_tes!E5=0,"",RES_hhdet_in_tes!E5/RES_hhdet_in_fec!E5)</f>
        <v>0.58581453729088351</v>
      </c>
      <c r="F5" s="111">
        <f>IF(RES_hhdet_in_tes!F5=0,"",RES_hhdet_in_tes!F5/RES_hhdet_in_fec!F5)</f>
        <v>0.59081737039112425</v>
      </c>
      <c r="G5" s="111">
        <f>IF(RES_hhdet_in_tes!G5=0,"",RES_hhdet_in_tes!G5/RES_hhdet_in_fec!G5)</f>
        <v>0.59600932444117904</v>
      </c>
      <c r="H5" s="111">
        <f>IF(RES_hhdet_in_tes!H5=0,"",RES_hhdet_in_tes!H5/RES_hhdet_in_fec!H5)</f>
        <v>0.60137335685176352</v>
      </c>
      <c r="I5" s="111" t="str">
        <f>IF(RES_hhdet_in_tes!I5=0,"",RES_hhdet_in_tes!I5/RES_hhdet_in_fec!I5)</f>
        <v/>
      </c>
      <c r="J5" s="111">
        <f>IF(RES_hhdet_in_tes!J5=0,"",RES_hhdet_in_tes!J5/RES_hhdet_in_fec!J5)</f>
        <v>0.6126018756770002</v>
      </c>
      <c r="K5" s="111">
        <f>IF(RES_hhdet_in_tes!K5=0,"",RES_hhdet_in_tes!K5/RES_hhdet_in_fec!K5)</f>
        <v>0.61845715868464068</v>
      </c>
      <c r="L5" s="111">
        <f>IF(RES_hhdet_in_tes!L5=0,"",RES_hhdet_in_tes!L5/RES_hhdet_in_fec!L5)</f>
        <v>0.62443562428400234</v>
      </c>
      <c r="M5" s="111">
        <f>IF(RES_hhdet_in_tes!M5=0,"",RES_hhdet_in_tes!M5/RES_hhdet_in_fec!M5)</f>
        <v>0.63040073228743443</v>
      </c>
      <c r="N5" s="111">
        <f>IF(RES_hhdet_in_tes!N5=0,"",RES_hhdet_in_tes!N5/RES_hhdet_in_fec!N5)</f>
        <v>0.63597282580919212</v>
      </c>
      <c r="O5" s="111">
        <f>IF(RES_hhdet_in_tes!O5=0,"",RES_hhdet_in_tes!O5/RES_hhdet_in_fec!O5)</f>
        <v>0.6409510337419877</v>
      </c>
      <c r="P5" s="111" t="str">
        <f>IF(RES_hhdet_in_tes!P5=0,"",RES_hhdet_in_tes!P5/RES_hhdet_in_fec!P5)</f>
        <v/>
      </c>
      <c r="Q5" s="111">
        <f>IF(RES_hhdet_in_tes!Q5=0,"",RES_hhdet_in_tes!Q5/RES_hhdet_in_fec!Q5)</f>
        <v>0.65398362481910055</v>
      </c>
      <c r="R5" s="111">
        <f>IF(RES_hhdet_in_tes!R5=0,"",RES_hhdet_in_tes!R5/RES_hhdet_in_fec!R5)</f>
        <v>0.66973089329605817</v>
      </c>
      <c r="S5" s="111">
        <f>IF(RES_hhdet_in_tes!S5=0,"",RES_hhdet_in_tes!S5/RES_hhdet_in_fec!S5)</f>
        <v>0.69020466655156532</v>
      </c>
      <c r="T5" s="111">
        <f>IF(RES_hhdet_in_tes!T5=0,"",RES_hhdet_in_tes!T5/RES_hhdet_in_fec!T5)</f>
        <v>0.71190521657717487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 t="str">
        <f>IF(RES_hhdet_in_tes!I6=0,"",RES_hhdet_in_tes!I6/RES_hhdet_in_fec!I6)</f>
        <v/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2.1714733651817451</v>
      </c>
      <c r="D7" s="124">
        <f>IF(RES_hhdet_in_tes!D7=0,"",RES_hhdet_in_tes!D7/RES_hhdet_in_fec!D7)</f>
        <v>2.2588547130186836</v>
      </c>
      <c r="E7" s="124">
        <f>IF(RES_hhdet_in_tes!E7=0,"",RES_hhdet_in_tes!E7/RES_hhdet_in_fec!E7)</f>
        <v>2.3475460752853263</v>
      </c>
      <c r="F7" s="124">
        <f>IF(RES_hhdet_in_tes!F7=0,"",RES_hhdet_in_tes!F7/RES_hhdet_in_fec!F7)</f>
        <v>2.4369497674514977</v>
      </c>
      <c r="G7" s="124">
        <f>IF(RES_hhdet_in_tes!G7=0,"",RES_hhdet_in_tes!G7/RES_hhdet_in_fec!G7)</f>
        <v>2.5275837341301419</v>
      </c>
      <c r="H7" s="124">
        <f>IF(RES_hhdet_in_tes!H7=0,"",RES_hhdet_in_tes!H7/RES_hhdet_in_fec!H7)</f>
        <v>2.6193665743097108</v>
      </c>
      <c r="I7" s="124" t="str">
        <f>IF(RES_hhdet_in_tes!I7=0,"",RES_hhdet_in_tes!I7/RES_hhdet_in_fec!I7)</f>
        <v/>
      </c>
      <c r="J7" s="124">
        <f>IF(RES_hhdet_in_tes!J7=0,"",RES_hhdet_in_tes!J7/RES_hhdet_in_fec!J7)</f>
        <v>2.8071911954975586</v>
      </c>
      <c r="K7" s="124">
        <f>IF(RES_hhdet_in_tes!K7=0,"",RES_hhdet_in_tes!K7/RES_hhdet_in_fec!K7)</f>
        <v>2.9041050172155622</v>
      </c>
      <c r="L7" s="124">
        <f>IF(RES_hhdet_in_tes!L7=0,"",RES_hhdet_in_tes!L7/RES_hhdet_in_fec!L7)</f>
        <v>3.0031994368089894</v>
      </c>
      <c r="M7" s="124">
        <f>IF(RES_hhdet_in_tes!M7=0,"",RES_hhdet_in_tes!M7/RES_hhdet_in_fec!M7)</f>
        <v>3.1167543374286821</v>
      </c>
      <c r="N7" s="124">
        <f>IF(RES_hhdet_in_tes!N7=0,"",RES_hhdet_in_tes!N7/RES_hhdet_in_fec!N7)</f>
        <v>3.2484150526112892</v>
      </c>
      <c r="O7" s="124">
        <f>IF(RES_hhdet_in_tes!O7=0,"",RES_hhdet_in_tes!O7/RES_hhdet_in_fec!O7)</f>
        <v>3.3979467126630176</v>
      </c>
      <c r="P7" s="124" t="str">
        <f>IF(RES_hhdet_in_tes!P7=0,"",RES_hhdet_in_tes!P7/RES_hhdet_in_fec!P7)</f>
        <v/>
      </c>
      <c r="Q7" s="124">
        <f>IF(RES_hhdet_in_tes!Q7=0,"",RES_hhdet_in_tes!Q7/RES_hhdet_in_fec!Q7)</f>
        <v>3.6681070680995935</v>
      </c>
      <c r="R7" s="124">
        <f>IF(RES_hhdet_in_tes!R7=0,"",RES_hhdet_in_tes!R7/RES_hhdet_in_fec!R7)</f>
        <v>3.6935256155318665</v>
      </c>
      <c r="S7" s="124">
        <f>IF(RES_hhdet_in_tes!S7=0,"",RES_hhdet_in_tes!S7/RES_hhdet_in_fec!S7)</f>
        <v>3.6963498985798977</v>
      </c>
      <c r="T7" s="124">
        <f>IF(RES_hhdet_in_tes!T7=0,"",RES_hhdet_in_tes!T7/RES_hhdet_in_fec!T7)</f>
        <v>3.699487990855487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2.1714733651817451</v>
      </c>
      <c r="D8" s="111">
        <f>IF(RES_hhdet_in_tes!D8=0,"",RES_hhdet_in_tes!D8/RES_hhdet_in_fec!D8)</f>
        <v>2.2588547130186836</v>
      </c>
      <c r="E8" s="111">
        <f>IF(RES_hhdet_in_tes!E8=0,"",RES_hhdet_in_tes!E8/RES_hhdet_in_fec!E8)</f>
        <v>2.3475460752853263</v>
      </c>
      <c r="F8" s="111">
        <f>IF(RES_hhdet_in_tes!F8=0,"",RES_hhdet_in_tes!F8/RES_hhdet_in_fec!F8)</f>
        <v>2.4369497674514977</v>
      </c>
      <c r="G8" s="111">
        <f>IF(RES_hhdet_in_tes!G8=0,"",RES_hhdet_in_tes!G8/RES_hhdet_in_fec!G8)</f>
        <v>2.5275837341301419</v>
      </c>
      <c r="H8" s="111">
        <f>IF(RES_hhdet_in_tes!H8=0,"",RES_hhdet_in_tes!H8/RES_hhdet_in_fec!H8)</f>
        <v>2.6193665743097108</v>
      </c>
      <c r="I8" s="111" t="str">
        <f>IF(RES_hhdet_in_tes!I8=0,"",RES_hhdet_in_tes!I8/RES_hhdet_in_fec!I8)</f>
        <v/>
      </c>
      <c r="J8" s="111">
        <f>IF(RES_hhdet_in_tes!J8=0,"",RES_hhdet_in_tes!J8/RES_hhdet_in_fec!J8)</f>
        <v>2.8071911954975586</v>
      </c>
      <c r="K8" s="111">
        <f>IF(RES_hhdet_in_tes!K8=0,"",RES_hhdet_in_tes!K8/RES_hhdet_in_fec!K8)</f>
        <v>2.9041050172155622</v>
      </c>
      <c r="L8" s="111">
        <f>IF(RES_hhdet_in_tes!L8=0,"",RES_hhdet_in_tes!L8/RES_hhdet_in_fec!L8)</f>
        <v>3.0031994368089894</v>
      </c>
      <c r="M8" s="111">
        <f>IF(RES_hhdet_in_tes!M8=0,"",RES_hhdet_in_tes!M8/RES_hhdet_in_fec!M8)</f>
        <v>3.1167543374286821</v>
      </c>
      <c r="N8" s="111">
        <f>IF(RES_hhdet_in_tes!N8=0,"",RES_hhdet_in_tes!N8/RES_hhdet_in_fec!N8)</f>
        <v>3.2484150526112892</v>
      </c>
      <c r="O8" s="111">
        <f>IF(RES_hhdet_in_tes!O8=0,"",RES_hhdet_in_tes!O8/RES_hhdet_in_fec!O8)</f>
        <v>3.3979467126630176</v>
      </c>
      <c r="P8" s="111" t="str">
        <f>IF(RES_hhdet_in_tes!P8=0,"",RES_hhdet_in_tes!P8/RES_hhdet_in_fec!P8)</f>
        <v/>
      </c>
      <c r="Q8" s="111">
        <f>IF(RES_hhdet_in_tes!Q8=0,"",RES_hhdet_in_tes!Q8/RES_hhdet_in_fec!Q8)</f>
        <v>3.6681070680995935</v>
      </c>
      <c r="R8" s="111">
        <f>IF(RES_hhdet_in_tes!R8=0,"",RES_hhdet_in_tes!R8/RES_hhdet_in_fec!R8)</f>
        <v>3.6935256155318665</v>
      </c>
      <c r="S8" s="111">
        <f>IF(RES_hhdet_in_tes!S8=0,"",RES_hhdet_in_tes!S8/RES_hhdet_in_fec!S8)</f>
        <v>3.6963498985798977</v>
      </c>
      <c r="T8" s="111">
        <f>IF(RES_hhdet_in_tes!T8=0,"",RES_hhdet_in_tes!T8/RES_hhdet_in_fec!T8)</f>
        <v>3.699487990855487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0.58902114717717902</v>
      </c>
      <c r="D9" s="124">
        <f>IF(RES_hhdet_in_tes!D9=0,"",RES_hhdet_in_tes!D9/RES_hhdet_in_fec!D9)</f>
        <v>0.5789076061467513</v>
      </c>
      <c r="E9" s="124">
        <f>IF(RES_hhdet_in_tes!E9=0,"",RES_hhdet_in_tes!E9/RES_hhdet_in_fec!E9)</f>
        <v>0.5853488384899288</v>
      </c>
      <c r="F9" s="124">
        <f>IF(RES_hhdet_in_tes!F9=0,"",RES_hhdet_in_tes!F9/RES_hhdet_in_fec!F9)</f>
        <v>0.58794566892884825</v>
      </c>
      <c r="G9" s="124">
        <f>IF(RES_hhdet_in_tes!G9=0,"",RES_hhdet_in_tes!G9/RES_hhdet_in_fec!G9)</f>
        <v>0.58987158525724281</v>
      </c>
      <c r="H9" s="124">
        <f>IF(RES_hhdet_in_tes!H9=0,"",RES_hhdet_in_tes!H9/RES_hhdet_in_fec!H9)</f>
        <v>0.59202563697421129</v>
      </c>
      <c r="I9" s="124" t="str">
        <f>IF(RES_hhdet_in_tes!I9=0,"",RES_hhdet_in_tes!I9/RES_hhdet_in_fec!I9)</f>
        <v/>
      </c>
      <c r="J9" s="124">
        <f>IF(RES_hhdet_in_tes!J9=0,"",RES_hhdet_in_tes!J9/RES_hhdet_in_fec!J9)</f>
        <v>0.61613880122824405</v>
      </c>
      <c r="K9" s="124">
        <f>IF(RES_hhdet_in_tes!K9=0,"",RES_hhdet_in_tes!K9/RES_hhdet_in_fec!K9)</f>
        <v>0.61170054846968613</v>
      </c>
      <c r="L9" s="124">
        <f>IF(RES_hhdet_in_tes!L9=0,"",RES_hhdet_in_tes!L9/RES_hhdet_in_fec!L9)</f>
        <v>0.60992441388545182</v>
      </c>
      <c r="M9" s="124">
        <f>IF(RES_hhdet_in_tes!M9=0,"",RES_hhdet_in_tes!M9/RES_hhdet_in_fec!M9)</f>
        <v>0.62092838870497091</v>
      </c>
      <c r="N9" s="124">
        <f>IF(RES_hhdet_in_tes!N9=0,"",RES_hhdet_in_tes!N9/RES_hhdet_in_fec!N9)</f>
        <v>0.64298193919499524</v>
      </c>
      <c r="O9" s="124">
        <f>IF(RES_hhdet_in_tes!O9=0,"",RES_hhdet_in_tes!O9/RES_hhdet_in_fec!O9)</f>
        <v>0.64422352400591265</v>
      </c>
      <c r="P9" s="124" t="str">
        <f>IF(RES_hhdet_in_tes!P9=0,"",RES_hhdet_in_tes!P9/RES_hhdet_in_fec!P9)</f>
        <v/>
      </c>
      <c r="Q9" s="124">
        <f>IF(RES_hhdet_in_tes!Q9=0,"",RES_hhdet_in_tes!Q9/RES_hhdet_in_fec!Q9)</f>
        <v>0.68153881566940633</v>
      </c>
      <c r="R9" s="124">
        <f>IF(RES_hhdet_in_tes!R9=0,"",RES_hhdet_in_tes!R9/RES_hhdet_in_fec!R9)</f>
        <v>0.69528600287264031</v>
      </c>
      <c r="S9" s="124">
        <f>IF(RES_hhdet_in_tes!S9=0,"",RES_hhdet_in_tes!S9/RES_hhdet_in_fec!S9)</f>
        <v>0.70933014476370737</v>
      </c>
      <c r="T9" s="124">
        <f>IF(RES_hhdet_in_tes!T9=0,"",RES_hhdet_in_tes!T9/RES_hhdet_in_fec!T9)</f>
        <v>0.72347347350419144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0.52670030178479621</v>
      </c>
      <c r="D11" s="111">
        <f>IF(RES_hhdet_in_tes!D11=0,"",RES_hhdet_in_tes!D11/RES_hhdet_in_fec!D11)</f>
        <v>0.52996711038006816</v>
      </c>
      <c r="E11" s="111">
        <f>IF(RES_hhdet_in_tes!E11=0,"",RES_hhdet_in_tes!E11/RES_hhdet_in_fec!E11)</f>
        <v>0.53368801982919745</v>
      </c>
      <c r="F11" s="111">
        <f>IF(RES_hhdet_in_tes!F11=0,"",RES_hhdet_in_tes!F11/RES_hhdet_in_fec!F11)</f>
        <v>0.53747085212203483</v>
      </c>
      <c r="G11" s="111">
        <f>IF(RES_hhdet_in_tes!G11=0,"",RES_hhdet_in_tes!G11/RES_hhdet_in_fec!G11)</f>
        <v>0.54167188459149673</v>
      </c>
      <c r="H11" s="111">
        <f>IF(RES_hhdet_in_tes!H11=0,"",RES_hhdet_in_tes!H11/RES_hhdet_in_fec!H11)</f>
        <v>0.54624751342769873</v>
      </c>
      <c r="I11" s="111" t="str">
        <f>IF(RES_hhdet_in_tes!I11=0,"",RES_hhdet_in_tes!I11/RES_hhdet_in_fec!I11)</f>
        <v/>
      </c>
      <c r="J11" s="111">
        <f>IF(RES_hhdet_in_tes!J11=0,"",RES_hhdet_in_tes!J11/RES_hhdet_in_fec!J11)</f>
        <v>0.5571455517453664</v>
      </c>
      <c r="K11" s="111">
        <f>IF(RES_hhdet_in_tes!K11=0,"",RES_hhdet_in_tes!K11/RES_hhdet_in_fec!K11)</f>
        <v>0.56413337374335948</v>
      </c>
      <c r="L11" s="111">
        <f>IF(RES_hhdet_in_tes!L11=0,"",RES_hhdet_in_tes!L11/RES_hhdet_in_fec!L11)</f>
        <v>0.57233080037918227</v>
      </c>
      <c r="M11" s="111">
        <f>IF(RES_hhdet_in_tes!M11=0,"",RES_hhdet_in_tes!M11/RES_hhdet_in_fec!M11)</f>
        <v>0.5890417743616404</v>
      </c>
      <c r="N11" s="111">
        <f>IF(RES_hhdet_in_tes!N11=0,"",RES_hhdet_in_tes!N11/RES_hhdet_in_fec!N11)</f>
        <v>0.61658793783969612</v>
      </c>
      <c r="O11" s="111">
        <f>IF(RES_hhdet_in_tes!O11=0,"",RES_hhdet_in_tes!O11/RES_hhdet_in_fec!O11)</f>
        <v>0.65685880245311024</v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0.74965871802597872</v>
      </c>
      <c r="R11" s="111">
        <f>IF(RES_hhdet_in_tes!R11=0,"",RES_hhdet_in_tes!R11/RES_hhdet_in_fec!R11)</f>
        <v>0.77818363337473384</v>
      </c>
      <c r="S11" s="111">
        <f>IF(RES_hhdet_in_tes!S11=0,"",RES_hhdet_in_tes!S11/RES_hhdet_in_fec!S11)</f>
        <v>0.80474304813355624</v>
      </c>
      <c r="T11" s="111">
        <f>IF(RES_hhdet_in_tes!T11=0,"",RES_hhdet_in_tes!T11/RES_hhdet_in_fec!T11)</f>
        <v>0.82855383749436506</v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0.8266311477942544</v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0.52670030178479621</v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0.58832410451613271</v>
      </c>
      <c r="D15" s="112">
        <f>IF(RES_hhdet_in_tes!D15=0,"",RES_hhdet_in_tes!D15/RES_hhdet_in_fec!D15)</f>
        <v>0.58969703634187709</v>
      </c>
      <c r="E15" s="112">
        <f>IF(RES_hhdet_in_tes!E15=0,"",RES_hhdet_in_tes!E15/RES_hhdet_in_fec!E15)</f>
        <v>0.59120005665874142</v>
      </c>
      <c r="F15" s="112">
        <f>IF(RES_hhdet_in_tes!F15=0,"",RES_hhdet_in_tes!F15/RES_hhdet_in_fec!F15)</f>
        <v>0.59272121163431346</v>
      </c>
      <c r="G15" s="112">
        <f>IF(RES_hhdet_in_tes!G15=0,"",RES_hhdet_in_tes!G15/RES_hhdet_in_fec!G15)</f>
        <v>0.59436318553871637</v>
      </c>
      <c r="H15" s="112">
        <f>IF(RES_hhdet_in_tes!H15=0,"",RES_hhdet_in_tes!H15/RES_hhdet_in_fec!H15)</f>
        <v>0.59611438752153878</v>
      </c>
      <c r="I15" s="112" t="str">
        <f>IF(RES_hhdet_in_tes!I15=0,"",RES_hhdet_in_tes!I15/RES_hhdet_in_fec!I15)</f>
        <v/>
      </c>
      <c r="J15" s="112">
        <f>IF(RES_hhdet_in_tes!J15=0,"",RES_hhdet_in_tes!J15/RES_hhdet_in_fec!J15)</f>
        <v>0.60013115059286459</v>
      </c>
      <c r="K15" s="112">
        <f>IF(RES_hhdet_in_tes!K15=0,"",RES_hhdet_in_tes!K15/RES_hhdet_in_fec!K15)</f>
        <v>0.60259782651147253</v>
      </c>
      <c r="L15" s="112">
        <f>IF(RES_hhdet_in_tes!L15=0,"",RES_hhdet_in_tes!L15/RES_hhdet_in_fec!L15)</f>
        <v>0.60543390962611043</v>
      </c>
      <c r="M15" s="112">
        <f>IF(RES_hhdet_in_tes!M15=0,"",RES_hhdet_in_tes!M15/RES_hhdet_in_fec!M15)</f>
        <v>0.61082564521757143</v>
      </c>
      <c r="N15" s="112">
        <f>IF(RES_hhdet_in_tes!N15=0,"",RES_hhdet_in_tes!N15/RES_hhdet_in_fec!N15)</f>
        <v>0.61971613161730454</v>
      </c>
      <c r="O15" s="112">
        <f>IF(RES_hhdet_in_tes!O15=0,"",RES_hhdet_in_tes!O15/RES_hhdet_in_fec!O15)</f>
        <v>0.63327296769189756</v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0.66781481603025417</v>
      </c>
      <c r="R15" s="112">
        <f>IF(RES_hhdet_in_tes!R15=0,"",RES_hhdet_in_tes!R15/RES_hhdet_in_fec!R15)</f>
        <v>0.67929326025316838</v>
      </c>
      <c r="S15" s="112">
        <f>IF(RES_hhdet_in_tes!S15=0,"",RES_hhdet_in_tes!S15/RES_hhdet_in_fec!S15)</f>
        <v>0.69041389418125132</v>
      </c>
      <c r="T15" s="112">
        <f>IF(RES_hhdet_in_tes!T15=0,"",RES_hhdet_in_tes!T15/RES_hhdet_in_fec!T15)</f>
        <v>0.7014482260416014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0.85956493421358704</v>
      </c>
      <c r="D16" s="113">
        <f>IF(RES_hhdet_in_tes!D16=0,"",RES_hhdet_in_tes!D16/RES_hhdet_in_fec!D16)</f>
        <v>0.8628811039525498</v>
      </c>
      <c r="E16" s="113">
        <f>IF(RES_hhdet_in_tes!E16=0,"",RES_hhdet_in_tes!E16/RES_hhdet_in_fec!E16)</f>
        <v>0.83828453343391129</v>
      </c>
      <c r="F16" s="113">
        <f>IF(RES_hhdet_in_tes!F16=0,"",RES_hhdet_in_tes!F16/RES_hhdet_in_fec!F16)</f>
        <v>0.85985057105734575</v>
      </c>
      <c r="G16" s="113">
        <f>IF(RES_hhdet_in_tes!G16=0,"",RES_hhdet_in_tes!G16/RES_hhdet_in_fec!G16)</f>
        <v>0.87818595167008018</v>
      </c>
      <c r="H16" s="113">
        <f>IF(RES_hhdet_in_tes!H16=0,"",RES_hhdet_in_tes!H16/RES_hhdet_in_fec!H16)</f>
        <v>0.84343685336604868</v>
      </c>
      <c r="I16" s="113" t="str">
        <f>IF(RES_hhdet_in_tes!I16=0,"",RES_hhdet_in_tes!I16/RES_hhdet_in_fec!I16)</f>
        <v/>
      </c>
      <c r="J16" s="113">
        <f>IF(RES_hhdet_in_tes!J16=0,"",RES_hhdet_in_tes!J16/RES_hhdet_in_fec!J16)</f>
        <v>0.85466676600797031</v>
      </c>
      <c r="K16" s="113">
        <f>IF(RES_hhdet_in_tes!K16=0,"",RES_hhdet_in_tes!K16/RES_hhdet_in_fec!K16)</f>
        <v>0.86527813037078882</v>
      </c>
      <c r="L16" s="113">
        <f>IF(RES_hhdet_in_tes!L16=0,"",RES_hhdet_in_tes!L16/RES_hhdet_in_fec!L16)</f>
        <v>0.87132526264589705</v>
      </c>
      <c r="M16" s="113">
        <f>IF(RES_hhdet_in_tes!M16=0,"",RES_hhdet_in_tes!M16/RES_hhdet_in_fec!M16)</f>
        <v>0.85720236354442614</v>
      </c>
      <c r="N16" s="113">
        <f>IF(RES_hhdet_in_tes!N16=0,"",RES_hhdet_in_tes!N16/RES_hhdet_in_fec!N16)</f>
        <v>0.91140932769487604</v>
      </c>
      <c r="O16" s="113">
        <f>IF(RES_hhdet_in_tes!O16=0,"",RES_hhdet_in_tes!O16/RES_hhdet_in_fec!O16)</f>
        <v>0.91011960623818455</v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0.88298288966321248</v>
      </c>
      <c r="R16" s="113">
        <f>IF(RES_hhdet_in_tes!R16=0,"",RES_hhdet_in_tes!R16/RES_hhdet_in_fec!R16)</f>
        <v>0.89126408110588939</v>
      </c>
      <c r="S16" s="113">
        <f>IF(RES_hhdet_in_tes!S16=0,"",RES_hhdet_in_tes!S16/RES_hhdet_in_fec!S16)</f>
        <v>0.90149436454727749</v>
      </c>
      <c r="T16" s="113">
        <f>IF(RES_hhdet_in_tes!T16=0,"",RES_hhdet_in_tes!T16/RES_hhdet_in_fec!T16)</f>
        <v>0.90376154709908074</v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0.58832410451613271</v>
      </c>
      <c r="D17" s="111">
        <f>IF(RES_hhdet_in_tes!D17=0,"",RES_hhdet_in_tes!D17/RES_hhdet_in_fec!D17)</f>
        <v>0.58969703634187709</v>
      </c>
      <c r="E17" s="111">
        <f>IF(RES_hhdet_in_tes!E17=0,"",RES_hhdet_in_tes!E17/RES_hhdet_in_fec!E17)</f>
        <v>0.59120005665874142</v>
      </c>
      <c r="F17" s="111">
        <f>IF(RES_hhdet_in_tes!F17=0,"",RES_hhdet_in_tes!F17/RES_hhdet_in_fec!F17)</f>
        <v>0.59272121163431346</v>
      </c>
      <c r="G17" s="111">
        <f>IF(RES_hhdet_in_tes!G17=0,"",RES_hhdet_in_tes!G17/RES_hhdet_in_fec!G17)</f>
        <v>0.59436318553871637</v>
      </c>
      <c r="H17" s="111">
        <f>IF(RES_hhdet_in_tes!H17=0,"",RES_hhdet_in_tes!H17/RES_hhdet_in_fec!H17)</f>
        <v>0.59611438752153878</v>
      </c>
      <c r="I17" s="111" t="str">
        <f>IF(RES_hhdet_in_tes!I17=0,"",RES_hhdet_in_tes!I17/RES_hhdet_in_fec!I17)</f>
        <v/>
      </c>
      <c r="J17" s="111">
        <f>IF(RES_hhdet_in_tes!J17=0,"",RES_hhdet_in_tes!J17/RES_hhdet_in_fec!J17)</f>
        <v>0.60013115059286459</v>
      </c>
      <c r="K17" s="111">
        <f>IF(RES_hhdet_in_tes!K17=0,"",RES_hhdet_in_tes!K17/RES_hhdet_in_fec!K17)</f>
        <v>0.60259782651147253</v>
      </c>
      <c r="L17" s="111">
        <f>IF(RES_hhdet_in_tes!L17=0,"",RES_hhdet_in_tes!L17/RES_hhdet_in_fec!L17)</f>
        <v>0.60543390962611043</v>
      </c>
      <c r="M17" s="111">
        <f>IF(RES_hhdet_in_tes!M17=0,"",RES_hhdet_in_tes!M17/RES_hhdet_in_fec!M17)</f>
        <v>0.61082564521757132</v>
      </c>
      <c r="N17" s="111">
        <f>IF(RES_hhdet_in_tes!N17=0,"",RES_hhdet_in_tes!N17/RES_hhdet_in_fec!N17)</f>
        <v>0.61971613161730466</v>
      </c>
      <c r="O17" s="111">
        <f>IF(RES_hhdet_in_tes!O17=0,"",RES_hhdet_in_tes!O17/RES_hhdet_in_fec!O17)</f>
        <v>0.63327296769189756</v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0.66781481603025417</v>
      </c>
      <c r="R17" s="111">
        <f>IF(RES_hhdet_in_tes!R17=0,"",RES_hhdet_in_tes!R17/RES_hhdet_in_fec!R17)</f>
        <v>0.67929326025316838</v>
      </c>
      <c r="S17" s="111">
        <f>IF(RES_hhdet_in_tes!S17=0,"",RES_hhdet_in_tes!S17/RES_hhdet_in_fec!S17)</f>
        <v>0.69041389418125132</v>
      </c>
      <c r="T17" s="111">
        <f>IF(RES_hhdet_in_tes!T17=0,"",RES_hhdet_in_tes!T17/RES_hhdet_in_fec!T17)</f>
        <v>0.70144822604160129</v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 t="str">
        <f>IF(RES_hhdet_in_tes!I18=0,"",RES_hhdet_in_tes!I18/RES_hhdet_in_fec!I18)</f>
        <v/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0.60045643055333286</v>
      </c>
      <c r="D19" s="124">
        <f>IF(RES_hhdet_in_tes!D19=0,"",RES_hhdet_in_tes!D19/RES_hhdet_in_fec!D19)</f>
        <v>0.57996727602564158</v>
      </c>
      <c r="E19" s="124">
        <f>IF(RES_hhdet_in_tes!E19=0,"",RES_hhdet_in_tes!E19/RES_hhdet_in_fec!E19)</f>
        <v>0.58030434550252152</v>
      </c>
      <c r="F19" s="124">
        <f>IF(RES_hhdet_in_tes!F19=0,"",RES_hhdet_in_tes!F19/RES_hhdet_in_fec!F19)</f>
        <v>0.60130850269053926</v>
      </c>
      <c r="G19" s="124">
        <f>IF(RES_hhdet_in_tes!G19=0,"",RES_hhdet_in_tes!G19/RES_hhdet_in_fec!G19)</f>
        <v>0.6149698670827255</v>
      </c>
      <c r="H19" s="124">
        <f>IF(RES_hhdet_in_tes!H19=0,"",RES_hhdet_in_tes!H19/RES_hhdet_in_fec!H19)</f>
        <v>0.61256524311297667</v>
      </c>
      <c r="I19" s="124" t="str">
        <f>IF(RES_hhdet_in_tes!I19=0,"",RES_hhdet_in_tes!I19/RES_hhdet_in_fec!I19)</f>
        <v/>
      </c>
      <c r="J19" s="124">
        <f>IF(RES_hhdet_in_tes!J19=0,"",RES_hhdet_in_tes!J19/RES_hhdet_in_fec!J19)</f>
        <v>0.62348073345690569</v>
      </c>
      <c r="K19" s="124">
        <f>IF(RES_hhdet_in_tes!K19=0,"",RES_hhdet_in_tes!K19/RES_hhdet_in_fec!K19)</f>
        <v>0.63695452358151594</v>
      </c>
      <c r="L19" s="124">
        <f>IF(RES_hhdet_in_tes!L19=0,"",RES_hhdet_in_tes!L19/RES_hhdet_in_fec!L19)</f>
        <v>0.6369282819194495</v>
      </c>
      <c r="M19" s="124">
        <f>IF(RES_hhdet_in_tes!M19=0,"",RES_hhdet_in_tes!M19/RES_hhdet_in_fec!M19)</f>
        <v>0.65521931087504892</v>
      </c>
      <c r="N19" s="124">
        <f>IF(RES_hhdet_in_tes!N19=0,"",RES_hhdet_in_tes!N19/RES_hhdet_in_fec!N19)</f>
        <v>0.65646868359184185</v>
      </c>
      <c r="O19" s="124">
        <f>IF(RES_hhdet_in_tes!O19=0,"",RES_hhdet_in_tes!O19/RES_hhdet_in_fec!O19)</f>
        <v>0.62981948042926439</v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0.68151253871391537</v>
      </c>
      <c r="R19" s="124">
        <f>IF(RES_hhdet_in_tes!R19=0,"",RES_hhdet_in_tes!R19/RES_hhdet_in_fec!R19)</f>
        <v>0.6862770984726192</v>
      </c>
      <c r="S19" s="124">
        <f>IF(RES_hhdet_in_tes!S19=0,"",RES_hhdet_in_tes!S19/RES_hhdet_in_fec!S19)</f>
        <v>0.65434079768422304</v>
      </c>
      <c r="T19" s="124">
        <f>IF(RES_hhdet_in_tes!T19=0,"",RES_hhdet_in_tes!T19/RES_hhdet_in_fec!T19)</f>
        <v>0.67424898919754861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0.57963023690877402</v>
      </c>
      <c r="D21" s="111">
        <f>IF(RES_hhdet_in_tes!D21=0,"",RES_hhdet_in_tes!D21/RES_hhdet_in_fec!D21)</f>
        <v>0.57996727602564158</v>
      </c>
      <c r="E21" s="111">
        <f>IF(RES_hhdet_in_tes!E21=0,"",RES_hhdet_in_tes!E21/RES_hhdet_in_fec!E21)</f>
        <v>0.58030434550252152</v>
      </c>
      <c r="F21" s="111">
        <f>IF(RES_hhdet_in_tes!F21=0,"",RES_hhdet_in_tes!F21/RES_hhdet_in_fec!F21)</f>
        <v>0.58064141911940292</v>
      </c>
      <c r="G21" s="111">
        <f>IF(RES_hhdet_in_tes!G21=0,"",RES_hhdet_in_tes!G21/RES_hhdet_in_fec!G21)</f>
        <v>0.58097852069606981</v>
      </c>
      <c r="H21" s="111">
        <f>IF(RES_hhdet_in_tes!H21=0,"",RES_hhdet_in_tes!H21/RES_hhdet_in_fec!H21)</f>
        <v>0.58131564731728391</v>
      </c>
      <c r="I21" s="111" t="str">
        <f>IF(RES_hhdet_in_tes!I21=0,"",RES_hhdet_in_tes!I21/RES_hhdet_in_fec!I21)</f>
        <v/>
      </c>
      <c r="J21" s="111">
        <f>IF(RES_hhdet_in_tes!J21=0,"",RES_hhdet_in_tes!J21/RES_hhdet_in_fec!J21)</f>
        <v>0.5819900173449617</v>
      </c>
      <c r="K21" s="111">
        <f>IF(RES_hhdet_in_tes!K21=0,"",RES_hhdet_in_tes!K21/RES_hhdet_in_fec!K21)</f>
        <v>0.58232730523919041</v>
      </c>
      <c r="L21" s="111">
        <f>IF(RES_hhdet_in_tes!L21=0,"",RES_hhdet_in_tes!L21/RES_hhdet_in_fec!L21)</f>
        <v>0.58266467400446587</v>
      </c>
      <c r="M21" s="111">
        <f>IF(RES_hhdet_in_tes!M21=0,"",RES_hhdet_in_tes!M21/RES_hhdet_in_fec!M21)</f>
        <v>0.58292088632679084</v>
      </c>
      <c r="N21" s="111">
        <f>IF(RES_hhdet_in_tes!N21=0,"",RES_hhdet_in_tes!N21/RES_hhdet_in_fec!N21)</f>
        <v>0.58306409696316042</v>
      </c>
      <c r="O21" s="111">
        <f>IF(RES_hhdet_in_tes!O21=0,"",RES_hhdet_in_tes!O21/RES_hhdet_in_fec!O21)</f>
        <v>0.58314969019855534</v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0.58436063322412057</v>
      </c>
      <c r="R21" s="111">
        <f>IF(RES_hhdet_in_tes!R21=0,"",RES_hhdet_in_tes!R21/RES_hhdet_in_fec!R21)</f>
        <v>0.58691412216620842</v>
      </c>
      <c r="S21" s="111">
        <f>IF(RES_hhdet_in_tes!S21=0,"",RES_hhdet_in_tes!S21/RES_hhdet_in_fec!S21)</f>
        <v>0.59051611010494065</v>
      </c>
      <c r="T21" s="111">
        <f>IF(RES_hhdet_in_tes!T21=0,"",RES_hhdet_in_tes!T21/RES_hhdet_in_fec!T21)</f>
        <v>0.59446819712148657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0.74675486926598822</v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>
        <f>IF(RES_hhdet_in_tes!F22=0,"",RES_hhdet_in_tes!F22/RES_hhdet_in_fec!F22)</f>
        <v>0.75053467828064979</v>
      </c>
      <c r="G22" s="45">
        <f>IF(RES_hhdet_in_tes!G22=0,"",RES_hhdet_in_tes!G22/RES_hhdet_in_fec!G22)</f>
        <v>0.75187193095993299</v>
      </c>
      <c r="H22" s="45">
        <f>IF(RES_hhdet_in_tes!H22=0,"",RES_hhdet_in_tes!H22/RES_hhdet_in_fec!H22)</f>
        <v>0.75325659702505676</v>
      </c>
      <c r="I22" s="45" t="str">
        <f>IF(RES_hhdet_in_tes!I22=0,"",RES_hhdet_in_tes!I22/RES_hhdet_in_fec!I22)</f>
        <v/>
      </c>
      <c r="J22" s="45">
        <f>IF(RES_hhdet_in_tes!J22=0,"",RES_hhdet_in_tes!J22/RES_hhdet_in_fec!J22)</f>
        <v>0.75624702255627207</v>
      </c>
      <c r="K22" s="45">
        <f>IF(RES_hhdet_in_tes!K22=0,"",RES_hhdet_in_tes!K22/RES_hhdet_in_fec!K22)</f>
        <v>0.75793700457012536</v>
      </c>
      <c r="L22" s="45">
        <f>IF(RES_hhdet_in_tes!L22=0,"",RES_hhdet_in_tes!L22/RES_hhdet_in_fec!L22)</f>
        <v>0.75978008857988677</v>
      </c>
      <c r="M22" s="45">
        <f>IF(RES_hhdet_in_tes!M22=0,"",RES_hhdet_in_tes!M22/RES_hhdet_in_fec!M22)</f>
        <v>0.76241529143344933</v>
      </c>
      <c r="N22" s="45">
        <f>IF(RES_hhdet_in_tes!N22=0,"",RES_hhdet_in_tes!N22/RES_hhdet_in_fec!N22)</f>
        <v>0.76602453515391922</v>
      </c>
      <c r="O22" s="45">
        <f>IF(RES_hhdet_in_tes!O22=0,"",RES_hhdet_in_tes!O22/RES_hhdet_in_fec!O22)</f>
        <v>0.77103921810814724</v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0.78625242512262494</v>
      </c>
      <c r="R22" s="45">
        <f>IF(RES_hhdet_in_tes!R22=0,"",RES_hhdet_in_tes!R22/RES_hhdet_in_fec!R22)</f>
        <v>0.79792979110605367</v>
      </c>
      <c r="S22" s="45">
        <f>IF(RES_hhdet_in_tes!S22=0,"",RES_hhdet_in_tes!S22/RES_hhdet_in_fec!S22)</f>
        <v>0.81254198791751731</v>
      </c>
      <c r="T22" s="45">
        <f>IF(RES_hhdet_in_tes!T22=0,"",RES_hhdet_in_tes!T22/RES_hhdet_in_fec!T22)</f>
        <v>0.82827282020010751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0.5896118226518825</v>
      </c>
      <c r="O24" s="119">
        <f>IF(RES_hhdet_in_tes!O24=0,"",RES_hhdet_in_tes!O24/RES_hhdet_in_fec!O24)</f>
        <v>0.60042489011464428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0.67948728901112321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X24" s="119" t="str">
        <f>IF(RES_hhdet_in_tes!X24=0,"",RES_hhdet_in_tes!X24/RES_hhdet_in_fec!X24)</f>
        <v/>
      </c>
      <c r="Y24" s="119">
        <f>IF(RES_hhdet_in_tes!Y24=0,"",RES_hhdet_in_tes!Y24/RES_hhdet_in_fec!Y24)</f>
        <v>0.75795259532987991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0.557104361555817</v>
      </c>
      <c r="O25" s="124">
        <f>IF(RES_hhdet_in_tes!O25=0,"",RES_hhdet_in_tes!O25/RES_hhdet_in_fec!O25)</f>
        <v>0.5853243942541172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0.65811765654602039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X25" s="124" t="str">
        <f>IF(RES_hhdet_in_tes!X25=0,"",RES_hhdet_in_tes!X25/RES_hhdet_in_fec!X25)</f>
        <v/>
      </c>
      <c r="Y25" s="124">
        <f>IF(RES_hhdet_in_tes!Y25=0,"",RES_hhdet_in_tes!Y25/RES_hhdet_in_fec!Y25)</f>
        <v>0.66760833517573648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0.55231174752403278</v>
      </c>
      <c r="O26" s="111">
        <f>IF(RES_hhdet_in_tes!O26=0,"",RES_hhdet_in_tes!O26/RES_hhdet_in_fec!O26)</f>
        <v>0.58064219352255664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0.65376015300243639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X26" s="111" t="str">
        <f>IF(RES_hhdet_in_tes!X26=0,"",RES_hhdet_in_tes!X26/RES_hhdet_in_fec!X26)</f>
        <v/>
      </c>
      <c r="Y26" s="111">
        <f>IF(RES_hhdet_in_tes!Y26=0,"",RES_hhdet_in_tes!Y26/RES_hhdet_in_fec!Y26)</f>
        <v>0.66331958986111228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X27" s="111" t="str">
        <f>IF(RES_hhdet_in_tes!X27=0,"",RES_hhdet_in_tes!X27/RES_hhdet_in_fec!X27)</f>
        <v/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3.2484150526112887</v>
      </c>
      <c r="O28" s="124">
        <f>IF(RES_hhdet_in_tes!O28=0,"",RES_hhdet_in_tes!O28/RES_hhdet_in_fec!O28)</f>
        <v>3.3979467126630181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3.6963498985798973</v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>
        <f>IF(RES_hhdet_in_tes!Y28=0,"",RES_hhdet_in_tes!Y28/RES_hhdet_in_fec!Y28)</f>
        <v>3.8322362464421693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3.2484150526112887</v>
      </c>
      <c r="O29" s="111">
        <f>IF(RES_hhdet_in_tes!O29=0,"",RES_hhdet_in_tes!O29/RES_hhdet_in_fec!O29)</f>
        <v>3.3979467126630181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3.6963498985798973</v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>
        <f>IF(RES_hhdet_in_tes!Y29=0,"",RES_hhdet_in_tes!Y29/RES_hhdet_in_fec!Y29)</f>
        <v>3.8322362464421693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0.64291171575717687</v>
      </c>
      <c r="O30" s="124">
        <f>IF(RES_hhdet_in_tes!O30=0,"",RES_hhdet_in_tes!O30/RES_hhdet_in_fec!O30)</f>
        <v>0.6442709630235226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0.70907757132373173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X30" s="124" t="str">
        <f>IF(RES_hhdet_in_tes!X30=0,"",RES_hhdet_in_tes!X30/RES_hhdet_in_fec!X30)</f>
        <v/>
      </c>
      <c r="Y30" s="124">
        <f>IF(RES_hhdet_in_tes!Y30=0,"",RES_hhdet_in_tes!Y30/RES_hhdet_in_fec!Y30)</f>
        <v>0.77113152589912992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0.61658793783969612</v>
      </c>
      <c r="O31" s="111">
        <f>IF(RES_hhdet_in_tes!O31=0,"",RES_hhdet_in_tes!O31/RES_hhdet_in_fec!O31)</f>
        <v>0.65685880245311012</v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0.80474304813355624</v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0.61971613161730477</v>
      </c>
      <c r="O35" s="112">
        <f>IF(RES_hhdet_in_tes!O35=0,"",RES_hhdet_in_tes!O35/RES_hhdet_in_fec!O35)</f>
        <v>0.63327296769189756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0.69041389418125132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X35" s="112" t="str">
        <f>IF(RES_hhdet_in_tes!X35=0,"",RES_hhdet_in_tes!X35/RES_hhdet_in_fec!X35)</f>
        <v/>
      </c>
      <c r="Y35" s="112">
        <f>IF(RES_hhdet_in_tes!Y35=0,"",RES_hhdet_in_tes!Y35/RES_hhdet_in_fec!Y35)</f>
        <v>0.75490918633010851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0.91140932769487604</v>
      </c>
      <c r="O36" s="113">
        <f>IF(RES_hhdet_in_tes!O36=0,"",RES_hhdet_in_tes!O36/RES_hhdet_in_fec!O36)</f>
        <v>0.91011960623818466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0.90149436454727738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>
        <f>IF(RES_hhdet_in_tes!Y36=0,"",RES_hhdet_in_tes!Y36/RES_hhdet_in_fec!Y36)</f>
        <v>0.90715368948942188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0.61971613161730466</v>
      </c>
      <c r="O37" s="111">
        <f>IF(RES_hhdet_in_tes!O37=0,"",RES_hhdet_in_tes!O37/RES_hhdet_in_fec!O37)</f>
        <v>0.63327296769189756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0.69041389418125132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>
        <f>IF(RES_hhdet_in_tes!Y37=0,"",RES_hhdet_in_tes!Y37/RES_hhdet_in_fec!Y37)</f>
        <v>0.75490918633010851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0.65649672589046115</v>
      </c>
      <c r="O39" s="124">
        <f>IF(RES_hhdet_in_tes!O39=0,"",RES_hhdet_in_tes!O39/RES_hhdet_in_fec!O39)</f>
        <v>0.62976851749850882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0.65455452325248009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X39" s="124" t="str">
        <f>IF(RES_hhdet_in_tes!X39=0,"",RES_hhdet_in_tes!X39/RES_hhdet_in_fec!X39)</f>
        <v/>
      </c>
      <c r="Y39" s="124">
        <f>IF(RES_hhdet_in_tes!Y39=0,"",RES_hhdet_in_tes!Y39/RES_hhdet_in_fec!Y39)</f>
        <v>0.75168510903831953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0.58306409696316042</v>
      </c>
      <c r="O40" s="111">
        <f>IF(RES_hhdet_in_tes!O40=0,"",RES_hhdet_in_tes!O40/RES_hhdet_in_fec!O40)</f>
        <v>0.58314969019855534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0.59051611010494065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>
        <f>IF(RES_hhdet_in_tes!Y40=0,"",RES_hhdet_in_tes!Y40/RES_hhdet_in_fec!Y40)</f>
        <v>0.60229574282847287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0.76602453515391922</v>
      </c>
      <c r="O41" s="45">
        <f>IF(RES_hhdet_in_tes!O41=0,"",RES_hhdet_in_tes!O41/RES_hhdet_in_fec!O41)</f>
        <v>0.77103921810814724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>
        <f>IF(RES_hhdet_in_tes!S41=0,"",RES_hhdet_in_tes!S41/RES_hhdet_in_fec!S41)</f>
        <v>0.81254198791751731</v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 t="str">
        <f>IF(RES_hhdet_in_tes!X41=0,"",RES_hhdet_in_tes!X41/RES_hhdet_in_fec!X41)</f>
        <v/>
      </c>
      <c r="Y41" s="45">
        <f>IF(RES_hhdet_in_tes!Y41=0,"",RES_hhdet_in_tes!Y41/RES_hhdet_in_fec!Y41)</f>
        <v>0.87952324123371728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0.46960549805144025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0.45315796630234567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0.44723224140812928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2.1714733651817451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2.1714733651817451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0.60230656150385731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0.58832410451613271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0.85956493421358715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0.58832410451613271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0.60045933522762351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0.57963023690877402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0.74675486926598822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0.5073733696786914</v>
      </c>
      <c r="D62" s="119">
        <f>IF(RES_hhdet_in_tes!D62=0,"",RES_hhdet_in_tes!D62/RES_hhdet_in_fec!D62)</f>
        <v>0.51286865954018135</v>
      </c>
      <c r="E62" s="119">
        <f>IF(RES_hhdet_in_tes!E62=0,"",RES_hhdet_in_tes!E62/RES_hhdet_in_fec!E62)</f>
        <v>0.51749456699825147</v>
      </c>
      <c r="F62" s="119">
        <f>IF(RES_hhdet_in_tes!F62=0,"",RES_hhdet_in_tes!F62/RES_hhdet_in_fec!F62)</f>
        <v>0.52157612340857262</v>
      </c>
      <c r="G62" s="119">
        <f>IF(RES_hhdet_in_tes!G62=0,"",RES_hhdet_in_tes!G62/RES_hhdet_in_fec!G62)</f>
        <v>0.52664754805195646</v>
      </c>
      <c r="H62" s="119">
        <f>IF(RES_hhdet_in_tes!H62=0,"",RES_hhdet_in_tes!H62/RES_hhdet_in_fec!H62)</f>
        <v>0.53447536617151992</v>
      </c>
      <c r="I62" s="119">
        <f>IF(RES_hhdet_in_tes!I62=0,"",RES_hhdet_in_tes!I62/RES_hhdet_in_fec!I62)</f>
        <v>0.54149355239274366</v>
      </c>
      <c r="J62" s="119">
        <f>IF(RES_hhdet_in_tes!J62=0,"",RES_hhdet_in_tes!J62/RES_hhdet_in_fec!J62)</f>
        <v>0.54625697389138805</v>
      </c>
      <c r="K62" s="119">
        <f>IF(RES_hhdet_in_tes!K62=0,"",RES_hhdet_in_tes!K62/RES_hhdet_in_fec!K62)</f>
        <v>0.55149395949664015</v>
      </c>
      <c r="L62" s="119">
        <f>IF(RES_hhdet_in_tes!L62=0,"",RES_hhdet_in_tes!L62/RES_hhdet_in_fec!L62)</f>
        <v>0.55893580540929155</v>
      </c>
      <c r="M62" s="119">
        <f>IF(RES_hhdet_in_tes!M62=0,"",RES_hhdet_in_tes!M62/RES_hhdet_in_fec!M62)</f>
        <v>0.57289779321301704</v>
      </c>
      <c r="N62" s="119">
        <f>IF(RES_hhdet_in_tes!N62=0,"",RES_hhdet_in_tes!N62/RES_hhdet_in_fec!N62)</f>
        <v>0.60147204306457136</v>
      </c>
      <c r="O62" s="119">
        <f>IF(RES_hhdet_in_tes!O62=0,"",RES_hhdet_in_tes!O62/RES_hhdet_in_fec!O62)</f>
        <v>0.62893447813584769</v>
      </c>
      <c r="P62" s="119">
        <f>IF(RES_hhdet_in_tes!P62=0,"",RES_hhdet_in_tes!P62/RES_hhdet_in_fec!P62)</f>
        <v>0.66254679755959855</v>
      </c>
      <c r="Q62" s="119">
        <f>IF(RES_hhdet_in_tes!Q62=0,"",RES_hhdet_in_tes!Q62/RES_hhdet_in_fec!Q62)</f>
        <v>0.69349195037417932</v>
      </c>
      <c r="R62" s="119">
        <f>IF(RES_hhdet_in_tes!R62=0,"",RES_hhdet_in_tes!R62/RES_hhdet_in_fec!R62)</f>
        <v>0.70964083288976609</v>
      </c>
      <c r="S62" s="119">
        <f>IF(RES_hhdet_in_tes!S62=0,"",RES_hhdet_in_tes!S62/RES_hhdet_in_fec!S62)</f>
        <v>0.72554428158375084</v>
      </c>
      <c r="T62" s="119">
        <f>IF(RES_hhdet_in_tes!T62=0,"",RES_hhdet_in_tes!T62/RES_hhdet_in_fec!T62)</f>
        <v>0.75430835797566642</v>
      </c>
      <c r="U62" s="119">
        <f>IF(RES_hhdet_in_tes!U62=0,"",RES_hhdet_in_tes!U62/RES_hhdet_in_fec!U62)</f>
        <v>0.76720315254021743</v>
      </c>
      <c r="V62" s="119">
        <f>IF(RES_hhdet_in_tes!V62=0,"",RES_hhdet_in_tes!V62/RES_hhdet_in_fec!V62)</f>
        <v>0.75955659739452186</v>
      </c>
      <c r="W62" s="119">
        <f>IF(RES_hhdet_in_tes!W62=0,"",RES_hhdet_in_tes!W62/RES_hhdet_in_fec!W62)</f>
        <v>0.80703799705663226</v>
      </c>
      <c r="X62" s="119">
        <f>IF(RES_hhdet_in_tes!X62=0,"",RES_hhdet_in_tes!X62/RES_hhdet_in_fec!X62)</f>
        <v>0.80584438592878593</v>
      </c>
      <c r="Y62" s="119">
        <f>IF(RES_hhdet_in_tes!Y62=0,"",RES_hhdet_in_tes!Y62/RES_hhdet_in_fec!Y62)</f>
        <v>0.79976625051621009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0.49419131170754271</v>
      </c>
      <c r="D63" s="124">
        <f>IF(RES_hhdet_in_tes!D63=0,"",RES_hhdet_in_tes!D63/RES_hhdet_in_fec!D63)</f>
        <v>0.49874198696504435</v>
      </c>
      <c r="E63" s="124">
        <f>IF(RES_hhdet_in_tes!E63=0,"",RES_hhdet_in_tes!E63/RES_hhdet_in_fec!E63)</f>
        <v>0.50352456370852638</v>
      </c>
      <c r="F63" s="124">
        <f>IF(RES_hhdet_in_tes!F63=0,"",RES_hhdet_in_tes!F63/RES_hhdet_in_fec!F63)</f>
        <v>0.50838788811019842</v>
      </c>
      <c r="G63" s="124">
        <f>IF(RES_hhdet_in_tes!G63=0,"",RES_hhdet_in_tes!G63/RES_hhdet_in_fec!G63)</f>
        <v>0.51342535381660981</v>
      </c>
      <c r="H63" s="124">
        <f>IF(RES_hhdet_in_tes!H63=0,"",RES_hhdet_in_tes!H63/RES_hhdet_in_fec!H63)</f>
        <v>0.51869516145974037</v>
      </c>
      <c r="I63" s="124">
        <f>IF(RES_hhdet_in_tes!I63=0,"",RES_hhdet_in_tes!I63/RES_hhdet_in_fec!I63)</f>
        <v>0.52429977012217954</v>
      </c>
      <c r="J63" s="124">
        <f>IF(RES_hhdet_in_tes!J63=0,"",RES_hhdet_in_tes!J63/RES_hhdet_in_fec!J63)</f>
        <v>0.53049945679160371</v>
      </c>
      <c r="K63" s="124">
        <f>IF(RES_hhdet_in_tes!K63=0,"",RES_hhdet_in_tes!K63/RES_hhdet_in_fec!K63)</f>
        <v>0.53748174648774039</v>
      </c>
      <c r="L63" s="124">
        <f>IF(RES_hhdet_in_tes!L63=0,"",RES_hhdet_in_tes!L63/RES_hhdet_in_fec!L63)</f>
        <v>0.54534492471980722</v>
      </c>
      <c r="M63" s="124">
        <f>IF(RES_hhdet_in_tes!M63=0,"",RES_hhdet_in_tes!M63/RES_hhdet_in_fec!M63)</f>
        <v>0.55992512346959278</v>
      </c>
      <c r="N63" s="124">
        <f>IF(RES_hhdet_in_tes!N63=0,"",RES_hhdet_in_tes!N63/RES_hhdet_in_fec!N63)</f>
        <v>0.58295217594945126</v>
      </c>
      <c r="O63" s="124">
        <f>IF(RES_hhdet_in_tes!O63=0,"",RES_hhdet_in_tes!O63/RES_hhdet_in_fec!O63)</f>
        <v>0.61588762701002453</v>
      </c>
      <c r="P63" s="124">
        <f>IF(RES_hhdet_in_tes!P63=0,"",RES_hhdet_in_tes!P63/RES_hhdet_in_fec!P63)</f>
        <v>0.65468472388846377</v>
      </c>
      <c r="Q63" s="124">
        <f>IF(RES_hhdet_in_tes!Q63=0,"",RES_hhdet_in_tes!Q63/RES_hhdet_in_fec!Q63)</f>
        <v>0.68736614885083103</v>
      </c>
      <c r="R63" s="124">
        <f>IF(RES_hhdet_in_tes!R63=0,"",RES_hhdet_in_tes!R63/RES_hhdet_in_fec!R63)</f>
        <v>0.70394592579498438</v>
      </c>
      <c r="S63" s="124">
        <f>IF(RES_hhdet_in_tes!S63=0,"",RES_hhdet_in_tes!S63/RES_hhdet_in_fec!S63)</f>
        <v>0.71666690696629543</v>
      </c>
      <c r="T63" s="124">
        <f>IF(RES_hhdet_in_tes!T63=0,"",RES_hhdet_in_tes!T63/RES_hhdet_in_fec!T63)</f>
        <v>0.72700097961701204</v>
      </c>
      <c r="U63" s="124">
        <f>IF(RES_hhdet_in_tes!U63=0,"",RES_hhdet_in_tes!U63/RES_hhdet_in_fec!U63)</f>
        <v>0.73601645562222828</v>
      </c>
      <c r="V63" s="124">
        <f>IF(RES_hhdet_in_tes!V63=0,"",RES_hhdet_in_tes!V63/RES_hhdet_in_fec!V63)</f>
        <v>0.74430082702254852</v>
      </c>
      <c r="W63" s="124">
        <f>IF(RES_hhdet_in_tes!W63=0,"",RES_hhdet_in_tes!W63/RES_hhdet_in_fec!W63)</f>
        <v>0.75049717881461619</v>
      </c>
      <c r="X63" s="124">
        <f>IF(RES_hhdet_in_tes!X63=0,"",RES_hhdet_in_tes!X63/RES_hhdet_in_fec!X63)</f>
        <v>0.75414293484759121</v>
      </c>
      <c r="Y63" s="124">
        <f>IF(RES_hhdet_in_tes!Y63=0,"",RES_hhdet_in_tes!Y63/RES_hhdet_in_fec!Y63)</f>
        <v>0.75672188126727935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0.48820805391204442</v>
      </c>
      <c r="D64" s="111">
        <f>IF(RES_hhdet_in_tes!D64=0,"",RES_hhdet_in_tes!D64/RES_hhdet_in_fec!D64)</f>
        <v>0.49284600722171523</v>
      </c>
      <c r="E64" s="111">
        <f>IF(RES_hhdet_in_tes!E64=0,"",RES_hhdet_in_tes!E64/RES_hhdet_in_fec!E64)</f>
        <v>0.49777644453947434</v>
      </c>
      <c r="F64" s="111">
        <f>IF(RES_hhdet_in_tes!F64=0,"",RES_hhdet_in_tes!F64/RES_hhdet_in_fec!F64)</f>
        <v>0.50268894556587929</v>
      </c>
      <c r="G64" s="111">
        <f>IF(RES_hhdet_in_tes!G64=0,"",RES_hhdet_in_tes!G64/RES_hhdet_in_fec!G64)</f>
        <v>0.50786340586996415</v>
      </c>
      <c r="H64" s="111">
        <f>IF(RES_hhdet_in_tes!H64=0,"",RES_hhdet_in_tes!H64/RES_hhdet_in_fec!H64)</f>
        <v>0.51326406475005937</v>
      </c>
      <c r="I64" s="111">
        <f>IF(RES_hhdet_in_tes!I64=0,"",RES_hhdet_in_tes!I64/RES_hhdet_in_fec!I64)</f>
        <v>0.51895830995165615</v>
      </c>
      <c r="J64" s="111">
        <f>IF(RES_hhdet_in_tes!J64=0,"",RES_hhdet_in_tes!J64/RES_hhdet_in_fec!J64)</f>
        <v>0.52522569851514589</v>
      </c>
      <c r="K64" s="111">
        <f>IF(RES_hhdet_in_tes!K64=0,"",RES_hhdet_in_tes!K64/RES_hhdet_in_fec!K64)</f>
        <v>0.53230165207392444</v>
      </c>
      <c r="L64" s="111">
        <f>IF(RES_hhdet_in_tes!L64=0,"",RES_hhdet_in_tes!L64/RES_hhdet_in_fec!L64)</f>
        <v>0.54024500687451671</v>
      </c>
      <c r="M64" s="111">
        <f>IF(RES_hhdet_in_tes!M64=0,"",RES_hhdet_in_tes!M64/RES_hhdet_in_fec!M64)</f>
        <v>0.55494292954556612</v>
      </c>
      <c r="N64" s="111">
        <f>IF(RES_hhdet_in_tes!N64=0,"",RES_hhdet_in_tes!N64/RES_hhdet_in_fec!N64)</f>
        <v>0.57822750705766834</v>
      </c>
      <c r="O64" s="111">
        <f>IF(RES_hhdet_in_tes!O64=0,"",RES_hhdet_in_tes!O64/RES_hhdet_in_fec!O64)</f>
        <v>0.6113213650756677</v>
      </c>
      <c r="P64" s="111">
        <f>IF(RES_hhdet_in_tes!P64=0,"",RES_hhdet_in_tes!P64/RES_hhdet_in_fec!P64)</f>
        <v>0.65030778385592203</v>
      </c>
      <c r="Q64" s="111">
        <f>IF(RES_hhdet_in_tes!Q64=0,"",RES_hhdet_in_tes!Q64/RES_hhdet_in_fec!Q64)</f>
        <v>0.68319743616034512</v>
      </c>
      <c r="R64" s="111">
        <f>IF(RES_hhdet_in_tes!R64=0,"",RES_hhdet_in_tes!R64/RES_hhdet_in_fec!R64)</f>
        <v>0.6999181923495672</v>
      </c>
      <c r="S64" s="111">
        <f>IF(RES_hhdet_in_tes!S64=0,"",RES_hhdet_in_tes!S64/RES_hhdet_in_fec!S64)</f>
        <v>0.71272991146758247</v>
      </c>
      <c r="T64" s="111">
        <f>IF(RES_hhdet_in_tes!T64=0,"",RES_hhdet_in_tes!T64/RES_hhdet_in_fec!T64)</f>
        <v>0.72315851264100739</v>
      </c>
      <c r="U64" s="111">
        <f>IF(RES_hhdet_in_tes!U64=0,"",RES_hhdet_in_tes!U64/RES_hhdet_in_fec!U64)</f>
        <v>0.73225959746025171</v>
      </c>
      <c r="V64" s="111">
        <f>IF(RES_hhdet_in_tes!V64=0,"",RES_hhdet_in_tes!V64/RES_hhdet_in_fec!V64)</f>
        <v>0.74055742231573873</v>
      </c>
      <c r="W64" s="111">
        <f>IF(RES_hhdet_in_tes!W64=0,"",RES_hhdet_in_tes!W64/RES_hhdet_in_fec!W64)</f>
        <v>0.74681576849474496</v>
      </c>
      <c r="X64" s="111">
        <f>IF(RES_hhdet_in_tes!X64=0,"",RES_hhdet_in_tes!X64/RES_hhdet_in_fec!X64)</f>
        <v>0.75053300833891212</v>
      </c>
      <c r="Y64" s="111">
        <f>IF(RES_hhdet_in_tes!Y64=0,"",RES_hhdet_in_tes!Y64/RES_hhdet_in_fec!Y64)</f>
        <v>0.75315781031502316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2.1714733651817451</v>
      </c>
      <c r="D66" s="124">
        <f>IF(RES_hhdet_in_tes!D66=0,"",RES_hhdet_in_tes!D66/RES_hhdet_in_fec!D66)</f>
        <v>2.2588547130186836</v>
      </c>
      <c r="E66" s="124">
        <f>IF(RES_hhdet_in_tes!E66=0,"",RES_hhdet_in_tes!E66/RES_hhdet_in_fec!E66)</f>
        <v>2.3475460752853263</v>
      </c>
      <c r="F66" s="124">
        <f>IF(RES_hhdet_in_tes!F66=0,"",RES_hhdet_in_tes!F66/RES_hhdet_in_fec!F66)</f>
        <v>2.4369497674514977</v>
      </c>
      <c r="G66" s="124">
        <f>IF(RES_hhdet_in_tes!G66=0,"",RES_hhdet_in_tes!G66/RES_hhdet_in_fec!G66)</f>
        <v>2.5275837341301415</v>
      </c>
      <c r="H66" s="124">
        <f>IF(RES_hhdet_in_tes!H66=0,"",RES_hhdet_in_tes!H66/RES_hhdet_in_fec!H66)</f>
        <v>2.6193665743097108</v>
      </c>
      <c r="I66" s="124">
        <f>IF(RES_hhdet_in_tes!I66=0,"",RES_hhdet_in_tes!I66/RES_hhdet_in_fec!I66)</f>
        <v>2.712406859025839</v>
      </c>
      <c r="J66" s="124">
        <f>IF(RES_hhdet_in_tes!J66=0,"",RES_hhdet_in_tes!J66/RES_hhdet_in_fec!J66)</f>
        <v>2.8071911954975586</v>
      </c>
      <c r="K66" s="124">
        <f>IF(RES_hhdet_in_tes!K66=0,"",RES_hhdet_in_tes!K66/RES_hhdet_in_fec!K66)</f>
        <v>2.9041050172155622</v>
      </c>
      <c r="L66" s="124">
        <f>IF(RES_hhdet_in_tes!L66=0,"",RES_hhdet_in_tes!L66/RES_hhdet_in_fec!L66)</f>
        <v>3.0031994368089894</v>
      </c>
      <c r="M66" s="124">
        <f>IF(RES_hhdet_in_tes!M66=0,"",RES_hhdet_in_tes!M66/RES_hhdet_in_fec!M66)</f>
        <v>3.1167543374286821</v>
      </c>
      <c r="N66" s="124">
        <f>IF(RES_hhdet_in_tes!N66=0,"",RES_hhdet_in_tes!N66/RES_hhdet_in_fec!N66)</f>
        <v>3.2484150526112892</v>
      </c>
      <c r="O66" s="124">
        <f>IF(RES_hhdet_in_tes!O66=0,"",RES_hhdet_in_tes!O66/RES_hhdet_in_fec!O66)</f>
        <v>3.3979467126630176</v>
      </c>
      <c r="P66" s="124">
        <f>IF(RES_hhdet_in_tes!P66=0,"",RES_hhdet_in_tes!P66/RES_hhdet_in_fec!P66)</f>
        <v>3.550796895953428</v>
      </c>
      <c r="Q66" s="124">
        <f>IF(RES_hhdet_in_tes!Q66=0,"",RES_hhdet_in_tes!Q66/RES_hhdet_in_fec!Q66)</f>
        <v>3.6681070680995935</v>
      </c>
      <c r="R66" s="124">
        <f>IF(RES_hhdet_in_tes!R66=0,"",RES_hhdet_in_tes!R66/RES_hhdet_in_fec!R66)</f>
        <v>3.6935256155318674</v>
      </c>
      <c r="S66" s="124">
        <f>IF(RES_hhdet_in_tes!S66=0,"",RES_hhdet_in_tes!S66/RES_hhdet_in_fec!S66)</f>
        <v>3.6963498985798973</v>
      </c>
      <c r="T66" s="124">
        <f>IF(RES_hhdet_in_tes!T66=0,"",RES_hhdet_in_tes!T66/RES_hhdet_in_fec!T66)</f>
        <v>3.6994879908554865</v>
      </c>
      <c r="U66" s="124">
        <f>IF(RES_hhdet_in_tes!U66=0,"",RES_hhdet_in_tes!U66/RES_hhdet_in_fec!U66)</f>
        <v>3.7029747600505867</v>
      </c>
      <c r="V66" s="124">
        <f>IF(RES_hhdet_in_tes!V66=0,"",RES_hhdet_in_tes!V66/RES_hhdet_in_fec!V66)</f>
        <v>3.7129383302339773</v>
      </c>
      <c r="W66" s="124">
        <f>IF(RES_hhdet_in_tes!W66=0,"",RES_hhdet_in_tes!W66/RES_hhdet_in_fec!W66)</f>
        <v>3.745640699644714</v>
      </c>
      <c r="X66" s="124">
        <f>IF(RES_hhdet_in_tes!X66=0,"",RES_hhdet_in_tes!X66/RES_hhdet_in_fec!X66)</f>
        <v>3.7863498254075396</v>
      </c>
      <c r="Y66" s="124">
        <f>IF(RES_hhdet_in_tes!Y66=0,"",RES_hhdet_in_tes!Y66/RES_hhdet_in_fec!Y66)</f>
        <v>3.8322362464421693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2.1714733651817451</v>
      </c>
      <c r="D67" s="111">
        <f>IF(RES_hhdet_in_tes!D67=0,"",RES_hhdet_in_tes!D67/RES_hhdet_in_fec!D67)</f>
        <v>2.2588547130186836</v>
      </c>
      <c r="E67" s="111">
        <f>IF(RES_hhdet_in_tes!E67=0,"",RES_hhdet_in_tes!E67/RES_hhdet_in_fec!E67)</f>
        <v>2.3475460752853263</v>
      </c>
      <c r="F67" s="111">
        <f>IF(RES_hhdet_in_tes!F67=0,"",RES_hhdet_in_tes!F67/RES_hhdet_in_fec!F67)</f>
        <v>2.4369497674514977</v>
      </c>
      <c r="G67" s="111">
        <f>IF(RES_hhdet_in_tes!G67=0,"",RES_hhdet_in_tes!G67/RES_hhdet_in_fec!G67)</f>
        <v>2.5275837341301415</v>
      </c>
      <c r="H67" s="111">
        <f>IF(RES_hhdet_in_tes!H67=0,"",RES_hhdet_in_tes!H67/RES_hhdet_in_fec!H67)</f>
        <v>2.6193665743097108</v>
      </c>
      <c r="I67" s="111">
        <f>IF(RES_hhdet_in_tes!I67=0,"",RES_hhdet_in_tes!I67/RES_hhdet_in_fec!I67)</f>
        <v>2.712406859025839</v>
      </c>
      <c r="J67" s="111">
        <f>IF(RES_hhdet_in_tes!J67=0,"",RES_hhdet_in_tes!J67/RES_hhdet_in_fec!J67)</f>
        <v>2.8071911954975586</v>
      </c>
      <c r="K67" s="111">
        <f>IF(RES_hhdet_in_tes!K67=0,"",RES_hhdet_in_tes!K67/RES_hhdet_in_fec!K67)</f>
        <v>2.9041050172155622</v>
      </c>
      <c r="L67" s="111">
        <f>IF(RES_hhdet_in_tes!L67=0,"",RES_hhdet_in_tes!L67/RES_hhdet_in_fec!L67)</f>
        <v>3.0031994368089894</v>
      </c>
      <c r="M67" s="111">
        <f>IF(RES_hhdet_in_tes!M67=0,"",RES_hhdet_in_tes!M67/RES_hhdet_in_fec!M67)</f>
        <v>3.1167543374286821</v>
      </c>
      <c r="N67" s="111">
        <f>IF(RES_hhdet_in_tes!N67=0,"",RES_hhdet_in_tes!N67/RES_hhdet_in_fec!N67)</f>
        <v>3.2484150526112892</v>
      </c>
      <c r="O67" s="111">
        <f>IF(RES_hhdet_in_tes!O67=0,"",RES_hhdet_in_tes!O67/RES_hhdet_in_fec!O67)</f>
        <v>3.3979467126630176</v>
      </c>
      <c r="P67" s="111">
        <f>IF(RES_hhdet_in_tes!P67=0,"",RES_hhdet_in_tes!P67/RES_hhdet_in_fec!P67)</f>
        <v>3.550796895953428</v>
      </c>
      <c r="Q67" s="111">
        <f>IF(RES_hhdet_in_tes!Q67=0,"",RES_hhdet_in_tes!Q67/RES_hhdet_in_fec!Q67)</f>
        <v>3.6681070680995935</v>
      </c>
      <c r="R67" s="111">
        <f>IF(RES_hhdet_in_tes!R67=0,"",RES_hhdet_in_tes!R67/RES_hhdet_in_fec!R67)</f>
        <v>3.6935256155318674</v>
      </c>
      <c r="S67" s="111">
        <f>IF(RES_hhdet_in_tes!S67=0,"",RES_hhdet_in_tes!S67/RES_hhdet_in_fec!S67)</f>
        <v>3.6963498985798973</v>
      </c>
      <c r="T67" s="111">
        <f>IF(RES_hhdet_in_tes!T67=0,"",RES_hhdet_in_tes!T67/RES_hhdet_in_fec!T67)</f>
        <v>3.6994879908554865</v>
      </c>
      <c r="U67" s="111">
        <f>IF(RES_hhdet_in_tes!U67=0,"",RES_hhdet_in_tes!U67/RES_hhdet_in_fec!U67)</f>
        <v>3.7029747600505867</v>
      </c>
      <c r="V67" s="111">
        <f>IF(RES_hhdet_in_tes!V67=0,"",RES_hhdet_in_tes!V67/RES_hhdet_in_fec!V67)</f>
        <v>3.7129383302339773</v>
      </c>
      <c r="W67" s="111">
        <f>IF(RES_hhdet_in_tes!W67=0,"",RES_hhdet_in_tes!W67/RES_hhdet_in_fec!W67)</f>
        <v>3.745640699644714</v>
      </c>
      <c r="X67" s="111">
        <f>IF(RES_hhdet_in_tes!X67=0,"",RES_hhdet_in_tes!X67/RES_hhdet_in_fec!X67)</f>
        <v>3.7863498254075396</v>
      </c>
      <c r="Y67" s="111">
        <f>IF(RES_hhdet_in_tes!Y67=0,"",RES_hhdet_in_tes!Y67/RES_hhdet_in_fec!Y67)</f>
        <v>3.8322362464421693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0.58098210564253461</v>
      </c>
      <c r="D68" s="124">
        <f>IF(RES_hhdet_in_tes!D68=0,"",RES_hhdet_in_tes!D68/RES_hhdet_in_fec!D68)</f>
        <v>0.58263894835183394</v>
      </c>
      <c r="E68" s="124">
        <f>IF(RES_hhdet_in_tes!E68=0,"",RES_hhdet_in_tes!E68/RES_hhdet_in_fec!E68)</f>
        <v>0.58621116546299457</v>
      </c>
      <c r="F68" s="124">
        <f>IF(RES_hhdet_in_tes!F68=0,"",RES_hhdet_in_tes!F68/RES_hhdet_in_fec!F68)</f>
        <v>0.58258759137207117</v>
      </c>
      <c r="G68" s="124">
        <f>IF(RES_hhdet_in_tes!G68=0,"",RES_hhdet_in_tes!G68/RES_hhdet_in_fec!G68)</f>
        <v>0.57977978861581292</v>
      </c>
      <c r="H68" s="124">
        <f>IF(RES_hhdet_in_tes!H68=0,"",RES_hhdet_in_tes!H68/RES_hhdet_in_fec!H68)</f>
        <v>0.59352018328661893</v>
      </c>
      <c r="I68" s="124">
        <f>IF(RES_hhdet_in_tes!I68=0,"",RES_hhdet_in_tes!I68/RES_hhdet_in_fec!I68)</f>
        <v>0.57852330199437185</v>
      </c>
      <c r="J68" s="124">
        <f>IF(RES_hhdet_in_tes!J68=0,"",RES_hhdet_in_tes!J68/RES_hhdet_in_fec!J68)</f>
        <v>0.58621618126352604</v>
      </c>
      <c r="K68" s="124">
        <f>IF(RES_hhdet_in_tes!K68=0,"",RES_hhdet_in_tes!K68/RES_hhdet_in_fec!K68)</f>
        <v>0.58300721895477858</v>
      </c>
      <c r="L68" s="124">
        <f>IF(RES_hhdet_in_tes!L68=0,"",RES_hhdet_in_tes!L68/RES_hhdet_in_fec!L68)</f>
        <v>0.59135103997265082</v>
      </c>
      <c r="M68" s="124">
        <f>IF(RES_hhdet_in_tes!M68=0,"",RES_hhdet_in_tes!M68/RES_hhdet_in_fec!M68)</f>
        <v>0.60307109343385179</v>
      </c>
      <c r="N68" s="124">
        <f>IF(RES_hhdet_in_tes!N68=0,"",RES_hhdet_in_tes!N68/RES_hhdet_in_fec!N68)</f>
        <v>0.62411506205351341</v>
      </c>
      <c r="O68" s="124">
        <f>IF(RES_hhdet_in_tes!O68=0,"",RES_hhdet_in_tes!O68/RES_hhdet_in_fec!O68)</f>
        <v>0.65164688231655732</v>
      </c>
      <c r="P68" s="124">
        <f>IF(RES_hhdet_in_tes!P68=0,"",RES_hhdet_in_tes!P68/RES_hhdet_in_fec!P68)</f>
        <v>0.68028030864008271</v>
      </c>
      <c r="Q68" s="124">
        <f>IF(RES_hhdet_in_tes!Q68=0,"",RES_hhdet_in_tes!Q68/RES_hhdet_in_fec!Q68)</f>
        <v>0.69402678390852202</v>
      </c>
      <c r="R68" s="124">
        <f>IF(RES_hhdet_in_tes!R68=0,"",RES_hhdet_in_tes!R68/RES_hhdet_in_fec!R68)</f>
        <v>0.71089443332635716</v>
      </c>
      <c r="S68" s="124">
        <f>IF(RES_hhdet_in_tes!S68=0,"",RES_hhdet_in_tes!S68/RES_hhdet_in_fec!S68)</f>
        <v>0.72717771119437824</v>
      </c>
      <c r="T68" s="124">
        <f>IF(RES_hhdet_in_tes!T68=0,"",RES_hhdet_in_tes!T68/RES_hhdet_in_fec!T68)</f>
        <v>0.73955126921261904</v>
      </c>
      <c r="U68" s="124">
        <f>IF(RES_hhdet_in_tes!U68=0,"",RES_hhdet_in_tes!U68/RES_hhdet_in_fec!U68)</f>
        <v>0.75213575607920091</v>
      </c>
      <c r="V68" s="124">
        <f>IF(RES_hhdet_in_tes!V68=0,"",RES_hhdet_in_tes!V68/RES_hhdet_in_fec!V68)</f>
        <v>0.76903921863434277</v>
      </c>
      <c r="W68" s="124">
        <f>IF(RES_hhdet_in_tes!W68=0,"",RES_hhdet_in_tes!W68/RES_hhdet_in_fec!W68)</f>
        <v>0.77200235589674659</v>
      </c>
      <c r="X68" s="124">
        <f>IF(RES_hhdet_in_tes!X68=0,"",RES_hhdet_in_tes!X68/RES_hhdet_in_fec!X68)</f>
        <v>0.78600418013286089</v>
      </c>
      <c r="Y68" s="124">
        <f>IF(RES_hhdet_in_tes!Y68=0,"",RES_hhdet_in_tes!Y68/RES_hhdet_in_fec!Y68)</f>
        <v>0.78737760622230002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0.52128810598832764</v>
      </c>
      <c r="D69" s="111">
        <f>IF(RES_hhdet_in_tes!D69=0,"",RES_hhdet_in_tes!D69/RES_hhdet_in_fec!D69)</f>
        <v>0.52763752211905179</v>
      </c>
      <c r="E69" s="111">
        <f>IF(RES_hhdet_in_tes!E69=0,"",RES_hhdet_in_tes!E69/RES_hhdet_in_fec!E69)</f>
        <v>0.53427452942536868</v>
      </c>
      <c r="F69" s="111">
        <f>IF(RES_hhdet_in_tes!F69=0,"",RES_hhdet_in_tes!F69/RES_hhdet_in_fec!F69)</f>
        <v>0.54096266953201122</v>
      </c>
      <c r="G69" s="111">
        <f>IF(RES_hhdet_in_tes!G69=0,"",RES_hhdet_in_tes!G69/RES_hhdet_in_fec!G69)</f>
        <v>0.547913608107928</v>
      </c>
      <c r="H69" s="111">
        <f>IF(RES_hhdet_in_tes!H69=0,"",RES_hhdet_in_tes!H69/RES_hhdet_in_fec!H69)</f>
        <v>0.55509924334621985</v>
      </c>
      <c r="I69" s="111">
        <f>IF(RES_hhdet_in_tes!I69=0,"",RES_hhdet_in_tes!I69/RES_hhdet_in_fec!I69)</f>
        <v>0.56256948063851098</v>
      </c>
      <c r="J69" s="111">
        <f>IF(RES_hhdet_in_tes!J69=0,"",RES_hhdet_in_tes!J69/RES_hhdet_in_fec!J69)</f>
        <v>0.57053385429317294</v>
      </c>
      <c r="K69" s="111">
        <f>IF(RES_hhdet_in_tes!K69=0,"",RES_hhdet_in_tes!K69/RES_hhdet_in_fec!K69)</f>
        <v>0.57916757315325884</v>
      </c>
      <c r="L69" s="111">
        <f>IF(RES_hhdet_in_tes!L69=0,"",RES_hhdet_in_tes!L69/RES_hhdet_in_fec!L69)</f>
        <v>0.58851226628638786</v>
      </c>
      <c r="M69" s="111">
        <f>IF(RES_hhdet_in_tes!M69=0,"",RES_hhdet_in_tes!M69/RES_hhdet_in_fec!M69)</f>
        <v>0.60292947254758578</v>
      </c>
      <c r="N69" s="111">
        <f>IF(RES_hhdet_in_tes!N69=0,"",RES_hhdet_in_tes!N69/RES_hhdet_in_fec!N69)</f>
        <v>0.62376588124942489</v>
      </c>
      <c r="O69" s="111">
        <f>IF(RES_hhdet_in_tes!O69=0,"",RES_hhdet_in_tes!O69/RES_hhdet_in_fec!O69)</f>
        <v>0.65198267790390563</v>
      </c>
      <c r="P69" s="111">
        <f>IF(RES_hhdet_in_tes!P69=0,"",RES_hhdet_in_tes!P69/RES_hhdet_in_fec!P69)</f>
        <v>0.68479131520556014</v>
      </c>
      <c r="Q69" s="111">
        <f>IF(RES_hhdet_in_tes!Q69=0,"",RES_hhdet_in_tes!Q69/RES_hhdet_in_fec!Q69)</f>
        <v>0.71351608426407287</v>
      </c>
      <c r="R69" s="111">
        <f>IF(RES_hhdet_in_tes!R69=0,"",RES_hhdet_in_tes!R69/RES_hhdet_in_fec!R69)</f>
        <v>0.73107476545971672</v>
      </c>
      <c r="S69" s="111">
        <f>IF(RES_hhdet_in_tes!S69=0,"",RES_hhdet_in_tes!S69/RES_hhdet_in_fec!S69)</f>
        <v>0.7460279676123176</v>
      </c>
      <c r="T69" s="111">
        <f>IF(RES_hhdet_in_tes!T69=0,"",RES_hhdet_in_tes!T69/RES_hhdet_in_fec!T69)</f>
        <v>0.75861040138501035</v>
      </c>
      <c r="U69" s="111">
        <f>IF(RES_hhdet_in_tes!U69=0,"",RES_hhdet_in_tes!U69/RES_hhdet_in_fec!U69)</f>
        <v>0.76904557557959108</v>
      </c>
      <c r="V69" s="111">
        <f>IF(RES_hhdet_in_tes!V69=0,"",RES_hhdet_in_tes!V69/RES_hhdet_in_fec!V69)</f>
        <v>0.77752952214190141</v>
      </c>
      <c r="W69" s="111">
        <f>IF(RES_hhdet_in_tes!W69=0,"",RES_hhdet_in_tes!W69/RES_hhdet_in_fec!W69)</f>
        <v>0.78314424727274545</v>
      </c>
      <c r="X69" s="111">
        <f>IF(RES_hhdet_in_tes!X69=0,"",RES_hhdet_in_tes!X69/RES_hhdet_in_fec!X69)</f>
        <v>0.78569325586123273</v>
      </c>
      <c r="Y69" s="111">
        <f>IF(RES_hhdet_in_tes!Y69=0,"",RES_hhdet_in_tes!Y69/RES_hhdet_in_fec!Y69)</f>
        <v>0.78718781134999583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0.82344505272526203</v>
      </c>
      <c r="D70" s="111">
        <f>IF(RES_hhdet_in_tes!D70=0,"",RES_hhdet_in_tes!D70/RES_hhdet_in_fec!D70)</f>
        <v>0.83018919532949886</v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0.85237276311655485</v>
      </c>
      <c r="J70" s="111">
        <f>IF(RES_hhdet_in_tes!J70=0,"",RES_hhdet_in_tes!J70/RES_hhdet_in_fec!J70)</f>
        <v>0.8389412703204977</v>
      </c>
      <c r="K70" s="111">
        <f>IF(RES_hhdet_in_tes!K70=0,"",RES_hhdet_in_tes!K70/RES_hhdet_in_fec!K70)</f>
        <v>0.85357619780750116</v>
      </c>
      <c r="L70" s="111">
        <f>IF(RES_hhdet_in_tes!L70=0,"",RES_hhdet_in_tes!L70/RES_hhdet_in_fec!L70)</f>
        <v>0.86320596028003305</v>
      </c>
      <c r="M70" s="111">
        <f>IF(RES_hhdet_in_tes!M70=0,"",RES_hhdet_in_tes!M70/RES_hhdet_in_fec!M70)</f>
        <v>0.8531888030250977</v>
      </c>
      <c r="N70" s="111">
        <f>IF(RES_hhdet_in_tes!N70=0,"",RES_hhdet_in_tes!N70/RES_hhdet_in_fec!N70)</f>
        <v>0.91246568178545906</v>
      </c>
      <c r="O70" s="111">
        <f>IF(RES_hhdet_in_tes!O70=0,"",RES_hhdet_in_tes!O70/RES_hhdet_in_fec!O70)</f>
        <v>0.9165551588106392</v>
      </c>
      <c r="P70" s="111">
        <f>IF(RES_hhdet_in_tes!P70=0,"",RES_hhdet_in_tes!P70/RES_hhdet_in_fec!P70)</f>
        <v>0.92489279263421265</v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0.91320156336347524</v>
      </c>
      <c r="S70" s="111">
        <f>IF(RES_hhdet_in_tes!S70=0,"",RES_hhdet_in_tes!S70/RES_hhdet_in_fec!S70)</f>
        <v>0.92335448711782642</v>
      </c>
      <c r="T70" s="111">
        <f>IF(RES_hhdet_in_tes!T70=0,"",RES_hhdet_in_tes!T70/RES_hhdet_in_fec!T70)</f>
        <v>0.92626409791852338</v>
      </c>
      <c r="U70" s="111">
        <f>IF(RES_hhdet_in_tes!U70=0,"",RES_hhdet_in_tes!U70/RES_hhdet_in_fec!U70)</f>
        <v>0.93128526024989711</v>
      </c>
      <c r="V70" s="111">
        <f>IF(RES_hhdet_in_tes!V70=0,"",RES_hhdet_in_tes!V70/RES_hhdet_in_fec!V70)</f>
        <v>0.92904956964051422</v>
      </c>
      <c r="W70" s="111">
        <f>IF(RES_hhdet_in_tes!W70=0,"",RES_hhdet_in_tes!W70/RES_hhdet_in_fec!W70)</f>
        <v>0.9439927782307288</v>
      </c>
      <c r="X70" s="111">
        <f>IF(RES_hhdet_in_tes!X70=0,"",RES_hhdet_in_tes!X70/RES_hhdet_in_fec!X70)</f>
        <v>0.93522608505254279</v>
      </c>
      <c r="Y70" s="111">
        <f>IF(RES_hhdet_in_tes!Y70=0,"",RES_hhdet_in_tes!Y70/RES_hhdet_in_fec!Y70)</f>
        <v>0.92150782164496958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0.52128810598832764</v>
      </c>
      <c r="D71" s="112">
        <f>IF(RES_hhdet_in_tes!D71=0,"",RES_hhdet_in_tes!D71/RES_hhdet_in_fec!D71)</f>
        <v>0.52763752211905179</v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0.56256948063851098</v>
      </c>
      <c r="J71" s="112">
        <f>IF(RES_hhdet_in_tes!J71=0,"",RES_hhdet_in_tes!J71/RES_hhdet_in_fec!J71)</f>
        <v>0.57053385429317294</v>
      </c>
      <c r="K71" s="112">
        <f>IF(RES_hhdet_in_tes!K71=0,"",RES_hhdet_in_tes!K71/RES_hhdet_in_fec!K71)</f>
        <v>0.57916757315325884</v>
      </c>
      <c r="L71" s="112">
        <f>IF(RES_hhdet_in_tes!L71=0,"",RES_hhdet_in_tes!L71/RES_hhdet_in_fec!L71)</f>
        <v>0.58851226628638786</v>
      </c>
      <c r="M71" s="112">
        <f>IF(RES_hhdet_in_tes!M71=0,"",RES_hhdet_in_tes!M71/RES_hhdet_in_fec!M71)</f>
        <v>0.60292947254758578</v>
      </c>
      <c r="N71" s="112">
        <f>IF(RES_hhdet_in_tes!N71=0,"",RES_hhdet_in_tes!N71/RES_hhdet_in_fec!N71)</f>
        <v>0.62376588124942478</v>
      </c>
      <c r="O71" s="112">
        <f>IF(RES_hhdet_in_tes!O71=0,"",RES_hhdet_in_tes!O71/RES_hhdet_in_fec!O71)</f>
        <v>0.65198267790390563</v>
      </c>
      <c r="P71" s="112">
        <f>IF(RES_hhdet_in_tes!P71=0,"",RES_hhdet_in_tes!P71/RES_hhdet_in_fec!P71)</f>
        <v>0.68479131520556014</v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0.73107476545971672</v>
      </c>
      <c r="S71" s="112">
        <f>IF(RES_hhdet_in_tes!S71=0,"",RES_hhdet_in_tes!S71/RES_hhdet_in_fec!S71)</f>
        <v>0.7460279676123176</v>
      </c>
      <c r="T71" s="112">
        <f>IF(RES_hhdet_in_tes!T71=0,"",RES_hhdet_in_tes!T71/RES_hhdet_in_fec!T71)</f>
        <v>0.75861040138501035</v>
      </c>
      <c r="U71" s="112">
        <f>IF(RES_hhdet_in_tes!U71=0,"",RES_hhdet_in_tes!U71/RES_hhdet_in_fec!U71)</f>
        <v>0.76904557557959108</v>
      </c>
      <c r="V71" s="112">
        <f>IF(RES_hhdet_in_tes!V71=0,"",RES_hhdet_in_tes!V71/RES_hhdet_in_fec!V71)</f>
        <v>0.7775295221419013</v>
      </c>
      <c r="W71" s="112">
        <f>IF(RES_hhdet_in_tes!W71=0,"",RES_hhdet_in_tes!W71/RES_hhdet_in_fec!W71)</f>
        <v>0.78314424727274556</v>
      </c>
      <c r="X71" s="112">
        <f>IF(RES_hhdet_in_tes!X71=0,"",RES_hhdet_in_tes!X71/RES_hhdet_in_fec!X71)</f>
        <v>0.78569325586123273</v>
      </c>
      <c r="Y71" s="112">
        <f>IF(RES_hhdet_in_tes!Y71=0,"",RES_hhdet_in_tes!Y71/RES_hhdet_in_fec!Y71)</f>
        <v>0.78718781134999583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0.58832410451613271</v>
      </c>
      <c r="D73" s="112">
        <f>IF(RES_hhdet_in_tes!D73=0,"",RES_hhdet_in_tes!D73/RES_hhdet_in_fec!D73)</f>
        <v>0.58969703634187709</v>
      </c>
      <c r="E73" s="112">
        <f>IF(RES_hhdet_in_tes!E73=0,"",RES_hhdet_in_tes!E73/RES_hhdet_in_fec!E73)</f>
        <v>0.59120005665874142</v>
      </c>
      <c r="F73" s="112">
        <f>IF(RES_hhdet_in_tes!F73=0,"",RES_hhdet_in_tes!F73/RES_hhdet_in_fec!F73)</f>
        <v>0.59272121163431346</v>
      </c>
      <c r="G73" s="112">
        <f>IF(RES_hhdet_in_tes!G73=0,"",RES_hhdet_in_tes!G73/RES_hhdet_in_fec!G73)</f>
        <v>0.59436318553871637</v>
      </c>
      <c r="H73" s="112">
        <f>IF(RES_hhdet_in_tes!H73=0,"",RES_hhdet_in_tes!H73/RES_hhdet_in_fec!H73)</f>
        <v>0.59611438752153878</v>
      </c>
      <c r="I73" s="112">
        <f>IF(RES_hhdet_in_tes!I73=0,"",RES_hhdet_in_tes!I73/RES_hhdet_in_fec!I73)</f>
        <v>0.59800144852985759</v>
      </c>
      <c r="J73" s="112">
        <f>IF(RES_hhdet_in_tes!J73=0,"",RES_hhdet_in_tes!J73/RES_hhdet_in_fec!J73)</f>
        <v>0.60013115059286459</v>
      </c>
      <c r="K73" s="112">
        <f>IF(RES_hhdet_in_tes!K73=0,"",RES_hhdet_in_tes!K73/RES_hhdet_in_fec!K73)</f>
        <v>0.60259782651147253</v>
      </c>
      <c r="L73" s="112">
        <f>IF(RES_hhdet_in_tes!L73=0,"",RES_hhdet_in_tes!L73/RES_hhdet_in_fec!L73)</f>
        <v>0.60543390962611043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0.63327296769189756</v>
      </c>
      <c r="P73" s="112">
        <f>IF(RES_hhdet_in_tes!P73=0,"",RES_hhdet_in_tes!P73/RES_hhdet_in_fec!P73)</f>
        <v>0.65085341997999835</v>
      </c>
      <c r="Q73" s="112">
        <f>IF(RES_hhdet_in_tes!Q73=0,"",RES_hhdet_in_tes!Q73/RES_hhdet_in_fec!Q73)</f>
        <v>0.66781481603025417</v>
      </c>
      <c r="R73" s="112">
        <f>IF(RES_hhdet_in_tes!R73=0,"",RES_hhdet_in_tes!R73/RES_hhdet_in_fec!R73)</f>
        <v>0.67929326025316838</v>
      </c>
      <c r="S73" s="112">
        <f>IF(RES_hhdet_in_tes!S73=0,"",RES_hhdet_in_tes!S73/RES_hhdet_in_fec!S73)</f>
        <v>0.69041389418125132</v>
      </c>
      <c r="T73" s="112">
        <f>IF(RES_hhdet_in_tes!T73=0,"",RES_hhdet_in_tes!T73/RES_hhdet_in_fec!T73)</f>
        <v>0.70144822604160129</v>
      </c>
      <c r="U73" s="112">
        <f>IF(RES_hhdet_in_tes!U73=0,"",RES_hhdet_in_tes!U73/RES_hhdet_in_fec!U73)</f>
        <v>0.71250718092189558</v>
      </c>
      <c r="V73" s="112">
        <f>IF(RES_hhdet_in_tes!V73=0,"",RES_hhdet_in_tes!V73/RES_hhdet_in_fec!V73)</f>
        <v>0.72337132212914335</v>
      </c>
      <c r="W73" s="112">
        <f>IF(RES_hhdet_in_tes!W73=0,"",RES_hhdet_in_tes!W73/RES_hhdet_in_fec!W73)</f>
        <v>0.73329388721492972</v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0.85956493421358704</v>
      </c>
      <c r="D74" s="113">
        <f>IF(RES_hhdet_in_tes!D74=0,"",RES_hhdet_in_tes!D74/RES_hhdet_in_fec!D74)</f>
        <v>0.86288110395254991</v>
      </c>
      <c r="E74" s="113">
        <f>IF(RES_hhdet_in_tes!E74=0,"",RES_hhdet_in_tes!E74/RES_hhdet_in_fec!E74)</f>
        <v>0.83828453343391141</v>
      </c>
      <c r="F74" s="113">
        <f>IF(RES_hhdet_in_tes!F74=0,"",RES_hhdet_in_tes!F74/RES_hhdet_in_fec!F74)</f>
        <v>0.85985057105734597</v>
      </c>
      <c r="G74" s="113">
        <f>IF(RES_hhdet_in_tes!G74=0,"",RES_hhdet_in_tes!G74/RES_hhdet_in_fec!G74)</f>
        <v>0.8781859516700804</v>
      </c>
      <c r="H74" s="113">
        <f>IF(RES_hhdet_in_tes!H74=0,"",RES_hhdet_in_tes!H74/RES_hhdet_in_fec!H74)</f>
        <v>0.84343685336604879</v>
      </c>
      <c r="I74" s="113">
        <f>IF(RES_hhdet_in_tes!I74=0,"",RES_hhdet_in_tes!I74/RES_hhdet_in_fec!I74)</f>
        <v>0.86978109951143179</v>
      </c>
      <c r="J74" s="113">
        <f>IF(RES_hhdet_in_tes!J74=0,"",RES_hhdet_in_tes!J74/RES_hhdet_in_fec!J74)</f>
        <v>0.85466676600797031</v>
      </c>
      <c r="K74" s="113">
        <f>IF(RES_hhdet_in_tes!K74=0,"",RES_hhdet_in_tes!K74/RES_hhdet_in_fec!K74)</f>
        <v>0.86527813037078882</v>
      </c>
      <c r="L74" s="113">
        <f>IF(RES_hhdet_in_tes!L74=0,"",RES_hhdet_in_tes!L74/RES_hhdet_in_fec!L74)</f>
        <v>0.87132526264589694</v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0.91011960623818466</v>
      </c>
      <c r="P74" s="113">
        <f>IF(RES_hhdet_in_tes!P74=0,"",RES_hhdet_in_tes!P74/RES_hhdet_in_fec!P74)</f>
        <v>0.91396816940629821</v>
      </c>
      <c r="Q74" s="113">
        <f>IF(RES_hhdet_in_tes!Q74=0,"",RES_hhdet_in_tes!Q74/RES_hhdet_in_fec!Q74)</f>
        <v>0.88298288966321237</v>
      </c>
      <c r="R74" s="113">
        <f>IF(RES_hhdet_in_tes!R74=0,"",RES_hhdet_in_tes!R74/RES_hhdet_in_fec!R74)</f>
        <v>0.89126408110588951</v>
      </c>
      <c r="S74" s="113">
        <f>IF(RES_hhdet_in_tes!S74=0,"",RES_hhdet_in_tes!S74/RES_hhdet_in_fec!S74)</f>
        <v>0.90149436454727738</v>
      </c>
      <c r="T74" s="113">
        <f>IF(RES_hhdet_in_tes!T74=0,"",RES_hhdet_in_tes!T74/RES_hhdet_in_fec!T74)</f>
        <v>0.90376154709908085</v>
      </c>
      <c r="U74" s="113">
        <f>IF(RES_hhdet_in_tes!U74=0,"",RES_hhdet_in_tes!U74/RES_hhdet_in_fec!U74)</f>
        <v>0.90978915259476112</v>
      </c>
      <c r="V74" s="113">
        <f>IF(RES_hhdet_in_tes!V74=0,"",RES_hhdet_in_tes!V74/RES_hhdet_in_fec!V74)</f>
        <v>0.90727360483266217</v>
      </c>
      <c r="W74" s="113">
        <f>IF(RES_hhdet_in_tes!W74=0,"",RES_hhdet_in_tes!W74/RES_hhdet_in_fec!W74)</f>
        <v>0.92806572418425459</v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0.58832410451613271</v>
      </c>
      <c r="D75" s="111">
        <f>IF(RES_hhdet_in_tes!D75=0,"",RES_hhdet_in_tes!D75/RES_hhdet_in_fec!D75)</f>
        <v>0.58969703634187709</v>
      </c>
      <c r="E75" s="111">
        <f>IF(RES_hhdet_in_tes!E75=0,"",RES_hhdet_in_tes!E75/RES_hhdet_in_fec!E75)</f>
        <v>0.59120005665874142</v>
      </c>
      <c r="F75" s="111">
        <f>IF(RES_hhdet_in_tes!F75=0,"",RES_hhdet_in_tes!F75/RES_hhdet_in_fec!F75)</f>
        <v>0.59272121163431346</v>
      </c>
      <c r="G75" s="111">
        <f>IF(RES_hhdet_in_tes!G75=0,"",RES_hhdet_in_tes!G75/RES_hhdet_in_fec!G75)</f>
        <v>0.59436318553871637</v>
      </c>
      <c r="H75" s="111">
        <f>IF(RES_hhdet_in_tes!H75=0,"",RES_hhdet_in_tes!H75/RES_hhdet_in_fec!H75)</f>
        <v>0.59611438752153878</v>
      </c>
      <c r="I75" s="111">
        <f>IF(RES_hhdet_in_tes!I75=0,"",RES_hhdet_in_tes!I75/RES_hhdet_in_fec!I75)</f>
        <v>0.59800144852985759</v>
      </c>
      <c r="J75" s="111">
        <f>IF(RES_hhdet_in_tes!J75=0,"",RES_hhdet_in_tes!J75/RES_hhdet_in_fec!J75)</f>
        <v>0.60013115059286459</v>
      </c>
      <c r="K75" s="111">
        <f>IF(RES_hhdet_in_tes!K75=0,"",RES_hhdet_in_tes!K75/RES_hhdet_in_fec!K75)</f>
        <v>0.60259782651147253</v>
      </c>
      <c r="L75" s="111">
        <f>IF(RES_hhdet_in_tes!L75=0,"",RES_hhdet_in_tes!L75/RES_hhdet_in_fec!L75)</f>
        <v>0.60543390962611043</v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0.63327296769189756</v>
      </c>
      <c r="P75" s="111">
        <f>IF(RES_hhdet_in_tes!P75=0,"",RES_hhdet_in_tes!P75/RES_hhdet_in_fec!P75)</f>
        <v>0.65085341997999835</v>
      </c>
      <c r="Q75" s="111">
        <f>IF(RES_hhdet_in_tes!Q75=0,"",RES_hhdet_in_tes!Q75/RES_hhdet_in_fec!Q75)</f>
        <v>0.66781481603025417</v>
      </c>
      <c r="R75" s="111">
        <f>IF(RES_hhdet_in_tes!R75=0,"",RES_hhdet_in_tes!R75/RES_hhdet_in_fec!R75)</f>
        <v>0.67929326025316838</v>
      </c>
      <c r="S75" s="111">
        <f>IF(RES_hhdet_in_tes!S75=0,"",RES_hhdet_in_tes!S75/RES_hhdet_in_fec!S75)</f>
        <v>0.69041389418125132</v>
      </c>
      <c r="T75" s="111">
        <f>IF(RES_hhdet_in_tes!T75=0,"",RES_hhdet_in_tes!T75/RES_hhdet_in_fec!T75)</f>
        <v>0.70144822604160129</v>
      </c>
      <c r="U75" s="111">
        <f>IF(RES_hhdet_in_tes!U75=0,"",RES_hhdet_in_tes!U75/RES_hhdet_in_fec!U75)</f>
        <v>0.71250718092189558</v>
      </c>
      <c r="V75" s="111">
        <f>IF(RES_hhdet_in_tes!V75=0,"",RES_hhdet_in_tes!V75/RES_hhdet_in_fec!V75)</f>
        <v>0.72337132212914335</v>
      </c>
      <c r="W75" s="111">
        <f>IF(RES_hhdet_in_tes!W75=0,"",RES_hhdet_in_tes!W75/RES_hhdet_in_fec!W75)</f>
        <v>0.73329388721492972</v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0.58627358595793122</v>
      </c>
      <c r="D77" s="124">
        <f>IF(RES_hhdet_in_tes!D77=0,"",RES_hhdet_in_tes!D77/RES_hhdet_in_fec!D77)</f>
        <v>0.59904628733711573</v>
      </c>
      <c r="E77" s="124">
        <f>IF(RES_hhdet_in_tes!E77=0,"",RES_hhdet_in_tes!E77/RES_hhdet_in_fec!E77)</f>
        <v>0.59748981353371433</v>
      </c>
      <c r="F77" s="124">
        <f>IF(RES_hhdet_in_tes!F77=0,"",RES_hhdet_in_tes!F77/RES_hhdet_in_fec!F77)</f>
        <v>0.58198681081680148</v>
      </c>
      <c r="G77" s="124">
        <f>IF(RES_hhdet_in_tes!G77=0,"",RES_hhdet_in_tes!G77/RES_hhdet_in_fec!G77)</f>
        <v>0.63137119165389211</v>
      </c>
      <c r="H77" s="124">
        <f>IF(RES_hhdet_in_tes!H77=0,"",RES_hhdet_in_tes!H77/RES_hhdet_in_fec!H77)</f>
        <v>0.60002463482523771</v>
      </c>
      <c r="I77" s="124">
        <f>IF(RES_hhdet_in_tes!I77=0,"",RES_hhdet_in_tes!I77/RES_hhdet_in_fec!I77)</f>
        <v>0.59313246689592702</v>
      </c>
      <c r="J77" s="124">
        <f>IF(RES_hhdet_in_tes!J77=0,"",RES_hhdet_in_tes!J77/RES_hhdet_in_fec!J77)</f>
        <v>0.60097237438281093</v>
      </c>
      <c r="K77" s="124">
        <f>IF(RES_hhdet_in_tes!K77=0,"",RES_hhdet_in_tes!K77/RES_hhdet_in_fec!K77)</f>
        <v>0.59549888418043018</v>
      </c>
      <c r="L77" s="124">
        <f>IF(RES_hhdet_in_tes!L77=0,"",RES_hhdet_in_tes!L77/RES_hhdet_in_fec!L77)</f>
        <v>0.58497885545918593</v>
      </c>
      <c r="M77" s="124">
        <f>IF(RES_hhdet_in_tes!M77=0,"",RES_hhdet_in_tes!M77/RES_hhdet_in_fec!M77)</f>
        <v>0.59314995117877334</v>
      </c>
      <c r="N77" s="124">
        <f>IF(RES_hhdet_in_tes!N77=0,"",RES_hhdet_in_tes!N77/RES_hhdet_in_fec!N77)</f>
        <v>0.59608149318942272</v>
      </c>
      <c r="O77" s="124">
        <f>IF(RES_hhdet_in_tes!O77=0,"",RES_hhdet_in_tes!O77/RES_hhdet_in_fec!O77)</f>
        <v>0.61116244631544903</v>
      </c>
      <c r="P77" s="124">
        <f>IF(RES_hhdet_in_tes!P77=0,"",RES_hhdet_in_tes!P77/RES_hhdet_in_fec!P77)</f>
        <v>0.58593669907450563</v>
      </c>
      <c r="Q77" s="124">
        <f>IF(RES_hhdet_in_tes!Q77=0,"",RES_hhdet_in_tes!Q77/RES_hhdet_in_fec!Q77)</f>
        <v>0.59323502969551956</v>
      </c>
      <c r="R77" s="124">
        <f>IF(RES_hhdet_in_tes!R77=0,"",RES_hhdet_in_tes!R77/RES_hhdet_in_fec!R77)</f>
        <v>0.59472663480585342</v>
      </c>
      <c r="S77" s="124">
        <f>IF(RES_hhdet_in_tes!S77=0,"",RES_hhdet_in_tes!S77/RES_hhdet_in_fec!S77)</f>
        <v>0.59944143181588516</v>
      </c>
      <c r="T77" s="124">
        <f>IF(RES_hhdet_in_tes!T77=0,"",RES_hhdet_in_tes!T77/RES_hhdet_in_fec!T77)</f>
        <v>0.60937759383455248</v>
      </c>
      <c r="U77" s="124">
        <f>IF(RES_hhdet_in_tes!U77=0,"",RES_hhdet_in_tes!U77/RES_hhdet_in_fec!U77)</f>
        <v>0.62276582131875025</v>
      </c>
      <c r="V77" s="124">
        <f>IF(RES_hhdet_in_tes!V77=0,"",RES_hhdet_in_tes!V77/RES_hhdet_in_fec!V77)</f>
        <v>0.64055718356897906</v>
      </c>
      <c r="W77" s="124">
        <f>IF(RES_hhdet_in_tes!W77=0,"",RES_hhdet_in_tes!W77/RES_hhdet_in_fec!W77)</f>
        <v>0.62319676861387152</v>
      </c>
      <c r="X77" s="124">
        <f>IF(RES_hhdet_in_tes!X77=0,"",RES_hhdet_in_tes!X77/RES_hhdet_in_fec!X77)</f>
        <v>0.62131912351747853</v>
      </c>
      <c r="Y77" s="124">
        <f>IF(RES_hhdet_in_tes!Y77=0,"",RES_hhdet_in_tes!Y77/RES_hhdet_in_fec!Y77)</f>
        <v>0.6313966856030252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0.57895825499107889</v>
      </c>
      <c r="D78" s="111">
        <f>IF(RES_hhdet_in_tes!D78=0,"",RES_hhdet_in_tes!D78/RES_hhdet_in_fec!D78)</f>
        <v>0.57952495214395749</v>
      </c>
      <c r="E78" s="111">
        <f>IF(RES_hhdet_in_tes!E78=0,"",RES_hhdet_in_tes!E78/RES_hhdet_in_fec!E78)</f>
        <v>0.58009170034412305</v>
      </c>
      <c r="F78" s="111">
        <f>IF(RES_hhdet_in_tes!F78=0,"",RES_hhdet_in_tes!F78/RES_hhdet_in_fec!F78)</f>
        <v>0.58065845550528206</v>
      </c>
      <c r="G78" s="111">
        <f>IF(RES_hhdet_in_tes!G78=0,"",RES_hhdet_in_tes!G78/RES_hhdet_in_fec!G78)</f>
        <v>0.5812252576779896</v>
      </c>
      <c r="H78" s="111">
        <f>IF(RES_hhdet_in_tes!H78=0,"",RES_hhdet_in_tes!H78/RES_hhdet_in_fec!H78)</f>
        <v>0.58179210196056774</v>
      </c>
      <c r="I78" s="111">
        <f>IF(RES_hhdet_in_tes!I78=0,"",RES_hhdet_in_tes!I78/RES_hhdet_in_fec!I78)</f>
        <v>0.58235899822147397</v>
      </c>
      <c r="J78" s="111">
        <f>IF(RES_hhdet_in_tes!J78=0,"",RES_hhdet_in_tes!J78/RES_hhdet_in_fec!J78)</f>
        <v>0.58292598688829778</v>
      </c>
      <c r="K78" s="111">
        <f>IF(RES_hhdet_in_tes!K78=0,"",RES_hhdet_in_tes!K78/RES_hhdet_in_fec!K78)</f>
        <v>0.58349310233512264</v>
      </c>
      <c r="L78" s="111">
        <f>IF(RES_hhdet_in_tes!L78=0,"",RES_hhdet_in_tes!L78/RES_hhdet_in_fec!L78)</f>
        <v>0.58406035375842535</v>
      </c>
      <c r="M78" s="111">
        <f>IF(RES_hhdet_in_tes!M78=0,"",RES_hhdet_in_tes!M78/RES_hhdet_in_fec!M78)</f>
        <v>0.58449114883925546</v>
      </c>
      <c r="N78" s="111">
        <f>IF(RES_hhdet_in_tes!N78=0,"",RES_hhdet_in_tes!N78/RES_hhdet_in_fec!N78)</f>
        <v>0.58473194302554121</v>
      </c>
      <c r="O78" s="111">
        <f>IF(RES_hhdet_in_tes!O78=0,"",RES_hhdet_in_tes!O78/RES_hhdet_in_fec!O78)</f>
        <v>0.58487585938532394</v>
      </c>
      <c r="P78" s="111">
        <f>IF(RES_hhdet_in_tes!P78=0,"",RES_hhdet_in_tes!P78/RES_hhdet_in_fec!P78)</f>
        <v>0.58527743419614786</v>
      </c>
      <c r="Q78" s="111">
        <f>IF(RES_hhdet_in_tes!Q78=0,"",RES_hhdet_in_tes!Q78/RES_hhdet_in_fec!Q78)</f>
        <v>0.58691193748588322</v>
      </c>
      <c r="R78" s="111">
        <f>IF(RES_hhdet_in_tes!R78=0,"",RES_hhdet_in_tes!R78/RES_hhdet_in_fec!R78)</f>
        <v>0.59120537062455503</v>
      </c>
      <c r="S78" s="111">
        <f>IF(RES_hhdet_in_tes!S78=0,"",RES_hhdet_in_tes!S78/RES_hhdet_in_fec!S78)</f>
        <v>0.59726174867513093</v>
      </c>
      <c r="T78" s="111">
        <f>IF(RES_hhdet_in_tes!T78=0,"",RES_hhdet_in_tes!T78/RES_hhdet_in_fec!T78)</f>
        <v>0.60390678288071464</v>
      </c>
      <c r="U78" s="111">
        <f>IF(RES_hhdet_in_tes!U78=0,"",RES_hhdet_in_tes!U78/RES_hhdet_in_fec!U78)</f>
        <v>0.6099661844844263</v>
      </c>
      <c r="V78" s="111">
        <f>IF(RES_hhdet_in_tes!V78=0,"",RES_hhdet_in_tes!V78/RES_hhdet_in_fec!V78)</f>
        <v>0.61426566472937738</v>
      </c>
      <c r="W78" s="111">
        <f>IF(RES_hhdet_in_tes!W78=0,"",RES_hhdet_in_tes!W78/RES_hhdet_in_fec!W78)</f>
        <v>0.61633202757857097</v>
      </c>
      <c r="X78" s="111">
        <f>IF(RES_hhdet_in_tes!X78=0,"",RES_hhdet_in_tes!X78/RES_hhdet_in_fec!X78)</f>
        <v>0.61673952404020349</v>
      </c>
      <c r="Y78" s="111">
        <f>IF(RES_hhdet_in_tes!Y78=0,"",RES_hhdet_in_tes!Y78/RES_hhdet_in_fec!Y78)</f>
        <v>0.61678027368636679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0.74675486926598822</v>
      </c>
      <c r="D79" s="45">
        <f>IF(RES_hhdet_in_tes!D79=0,"",RES_hhdet_in_tes!D79/RES_hhdet_in_fec!D79)</f>
        <v>0.74797387542463956</v>
      </c>
      <c r="E79" s="45">
        <f>IF(RES_hhdet_in_tes!E79=0,"",RES_hhdet_in_tes!E79/RES_hhdet_in_fec!E79)</f>
        <v>0.74925035800566464</v>
      </c>
      <c r="F79" s="45">
        <f>IF(RES_hhdet_in_tes!F79=0,"",RES_hhdet_in_tes!F79/RES_hhdet_in_fec!F79)</f>
        <v>0.75053467828064979</v>
      </c>
      <c r="G79" s="45">
        <f>IF(RES_hhdet_in_tes!G79=0,"",RES_hhdet_in_tes!G79/RES_hhdet_in_fec!G79)</f>
        <v>0.75187193095993299</v>
      </c>
      <c r="H79" s="45">
        <f>IF(RES_hhdet_in_tes!H79=0,"",RES_hhdet_in_tes!H79/RES_hhdet_in_fec!H79)</f>
        <v>0.75325659702505676</v>
      </c>
      <c r="I79" s="45">
        <f>IF(RES_hhdet_in_tes!I79=0,"",RES_hhdet_in_tes!I79/RES_hhdet_in_fec!I79)</f>
        <v>0.75469978781396618</v>
      </c>
      <c r="J79" s="45">
        <f>IF(RES_hhdet_in_tes!J79=0,"",RES_hhdet_in_tes!J79/RES_hhdet_in_fec!J79)</f>
        <v>0.75624702255627207</v>
      </c>
      <c r="K79" s="45">
        <f>IF(RES_hhdet_in_tes!K79=0,"",RES_hhdet_in_tes!K79/RES_hhdet_in_fec!K79)</f>
        <v>0.75793700457012536</v>
      </c>
      <c r="L79" s="45">
        <f>IF(RES_hhdet_in_tes!L79=0,"",RES_hhdet_in_tes!L79/RES_hhdet_in_fec!L79)</f>
        <v>0.75978008857988677</v>
      </c>
      <c r="M79" s="45">
        <f>IF(RES_hhdet_in_tes!M79=0,"",RES_hhdet_in_tes!M79/RES_hhdet_in_fec!M79)</f>
        <v>0.76241529143344933</v>
      </c>
      <c r="N79" s="45">
        <f>IF(RES_hhdet_in_tes!N79=0,"",RES_hhdet_in_tes!N79/RES_hhdet_in_fec!N79)</f>
        <v>0.76602453515391922</v>
      </c>
      <c r="O79" s="45">
        <f>IF(RES_hhdet_in_tes!O79=0,"",RES_hhdet_in_tes!O79/RES_hhdet_in_fec!O79)</f>
        <v>0.77103921810814713</v>
      </c>
      <c r="P79" s="45">
        <f>IF(RES_hhdet_in_tes!P79=0,"",RES_hhdet_in_tes!P79/RES_hhdet_in_fec!P79)</f>
        <v>0.77767092792985426</v>
      </c>
      <c r="Q79" s="45">
        <f>IF(RES_hhdet_in_tes!Q79=0,"",RES_hhdet_in_tes!Q79/RES_hhdet_in_fec!Q79)</f>
        <v>0.78625242512262494</v>
      </c>
      <c r="R79" s="45">
        <f>IF(RES_hhdet_in_tes!R79=0,"",RES_hhdet_in_tes!R79/RES_hhdet_in_fec!R79)</f>
        <v>0.79792979110605367</v>
      </c>
      <c r="S79" s="45">
        <f>IF(RES_hhdet_in_tes!S79=0,"",RES_hhdet_in_tes!S79/RES_hhdet_in_fec!S79)</f>
        <v>0.81254198791751731</v>
      </c>
      <c r="T79" s="45">
        <f>IF(RES_hhdet_in_tes!T79=0,"",RES_hhdet_in_tes!T79/RES_hhdet_in_fec!T79)</f>
        <v>0.82827282020010751</v>
      </c>
      <c r="U79" s="45">
        <f>IF(RES_hhdet_in_tes!U79=0,"",RES_hhdet_in_tes!U79/RES_hhdet_in_fec!U79)</f>
        <v>0.84330609259695843</v>
      </c>
      <c r="V79" s="45">
        <f>IF(RES_hhdet_in_tes!V79=0,"",RES_hhdet_in_tes!V79/RES_hhdet_in_fec!V79)</f>
        <v>0.85582560975118427</v>
      </c>
      <c r="W79" s="45">
        <f>IF(RES_hhdet_in_tes!W79=0,"",RES_hhdet_in_tes!W79/RES_hhdet_in_fec!W79)</f>
        <v>0.86520034251252065</v>
      </c>
      <c r="X79" s="45">
        <f>IF(RES_hhdet_in_tes!X79=0,"",RES_hhdet_in_tes!X79/RES_hhdet_in_fec!X79)</f>
        <v>0.87279146526977536</v>
      </c>
      <c r="Y79" s="45">
        <f>IF(RES_hhdet_in_tes!Y79=0,"",RES_hhdet_in_tes!Y79/RES_hhdet_in_fec!Y79)</f>
        <v>0.87952324123371728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0.52266678186359194</v>
      </c>
      <c r="D81" s="119">
        <f>IF(RES_hhdet_in_tes!D81=0,"",RES_hhdet_in_tes!D81/RES_hhdet_in_fec!D81)</f>
        <v>0.53028547734499221</v>
      </c>
      <c r="E81" s="119">
        <f>IF(RES_hhdet_in_tes!E81=0,"",RES_hhdet_in_tes!E81/RES_hhdet_in_fec!E81)</f>
        <v>0.54126747418620935</v>
      </c>
      <c r="F81" s="119">
        <f>IF(RES_hhdet_in_tes!F81=0,"",RES_hhdet_in_tes!F81/RES_hhdet_in_fec!F81)</f>
        <v>0.55255873959392154</v>
      </c>
      <c r="G81" s="119">
        <f>IF(RES_hhdet_in_tes!G81=0,"",RES_hhdet_in_tes!G81/RES_hhdet_in_fec!G81)</f>
        <v>0.55880996647406467</v>
      </c>
      <c r="H81" s="119">
        <f>IF(RES_hhdet_in_tes!H81=0,"",RES_hhdet_in_tes!H81/RES_hhdet_in_fec!H81)</f>
        <v>0.57036188489967166</v>
      </c>
      <c r="I81" s="119">
        <f>IF(RES_hhdet_in_tes!I81=0,"",RES_hhdet_in_tes!I81/RES_hhdet_in_fec!I81)</f>
        <v>0.58358156637302183</v>
      </c>
      <c r="J81" s="119">
        <f>IF(RES_hhdet_in_tes!J81=0,"",RES_hhdet_in_tes!J81/RES_hhdet_in_fec!J81)</f>
        <v>0.59528055147796666</v>
      </c>
      <c r="K81" s="119">
        <f>IF(RES_hhdet_in_tes!K81=0,"",RES_hhdet_in_tes!K81/RES_hhdet_in_fec!K81)</f>
        <v>0.60169505445819971</v>
      </c>
      <c r="L81" s="119">
        <f>IF(RES_hhdet_in_tes!L81=0,"",RES_hhdet_in_tes!L81/RES_hhdet_in_fec!L81)</f>
        <v>0.61093902723003535</v>
      </c>
      <c r="M81" s="119">
        <f>IF(RES_hhdet_in_tes!M81=0,"",RES_hhdet_in_tes!M81/RES_hhdet_in_fec!M81)</f>
        <v>0.62054785629318443</v>
      </c>
      <c r="N81" s="119">
        <f>IF(RES_hhdet_in_tes!N81=0,"",RES_hhdet_in_tes!N81/RES_hhdet_in_fec!N81)</f>
        <v>0.63580102302729946</v>
      </c>
      <c r="O81" s="119">
        <f>IF(RES_hhdet_in_tes!O81=0,"",RES_hhdet_in_tes!O81/RES_hhdet_in_fec!O81)</f>
        <v>0.63596303266893672</v>
      </c>
      <c r="P81" s="119">
        <f>IF(RES_hhdet_in_tes!P81=0,"",RES_hhdet_in_tes!P81/RES_hhdet_in_fec!P81)</f>
        <v>0.64485144738546307</v>
      </c>
      <c r="Q81" s="119">
        <f>IF(RES_hhdet_in_tes!Q81=0,"",RES_hhdet_in_tes!Q81/RES_hhdet_in_fec!Q81)</f>
        <v>0.65517861012258671</v>
      </c>
      <c r="R81" s="119" t="str">
        <f>IF(RES_hhdet_in_tes!R81=0,"",RES_hhdet_in_tes!R81/RES_hhdet_in_fec!R81)</f>
        <v/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>
        <f>IF(RES_hhdet_in_tes!U81=0,"",RES_hhdet_in_tes!U81/RES_hhdet_in_fec!U81)</f>
        <v>0.73054902189803617</v>
      </c>
      <c r="V81" s="119">
        <f>IF(RES_hhdet_in_tes!V81=0,"",RES_hhdet_in_tes!V81/RES_hhdet_in_fec!V81)</f>
        <v>0.72853883488349302</v>
      </c>
      <c r="W81" s="119">
        <f>IF(RES_hhdet_in_tes!W81=0,"",RES_hhdet_in_tes!W81/RES_hhdet_in_fec!W81)</f>
        <v>0.78341827713221734</v>
      </c>
      <c r="X81" s="119">
        <f>IF(RES_hhdet_in_tes!X81=0,"",RES_hhdet_in_tes!X81/RES_hhdet_in_fec!X81)</f>
        <v>0.78418043941010462</v>
      </c>
      <c r="Y81" s="119">
        <f>IF(RES_hhdet_in_tes!Y81=0,"",RES_hhdet_in_tes!Y81/RES_hhdet_in_fec!Y81)</f>
        <v>0.78363409440139775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0.51029421877659853</v>
      </c>
      <c r="D82" s="124">
        <f>IF(RES_hhdet_in_tes!D82=0,"",RES_hhdet_in_tes!D82/RES_hhdet_in_fec!D82)</f>
        <v>0.52023471746750194</v>
      </c>
      <c r="E82" s="124">
        <f>IF(RES_hhdet_in_tes!E82=0,"",RES_hhdet_in_tes!E82/RES_hhdet_in_fec!E82)</f>
        <v>0.53024433241615898</v>
      </c>
      <c r="F82" s="124">
        <f>IF(RES_hhdet_in_tes!F82=0,"",RES_hhdet_in_tes!F82/RES_hhdet_in_fec!F82)</f>
        <v>0.54037766215046479</v>
      </c>
      <c r="G82" s="124">
        <f>IF(RES_hhdet_in_tes!G82=0,"",RES_hhdet_in_tes!G82/RES_hhdet_in_fec!G82)</f>
        <v>0.55054950229487232</v>
      </c>
      <c r="H82" s="124">
        <f>IF(RES_hhdet_in_tes!H82=0,"",RES_hhdet_in_tes!H82/RES_hhdet_in_fec!H82)</f>
        <v>0.56078612520636306</v>
      </c>
      <c r="I82" s="124">
        <f>IF(RES_hhdet_in_tes!I82=0,"",RES_hhdet_in_tes!I82/RES_hhdet_in_fec!I82)</f>
        <v>0.57108604532002549</v>
      </c>
      <c r="J82" s="124">
        <f>IF(RES_hhdet_in_tes!J82=0,"",RES_hhdet_in_tes!J82/RES_hhdet_in_fec!J82)</f>
        <v>0.58140804852847794</v>
      </c>
      <c r="K82" s="124">
        <f>IF(RES_hhdet_in_tes!K82=0,"",RES_hhdet_in_tes!K82/RES_hhdet_in_fec!K82)</f>
        <v>0.59168906616351091</v>
      </c>
      <c r="L82" s="124">
        <f>IF(RES_hhdet_in_tes!L82=0,"",RES_hhdet_in_tes!L82/RES_hhdet_in_fec!L82)</f>
        <v>0.60190564131476543</v>
      </c>
      <c r="M82" s="124">
        <f>IF(RES_hhdet_in_tes!M82=0,"",RES_hhdet_in_tes!M82/RES_hhdet_in_fec!M82)</f>
        <v>0.61127913021846703</v>
      </c>
      <c r="N82" s="124">
        <f>IF(RES_hhdet_in_tes!N82=0,"",RES_hhdet_in_tes!N82/RES_hhdet_in_fec!N82)</f>
        <v>0.61935828357245859</v>
      </c>
      <c r="O82" s="124">
        <f>IF(RES_hhdet_in_tes!O82=0,"",RES_hhdet_in_tes!O82/RES_hhdet_in_fec!O82)</f>
        <v>0.62600592768715724</v>
      </c>
      <c r="P82" s="124">
        <f>IF(RES_hhdet_in_tes!P82=0,"",RES_hhdet_in_tes!P82/RES_hhdet_in_fec!P82)</f>
        <v>0.63175470267754974</v>
      </c>
      <c r="Q82" s="124">
        <f>IF(RES_hhdet_in_tes!Q82=0,"",RES_hhdet_in_tes!Q82/RES_hhdet_in_fec!Q82)</f>
        <v>0.63861081188850533</v>
      </c>
      <c r="R82" s="124" t="str">
        <f>IF(RES_hhdet_in_tes!R82=0,"",RES_hhdet_in_tes!R82/RES_hhdet_in_fec!R82)</f>
        <v/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>
        <f>IF(RES_hhdet_in_tes!U82=0,"",RES_hhdet_in_tes!U82/RES_hhdet_in_fec!U82)</f>
        <v>0.68282657582939488</v>
      </c>
      <c r="V82" s="124">
        <f>IF(RES_hhdet_in_tes!V82=0,"",RES_hhdet_in_tes!V82/RES_hhdet_in_fec!V82)</f>
        <v>0.6918782080097361</v>
      </c>
      <c r="W82" s="124">
        <f>IF(RES_hhdet_in_tes!W82=0,"",RES_hhdet_in_tes!W82/RES_hhdet_in_fec!W82)</f>
        <v>0.69912467907193698</v>
      </c>
      <c r="X82" s="124">
        <f>IF(RES_hhdet_in_tes!X82=0,"",RES_hhdet_in_tes!X82/RES_hhdet_in_fec!X82)</f>
        <v>0.70579456767678195</v>
      </c>
      <c r="Y82" s="124">
        <f>IF(RES_hhdet_in_tes!Y82=0,"",RES_hhdet_in_tes!Y82/RES_hhdet_in_fec!Y82)</f>
        <v>0.71208580098462237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0.50788372502878221</v>
      </c>
      <c r="D83" s="111">
        <f>IF(RES_hhdet_in_tes!D83=0,"",RES_hhdet_in_tes!D83/RES_hhdet_in_fec!D83)</f>
        <v>0.51786286870259357</v>
      </c>
      <c r="E83" s="111">
        <f>IF(RES_hhdet_in_tes!E83=0,"",RES_hhdet_in_tes!E83/RES_hhdet_in_fec!E83)</f>
        <v>0.52793701265145998</v>
      </c>
      <c r="F83" s="111">
        <f>IF(RES_hhdet_in_tes!F83=0,"",RES_hhdet_in_tes!F83/RES_hhdet_in_fec!F83)</f>
        <v>0.53809630386003837</v>
      </c>
      <c r="G83" s="111">
        <f>IF(RES_hhdet_in_tes!G83=0,"",RES_hhdet_in_tes!G83/RES_hhdet_in_fec!G83)</f>
        <v>0.54833071864269145</v>
      </c>
      <c r="H83" s="111">
        <f>IF(RES_hhdet_in_tes!H83=0,"",RES_hhdet_in_tes!H83/RES_hhdet_in_fec!H83)</f>
        <v>0.55862845262013039</v>
      </c>
      <c r="I83" s="111">
        <f>IF(RES_hhdet_in_tes!I83=0,"",RES_hhdet_in_tes!I83/RES_hhdet_in_fec!I83)</f>
        <v>0.56897393450088041</v>
      </c>
      <c r="J83" s="111">
        <f>IF(RES_hhdet_in_tes!J83=0,"",RES_hhdet_in_tes!J83/RES_hhdet_in_fec!J83)</f>
        <v>0.57933352826139783</v>
      </c>
      <c r="K83" s="111">
        <f>IF(RES_hhdet_in_tes!K83=0,"",RES_hhdet_in_tes!K83/RES_hhdet_in_fec!K83)</f>
        <v>0.58966275711372551</v>
      </c>
      <c r="L83" s="111">
        <f>IF(RES_hhdet_in_tes!L83=0,"",RES_hhdet_in_tes!L83/RES_hhdet_in_fec!L83)</f>
        <v>0.59992214552299727</v>
      </c>
      <c r="M83" s="111">
        <f>IF(RES_hhdet_in_tes!M83=0,"",RES_hhdet_in_tes!M83/RES_hhdet_in_fec!M83)</f>
        <v>0.60934623766650853</v>
      </c>
      <c r="N83" s="111">
        <f>IF(RES_hhdet_in_tes!N83=0,"",RES_hhdet_in_tes!N83/RES_hhdet_in_fec!N83)</f>
        <v>0.61751619081862252</v>
      </c>
      <c r="O83" s="111">
        <f>IF(RES_hhdet_in_tes!O83=0,"",RES_hhdet_in_tes!O83/RES_hhdet_in_fec!O83)</f>
        <v>0.62419010040929179</v>
      </c>
      <c r="P83" s="111">
        <f>IF(RES_hhdet_in_tes!P83=0,"",RES_hhdet_in_tes!P83/RES_hhdet_in_fec!P83)</f>
        <v>0.62994612792222016</v>
      </c>
      <c r="Q83" s="111">
        <f>IF(RES_hhdet_in_tes!Q83=0,"",RES_hhdet_in_tes!Q83/RES_hhdet_in_fec!Q83)</f>
        <v>0.63681414491714017</v>
      </c>
      <c r="R83" s="111" t="str">
        <f>IF(RES_hhdet_in_tes!R83=0,"",RES_hhdet_in_tes!R83/RES_hhdet_in_fec!R83)</f>
        <v/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>
        <f>IF(RES_hhdet_in_tes!U83=0,"",RES_hhdet_in_tes!U83/RES_hhdet_in_fec!U83)</f>
        <v>0.68114707374171379</v>
      </c>
      <c r="V83" s="111">
        <f>IF(RES_hhdet_in_tes!V83=0,"",RES_hhdet_in_tes!V83/RES_hhdet_in_fec!V83)</f>
        <v>0.69019656456287504</v>
      </c>
      <c r="W83" s="111">
        <f>IF(RES_hhdet_in_tes!W83=0,"",RES_hhdet_in_tes!W83/RES_hhdet_in_fec!W83)</f>
        <v>0.69746625709216059</v>
      </c>
      <c r="X83" s="111">
        <f>IF(RES_hhdet_in_tes!X83=0,"",RES_hhdet_in_tes!X83/RES_hhdet_in_fec!X83)</f>
        <v>0.70417336935369557</v>
      </c>
      <c r="Y83" s="111">
        <f>IF(RES_hhdet_in_tes!Y83=0,"",RES_hhdet_in_tes!Y83/RES_hhdet_in_fec!Y83)</f>
        <v>0.71049417542393334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 t="str">
        <f>IF(RES_hhdet_in_tes!R84=0,"",RES_hhdet_in_tes!R84/RES_hhdet_in_fec!R84)</f>
        <v/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2.1714733651817451</v>
      </c>
      <c r="D85" s="124">
        <f>IF(RES_hhdet_in_tes!D85=0,"",RES_hhdet_in_tes!D85/RES_hhdet_in_fec!D85)</f>
        <v>2.2588547130186836</v>
      </c>
      <c r="E85" s="124">
        <f>IF(RES_hhdet_in_tes!E85=0,"",RES_hhdet_in_tes!E85/RES_hhdet_in_fec!E85)</f>
        <v>2.3475460752853259</v>
      </c>
      <c r="F85" s="124">
        <f>IF(RES_hhdet_in_tes!F85=0,"",RES_hhdet_in_tes!F85/RES_hhdet_in_fec!F85)</f>
        <v>2.4369497674514977</v>
      </c>
      <c r="G85" s="124">
        <f>IF(RES_hhdet_in_tes!G85=0,"",RES_hhdet_in_tes!G85/RES_hhdet_in_fec!G85)</f>
        <v>2.5275837341301419</v>
      </c>
      <c r="H85" s="124">
        <f>IF(RES_hhdet_in_tes!H85=0,"",RES_hhdet_in_tes!H85/RES_hhdet_in_fec!H85)</f>
        <v>2.6193665743097108</v>
      </c>
      <c r="I85" s="124">
        <f>IF(RES_hhdet_in_tes!I85=0,"",RES_hhdet_in_tes!I85/RES_hhdet_in_fec!I85)</f>
        <v>2.712406859025839</v>
      </c>
      <c r="J85" s="124">
        <f>IF(RES_hhdet_in_tes!J85=0,"",RES_hhdet_in_tes!J85/RES_hhdet_in_fec!J85)</f>
        <v>2.807191195497559</v>
      </c>
      <c r="K85" s="124">
        <f>IF(RES_hhdet_in_tes!K85=0,"",RES_hhdet_in_tes!K85/RES_hhdet_in_fec!K85)</f>
        <v>2.9041050172155622</v>
      </c>
      <c r="L85" s="124">
        <f>IF(RES_hhdet_in_tes!L85=0,"",RES_hhdet_in_tes!L85/RES_hhdet_in_fec!L85)</f>
        <v>3.0031994368089894</v>
      </c>
      <c r="M85" s="124">
        <f>IF(RES_hhdet_in_tes!M85=0,"",RES_hhdet_in_tes!M85/RES_hhdet_in_fec!M85)</f>
        <v>3.1167543374286821</v>
      </c>
      <c r="N85" s="124">
        <f>IF(RES_hhdet_in_tes!N85=0,"",RES_hhdet_in_tes!N85/RES_hhdet_in_fec!N85)</f>
        <v>3.2484150526112892</v>
      </c>
      <c r="O85" s="124">
        <f>IF(RES_hhdet_in_tes!O85=0,"",RES_hhdet_in_tes!O85/RES_hhdet_in_fec!O85)</f>
        <v>3.3979467126630176</v>
      </c>
      <c r="P85" s="124">
        <f>IF(RES_hhdet_in_tes!P85=0,"",RES_hhdet_in_tes!P85/RES_hhdet_in_fec!P85)</f>
        <v>3.550796895953428</v>
      </c>
      <c r="Q85" s="124">
        <f>IF(RES_hhdet_in_tes!Q85=0,"",RES_hhdet_in_tes!Q85/RES_hhdet_in_fec!Q85)</f>
        <v>3.6681070680995935</v>
      </c>
      <c r="R85" s="124" t="str">
        <f>IF(RES_hhdet_in_tes!R85=0,"",RES_hhdet_in_tes!R85/RES_hhdet_in_fec!R85)</f>
        <v/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>
        <f>IF(RES_hhdet_in_tes!U85=0,"",RES_hhdet_in_tes!U85/RES_hhdet_in_fec!U85)</f>
        <v>3.7029747600505867</v>
      </c>
      <c r="V85" s="124">
        <f>IF(RES_hhdet_in_tes!V85=0,"",RES_hhdet_in_tes!V85/RES_hhdet_in_fec!V85)</f>
        <v>3.7129383302339773</v>
      </c>
      <c r="W85" s="124">
        <f>IF(RES_hhdet_in_tes!W85=0,"",RES_hhdet_in_tes!W85/RES_hhdet_in_fec!W85)</f>
        <v>3.745640699644714</v>
      </c>
      <c r="X85" s="124">
        <f>IF(RES_hhdet_in_tes!X85=0,"",RES_hhdet_in_tes!X85/RES_hhdet_in_fec!X85)</f>
        <v>3.7863498254075387</v>
      </c>
      <c r="Y85" s="124">
        <f>IF(RES_hhdet_in_tes!Y85=0,"",RES_hhdet_in_tes!Y85/RES_hhdet_in_fec!Y85)</f>
        <v>3.8322362464421693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2.1714733651817451</v>
      </c>
      <c r="D86" s="111">
        <f>IF(RES_hhdet_in_tes!D86=0,"",RES_hhdet_in_tes!D86/RES_hhdet_in_fec!D86)</f>
        <v>2.2588547130186836</v>
      </c>
      <c r="E86" s="111">
        <f>IF(RES_hhdet_in_tes!E86=0,"",RES_hhdet_in_tes!E86/RES_hhdet_in_fec!E86)</f>
        <v>2.3475460752853259</v>
      </c>
      <c r="F86" s="111">
        <f>IF(RES_hhdet_in_tes!F86=0,"",RES_hhdet_in_tes!F86/RES_hhdet_in_fec!F86)</f>
        <v>2.4369497674514977</v>
      </c>
      <c r="G86" s="111">
        <f>IF(RES_hhdet_in_tes!G86=0,"",RES_hhdet_in_tes!G86/RES_hhdet_in_fec!G86)</f>
        <v>2.5275837341301419</v>
      </c>
      <c r="H86" s="111">
        <f>IF(RES_hhdet_in_tes!H86=0,"",RES_hhdet_in_tes!H86/RES_hhdet_in_fec!H86)</f>
        <v>2.6193665743097108</v>
      </c>
      <c r="I86" s="111">
        <f>IF(RES_hhdet_in_tes!I86=0,"",RES_hhdet_in_tes!I86/RES_hhdet_in_fec!I86)</f>
        <v>2.712406859025839</v>
      </c>
      <c r="J86" s="111">
        <f>IF(RES_hhdet_in_tes!J86=0,"",RES_hhdet_in_tes!J86/RES_hhdet_in_fec!J86)</f>
        <v>2.807191195497559</v>
      </c>
      <c r="K86" s="111">
        <f>IF(RES_hhdet_in_tes!K86=0,"",RES_hhdet_in_tes!K86/RES_hhdet_in_fec!K86)</f>
        <v>2.9041050172155622</v>
      </c>
      <c r="L86" s="111">
        <f>IF(RES_hhdet_in_tes!L86=0,"",RES_hhdet_in_tes!L86/RES_hhdet_in_fec!L86)</f>
        <v>3.0031994368089894</v>
      </c>
      <c r="M86" s="111">
        <f>IF(RES_hhdet_in_tes!M86=0,"",RES_hhdet_in_tes!M86/RES_hhdet_in_fec!M86)</f>
        <v>3.1167543374286821</v>
      </c>
      <c r="N86" s="111">
        <f>IF(RES_hhdet_in_tes!N86=0,"",RES_hhdet_in_tes!N86/RES_hhdet_in_fec!N86)</f>
        <v>3.2484150526112892</v>
      </c>
      <c r="O86" s="111">
        <f>IF(RES_hhdet_in_tes!O86=0,"",RES_hhdet_in_tes!O86/RES_hhdet_in_fec!O86)</f>
        <v>3.3979467126630176</v>
      </c>
      <c r="P86" s="111">
        <f>IF(RES_hhdet_in_tes!P86=0,"",RES_hhdet_in_tes!P86/RES_hhdet_in_fec!P86)</f>
        <v>3.550796895953428</v>
      </c>
      <c r="Q86" s="111">
        <f>IF(RES_hhdet_in_tes!Q86=0,"",RES_hhdet_in_tes!Q86/RES_hhdet_in_fec!Q86)</f>
        <v>3.6681070680995935</v>
      </c>
      <c r="R86" s="111" t="str">
        <f>IF(RES_hhdet_in_tes!R86=0,"",RES_hhdet_in_tes!R86/RES_hhdet_in_fec!R86)</f>
        <v/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>
        <f>IF(RES_hhdet_in_tes!U86=0,"",RES_hhdet_in_tes!U86/RES_hhdet_in_fec!U86)</f>
        <v>3.7029747600505867</v>
      </c>
      <c r="V86" s="111">
        <f>IF(RES_hhdet_in_tes!V86=0,"",RES_hhdet_in_tes!V86/RES_hhdet_in_fec!V86)</f>
        <v>3.7129383302339773</v>
      </c>
      <c r="W86" s="111">
        <f>IF(RES_hhdet_in_tes!W86=0,"",RES_hhdet_in_tes!W86/RES_hhdet_in_fec!W86)</f>
        <v>3.745640699644714</v>
      </c>
      <c r="X86" s="111">
        <f>IF(RES_hhdet_in_tes!X86=0,"",RES_hhdet_in_tes!X86/RES_hhdet_in_fec!X86)</f>
        <v>3.7863498254075387</v>
      </c>
      <c r="Y86" s="111">
        <f>IF(RES_hhdet_in_tes!Y86=0,"",RES_hhdet_in_tes!Y86/RES_hhdet_in_fec!Y86)</f>
        <v>3.8322362464421693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0.58877244759947633</v>
      </c>
      <c r="D87" s="124">
        <f>IF(RES_hhdet_in_tes!D87=0,"",RES_hhdet_in_tes!D87/RES_hhdet_in_fec!D87)</f>
        <v>0.57884257557964269</v>
      </c>
      <c r="E87" s="124">
        <f>IF(RES_hhdet_in_tes!E87=0,"",RES_hhdet_in_tes!E87/RES_hhdet_in_fec!E87)</f>
        <v>0.58511081197712145</v>
      </c>
      <c r="F87" s="124">
        <f>IF(RES_hhdet_in_tes!F87=0,"",RES_hhdet_in_tes!F87/RES_hhdet_in_fec!F87)</f>
        <v>0.58766365691524813</v>
      </c>
      <c r="G87" s="124">
        <f>IF(RES_hhdet_in_tes!G87=0,"",RES_hhdet_in_tes!G87/RES_hhdet_in_fec!G87)</f>
        <v>0.58935264851755587</v>
      </c>
      <c r="H87" s="124">
        <f>IF(RES_hhdet_in_tes!H87=0,"",RES_hhdet_in_tes!H87/RES_hhdet_in_fec!H87)</f>
        <v>0.59178346795264558</v>
      </c>
      <c r="I87" s="124">
        <f>IF(RES_hhdet_in_tes!I87=0,"",RES_hhdet_in_tes!I87/RES_hhdet_in_fec!I87)</f>
        <v>0.60492969953095055</v>
      </c>
      <c r="J87" s="124">
        <f>IF(RES_hhdet_in_tes!J87=0,"",RES_hhdet_in_tes!J87/RES_hhdet_in_fec!J87)</f>
        <v>0.61613356180043566</v>
      </c>
      <c r="K87" s="124">
        <f>IF(RES_hhdet_in_tes!K87=0,"",RES_hhdet_in_tes!K87/RES_hhdet_in_fec!K87)</f>
        <v>0.61228889451788182</v>
      </c>
      <c r="L87" s="124">
        <f>IF(RES_hhdet_in_tes!L87=0,"",RES_hhdet_in_tes!L87/RES_hhdet_in_fec!L87)</f>
        <v>0.61111458081899717</v>
      </c>
      <c r="M87" s="124">
        <f>IF(RES_hhdet_in_tes!M87=0,"",RES_hhdet_in_tes!M87/RES_hhdet_in_fec!M87)</f>
        <v>0.62224408359360395</v>
      </c>
      <c r="N87" s="124">
        <f>IF(RES_hhdet_in_tes!N87=0,"",RES_hhdet_in_tes!N87/RES_hhdet_in_fec!N87)</f>
        <v>0.64375729871781773</v>
      </c>
      <c r="O87" s="124">
        <f>IF(RES_hhdet_in_tes!O87=0,"",RES_hhdet_in_tes!O87/RES_hhdet_in_fec!O87)</f>
        <v>0.64489669533991345</v>
      </c>
      <c r="P87" s="124">
        <f>IF(RES_hhdet_in_tes!P87=0,"",RES_hhdet_in_tes!P87/RES_hhdet_in_fec!P87)</f>
        <v>0.66759868426875646</v>
      </c>
      <c r="Q87" s="124">
        <f>IF(RES_hhdet_in_tes!Q87=0,"",RES_hhdet_in_tes!Q87/RES_hhdet_in_fec!Q87)</f>
        <v>0.68132131227047621</v>
      </c>
      <c r="R87" s="124" t="str">
        <f>IF(RES_hhdet_in_tes!R87=0,"",RES_hhdet_in_tes!R87/RES_hhdet_in_fec!R87)</f>
        <v/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>
        <f>IF(RES_hhdet_in_tes!U87=0,"",RES_hhdet_in_tes!U87/RES_hhdet_in_fec!U87)</f>
        <v>0.73465795063590111</v>
      </c>
      <c r="V87" s="124">
        <f>IF(RES_hhdet_in_tes!V87=0,"",RES_hhdet_in_tes!V87/RES_hhdet_in_fec!V87)</f>
        <v>0.74464520542517043</v>
      </c>
      <c r="W87" s="124">
        <f>IF(RES_hhdet_in_tes!W87=0,"",RES_hhdet_in_tes!W87/RES_hhdet_in_fec!W87)</f>
        <v>0.75388840830019666</v>
      </c>
      <c r="X87" s="124">
        <f>IF(RES_hhdet_in_tes!X87=0,"",RES_hhdet_in_tes!X87/RES_hhdet_in_fec!X87)</f>
        <v>0.76862669276370388</v>
      </c>
      <c r="Y87" s="124">
        <f>IF(RES_hhdet_in_tes!Y87=0,"",RES_hhdet_in_tes!Y87/RES_hhdet_in_fec!Y87)</f>
        <v>0.77984750401270087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0.52424113813482376</v>
      </c>
      <c r="D88" s="111">
        <f>IF(RES_hhdet_in_tes!D88=0,"",RES_hhdet_in_tes!D88/RES_hhdet_in_fec!D88)</f>
        <v>0.53666189531884101</v>
      </c>
      <c r="E88" s="111">
        <f>IF(RES_hhdet_in_tes!E88=0,"",RES_hhdet_in_tes!E88/RES_hhdet_in_fec!E88)</f>
        <v>0.54920089665159921</v>
      </c>
      <c r="F88" s="111">
        <f>IF(RES_hhdet_in_tes!F88=0,"",RES_hhdet_in_tes!F88/RES_hhdet_in_fec!F88)</f>
        <v>0.56184587836427125</v>
      </c>
      <c r="G88" s="111">
        <f>IF(RES_hhdet_in_tes!G88=0,"",RES_hhdet_in_tes!G88/RES_hhdet_in_fec!G88)</f>
        <v>0.5745843642595545</v>
      </c>
      <c r="H88" s="111">
        <f>IF(RES_hhdet_in_tes!H88=0,"",RES_hhdet_in_tes!H88/RES_hhdet_in_fec!H88)</f>
        <v>0.58740166176124697</v>
      </c>
      <c r="I88" s="111">
        <f>IF(RES_hhdet_in_tes!I88=0,"",RES_hhdet_in_tes!I88/RES_hhdet_in_fec!I88)</f>
        <v>0.60027838972435554</v>
      </c>
      <c r="J88" s="111">
        <f>IF(RES_hhdet_in_tes!J88=0,"",RES_hhdet_in_tes!J88/RES_hhdet_in_fec!J88)</f>
        <v>0.61317268234408517</v>
      </c>
      <c r="K88" s="111">
        <f>IF(RES_hhdet_in_tes!K88=0,"",RES_hhdet_in_tes!K88/RES_hhdet_in_fec!K88)</f>
        <v>0.62602918062355173</v>
      </c>
      <c r="L88" s="111">
        <f>IF(RES_hhdet_in_tes!L88=0,"",RES_hhdet_in_tes!L88/RES_hhdet_in_fec!L88)</f>
        <v>0.63879875048378976</v>
      </c>
      <c r="M88" s="111">
        <f>IF(RES_hhdet_in_tes!M88=0,"",RES_hhdet_in_tes!M88/RES_hhdet_in_fec!M88)</f>
        <v>0.65052865076586985</v>
      </c>
      <c r="N88" s="111">
        <f>IF(RES_hhdet_in_tes!N88=0,"",RES_hhdet_in_tes!N88/RES_hhdet_in_fec!N88)</f>
        <v>0.66069755980498057</v>
      </c>
      <c r="O88" s="111">
        <f>IF(RES_hhdet_in_tes!O88=0,"",RES_hhdet_in_tes!O88/RES_hhdet_in_fec!O88)</f>
        <v>0.66900438584170063</v>
      </c>
      <c r="P88" s="111">
        <f>IF(RES_hhdet_in_tes!P88=0,"",RES_hhdet_in_tes!P88/RES_hhdet_in_fec!P88)</f>
        <v>0.67616875008171351</v>
      </c>
      <c r="Q88" s="111">
        <f>IF(RES_hhdet_in_tes!Q88=0,"",RES_hhdet_in_tes!Q88/RES_hhdet_in_fec!Q88)</f>
        <v>0.68471717610081939</v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>
        <f>IF(RES_hhdet_in_tes!U88=0,"",RES_hhdet_in_tes!U88/RES_hhdet_in_fec!U88)</f>
        <v>0.73989711560118288</v>
      </c>
      <c r="V88" s="111">
        <f>IF(RES_hhdet_in_tes!V88=0,"",RES_hhdet_in_tes!V88/RES_hhdet_in_fec!V88)</f>
        <v>0.75116076023870992</v>
      </c>
      <c r="W88" s="111">
        <f>IF(RES_hhdet_in_tes!W88=0,"",RES_hhdet_in_tes!W88/RES_hhdet_in_fec!W88)</f>
        <v>0.76020914040640752</v>
      </c>
      <c r="X88" s="111">
        <f>IF(RES_hhdet_in_tes!X88=0,"",RES_hhdet_in_tes!X88/RES_hhdet_in_fec!X88)</f>
        <v>0.76751961312835448</v>
      </c>
      <c r="Y88" s="111">
        <f>IF(RES_hhdet_in_tes!Y88=0,"",RES_hhdet_in_tes!Y88/RES_hhdet_in_fec!Y88)</f>
        <v>0.77440902820825308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>
        <f>IF(RES_hhdet_in_tes!J89=0,"",RES_hhdet_in_tes!J89/RES_hhdet_in_fec!J89)</f>
        <v>0.86256907083879186</v>
      </c>
      <c r="K89" s="111">
        <f>IF(RES_hhdet_in_tes!K89=0,"",RES_hhdet_in_tes!K89/RES_hhdet_in_fec!K89)</f>
        <v>0.87647881622356594</v>
      </c>
      <c r="L89" s="111">
        <f>IF(RES_hhdet_in_tes!L89=0,"",RES_hhdet_in_tes!L89/RES_hhdet_in_fec!L89)</f>
        <v>0.88650336429604648</v>
      </c>
      <c r="M89" s="111">
        <f>IF(RES_hhdet_in_tes!M89=0,"",RES_hhdet_in_tes!M89/RES_hhdet_in_fec!M89)</f>
        <v>0.87692557535130455</v>
      </c>
      <c r="N89" s="111">
        <f>IF(RES_hhdet_in_tes!N89=0,"",RES_hhdet_in_tes!N89/RES_hhdet_in_fec!N89)</f>
        <v>0.92436854698430027</v>
      </c>
      <c r="O89" s="111">
        <f>IF(RES_hhdet_in_tes!O89=0,"",RES_hhdet_in_tes!O89/RES_hhdet_in_fec!O89)</f>
        <v>0.92169408977424949</v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>
        <f>IF(RES_hhdet_in_tes!X89=0,"",RES_hhdet_in_tes!X89/RES_hhdet_in_fec!X89)</f>
        <v>0.9288725864509223</v>
      </c>
      <c r="Y89" s="111">
        <f>IF(RES_hhdet_in_tes!Y89=0,"",RES_hhdet_in_tes!Y89/RES_hhdet_in_fec!Y89)</f>
        <v>0.91642622195509715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>
        <f>IF(RES_hhdet_in_tes!J90=0,"",RES_hhdet_in_tes!J90/RES_hhdet_in_fec!J90)</f>
        <v>0.61317268234408517</v>
      </c>
      <c r="K90" s="112">
        <f>IF(RES_hhdet_in_tes!K90=0,"",RES_hhdet_in_tes!K90/RES_hhdet_in_fec!K90)</f>
        <v>0.62602918062355184</v>
      </c>
      <c r="L90" s="112">
        <f>IF(RES_hhdet_in_tes!L90=0,"",RES_hhdet_in_tes!L90/RES_hhdet_in_fec!L90)</f>
        <v>0.63879875048378976</v>
      </c>
      <c r="M90" s="112">
        <f>IF(RES_hhdet_in_tes!M90=0,"",RES_hhdet_in_tes!M90/RES_hhdet_in_fec!M90)</f>
        <v>0.65052865076586985</v>
      </c>
      <c r="N90" s="112">
        <f>IF(RES_hhdet_in_tes!N90=0,"",RES_hhdet_in_tes!N90/RES_hhdet_in_fec!N90)</f>
        <v>0.66069755980498057</v>
      </c>
      <c r="O90" s="112">
        <f>IF(RES_hhdet_in_tes!O90=0,"",RES_hhdet_in_tes!O90/RES_hhdet_in_fec!O90)</f>
        <v>0.66900438584170063</v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>
        <f>IF(RES_hhdet_in_tes!X90=0,"",RES_hhdet_in_tes!X90/RES_hhdet_in_fec!X90)</f>
        <v>0.76751961312835459</v>
      </c>
      <c r="Y90" s="112">
        <f>IF(RES_hhdet_in_tes!Y90=0,"",RES_hhdet_in_tes!Y90/RES_hhdet_in_fec!Y90)</f>
        <v>0.77440902820825308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0.52670030178479621</v>
      </c>
      <c r="D92" s="112">
        <f>IF(RES_hhdet_in_tes!D92=0,"",RES_hhdet_in_tes!D92/RES_hhdet_in_fec!D92)</f>
        <v>0.52996711038006816</v>
      </c>
      <c r="E92" s="112">
        <f>IF(RES_hhdet_in_tes!E92=0,"",RES_hhdet_in_tes!E92/RES_hhdet_in_fec!E92)</f>
        <v>0.53368801982919745</v>
      </c>
      <c r="F92" s="112">
        <f>IF(RES_hhdet_in_tes!F92=0,"",RES_hhdet_in_tes!F92/RES_hhdet_in_fec!F92)</f>
        <v>0.53747085212203483</v>
      </c>
      <c r="G92" s="112">
        <f>IF(RES_hhdet_in_tes!G92=0,"",RES_hhdet_in_tes!G92/RES_hhdet_in_fec!G92)</f>
        <v>0.54167188459149673</v>
      </c>
      <c r="H92" s="112">
        <f>IF(RES_hhdet_in_tes!H92=0,"",RES_hhdet_in_tes!H92/RES_hhdet_in_fec!H92)</f>
        <v>0.54624751342769873</v>
      </c>
      <c r="I92" s="112">
        <f>IF(RES_hhdet_in_tes!I92=0,"",RES_hhdet_in_tes!I92/RES_hhdet_in_fec!I92)</f>
        <v>0.55128552537588182</v>
      </c>
      <c r="J92" s="112">
        <f>IF(RES_hhdet_in_tes!J92=0,"",RES_hhdet_in_tes!J92/RES_hhdet_in_fec!J92)</f>
        <v>0.5571455517453664</v>
      </c>
      <c r="K92" s="112">
        <f>IF(RES_hhdet_in_tes!K92=0,"",RES_hhdet_in_tes!K92/RES_hhdet_in_fec!K92)</f>
        <v>0.56413337374335948</v>
      </c>
      <c r="L92" s="112">
        <f>IF(RES_hhdet_in_tes!L92=0,"",RES_hhdet_in_tes!L92/RES_hhdet_in_fec!L92)</f>
        <v>0.57233080037918227</v>
      </c>
      <c r="M92" s="112">
        <f>IF(RES_hhdet_in_tes!M92=0,"",RES_hhdet_in_tes!M92/RES_hhdet_in_fec!M92)</f>
        <v>0.5890417743616404</v>
      </c>
      <c r="N92" s="112">
        <f>IF(RES_hhdet_in_tes!N92=0,"",RES_hhdet_in_tes!N92/RES_hhdet_in_fec!N92)</f>
        <v>0.61658793783969612</v>
      </c>
      <c r="O92" s="112">
        <f>IF(RES_hhdet_in_tes!O92=0,"",RES_hhdet_in_tes!O92/RES_hhdet_in_fec!O92)</f>
        <v>0.65685880245311024</v>
      </c>
      <c r="P92" s="112">
        <f>IF(RES_hhdet_in_tes!P92=0,"",RES_hhdet_in_tes!P92/RES_hhdet_in_fec!P92)</f>
        <v>0.70569157010955197</v>
      </c>
      <c r="Q92" s="112">
        <f>IF(RES_hhdet_in_tes!Q92=0,"",RES_hhdet_in_tes!Q92/RES_hhdet_in_fec!Q92)</f>
        <v>0.74965871802597872</v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>
        <f>IF(RES_hhdet_in_tes!U92=0,"",RES_hhdet_in_tes!U92/RES_hhdet_in_fec!U92)</f>
        <v>0.84883287664916041</v>
      </c>
      <c r="V92" s="112">
        <f>IF(RES_hhdet_in_tes!V92=0,"",RES_hhdet_in_tes!V92/RES_hhdet_in_fec!V92)</f>
        <v>0.86479704078991015</v>
      </c>
      <c r="W92" s="112">
        <f>IF(RES_hhdet_in_tes!W92=0,"",RES_hhdet_in_tes!W92/RES_hhdet_in_fec!W92)</f>
        <v>0.8746094621348206</v>
      </c>
      <c r="X92" s="112">
        <f>IF(RES_hhdet_in_tes!X92=0,"",RES_hhdet_in_tes!X92/RES_hhdet_in_fec!X92)</f>
        <v>0.87700521143328691</v>
      </c>
      <c r="Y92" s="112">
        <f>IF(RES_hhdet_in_tes!Y92=0,"",RES_hhdet_in_tes!Y92/RES_hhdet_in_fec!Y92)</f>
        <v>0.87821836024075395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0.82663114779425473</v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>
        <f>IF(RES_hhdet_in_tes!J93=0,"",RES_hhdet_in_tes!J93/RES_hhdet_in_fec!J93)</f>
        <v>0.83154924559990451</v>
      </c>
      <c r="K93" s="113">
        <f>IF(RES_hhdet_in_tes!K93=0,"",RES_hhdet_in_tes!K93/RES_hhdet_in_fec!K93)</f>
        <v>0.8478624307585203</v>
      </c>
      <c r="L93" s="113">
        <f>IF(RES_hhdet_in_tes!L93=0,"",RES_hhdet_in_tes!L93/RES_hhdet_in_fec!L93)</f>
        <v>0.85464082627197058</v>
      </c>
      <c r="M93" s="113">
        <f>IF(RES_hhdet_in_tes!M93=0,"",RES_hhdet_in_tes!M93/RES_hhdet_in_fec!M93)</f>
        <v>0.84598044266457262</v>
      </c>
      <c r="N93" s="113">
        <f>IF(RES_hhdet_in_tes!N93=0,"",RES_hhdet_in_tes!N93/RES_hhdet_in_fec!N93)</f>
        <v>0.91071552476754369</v>
      </c>
      <c r="O93" s="113">
        <f>IF(RES_hhdet_in_tes!O93=0,"",RES_hhdet_in_tes!O93/RES_hhdet_in_fec!O93)</f>
        <v>0.91809372974639369</v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0.95801717820786969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0.97031634870652195</v>
      </c>
      <c r="X93" s="113">
        <f>IF(RES_hhdet_in_tes!X93=0,"",RES_hhdet_in_tes!X93/RES_hhdet_in_fec!X93)</f>
        <v>0.96569666840470003</v>
      </c>
      <c r="Y93" s="113">
        <f>IF(RES_hhdet_in_tes!Y93=0,"",RES_hhdet_in_tes!Y93/RES_hhdet_in_fec!Y93)</f>
        <v>0.95814528961842294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0.52670030178479621</v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>
        <f>IF(RES_hhdet_in_tes!J94=0,"",RES_hhdet_in_tes!J94/RES_hhdet_in_fec!J94)</f>
        <v>0.5571455517453664</v>
      </c>
      <c r="K94" s="111">
        <f>IF(RES_hhdet_in_tes!K94=0,"",RES_hhdet_in_tes!K94/RES_hhdet_in_fec!K94)</f>
        <v>0.56413337374335948</v>
      </c>
      <c r="L94" s="111">
        <f>IF(RES_hhdet_in_tes!L94=0,"",RES_hhdet_in_tes!L94/RES_hhdet_in_fec!L94)</f>
        <v>0.57233080037918227</v>
      </c>
      <c r="M94" s="111">
        <f>IF(RES_hhdet_in_tes!M94=0,"",RES_hhdet_in_tes!M94/RES_hhdet_in_fec!M94)</f>
        <v>0.5890417743616404</v>
      </c>
      <c r="N94" s="111">
        <f>IF(RES_hhdet_in_tes!N94=0,"",RES_hhdet_in_tes!N94/RES_hhdet_in_fec!N94)</f>
        <v>0.61658793783969612</v>
      </c>
      <c r="O94" s="111">
        <f>IF(RES_hhdet_in_tes!O94=0,"",RES_hhdet_in_tes!O94/RES_hhdet_in_fec!O94)</f>
        <v>0.65685880245311024</v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0.84883287664916041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0.87460946213482049</v>
      </c>
      <c r="X94" s="111">
        <f>IF(RES_hhdet_in_tes!X94=0,"",RES_hhdet_in_tes!X94/RES_hhdet_in_fec!X94)</f>
        <v>0.87700521143328691</v>
      </c>
      <c r="Y94" s="111">
        <f>IF(RES_hhdet_in_tes!Y94=0,"",RES_hhdet_in_tes!Y94/RES_hhdet_in_fec!Y94)</f>
        <v>0.87821836024075395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0.58832410451613271</v>
      </c>
      <c r="D96" s="112">
        <f>IF(RES_hhdet_in_tes!D96=0,"",RES_hhdet_in_tes!D96/RES_hhdet_in_fec!D96)</f>
        <v>0.58969703634187709</v>
      </c>
      <c r="E96" s="112">
        <f>IF(RES_hhdet_in_tes!E96=0,"",RES_hhdet_in_tes!E96/RES_hhdet_in_fec!E96)</f>
        <v>0.59120005665874142</v>
      </c>
      <c r="F96" s="112">
        <f>IF(RES_hhdet_in_tes!F96=0,"",RES_hhdet_in_tes!F96/RES_hhdet_in_fec!F96)</f>
        <v>0.59272121163431346</v>
      </c>
      <c r="G96" s="112">
        <f>IF(RES_hhdet_in_tes!G96=0,"",RES_hhdet_in_tes!G96/RES_hhdet_in_fec!G96)</f>
        <v>0.59436318553871637</v>
      </c>
      <c r="H96" s="112">
        <f>IF(RES_hhdet_in_tes!H96=0,"",RES_hhdet_in_tes!H96/RES_hhdet_in_fec!H96)</f>
        <v>0.59611438752153878</v>
      </c>
      <c r="I96" s="112">
        <f>IF(RES_hhdet_in_tes!I96=0,"",RES_hhdet_in_tes!I96/RES_hhdet_in_fec!I96)</f>
        <v>0.59800144852985759</v>
      </c>
      <c r="J96" s="112">
        <f>IF(RES_hhdet_in_tes!J96=0,"",RES_hhdet_in_tes!J96/RES_hhdet_in_fec!J96)</f>
        <v>0.60013115059286459</v>
      </c>
      <c r="K96" s="112">
        <f>IF(RES_hhdet_in_tes!K96=0,"",RES_hhdet_in_tes!K96/RES_hhdet_in_fec!K96)</f>
        <v>0.60259782651147253</v>
      </c>
      <c r="L96" s="112">
        <f>IF(RES_hhdet_in_tes!L96=0,"",RES_hhdet_in_tes!L96/RES_hhdet_in_fec!L96)</f>
        <v>0.60543390962611043</v>
      </c>
      <c r="M96" s="112">
        <f>IF(RES_hhdet_in_tes!M96=0,"",RES_hhdet_in_tes!M96/RES_hhdet_in_fec!M96)</f>
        <v>0.61082564521757132</v>
      </c>
      <c r="N96" s="112">
        <f>IF(RES_hhdet_in_tes!N96=0,"",RES_hhdet_in_tes!N96/RES_hhdet_in_fec!N96)</f>
        <v>0.61971613161730466</v>
      </c>
      <c r="O96" s="112">
        <f>IF(RES_hhdet_in_tes!O96=0,"",RES_hhdet_in_tes!O96/RES_hhdet_in_fec!O96)</f>
        <v>0.63327296769189756</v>
      </c>
      <c r="P96" s="112">
        <f>IF(RES_hhdet_in_tes!P96=0,"",RES_hhdet_in_tes!P96/RES_hhdet_in_fec!P96)</f>
        <v>0.65085341997999835</v>
      </c>
      <c r="Q96" s="112">
        <f>IF(RES_hhdet_in_tes!Q96=0,"",RES_hhdet_in_tes!Q96/RES_hhdet_in_fec!Q96)</f>
        <v>0.66781481603025417</v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0.71250718092189558</v>
      </c>
      <c r="V96" s="112">
        <f>IF(RES_hhdet_in_tes!V96=0,"",RES_hhdet_in_tes!V96/RES_hhdet_in_fec!V96)</f>
        <v>0.72337132212914335</v>
      </c>
      <c r="W96" s="112">
        <f>IF(RES_hhdet_in_tes!W96=0,"",RES_hhdet_in_tes!W96/RES_hhdet_in_fec!W96)</f>
        <v>0.73329388721492972</v>
      </c>
      <c r="X96" s="112">
        <f>IF(RES_hhdet_in_tes!X96=0,"",RES_hhdet_in_tes!X96/RES_hhdet_in_fec!X96)</f>
        <v>0.7444764939378623</v>
      </c>
      <c r="Y96" s="112">
        <f>IF(RES_hhdet_in_tes!Y96=0,"",RES_hhdet_in_tes!Y96/RES_hhdet_in_fec!Y96)</f>
        <v>0.75490918633010839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0.85956493421358704</v>
      </c>
      <c r="D97" s="113">
        <f>IF(RES_hhdet_in_tes!D97=0,"",RES_hhdet_in_tes!D97/RES_hhdet_in_fec!D97)</f>
        <v>0.86288110395255002</v>
      </c>
      <c r="E97" s="113">
        <f>IF(RES_hhdet_in_tes!E97=0,"",RES_hhdet_in_tes!E97/RES_hhdet_in_fec!E97)</f>
        <v>0.83828453343391129</v>
      </c>
      <c r="F97" s="113">
        <f>IF(RES_hhdet_in_tes!F97=0,"",RES_hhdet_in_tes!F97/RES_hhdet_in_fec!F97)</f>
        <v>0.85985057105734597</v>
      </c>
      <c r="G97" s="113">
        <f>IF(RES_hhdet_in_tes!G97=0,"",RES_hhdet_in_tes!G97/RES_hhdet_in_fec!G97)</f>
        <v>0.87818595167008029</v>
      </c>
      <c r="H97" s="113">
        <f>IF(RES_hhdet_in_tes!H97=0,"",RES_hhdet_in_tes!H97/RES_hhdet_in_fec!H97)</f>
        <v>0.84343685336604868</v>
      </c>
      <c r="I97" s="113">
        <f>IF(RES_hhdet_in_tes!I97=0,"",RES_hhdet_in_tes!I97/RES_hhdet_in_fec!I97)</f>
        <v>0.8697810995114319</v>
      </c>
      <c r="J97" s="113">
        <f>IF(RES_hhdet_in_tes!J97=0,"",RES_hhdet_in_tes!J97/RES_hhdet_in_fec!J97)</f>
        <v>0.8546667660079702</v>
      </c>
      <c r="K97" s="113">
        <f>IF(RES_hhdet_in_tes!K97=0,"",RES_hhdet_in_tes!K97/RES_hhdet_in_fec!K97)</f>
        <v>0.86527813037078882</v>
      </c>
      <c r="L97" s="113">
        <f>IF(RES_hhdet_in_tes!L97=0,"",RES_hhdet_in_tes!L97/RES_hhdet_in_fec!L97)</f>
        <v>0.87132526264589694</v>
      </c>
      <c r="M97" s="113">
        <f>IF(RES_hhdet_in_tes!M97=0,"",RES_hhdet_in_tes!M97/RES_hhdet_in_fec!M97)</f>
        <v>0.85720236354442614</v>
      </c>
      <c r="N97" s="113">
        <f>IF(RES_hhdet_in_tes!N97=0,"",RES_hhdet_in_tes!N97/RES_hhdet_in_fec!N97)</f>
        <v>0.91140932769487604</v>
      </c>
      <c r="O97" s="113">
        <f>IF(RES_hhdet_in_tes!O97=0,"",RES_hhdet_in_tes!O97/RES_hhdet_in_fec!O97)</f>
        <v>0.91011960623818466</v>
      </c>
      <c r="P97" s="113">
        <f>IF(RES_hhdet_in_tes!P97=0,"",RES_hhdet_in_tes!P97/RES_hhdet_in_fec!P97)</f>
        <v>0.9139681694062981</v>
      </c>
      <c r="Q97" s="113">
        <f>IF(RES_hhdet_in_tes!Q97=0,"",RES_hhdet_in_tes!Q97/RES_hhdet_in_fec!Q97)</f>
        <v>0.88298288966321237</v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>
        <f>IF(RES_hhdet_in_tes!U97=0,"",RES_hhdet_in_tes!U97/RES_hhdet_in_fec!U97)</f>
        <v>0.90978915259476101</v>
      </c>
      <c r="V97" s="113">
        <f>IF(RES_hhdet_in_tes!V97=0,"",RES_hhdet_in_tes!V97/RES_hhdet_in_fec!V97)</f>
        <v>0.90727360483266217</v>
      </c>
      <c r="W97" s="113">
        <f>IF(RES_hhdet_in_tes!W97=0,"",RES_hhdet_in_tes!W97/RES_hhdet_in_fec!W97)</f>
        <v>0.92806572418425459</v>
      </c>
      <c r="X97" s="113">
        <f>IF(RES_hhdet_in_tes!X97=0,"",RES_hhdet_in_tes!X97/RES_hhdet_in_fec!X97)</f>
        <v>0.92020424034371584</v>
      </c>
      <c r="Y97" s="113">
        <f>IF(RES_hhdet_in_tes!Y97=0,"",RES_hhdet_in_tes!Y97/RES_hhdet_in_fec!Y97)</f>
        <v>0.90715368948942188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0.58832410451613271</v>
      </c>
      <c r="D98" s="111">
        <f>IF(RES_hhdet_in_tes!D98=0,"",RES_hhdet_in_tes!D98/RES_hhdet_in_fec!D98)</f>
        <v>0.5896970363418772</v>
      </c>
      <c r="E98" s="111">
        <f>IF(RES_hhdet_in_tes!E98=0,"",RES_hhdet_in_tes!E98/RES_hhdet_in_fec!E98)</f>
        <v>0.59120005665874142</v>
      </c>
      <c r="F98" s="111">
        <f>IF(RES_hhdet_in_tes!F98=0,"",RES_hhdet_in_tes!F98/RES_hhdet_in_fec!F98)</f>
        <v>0.59272121163431346</v>
      </c>
      <c r="G98" s="111">
        <f>IF(RES_hhdet_in_tes!G98=0,"",RES_hhdet_in_tes!G98/RES_hhdet_in_fec!G98)</f>
        <v>0.59436318553871637</v>
      </c>
      <c r="H98" s="111">
        <f>IF(RES_hhdet_in_tes!H98=0,"",RES_hhdet_in_tes!H98/RES_hhdet_in_fec!H98)</f>
        <v>0.59611438752153878</v>
      </c>
      <c r="I98" s="111">
        <f>IF(RES_hhdet_in_tes!I98=0,"",RES_hhdet_in_tes!I98/RES_hhdet_in_fec!I98)</f>
        <v>0.59800144852985759</v>
      </c>
      <c r="J98" s="111">
        <f>IF(RES_hhdet_in_tes!J98=0,"",RES_hhdet_in_tes!J98/RES_hhdet_in_fec!J98)</f>
        <v>0.60013115059286459</v>
      </c>
      <c r="K98" s="111">
        <f>IF(RES_hhdet_in_tes!K98=0,"",RES_hhdet_in_tes!K98/RES_hhdet_in_fec!K98)</f>
        <v>0.60259782651147253</v>
      </c>
      <c r="L98" s="111">
        <f>IF(RES_hhdet_in_tes!L98=0,"",RES_hhdet_in_tes!L98/RES_hhdet_in_fec!L98)</f>
        <v>0.60543390962611043</v>
      </c>
      <c r="M98" s="111">
        <f>IF(RES_hhdet_in_tes!M98=0,"",RES_hhdet_in_tes!M98/RES_hhdet_in_fec!M98)</f>
        <v>0.61082564521757132</v>
      </c>
      <c r="N98" s="111">
        <f>IF(RES_hhdet_in_tes!N98=0,"",RES_hhdet_in_tes!N98/RES_hhdet_in_fec!N98)</f>
        <v>0.61971613161730466</v>
      </c>
      <c r="O98" s="111">
        <f>IF(RES_hhdet_in_tes!O98=0,"",RES_hhdet_in_tes!O98/RES_hhdet_in_fec!O98)</f>
        <v>0.63327296769189756</v>
      </c>
      <c r="P98" s="111">
        <f>IF(RES_hhdet_in_tes!P98=0,"",RES_hhdet_in_tes!P98/RES_hhdet_in_fec!P98)</f>
        <v>0.65085341997999835</v>
      </c>
      <c r="Q98" s="111">
        <f>IF(RES_hhdet_in_tes!Q98=0,"",RES_hhdet_in_tes!Q98/RES_hhdet_in_fec!Q98)</f>
        <v>0.66781481603025417</v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>
        <f>IF(RES_hhdet_in_tes!U98=0,"",RES_hhdet_in_tes!U98/RES_hhdet_in_fec!U98)</f>
        <v>0.71250718092189547</v>
      </c>
      <c r="V98" s="111">
        <f>IF(RES_hhdet_in_tes!V98=0,"",RES_hhdet_in_tes!V98/RES_hhdet_in_fec!V98)</f>
        <v>0.72337132212914335</v>
      </c>
      <c r="W98" s="111">
        <f>IF(RES_hhdet_in_tes!W98=0,"",RES_hhdet_in_tes!W98/RES_hhdet_in_fec!W98)</f>
        <v>0.73329388721492972</v>
      </c>
      <c r="X98" s="111">
        <f>IF(RES_hhdet_in_tes!X98=0,"",RES_hhdet_in_tes!X98/RES_hhdet_in_fec!X98)</f>
        <v>0.7444764939378623</v>
      </c>
      <c r="Y98" s="111">
        <f>IF(RES_hhdet_in_tes!Y98=0,"",RES_hhdet_in_tes!Y98/RES_hhdet_in_fec!Y98)</f>
        <v>0.75490918633010851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0.60043955585927378</v>
      </c>
      <c r="D100" s="124">
        <f>IF(RES_hhdet_in_tes!D100=0,"",RES_hhdet_in_tes!D100/RES_hhdet_in_fec!D100)</f>
        <v>0.57996436910034965</v>
      </c>
      <c r="E100" s="124">
        <f>IF(RES_hhdet_in_tes!E100=0,"",RES_hhdet_in_tes!E100/RES_hhdet_in_fec!E100)</f>
        <v>0.58030026920169697</v>
      </c>
      <c r="F100" s="124">
        <f>IF(RES_hhdet_in_tes!F100=0,"",RES_hhdet_in_tes!F100/RES_hhdet_in_fec!F100)</f>
        <v>0.6012773204868207</v>
      </c>
      <c r="G100" s="124">
        <f>IF(RES_hhdet_in_tes!G100=0,"",RES_hhdet_in_tes!G100/RES_hhdet_in_fec!G100)</f>
        <v>0.6149215820285967</v>
      </c>
      <c r="H100" s="124">
        <f>IF(RES_hhdet_in_tes!H100=0,"",RES_hhdet_in_tes!H100/RES_hhdet_in_fec!H100)</f>
        <v>0.61256668752306509</v>
      </c>
      <c r="I100" s="124">
        <f>IF(RES_hhdet_in_tes!I100=0,"",RES_hhdet_in_tes!I100/RES_hhdet_in_fec!I100)</f>
        <v>0.61875458627131297</v>
      </c>
      <c r="J100" s="124">
        <f>IF(RES_hhdet_in_tes!J100=0,"",RES_hhdet_in_tes!J100/RES_hhdet_in_fec!J100)</f>
        <v>0.62332238513110538</v>
      </c>
      <c r="K100" s="124">
        <f>IF(RES_hhdet_in_tes!K100=0,"",RES_hhdet_in_tes!K100/RES_hhdet_in_fec!K100)</f>
        <v>0.63678518538738738</v>
      </c>
      <c r="L100" s="124">
        <f>IF(RES_hhdet_in_tes!L100=0,"",RES_hhdet_in_tes!L100/RES_hhdet_in_fec!L100)</f>
        <v>0.63678845254681726</v>
      </c>
      <c r="M100" s="124">
        <f>IF(RES_hhdet_in_tes!M100=0,"",RES_hhdet_in_tes!M100/RES_hhdet_in_fec!M100)</f>
        <v>0.65499133696498057</v>
      </c>
      <c r="N100" s="124">
        <f>IF(RES_hhdet_in_tes!N100=0,"",RES_hhdet_in_tes!N100/RES_hhdet_in_fec!N100)</f>
        <v>0.65630171771943013</v>
      </c>
      <c r="O100" s="124">
        <f>IF(RES_hhdet_in_tes!O100=0,"",RES_hhdet_in_tes!O100/RES_hhdet_in_fec!O100)</f>
        <v>0.62970074814335641</v>
      </c>
      <c r="P100" s="124">
        <f>IF(RES_hhdet_in_tes!P100=0,"",RES_hhdet_in_tes!P100/RES_hhdet_in_fec!P100)</f>
        <v>0.68025656220762254</v>
      </c>
      <c r="Q100" s="124">
        <f>IF(RES_hhdet_in_tes!Q100=0,"",RES_hhdet_in_tes!Q100/RES_hhdet_in_fec!Q100)</f>
        <v>0.68130214242278242</v>
      </c>
      <c r="R100" s="124" t="str">
        <f>IF(RES_hhdet_in_tes!R100=0,"",RES_hhdet_in_tes!R100/RES_hhdet_in_fec!R100)</f>
        <v/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>
        <f>IF(RES_hhdet_in_tes!U100=0,"",RES_hhdet_in_tes!U100/RES_hhdet_in_fec!U100)</f>
        <v>0.69155048765182026</v>
      </c>
      <c r="V100" s="124">
        <f>IF(RES_hhdet_in_tes!V100=0,"",RES_hhdet_in_tes!V100/RES_hhdet_in_fec!V100)</f>
        <v>0.73027028243845615</v>
      </c>
      <c r="W100" s="124">
        <f>IF(RES_hhdet_in_tes!W100=0,"",RES_hhdet_in_tes!W100/RES_hhdet_in_fec!W100)</f>
        <v>0.7216359237416714</v>
      </c>
      <c r="X100" s="124">
        <f>IF(RES_hhdet_in_tes!X100=0,"",RES_hhdet_in_tes!X100/RES_hhdet_in_fec!X100)</f>
        <v>0.74944538597273813</v>
      </c>
      <c r="Y100" s="124">
        <f>IF(RES_hhdet_in_tes!Y100=0,"",RES_hhdet_in_tes!Y100/RES_hhdet_in_fec!Y100)</f>
        <v>0.74163064415477553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0.57312152296796826</v>
      </c>
      <c r="D101" s="111">
        <f>IF(RES_hhdet_in_tes!D101=0,"",RES_hhdet_in_tes!D101/RES_hhdet_in_fec!D101)</f>
        <v>0.57340783186953104</v>
      </c>
      <c r="E101" s="111">
        <f>IF(RES_hhdet_in_tes!E101=0,"",RES_hhdet_in_tes!E101/RES_hhdet_in_fec!E101)</f>
        <v>0.57369416656139915</v>
      </c>
      <c r="F101" s="111">
        <f>IF(RES_hhdet_in_tes!F101=0,"",RES_hhdet_in_tes!F101/RES_hhdet_in_fec!F101)</f>
        <v>0.57398050477012708</v>
      </c>
      <c r="G101" s="111">
        <f>IF(RES_hhdet_in_tes!G101=0,"",RES_hhdet_in_tes!G101/RES_hhdet_in_fec!G101)</f>
        <v>0.57426686673020921</v>
      </c>
      <c r="H101" s="111">
        <f>IF(RES_hhdet_in_tes!H101=0,"",RES_hhdet_in_tes!H101/RES_hhdet_in_fec!H101)</f>
        <v>0.57455324996520107</v>
      </c>
      <c r="I101" s="111">
        <f>IF(RES_hhdet_in_tes!I101=0,"",RES_hhdet_in_tes!I101/RES_hhdet_in_fec!I101)</f>
        <v>0.57483965946088256</v>
      </c>
      <c r="J101" s="111">
        <f>IF(RES_hhdet_in_tes!J101=0,"",RES_hhdet_in_tes!J101/RES_hhdet_in_fec!J101)</f>
        <v>0.57512611564223481</v>
      </c>
      <c r="K101" s="111">
        <f>IF(RES_hhdet_in_tes!K101=0,"",RES_hhdet_in_tes!K101/RES_hhdet_in_fec!K101)</f>
        <v>0.575412635875864</v>
      </c>
      <c r="L101" s="111">
        <f>IF(RES_hhdet_in_tes!L101=0,"",RES_hhdet_in_tes!L101/RES_hhdet_in_fec!L101)</f>
        <v>0.57569922480804891</v>
      </c>
      <c r="M101" s="111">
        <f>IF(RES_hhdet_in_tes!M101=0,"",RES_hhdet_in_tes!M101/RES_hhdet_in_fec!M101)</f>
        <v>0.57591687274533709</v>
      </c>
      <c r="N101" s="111">
        <f>IF(RES_hhdet_in_tes!N101=0,"",RES_hhdet_in_tes!N101/RES_hhdet_in_fec!N101)</f>
        <v>0.57603852770447694</v>
      </c>
      <c r="O101" s="111">
        <f>IF(RES_hhdet_in_tes!O101=0,"",RES_hhdet_in_tes!O101/RES_hhdet_in_fec!O101)</f>
        <v>0.57611123767783223</v>
      </c>
      <c r="P101" s="111">
        <f>IF(RES_hhdet_in_tes!P101=0,"",RES_hhdet_in_tes!P101/RES_hhdet_in_fec!P101)</f>
        <v>0.57631412283862449</v>
      </c>
      <c r="Q101" s="111">
        <f>IF(RES_hhdet_in_tes!Q101=0,"",RES_hhdet_in_tes!Q101/RES_hhdet_in_fec!Q101)</f>
        <v>0.57713991283793487</v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>
        <f>IF(RES_hhdet_in_tes!U101=0,"",RES_hhdet_in_tes!U101/RES_hhdet_in_fec!U101)</f>
        <v>0.5887874676226742</v>
      </c>
      <c r="V101" s="111">
        <f>IF(RES_hhdet_in_tes!V101=0,"",RES_hhdet_in_tes!V101/RES_hhdet_in_fec!V101)</f>
        <v>0.59095966746516471</v>
      </c>
      <c r="W101" s="111">
        <f>IF(RES_hhdet_in_tes!W101=0,"",RES_hhdet_in_tes!W101/RES_hhdet_in_fec!W101)</f>
        <v>0.59200364320172438</v>
      </c>
      <c r="X101" s="111">
        <f>IF(RES_hhdet_in_tes!X101=0,"",RES_hhdet_in_tes!X101/RES_hhdet_in_fec!X101)</f>
        <v>0.59238803215866298</v>
      </c>
      <c r="Y101" s="111">
        <f>IF(RES_hhdet_in_tes!Y101=0,"",RES_hhdet_in_tes!Y101/RES_hhdet_in_fec!Y101)</f>
        <v>0.59242647105435697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0.57963023690877402</v>
      </c>
      <c r="D102" s="111">
        <f>IF(RES_hhdet_in_tes!D102=0,"",RES_hhdet_in_tes!D102/RES_hhdet_in_fec!D102)</f>
        <v>0.57996727602564158</v>
      </c>
      <c r="E102" s="111">
        <f>IF(RES_hhdet_in_tes!E102=0,"",RES_hhdet_in_tes!E102/RES_hhdet_in_fec!E102)</f>
        <v>0.58030434550252152</v>
      </c>
      <c r="F102" s="111">
        <f>IF(RES_hhdet_in_tes!F102=0,"",RES_hhdet_in_tes!F102/RES_hhdet_in_fec!F102)</f>
        <v>0.58064141911940292</v>
      </c>
      <c r="G102" s="111">
        <f>IF(RES_hhdet_in_tes!G102=0,"",RES_hhdet_in_tes!G102/RES_hhdet_in_fec!G102)</f>
        <v>0.58097852069606981</v>
      </c>
      <c r="H102" s="111">
        <f>IF(RES_hhdet_in_tes!H102=0,"",RES_hhdet_in_tes!H102/RES_hhdet_in_fec!H102)</f>
        <v>0.58131564731728391</v>
      </c>
      <c r="I102" s="111">
        <f>IF(RES_hhdet_in_tes!I102=0,"",RES_hhdet_in_tes!I102/RES_hhdet_in_fec!I102)</f>
        <v>0.58165280485224036</v>
      </c>
      <c r="J102" s="111">
        <f>IF(RES_hhdet_in_tes!J102=0,"",RES_hhdet_in_tes!J102/RES_hhdet_in_fec!J102)</f>
        <v>0.5819900173449617</v>
      </c>
      <c r="K102" s="111">
        <f>IF(RES_hhdet_in_tes!K102=0,"",RES_hhdet_in_tes!K102/RES_hhdet_in_fec!K102)</f>
        <v>0.58232730523919041</v>
      </c>
      <c r="L102" s="111">
        <f>IF(RES_hhdet_in_tes!L102=0,"",RES_hhdet_in_tes!L102/RES_hhdet_in_fec!L102)</f>
        <v>0.58266467400446587</v>
      </c>
      <c r="M102" s="111">
        <f>IF(RES_hhdet_in_tes!M102=0,"",RES_hhdet_in_tes!M102/RES_hhdet_in_fec!M102)</f>
        <v>0.58292088632679084</v>
      </c>
      <c r="N102" s="111">
        <f>IF(RES_hhdet_in_tes!N102=0,"",RES_hhdet_in_tes!N102/RES_hhdet_in_fec!N102)</f>
        <v>0.58306409696316042</v>
      </c>
      <c r="O102" s="111">
        <f>IF(RES_hhdet_in_tes!O102=0,"",RES_hhdet_in_tes!O102/RES_hhdet_in_fec!O102)</f>
        <v>0.58314969019855534</v>
      </c>
      <c r="P102" s="111">
        <f>IF(RES_hhdet_in_tes!P102=0,"",RES_hhdet_in_tes!P102/RES_hhdet_in_fec!P102)</f>
        <v>0.58338852397230723</v>
      </c>
      <c r="Q102" s="111">
        <f>IF(RES_hhdet_in_tes!Q102=0,"",RES_hhdet_in_tes!Q102/RES_hhdet_in_fec!Q102)</f>
        <v>0.58436063322412057</v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>
        <f>IF(RES_hhdet_in_tes!U102=0,"",RES_hhdet_in_tes!U102/RES_hhdet_in_fec!U102)</f>
        <v>0.59807198329702582</v>
      </c>
      <c r="V102" s="111">
        <f>IF(RES_hhdet_in_tes!V102=0,"",RES_hhdet_in_tes!V102/RES_hhdet_in_fec!V102)</f>
        <v>0.60062906871273192</v>
      </c>
      <c r="W102" s="111">
        <f>IF(RES_hhdet_in_tes!W102=0,"",RES_hhdet_in_tes!W102/RES_hhdet_in_fec!W102)</f>
        <v>0.60185802337799288</v>
      </c>
      <c r="X102" s="111">
        <f>IF(RES_hhdet_in_tes!X102=0,"",RES_hhdet_in_tes!X102/RES_hhdet_in_fec!X102)</f>
        <v>0.60225595015115652</v>
      </c>
      <c r="Y102" s="111">
        <f>IF(RES_hhdet_in_tes!Y102=0,"",RES_hhdet_in_tes!Y102/RES_hhdet_in_fec!Y102)</f>
        <v>0.60229574282847287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0.74675486926598833</v>
      </c>
      <c r="D103" s="45" t="str">
        <f>IF(RES_hhdet_in_tes!D103=0,"",RES_hhdet_in_tes!D103/RES_hhdet_in_fec!D103)</f>
        <v/>
      </c>
      <c r="E103" s="45" t="str">
        <f>IF(RES_hhdet_in_tes!E103=0,"",RES_hhdet_in_tes!E103/RES_hhdet_in_fec!E103)</f>
        <v/>
      </c>
      <c r="F103" s="45">
        <f>IF(RES_hhdet_in_tes!F103=0,"",RES_hhdet_in_tes!F103/RES_hhdet_in_fec!F103)</f>
        <v>0.75053467828064979</v>
      </c>
      <c r="G103" s="45">
        <f>IF(RES_hhdet_in_tes!G103=0,"",RES_hhdet_in_tes!G103/RES_hhdet_in_fec!G103)</f>
        <v>0.7518719309599331</v>
      </c>
      <c r="H103" s="45">
        <f>IF(RES_hhdet_in_tes!H103=0,"",RES_hhdet_in_tes!H103/RES_hhdet_in_fec!H103)</f>
        <v>0.75325659702505676</v>
      </c>
      <c r="I103" s="45">
        <f>IF(RES_hhdet_in_tes!I103=0,"",RES_hhdet_in_tes!I103/RES_hhdet_in_fec!I103)</f>
        <v>0.75469978781396618</v>
      </c>
      <c r="J103" s="45">
        <f>IF(RES_hhdet_in_tes!J103=0,"",RES_hhdet_in_tes!J103/RES_hhdet_in_fec!J103)</f>
        <v>0.75624702255627207</v>
      </c>
      <c r="K103" s="45">
        <f>IF(RES_hhdet_in_tes!K103=0,"",RES_hhdet_in_tes!K103/RES_hhdet_in_fec!K103)</f>
        <v>0.75793700457012536</v>
      </c>
      <c r="L103" s="45">
        <f>IF(RES_hhdet_in_tes!L103=0,"",RES_hhdet_in_tes!L103/RES_hhdet_in_fec!L103)</f>
        <v>0.75978008857988677</v>
      </c>
      <c r="M103" s="45">
        <f>IF(RES_hhdet_in_tes!M103=0,"",RES_hhdet_in_tes!M103/RES_hhdet_in_fec!M103)</f>
        <v>0.76241529143344933</v>
      </c>
      <c r="N103" s="45">
        <f>IF(RES_hhdet_in_tes!N103=0,"",RES_hhdet_in_tes!N103/RES_hhdet_in_fec!N103)</f>
        <v>0.76602453515391922</v>
      </c>
      <c r="O103" s="45">
        <f>IF(RES_hhdet_in_tes!O103=0,"",RES_hhdet_in_tes!O103/RES_hhdet_in_fec!O103)</f>
        <v>0.77103921810814724</v>
      </c>
      <c r="P103" s="45">
        <f>IF(RES_hhdet_in_tes!P103=0,"",RES_hhdet_in_tes!P103/RES_hhdet_in_fec!P103)</f>
        <v>0.77767092792985426</v>
      </c>
      <c r="Q103" s="45">
        <f>IF(RES_hhdet_in_tes!Q103=0,"",RES_hhdet_in_tes!Q103/RES_hhdet_in_fec!Q103)</f>
        <v>0.78625242512262494</v>
      </c>
      <c r="R103" s="45" t="str">
        <f>IF(RES_hhdet_in_tes!R103=0,"",RES_hhdet_in_tes!R103/RES_hhdet_in_fec!R103)</f>
        <v/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>
        <f>IF(RES_hhdet_in_tes!U103=0,"",RES_hhdet_in_tes!U103/RES_hhdet_in_fec!U103)</f>
        <v>0.84330609259695843</v>
      </c>
      <c r="V103" s="45">
        <f>IF(RES_hhdet_in_tes!V103=0,"",RES_hhdet_in_tes!V103/RES_hhdet_in_fec!V103)</f>
        <v>0.85582560975118427</v>
      </c>
      <c r="W103" s="45">
        <f>IF(RES_hhdet_in_tes!W103=0,"",RES_hhdet_in_tes!W103/RES_hhdet_in_fec!W103)</f>
        <v>0.86520034251252065</v>
      </c>
      <c r="X103" s="45">
        <f>IF(RES_hhdet_in_tes!X103=0,"",RES_hhdet_in_tes!X103/RES_hhdet_in_fec!X103)</f>
        <v>0.87279146526977536</v>
      </c>
      <c r="Y103" s="45">
        <f>IF(RES_hhdet_in_tes!Y103=0,"",RES_hhdet_in_tes!Y103/RES_hhdet_in_fec!Y103)</f>
        <v>0.87952324123371728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0.70325707337048982</v>
      </c>
      <c r="D124" s="119" t="str">
        <f>IF(RES_hhdet_in_tes!D124=0,"",RES_hhdet_in_tes!D124/RES_hhdet_in_fec!D124)</f>
        <v/>
      </c>
      <c r="E124" s="119">
        <f>IF(RES_hhdet_in_tes!E124=0,"",RES_hhdet_in_tes!E124/RES_hhdet_in_fec!E124)</f>
        <v>0.70261795969200647</v>
      </c>
      <c r="F124" s="119">
        <f>IF(RES_hhdet_in_tes!F124=0,"",RES_hhdet_in_tes!F124/RES_hhdet_in_fec!F124)</f>
        <v>0.70820051181346777</v>
      </c>
      <c r="G124" s="119">
        <f>IF(RES_hhdet_in_tes!G124=0,"",RES_hhdet_in_tes!G124/RES_hhdet_in_fec!G124)</f>
        <v>0.71011509810033957</v>
      </c>
      <c r="H124" s="119">
        <f>IF(RES_hhdet_in_tes!H124=0,"",RES_hhdet_in_tes!H124/RES_hhdet_in_fec!H124)</f>
        <v>0.7124883687502308</v>
      </c>
      <c r="I124" s="119">
        <f>IF(RES_hhdet_in_tes!I124=0,"",RES_hhdet_in_tes!I124/RES_hhdet_in_fec!I124)</f>
        <v>0.71941062195114336</v>
      </c>
      <c r="J124" s="119">
        <f>IF(RES_hhdet_in_tes!J124=0,"",RES_hhdet_in_tes!J124/RES_hhdet_in_fec!J124)</f>
        <v>0.71994418347946043</v>
      </c>
      <c r="K124" s="119">
        <f>IF(RES_hhdet_in_tes!K124=0,"",RES_hhdet_in_tes!K124/RES_hhdet_in_fec!K124)</f>
        <v>0.72118508969617989</v>
      </c>
      <c r="L124" s="119">
        <f>IF(RES_hhdet_in_tes!L124=0,"",RES_hhdet_in_tes!L124/RES_hhdet_in_fec!L124)</f>
        <v>0.72542674501573456</v>
      </c>
      <c r="M124" s="119">
        <f>IF(RES_hhdet_in_tes!M124=0,"",RES_hhdet_in_tes!M124/RES_hhdet_in_fec!M124)</f>
        <v>0.7299452338384903</v>
      </c>
      <c r="N124" s="119">
        <f>IF(RES_hhdet_in_tes!N124=0,"",RES_hhdet_in_tes!N124/RES_hhdet_in_fec!N124)</f>
        <v>0.74098170707614419</v>
      </c>
      <c r="O124" s="119">
        <f>IF(RES_hhdet_in_tes!O124=0,"",RES_hhdet_in_tes!O124/RES_hhdet_in_fec!O124)</f>
        <v>0.73543290896815294</v>
      </c>
      <c r="P124" s="119">
        <f>IF(RES_hhdet_in_tes!P124=0,"",RES_hhdet_in_tes!P124/RES_hhdet_in_fec!P124)</f>
        <v>0.7267902843607662</v>
      </c>
      <c r="Q124" s="119">
        <f>IF(RES_hhdet_in_tes!Q124=0,"",RES_hhdet_in_tes!Q124/RES_hhdet_in_fec!Q124)</f>
        <v>0.73587046228310549</v>
      </c>
      <c r="R124" s="119">
        <f>IF(RES_hhdet_in_tes!R124=0,"",RES_hhdet_in_tes!R124/RES_hhdet_in_fec!R124)</f>
        <v>0.74840090366703593</v>
      </c>
      <c r="S124" s="119">
        <f>IF(RES_hhdet_in_tes!S124=0,"",RES_hhdet_in_tes!S124/RES_hhdet_in_fec!S124)</f>
        <v>0.75755556020727011</v>
      </c>
      <c r="T124" s="119">
        <f>IF(RES_hhdet_in_tes!T124=0,"",RES_hhdet_in_tes!T124/RES_hhdet_in_fec!T124)</f>
        <v>0.782555555663488</v>
      </c>
      <c r="U124" s="119">
        <f>IF(RES_hhdet_in_tes!U124=0,"",RES_hhdet_in_tes!U124/RES_hhdet_in_fec!U124)</f>
        <v>0.7908528312558597</v>
      </c>
      <c r="V124" s="119">
        <f>IF(RES_hhdet_in_tes!V124=0,"",RES_hhdet_in_tes!V124/RES_hhdet_in_fec!V124)</f>
        <v>0.78019250336376567</v>
      </c>
      <c r="W124" s="119">
        <f>IF(RES_hhdet_in_tes!W124=0,"",RES_hhdet_in_tes!W124/RES_hhdet_in_fec!W124)</f>
        <v>0.83034741614537588</v>
      </c>
      <c r="X124" s="119">
        <f>IF(RES_hhdet_in_tes!X124=0,"",RES_hhdet_in_tes!X124/RES_hhdet_in_fec!X124)</f>
        <v>0.82953021244126457</v>
      </c>
      <c r="Y124" s="119">
        <f>IF(RES_hhdet_in_tes!Y124=0,"",RES_hhdet_in_tes!Y124/RES_hhdet_in_fec!Y124)</f>
        <v>0.82588373604111653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0.70637900576571988</v>
      </c>
      <c r="D125" s="124" t="str">
        <f>IF(RES_hhdet_in_tes!D125=0,"",RES_hhdet_in_tes!D125/RES_hhdet_in_fec!D125)</f>
        <v/>
      </c>
      <c r="E125" s="124">
        <f>IF(RES_hhdet_in_tes!E125=0,"",RES_hhdet_in_tes!E125/RES_hhdet_in_fec!E125)</f>
        <v>0.70858066983542656</v>
      </c>
      <c r="F125" s="124">
        <f>IF(RES_hhdet_in_tes!F125=0,"",RES_hhdet_in_tes!F125/RES_hhdet_in_fec!F125)</f>
        <v>0.70971237913139573</v>
      </c>
      <c r="G125" s="124">
        <f>IF(RES_hhdet_in_tes!G125=0,"",RES_hhdet_in_tes!G125/RES_hhdet_in_fec!G125)</f>
        <v>0.71085710084836773</v>
      </c>
      <c r="H125" s="124">
        <f>IF(RES_hhdet_in_tes!H125=0,"",RES_hhdet_in_tes!H125/RES_hhdet_in_fec!H125)</f>
        <v>0.71202778614861284</v>
      </c>
      <c r="I125" s="124">
        <f>IF(RES_hhdet_in_tes!I125=0,"",RES_hhdet_in_tes!I125/RES_hhdet_in_fec!I125)</f>
        <v>0.71323607466418903</v>
      </c>
      <c r="J125" s="124">
        <f>IF(RES_hhdet_in_tes!J125=0,"",RES_hhdet_in_tes!J125/RES_hhdet_in_fec!J125)</f>
        <v>0.71450244405680186</v>
      </c>
      <c r="K125" s="124">
        <f>IF(RES_hhdet_in_tes!K125=0,"",RES_hhdet_in_tes!K125/RES_hhdet_in_fec!K125)</f>
        <v>0.71583913603759575</v>
      </c>
      <c r="L125" s="124">
        <f>IF(RES_hhdet_in_tes!L125=0,"",RES_hhdet_in_tes!L125/RES_hhdet_in_fec!L125)</f>
        <v>0.71725821849514226</v>
      </c>
      <c r="M125" s="124">
        <f>IF(RES_hhdet_in_tes!M125=0,"",RES_hhdet_in_tes!M125/RES_hhdet_in_fec!M125)</f>
        <v>0.71922406786338056</v>
      </c>
      <c r="N125" s="124">
        <f>IF(RES_hhdet_in_tes!N125=0,"",RES_hhdet_in_tes!N125/RES_hhdet_in_fec!N125)</f>
        <v>0.72187110703850599</v>
      </c>
      <c r="O125" s="124">
        <f>IF(RES_hhdet_in_tes!O125=0,"",RES_hhdet_in_tes!O125/RES_hhdet_in_fec!O125)</f>
        <v>0.72537419050210161</v>
      </c>
      <c r="P125" s="124">
        <f>IF(RES_hhdet_in_tes!P125=0,"",RES_hhdet_in_tes!P125/RES_hhdet_in_fec!P125)</f>
        <v>0.72946600356134994</v>
      </c>
      <c r="Q125" s="124">
        <f>IF(RES_hhdet_in_tes!Q125=0,"",RES_hhdet_in_tes!Q125/RES_hhdet_in_fec!Q125)</f>
        <v>0.7333257540786513</v>
      </c>
      <c r="R125" s="124">
        <f>IF(RES_hhdet_in_tes!R125=0,"",RES_hhdet_in_tes!R125/RES_hhdet_in_fec!R125)</f>
        <v>0.73627940002131576</v>
      </c>
      <c r="S125" s="124">
        <f>IF(RES_hhdet_in_tes!S125=0,"",RES_hhdet_in_tes!S125/RES_hhdet_in_fec!S125)</f>
        <v>0.73915799844714203</v>
      </c>
      <c r="T125" s="124">
        <f>IF(RES_hhdet_in_tes!T125=0,"",RES_hhdet_in_tes!T125/RES_hhdet_in_fec!T125)</f>
        <v>0.74193349441326351</v>
      </c>
      <c r="U125" s="124">
        <f>IF(RES_hhdet_in_tes!U125=0,"",RES_hhdet_in_tes!U125/RES_hhdet_in_fec!U125)</f>
        <v>0.74459035432228171</v>
      </c>
      <c r="V125" s="124">
        <f>IF(RES_hhdet_in_tes!V125=0,"",RES_hhdet_in_tes!V125/RES_hhdet_in_fec!V125)</f>
        <v>0.74712283374501365</v>
      </c>
      <c r="W125" s="124">
        <f>IF(RES_hhdet_in_tes!W125=0,"",RES_hhdet_in_tes!W125/RES_hhdet_in_fec!W125)</f>
        <v>0.74944360981385705</v>
      </c>
      <c r="X125" s="124">
        <f>IF(RES_hhdet_in_tes!X125=0,"",RES_hhdet_in_tes!X125/RES_hhdet_in_fec!X125)</f>
        <v>0.75341371482531783</v>
      </c>
      <c r="Y125" s="124">
        <f>IF(RES_hhdet_in_tes!Y125=0,"",RES_hhdet_in_tes!Y125/RES_hhdet_in_fec!Y125)</f>
        <v>0.7572315230234673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0.70537535210878</v>
      </c>
      <c r="D126" s="111" t="str">
        <f>IF(RES_hhdet_in_tes!D126=0,"",RES_hhdet_in_tes!D126/RES_hhdet_in_fec!D126)</f>
        <v/>
      </c>
      <c r="E126" s="111">
        <f>IF(RES_hhdet_in_tes!E126=0,"",RES_hhdet_in_tes!E126/RES_hhdet_in_fec!E126)</f>
        <v>0.70762139519711309</v>
      </c>
      <c r="F126" s="111">
        <f>IF(RES_hhdet_in_tes!F126=0,"",RES_hhdet_in_tes!F126/RES_hhdet_in_fec!F126)</f>
        <v>0.70876345345796232</v>
      </c>
      <c r="G126" s="111">
        <f>IF(RES_hhdet_in_tes!G126=0,"",RES_hhdet_in_tes!G126/RES_hhdet_in_fec!G126)</f>
        <v>0.70993306152735103</v>
      </c>
      <c r="H126" s="111">
        <f>IF(RES_hhdet_in_tes!H126=0,"",RES_hhdet_in_tes!H126/RES_hhdet_in_fec!H126)</f>
        <v>0.71112734691339385</v>
      </c>
      <c r="I126" s="111">
        <f>IF(RES_hhdet_in_tes!I126=0,"",RES_hhdet_in_tes!I126/RES_hhdet_in_fec!I126)</f>
        <v>0.71235209275095968</v>
      </c>
      <c r="J126" s="111">
        <f>IF(RES_hhdet_in_tes!J126=0,"",RES_hhdet_in_tes!J126/RES_hhdet_in_fec!J126)</f>
        <v>0.71363099050234458</v>
      </c>
      <c r="K126" s="111">
        <f>IF(RES_hhdet_in_tes!K126=0,"",RES_hhdet_in_tes!K126/RES_hhdet_in_fec!K126)</f>
        <v>0.71498418414209519</v>
      </c>
      <c r="L126" s="111">
        <f>IF(RES_hhdet_in_tes!L126=0,"",RES_hhdet_in_tes!L126/RES_hhdet_in_fec!L126)</f>
        <v>0.71641706300926422</v>
      </c>
      <c r="M126" s="111">
        <f>IF(RES_hhdet_in_tes!M126=0,"",RES_hhdet_in_tes!M126/RES_hhdet_in_fec!M126)</f>
        <v>0.7184010626828703</v>
      </c>
      <c r="N126" s="111">
        <f>IF(RES_hhdet_in_tes!N126=0,"",RES_hhdet_in_tes!N126/RES_hhdet_in_fec!N126)</f>
        <v>0.72108523926598711</v>
      </c>
      <c r="O126" s="111">
        <f>IF(RES_hhdet_in_tes!O126=0,"",RES_hhdet_in_tes!O126/RES_hhdet_in_fec!O126)</f>
        <v>0.72460025854541499</v>
      </c>
      <c r="P126" s="111">
        <f>IF(RES_hhdet_in_tes!P126=0,"",RES_hhdet_in_tes!P126/RES_hhdet_in_fec!P126)</f>
        <v>0.72869751928172188</v>
      </c>
      <c r="Q126" s="111">
        <f>IF(RES_hhdet_in_tes!Q126=0,"",RES_hhdet_in_tes!Q126/RES_hhdet_in_fec!Q126)</f>
        <v>0.73256319077844267</v>
      </c>
      <c r="R126" s="111">
        <f>IF(RES_hhdet_in_tes!R126=0,"",RES_hhdet_in_tes!R126/RES_hhdet_in_fec!R126)</f>
        <v>0.73552532582624042</v>
      </c>
      <c r="S126" s="111">
        <f>IF(RES_hhdet_in_tes!S126=0,"",RES_hhdet_in_tes!S126/RES_hhdet_in_fec!S126)</f>
        <v>0.73840698805265359</v>
      </c>
      <c r="T126" s="111">
        <f>IF(RES_hhdet_in_tes!T126=0,"",RES_hhdet_in_tes!T126/RES_hhdet_in_fec!T126)</f>
        <v>0.7411889234262713</v>
      </c>
      <c r="U126" s="111">
        <f>IF(RES_hhdet_in_tes!U126=0,"",RES_hhdet_in_tes!U126/RES_hhdet_in_fec!U126)</f>
        <v>0.74385187791569241</v>
      </c>
      <c r="V126" s="111">
        <f>IF(RES_hhdet_in_tes!V126=0,"",RES_hhdet_in_tes!V126/RES_hhdet_in_fec!V126)</f>
        <v>0.74637659748951146</v>
      </c>
      <c r="W126" s="111">
        <f>IF(RES_hhdet_in_tes!W126=0,"",RES_hhdet_in_tes!W126/RES_hhdet_in_fec!W126)</f>
        <v>0.748702350844481</v>
      </c>
      <c r="X126" s="111">
        <f>IF(RES_hhdet_in_tes!X126=0,"",RES_hhdet_in_tes!X126/RES_hhdet_in_fec!X126)</f>
        <v>0.75268750939331786</v>
      </c>
      <c r="Y126" s="111">
        <f>IF(RES_hhdet_in_tes!Y126=0,"",RES_hhdet_in_tes!Y126/RES_hhdet_in_fec!Y126)</f>
        <v>0.75651702948372657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2.1714733651817451</v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2.3475460752853263</v>
      </c>
      <c r="F128" s="124">
        <f>IF(RES_hhdet_in_tes!F128=0,"",RES_hhdet_in_tes!F128/RES_hhdet_in_fec!F128)</f>
        <v>2.4369497674514977</v>
      </c>
      <c r="G128" s="124">
        <f>IF(RES_hhdet_in_tes!G128=0,"",RES_hhdet_in_tes!G128/RES_hhdet_in_fec!G128)</f>
        <v>2.5275837341301419</v>
      </c>
      <c r="H128" s="124">
        <f>IF(RES_hhdet_in_tes!H128=0,"",RES_hhdet_in_tes!H128/RES_hhdet_in_fec!H128)</f>
        <v>2.6193665743097108</v>
      </c>
      <c r="I128" s="124">
        <f>IF(RES_hhdet_in_tes!I128=0,"",RES_hhdet_in_tes!I128/RES_hhdet_in_fec!I128)</f>
        <v>2.712406859025839</v>
      </c>
      <c r="J128" s="124">
        <f>IF(RES_hhdet_in_tes!J128=0,"",RES_hhdet_in_tes!J128/RES_hhdet_in_fec!J128)</f>
        <v>2.8071911954975586</v>
      </c>
      <c r="K128" s="124">
        <f>IF(RES_hhdet_in_tes!K128=0,"",RES_hhdet_in_tes!K128/RES_hhdet_in_fec!K128)</f>
        <v>2.9041050172155622</v>
      </c>
      <c r="L128" s="124">
        <f>IF(RES_hhdet_in_tes!L128=0,"",RES_hhdet_in_tes!L128/RES_hhdet_in_fec!L128)</f>
        <v>3.0031994368089894</v>
      </c>
      <c r="M128" s="124">
        <f>IF(RES_hhdet_in_tes!M128=0,"",RES_hhdet_in_tes!M128/RES_hhdet_in_fec!M128)</f>
        <v>3.1167543374286821</v>
      </c>
      <c r="N128" s="124">
        <f>IF(RES_hhdet_in_tes!N128=0,"",RES_hhdet_in_tes!N128/RES_hhdet_in_fec!N128)</f>
        <v>3.2484150526112896</v>
      </c>
      <c r="O128" s="124">
        <f>IF(RES_hhdet_in_tes!O128=0,"",RES_hhdet_in_tes!O128/RES_hhdet_in_fec!O128)</f>
        <v>3.3979467126630176</v>
      </c>
      <c r="P128" s="124">
        <f>IF(RES_hhdet_in_tes!P128=0,"",RES_hhdet_in_tes!P128/RES_hhdet_in_fec!P128)</f>
        <v>3.550796895953428</v>
      </c>
      <c r="Q128" s="124">
        <f>IF(RES_hhdet_in_tes!Q128=0,"",RES_hhdet_in_tes!Q128/RES_hhdet_in_fec!Q128)</f>
        <v>3.6681070680995935</v>
      </c>
      <c r="R128" s="124">
        <f>IF(RES_hhdet_in_tes!R128=0,"",RES_hhdet_in_tes!R128/RES_hhdet_in_fec!R128)</f>
        <v>3.693525615531867</v>
      </c>
      <c r="S128" s="124">
        <f>IF(RES_hhdet_in_tes!S128=0,"",RES_hhdet_in_tes!S128/RES_hhdet_in_fec!S128)</f>
        <v>3.6963498985798973</v>
      </c>
      <c r="T128" s="124">
        <f>IF(RES_hhdet_in_tes!T128=0,"",RES_hhdet_in_tes!T128/RES_hhdet_in_fec!T128)</f>
        <v>3.699487990855487</v>
      </c>
      <c r="U128" s="124">
        <f>IF(RES_hhdet_in_tes!U128=0,"",RES_hhdet_in_tes!U128/RES_hhdet_in_fec!U128)</f>
        <v>3.7029747600505862</v>
      </c>
      <c r="V128" s="124">
        <f>IF(RES_hhdet_in_tes!V128=0,"",RES_hhdet_in_tes!V128/RES_hhdet_in_fec!V128)</f>
        <v>3.7129383302339773</v>
      </c>
      <c r="W128" s="124">
        <f>IF(RES_hhdet_in_tes!W128=0,"",RES_hhdet_in_tes!W128/RES_hhdet_in_fec!W128)</f>
        <v>3.745640699644714</v>
      </c>
      <c r="X128" s="124">
        <f>IF(RES_hhdet_in_tes!X128=0,"",RES_hhdet_in_tes!X128/RES_hhdet_in_fec!X128)</f>
        <v>3.7863498254075392</v>
      </c>
      <c r="Y128" s="124">
        <f>IF(RES_hhdet_in_tes!Y128=0,"",RES_hhdet_in_tes!Y128/RES_hhdet_in_fec!Y128)</f>
        <v>3.8322362464421693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2.1714733651817451</v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2.3475460752853263</v>
      </c>
      <c r="F129" s="111">
        <f>IF(RES_hhdet_in_tes!F129=0,"",RES_hhdet_in_tes!F129/RES_hhdet_in_fec!F129)</f>
        <v>2.4369497674514977</v>
      </c>
      <c r="G129" s="111">
        <f>IF(RES_hhdet_in_tes!G129=0,"",RES_hhdet_in_tes!G129/RES_hhdet_in_fec!G129)</f>
        <v>2.5275837341301419</v>
      </c>
      <c r="H129" s="111">
        <f>IF(RES_hhdet_in_tes!H129=0,"",RES_hhdet_in_tes!H129/RES_hhdet_in_fec!H129)</f>
        <v>2.6193665743097108</v>
      </c>
      <c r="I129" s="111">
        <f>IF(RES_hhdet_in_tes!I129=0,"",RES_hhdet_in_tes!I129/RES_hhdet_in_fec!I129)</f>
        <v>2.712406859025839</v>
      </c>
      <c r="J129" s="111">
        <f>IF(RES_hhdet_in_tes!J129=0,"",RES_hhdet_in_tes!J129/RES_hhdet_in_fec!J129)</f>
        <v>2.8071911954975586</v>
      </c>
      <c r="K129" s="111">
        <f>IF(RES_hhdet_in_tes!K129=0,"",RES_hhdet_in_tes!K129/RES_hhdet_in_fec!K129)</f>
        <v>2.9041050172155622</v>
      </c>
      <c r="L129" s="111">
        <f>IF(RES_hhdet_in_tes!L129=0,"",RES_hhdet_in_tes!L129/RES_hhdet_in_fec!L129)</f>
        <v>3.0031994368089894</v>
      </c>
      <c r="M129" s="111">
        <f>IF(RES_hhdet_in_tes!M129=0,"",RES_hhdet_in_tes!M129/RES_hhdet_in_fec!M129)</f>
        <v>3.1167543374286821</v>
      </c>
      <c r="N129" s="111">
        <f>IF(RES_hhdet_in_tes!N129=0,"",RES_hhdet_in_tes!N129/RES_hhdet_in_fec!N129)</f>
        <v>3.2484150526112896</v>
      </c>
      <c r="O129" s="111">
        <f>IF(RES_hhdet_in_tes!O129=0,"",RES_hhdet_in_tes!O129/RES_hhdet_in_fec!O129)</f>
        <v>3.3979467126630176</v>
      </c>
      <c r="P129" s="111">
        <f>IF(RES_hhdet_in_tes!P129=0,"",RES_hhdet_in_tes!P129/RES_hhdet_in_fec!P129)</f>
        <v>3.550796895953428</v>
      </c>
      <c r="Q129" s="111">
        <f>IF(RES_hhdet_in_tes!Q129=0,"",RES_hhdet_in_tes!Q129/RES_hhdet_in_fec!Q129)</f>
        <v>3.6681070680995935</v>
      </c>
      <c r="R129" s="111">
        <f>IF(RES_hhdet_in_tes!R129=0,"",RES_hhdet_in_tes!R129/RES_hhdet_in_fec!R129)</f>
        <v>3.693525615531867</v>
      </c>
      <c r="S129" s="111">
        <f>IF(RES_hhdet_in_tes!S129=0,"",RES_hhdet_in_tes!S129/RES_hhdet_in_fec!S129)</f>
        <v>3.6963498985798973</v>
      </c>
      <c r="T129" s="111">
        <f>IF(RES_hhdet_in_tes!T129=0,"",RES_hhdet_in_tes!T129/RES_hhdet_in_fec!T129)</f>
        <v>3.699487990855487</v>
      </c>
      <c r="U129" s="111">
        <f>IF(RES_hhdet_in_tes!U129=0,"",RES_hhdet_in_tes!U129/RES_hhdet_in_fec!U129)</f>
        <v>3.7029747600505862</v>
      </c>
      <c r="V129" s="111">
        <f>IF(RES_hhdet_in_tes!V129=0,"",RES_hhdet_in_tes!V129/RES_hhdet_in_fec!V129)</f>
        <v>3.7129383302339773</v>
      </c>
      <c r="W129" s="111">
        <f>IF(RES_hhdet_in_tes!W129=0,"",RES_hhdet_in_tes!W129/RES_hhdet_in_fec!W129)</f>
        <v>3.745640699644714</v>
      </c>
      <c r="X129" s="111">
        <f>IF(RES_hhdet_in_tes!X129=0,"",RES_hhdet_in_tes!X129/RES_hhdet_in_fec!X129)</f>
        <v>3.7863498254075392</v>
      </c>
      <c r="Y129" s="111">
        <f>IF(RES_hhdet_in_tes!Y129=0,"",RES_hhdet_in_tes!Y129/RES_hhdet_in_fec!Y129)</f>
        <v>3.8322362464421693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0.72401071933992112</v>
      </c>
      <c r="D130" s="124" t="str">
        <f>IF(RES_hhdet_in_tes!D130=0,"",RES_hhdet_in_tes!D130/RES_hhdet_in_fec!D130)</f>
        <v/>
      </c>
      <c r="E130" s="124">
        <f>IF(RES_hhdet_in_tes!E130=0,"",RES_hhdet_in_tes!E130/RES_hhdet_in_fec!E130)</f>
        <v>0.70002168326164615</v>
      </c>
      <c r="F130" s="124">
        <f>IF(RES_hhdet_in_tes!F130=0,"",RES_hhdet_in_tes!F130/RES_hhdet_in_fec!F130)</f>
        <v>0.73435254500983882</v>
      </c>
      <c r="G130" s="124">
        <f>IF(RES_hhdet_in_tes!G130=0,"",RES_hhdet_in_tes!G130/RES_hhdet_in_fec!G130)</f>
        <v>0.73200839536322782</v>
      </c>
      <c r="H130" s="124">
        <f>IF(RES_hhdet_in_tes!H130=0,"",RES_hhdet_in_tes!H130/RES_hhdet_in_fec!H130)</f>
        <v>0.72863636424933143</v>
      </c>
      <c r="I130" s="124">
        <f>IF(RES_hhdet_in_tes!I130=0,"",RES_hhdet_in_tes!I130/RES_hhdet_in_fec!I130)</f>
        <v>0.74569210313068024</v>
      </c>
      <c r="J130" s="124">
        <f>IF(RES_hhdet_in_tes!J130=0,"",RES_hhdet_in_tes!J130/RES_hhdet_in_fec!J130)</f>
        <v>0.74737845855189367</v>
      </c>
      <c r="K130" s="124">
        <f>IF(RES_hhdet_in_tes!K130=0,"",RES_hhdet_in_tes!K130/RES_hhdet_in_fec!K130)</f>
        <v>0.73662100190685653</v>
      </c>
      <c r="L130" s="124">
        <f>IF(RES_hhdet_in_tes!L130=0,"",RES_hhdet_in_tes!L130/RES_hhdet_in_fec!L130)</f>
        <v>0.75609798730686217</v>
      </c>
      <c r="M130" s="124">
        <f>IF(RES_hhdet_in_tes!M130=0,"",RES_hhdet_in_tes!M130/RES_hhdet_in_fec!M130)</f>
        <v>0.76777379092136044</v>
      </c>
      <c r="N130" s="124">
        <f>IF(RES_hhdet_in_tes!N130=0,"",RES_hhdet_in_tes!N130/RES_hhdet_in_fec!N130)</f>
        <v>0.78303933918208135</v>
      </c>
      <c r="O130" s="124">
        <f>IF(RES_hhdet_in_tes!O130=0,"",RES_hhdet_in_tes!O130/RES_hhdet_in_fec!O130)</f>
        <v>0.76599893639652383</v>
      </c>
      <c r="P130" s="124">
        <f>IF(RES_hhdet_in_tes!P130=0,"",RES_hhdet_in_tes!P130/RES_hhdet_in_fec!P130)</f>
        <v>0.67606962007027693</v>
      </c>
      <c r="Q130" s="124">
        <f>IF(RES_hhdet_in_tes!Q130=0,"",RES_hhdet_in_tes!Q130/RES_hhdet_in_fec!Q130)</f>
        <v>0.70242781627669781</v>
      </c>
      <c r="R130" s="124">
        <f>IF(RES_hhdet_in_tes!R130=0,"",RES_hhdet_in_tes!R130/RES_hhdet_in_fec!R130)</f>
        <v>0.76431920886265858</v>
      </c>
      <c r="S130" s="124">
        <f>IF(RES_hhdet_in_tes!S130=0,"",RES_hhdet_in_tes!S130/RES_hhdet_in_fec!S130)</f>
        <v>0.79329369553285678</v>
      </c>
      <c r="T130" s="124">
        <f>IF(RES_hhdet_in_tes!T130=0,"",RES_hhdet_in_tes!T130/RES_hhdet_in_fec!T130)</f>
        <v>0.7989013806845876</v>
      </c>
      <c r="U130" s="124">
        <f>IF(RES_hhdet_in_tes!U130=0,"",RES_hhdet_in_tes!U130/RES_hhdet_in_fec!U130)</f>
        <v>0.80632949653643993</v>
      </c>
      <c r="V130" s="124">
        <f>IF(RES_hhdet_in_tes!V130=0,"",RES_hhdet_in_tes!V130/RES_hhdet_in_fec!V130)</f>
        <v>0.8072588663371234</v>
      </c>
      <c r="W130" s="124">
        <f>IF(RES_hhdet_in_tes!W130=0,"",RES_hhdet_in_tes!W130/RES_hhdet_in_fec!W130)</f>
        <v>0.80990336578473765</v>
      </c>
      <c r="X130" s="124">
        <f>IF(RES_hhdet_in_tes!X130=0,"",RES_hhdet_in_tes!X130/RES_hhdet_in_fec!X130)</f>
        <v>0.81317606908659623</v>
      </c>
      <c r="Y130" s="124">
        <f>IF(RES_hhdet_in_tes!Y130=0,"",RES_hhdet_in_tes!Y130/RES_hhdet_in_fec!Y130)</f>
        <v>0.82209806952319631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0.76067736442054301</v>
      </c>
      <c r="D131" s="111" t="str">
        <f>IF(RES_hhdet_in_tes!D131=0,"",RES_hhdet_in_tes!D131/RES_hhdet_in_fec!D131)</f>
        <v/>
      </c>
      <c r="E131" s="111">
        <f>IF(RES_hhdet_in_tes!E131=0,"",RES_hhdet_in_tes!E131/RES_hhdet_in_fec!E131)</f>
        <v>0.76415439817779907</v>
      </c>
      <c r="F131" s="111">
        <f>IF(RES_hhdet_in_tes!F131=0,"",RES_hhdet_in_tes!F131/RES_hhdet_in_fec!F131)</f>
        <v>0.76592238524196221</v>
      </c>
      <c r="G131" s="111">
        <f>IF(RES_hhdet_in_tes!G131=0,"",RES_hhdet_in_tes!G131/RES_hhdet_in_fec!G131)</f>
        <v>0.76773302136072075</v>
      </c>
      <c r="H131" s="111">
        <f>IF(RES_hhdet_in_tes!H131=0,"",RES_hhdet_in_tes!H131/RES_hhdet_in_fec!H131)</f>
        <v>0.76958185971321658</v>
      </c>
      <c r="I131" s="111">
        <f>IF(RES_hhdet_in_tes!I131=0,"",RES_hhdet_in_tes!I131/RES_hhdet_in_fec!I131)</f>
        <v>0.77147785300176741</v>
      </c>
      <c r="J131" s="111">
        <f>IF(RES_hhdet_in_tes!J131=0,"",RES_hhdet_in_tes!J131/RES_hhdet_in_fec!J131)</f>
        <v>0.7734576772877495</v>
      </c>
      <c r="K131" s="111">
        <f>IF(RES_hhdet_in_tes!K131=0,"",RES_hhdet_in_tes!K131/RES_hhdet_in_fec!K131)</f>
        <v>0.7755525168702837</v>
      </c>
      <c r="L131" s="111">
        <f>IF(RES_hhdet_in_tes!L131=0,"",RES_hhdet_in_tes!L131/RES_hhdet_in_fec!L131)</f>
        <v>0.77777071482787641</v>
      </c>
      <c r="M131" s="111">
        <f>IF(RES_hhdet_in_tes!M131=0,"",RES_hhdet_in_tes!M131/RES_hhdet_in_fec!M131)</f>
        <v>0.78084208682218348</v>
      </c>
      <c r="N131" s="111">
        <f>IF(RES_hhdet_in_tes!N131=0,"",RES_hhdet_in_tes!N131/RES_hhdet_in_fec!N131)</f>
        <v>0.78499738225636861</v>
      </c>
      <c r="O131" s="111">
        <f>IF(RES_hhdet_in_tes!O131=0,"",RES_hhdet_in_tes!O131/RES_hhdet_in_fec!O131)</f>
        <v>0.79043888102166948</v>
      </c>
      <c r="P131" s="111">
        <f>IF(RES_hhdet_in_tes!P131=0,"",RES_hhdet_in_tes!P131/RES_hhdet_in_fec!P131)</f>
        <v>0.79678173079441894</v>
      </c>
      <c r="Q131" s="111">
        <f>IF(RES_hhdet_in_tes!Q131=0,"",RES_hhdet_in_tes!Q131/RES_hhdet_in_fec!Q131)</f>
        <v>0.80276606402399053</v>
      </c>
      <c r="R131" s="111">
        <f>IF(RES_hhdet_in_tes!R131=0,"",RES_hhdet_in_tes!R131/RES_hhdet_in_fec!R131)</f>
        <v>0.80735165884549864</v>
      </c>
      <c r="S131" s="111">
        <f>IF(RES_hhdet_in_tes!S131=0,"",RES_hhdet_in_tes!S131/RES_hhdet_in_fec!S131)</f>
        <v>0.81181267604071372</v>
      </c>
      <c r="T131" s="111">
        <f>IF(RES_hhdet_in_tes!T131=0,"",RES_hhdet_in_tes!T131/RES_hhdet_in_fec!T131)</f>
        <v>0.81611930900551266</v>
      </c>
      <c r="U131" s="111">
        <f>IF(RES_hhdet_in_tes!U131=0,"",RES_hhdet_in_tes!U131/RES_hhdet_in_fec!U131)</f>
        <v>0.82024175113578612</v>
      </c>
      <c r="V131" s="111">
        <f>IF(RES_hhdet_in_tes!V131=0,"",RES_hhdet_in_tes!V131/RES_hhdet_in_fec!V131)</f>
        <v>0.82415019582741889</v>
      </c>
      <c r="W131" s="111">
        <f>IF(RES_hhdet_in_tes!W131=0,"",RES_hhdet_in_tes!W131/RES_hhdet_in_fec!W131)</f>
        <v>0.82775062672221644</v>
      </c>
      <c r="X131" s="111">
        <f>IF(RES_hhdet_in_tes!X131=0,"",RES_hhdet_in_tes!X131/RES_hhdet_in_fec!X131)</f>
        <v>0.83215653980992943</v>
      </c>
      <c r="Y131" s="111">
        <f>IF(RES_hhdet_in_tes!Y131=0,"",RES_hhdet_in_tes!Y131/RES_hhdet_in_fec!Y131)</f>
        <v>0.83639038207221927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0.93153130736102863</v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>
        <f>IF(RES_hhdet_in_tes!J132=0,"",RES_hhdet_in_tes!J132/RES_hhdet_in_fec!J132)</f>
        <v>0.93047134029612943</v>
      </c>
      <c r="K132" s="111">
        <f>IF(RES_hhdet_in_tes!K132=0,"",RES_hhdet_in_tes!K132/RES_hhdet_in_fec!K132)</f>
        <v>0.93607506897447923</v>
      </c>
      <c r="L132" s="111">
        <f>IF(RES_hhdet_in_tes!L132=0,"",RES_hhdet_in_tes!L132/RES_hhdet_in_fec!L132)</f>
        <v>0.9391853909867377</v>
      </c>
      <c r="M132" s="111">
        <f>IF(RES_hhdet_in_tes!M132=0,"",RES_hhdet_in_tes!M132/RES_hhdet_in_fec!M132)</f>
        <v>0.93172178108412074</v>
      </c>
      <c r="N132" s="111">
        <f>IF(RES_hhdet_in_tes!N132=0,"",RES_hhdet_in_tes!N132/RES_hhdet_in_fec!N132)</f>
        <v>0.958244676893377</v>
      </c>
      <c r="O132" s="111">
        <f>IF(RES_hhdet_in_tes!O132=0,"",RES_hhdet_in_tes!O132/RES_hhdet_in_fec!O132)</f>
        <v>0.95667227750141726</v>
      </c>
      <c r="P132" s="111">
        <f>IF(RES_hhdet_in_tes!P132=0,"",RES_hhdet_in_tes!P132/RES_hhdet_in_fec!P132)</f>
        <v>0.95709008015215657</v>
      </c>
      <c r="Q132" s="111" t="str">
        <f>IF(RES_hhdet_in_tes!Q132=0,"",RES_hhdet_in_tes!Q132/RES_hhdet_in_fec!Q132)</f>
        <v/>
      </c>
      <c r="R132" s="111">
        <f>IF(RES_hhdet_in_tes!R132=0,"",RES_hhdet_in_tes!R132/RES_hhdet_in_fec!R132)</f>
        <v>0.94193907501944185</v>
      </c>
      <c r="S132" s="111">
        <f>IF(RES_hhdet_in_tes!S132=0,"",RES_hhdet_in_tes!S132/RES_hhdet_in_fec!S132)</f>
        <v>0.94651559006789998</v>
      </c>
      <c r="T132" s="111">
        <f>IF(RES_hhdet_in_tes!T132=0,"",RES_hhdet_in_tes!T132/RES_hhdet_in_fec!T132)</f>
        <v>0.94662769453163298</v>
      </c>
      <c r="U132" s="111">
        <f>IF(RES_hhdet_in_tes!U132=0,"",RES_hhdet_in_tes!U132/RES_hhdet_in_fec!U132)</f>
        <v>0.94888896168718773</v>
      </c>
      <c r="V132" s="111">
        <f>IF(RES_hhdet_in_tes!V132=0,"",RES_hhdet_in_tes!V132/RES_hhdet_in_fec!V132)</f>
        <v>0.94608093585601061</v>
      </c>
      <c r="W132" s="111">
        <f>IF(RES_hhdet_in_tes!W132=0,"",RES_hhdet_in_tes!W132/RES_hhdet_in_fec!W132)</f>
        <v>0.95744280913031199</v>
      </c>
      <c r="X132" s="111">
        <f>IF(RES_hhdet_in_tes!X132=0,"",RES_hhdet_in_tes!X132/RES_hhdet_in_fec!X132)</f>
        <v>0.95142773158657556</v>
      </c>
      <c r="Y132" s="111">
        <f>IF(RES_hhdet_in_tes!Y132=0,"",RES_hhdet_in_tes!Y132/RES_hhdet_in_fec!Y132)</f>
        <v>0.94194876825182916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0.76067736442054301</v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>
        <f>IF(RES_hhdet_in_tes!J133=0,"",RES_hhdet_in_tes!J133/RES_hhdet_in_fec!J133)</f>
        <v>0.7734576772877495</v>
      </c>
      <c r="K133" s="112">
        <f>IF(RES_hhdet_in_tes!K133=0,"",RES_hhdet_in_tes!K133/RES_hhdet_in_fec!K133)</f>
        <v>0.7755525168702837</v>
      </c>
      <c r="L133" s="112">
        <f>IF(RES_hhdet_in_tes!L133=0,"",RES_hhdet_in_tes!L133/RES_hhdet_in_fec!L133)</f>
        <v>0.7777707148278763</v>
      </c>
      <c r="M133" s="112">
        <f>IF(RES_hhdet_in_tes!M133=0,"",RES_hhdet_in_tes!M133/RES_hhdet_in_fec!M133)</f>
        <v>0.78084208682218348</v>
      </c>
      <c r="N133" s="112">
        <f>IF(RES_hhdet_in_tes!N133=0,"",RES_hhdet_in_tes!N133/RES_hhdet_in_fec!N133)</f>
        <v>0.78499738225636861</v>
      </c>
      <c r="O133" s="112">
        <f>IF(RES_hhdet_in_tes!O133=0,"",RES_hhdet_in_tes!O133/RES_hhdet_in_fec!O133)</f>
        <v>0.79043888102166937</v>
      </c>
      <c r="P133" s="112">
        <f>IF(RES_hhdet_in_tes!P133=0,"",RES_hhdet_in_tes!P133/RES_hhdet_in_fec!P133)</f>
        <v>0.79678173079441894</v>
      </c>
      <c r="Q133" s="112" t="str">
        <f>IF(RES_hhdet_in_tes!Q133=0,"",RES_hhdet_in_tes!Q133/RES_hhdet_in_fec!Q133)</f>
        <v/>
      </c>
      <c r="R133" s="112">
        <f>IF(RES_hhdet_in_tes!R133=0,"",RES_hhdet_in_tes!R133/RES_hhdet_in_fec!R133)</f>
        <v>0.80735165884549853</v>
      </c>
      <c r="S133" s="112">
        <f>IF(RES_hhdet_in_tes!S133=0,"",RES_hhdet_in_tes!S133/RES_hhdet_in_fec!S133)</f>
        <v>0.81181267604071372</v>
      </c>
      <c r="T133" s="112">
        <f>IF(RES_hhdet_in_tes!T133=0,"",RES_hhdet_in_tes!T133/RES_hhdet_in_fec!T133)</f>
        <v>0.81611930900551266</v>
      </c>
      <c r="U133" s="112">
        <f>IF(RES_hhdet_in_tes!U133=0,"",RES_hhdet_in_tes!U133/RES_hhdet_in_fec!U133)</f>
        <v>0.82024175113578612</v>
      </c>
      <c r="V133" s="112">
        <f>IF(RES_hhdet_in_tes!V133=0,"",RES_hhdet_in_tes!V133/RES_hhdet_in_fec!V133)</f>
        <v>0.82415019582741889</v>
      </c>
      <c r="W133" s="112">
        <f>IF(RES_hhdet_in_tes!W133=0,"",RES_hhdet_in_tes!W133/RES_hhdet_in_fec!W133)</f>
        <v>0.82775062672221644</v>
      </c>
      <c r="X133" s="112">
        <f>IF(RES_hhdet_in_tes!X133=0,"",RES_hhdet_in_tes!X133/RES_hhdet_in_fec!X133)</f>
        <v>0.83215653980992943</v>
      </c>
      <c r="Y133" s="112">
        <f>IF(RES_hhdet_in_tes!Y133=0,"",RES_hhdet_in_tes!Y133/RES_hhdet_in_fec!Y133)</f>
        <v>0.83639038207221927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0.58832410451613271</v>
      </c>
      <c r="D135" s="112" t="str">
        <f>IF(RES_hhdet_in_tes!D135=0,"",RES_hhdet_in_tes!D135/RES_hhdet_in_fec!D135)</f>
        <v/>
      </c>
      <c r="E135" s="112">
        <f>IF(RES_hhdet_in_tes!E135=0,"",RES_hhdet_in_tes!E135/RES_hhdet_in_fec!E135)</f>
        <v>0.59120005665874142</v>
      </c>
      <c r="F135" s="112">
        <f>IF(RES_hhdet_in_tes!F135=0,"",RES_hhdet_in_tes!F135/RES_hhdet_in_fec!F135)</f>
        <v>0.59272121163431346</v>
      </c>
      <c r="G135" s="112">
        <f>IF(RES_hhdet_in_tes!G135=0,"",RES_hhdet_in_tes!G135/RES_hhdet_in_fec!G135)</f>
        <v>0.59436318553871637</v>
      </c>
      <c r="H135" s="112">
        <f>IF(RES_hhdet_in_tes!H135=0,"",RES_hhdet_in_tes!H135/RES_hhdet_in_fec!H135)</f>
        <v>0.59611438752153878</v>
      </c>
      <c r="I135" s="112">
        <f>IF(RES_hhdet_in_tes!I135=0,"",RES_hhdet_in_tes!I135/RES_hhdet_in_fec!I135)</f>
        <v>0.59800144852985759</v>
      </c>
      <c r="J135" s="112">
        <f>IF(RES_hhdet_in_tes!J135=0,"",RES_hhdet_in_tes!J135/RES_hhdet_in_fec!J135)</f>
        <v>0.60013115059286459</v>
      </c>
      <c r="K135" s="112">
        <f>IF(RES_hhdet_in_tes!K135=0,"",RES_hhdet_in_tes!K135/RES_hhdet_in_fec!K135)</f>
        <v>0.60259782651147253</v>
      </c>
      <c r="L135" s="112">
        <f>IF(RES_hhdet_in_tes!L135=0,"",RES_hhdet_in_tes!L135/RES_hhdet_in_fec!L135)</f>
        <v>0.60543390962611043</v>
      </c>
      <c r="M135" s="112">
        <f>IF(RES_hhdet_in_tes!M135=0,"",RES_hhdet_in_tes!M135/RES_hhdet_in_fec!M135)</f>
        <v>0.61082564521757132</v>
      </c>
      <c r="N135" s="112">
        <f>IF(RES_hhdet_in_tes!N135=0,"",RES_hhdet_in_tes!N135/RES_hhdet_in_fec!N135)</f>
        <v>0.61971613161730466</v>
      </c>
      <c r="O135" s="112">
        <f>IF(RES_hhdet_in_tes!O135=0,"",RES_hhdet_in_tes!O135/RES_hhdet_in_fec!O135)</f>
        <v>0.63327296769189756</v>
      </c>
      <c r="P135" s="112">
        <f>IF(RES_hhdet_in_tes!P135=0,"",RES_hhdet_in_tes!P135/RES_hhdet_in_fec!P135)</f>
        <v>0.65085341997999824</v>
      </c>
      <c r="Q135" s="112">
        <f>IF(RES_hhdet_in_tes!Q135=0,"",RES_hhdet_in_tes!Q135/RES_hhdet_in_fec!Q135)</f>
        <v>0.66781481603025417</v>
      </c>
      <c r="R135" s="112">
        <f>IF(RES_hhdet_in_tes!R135=0,"",RES_hhdet_in_tes!R135/RES_hhdet_in_fec!R135)</f>
        <v>0.67929326025316827</v>
      </c>
      <c r="S135" s="112">
        <f>IF(RES_hhdet_in_tes!S135=0,"",RES_hhdet_in_tes!S135/RES_hhdet_in_fec!S135)</f>
        <v>0.69041389418125143</v>
      </c>
      <c r="T135" s="112">
        <f>IF(RES_hhdet_in_tes!T135=0,"",RES_hhdet_in_tes!T135/RES_hhdet_in_fec!T135)</f>
        <v>0.70144822604160129</v>
      </c>
      <c r="U135" s="112">
        <f>IF(RES_hhdet_in_tes!U135=0,"",RES_hhdet_in_tes!U135/RES_hhdet_in_fec!U135)</f>
        <v>0.71250718092189558</v>
      </c>
      <c r="V135" s="112">
        <f>IF(RES_hhdet_in_tes!V135=0,"",RES_hhdet_in_tes!V135/RES_hhdet_in_fec!V135)</f>
        <v>0.72337132212914335</v>
      </c>
      <c r="W135" s="112">
        <f>IF(RES_hhdet_in_tes!W135=0,"",RES_hhdet_in_tes!W135/RES_hhdet_in_fec!W135)</f>
        <v>0.73329388721492972</v>
      </c>
      <c r="X135" s="112">
        <f>IF(RES_hhdet_in_tes!X135=0,"",RES_hhdet_in_tes!X135/RES_hhdet_in_fec!X135)</f>
        <v>0.7444764939378623</v>
      </c>
      <c r="Y135" s="112">
        <f>IF(RES_hhdet_in_tes!Y135=0,"",RES_hhdet_in_tes!Y135/RES_hhdet_in_fec!Y135)</f>
        <v>0.75490918633010851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0.85956493421358715</v>
      </c>
      <c r="D136" s="113" t="str">
        <f>IF(RES_hhdet_in_tes!D136=0,"",RES_hhdet_in_tes!D136/RES_hhdet_in_fec!D136)</f>
        <v/>
      </c>
      <c r="E136" s="113">
        <f>IF(RES_hhdet_in_tes!E136=0,"",RES_hhdet_in_tes!E136/RES_hhdet_in_fec!E136)</f>
        <v>0.83828453343391129</v>
      </c>
      <c r="F136" s="113">
        <f>IF(RES_hhdet_in_tes!F136=0,"",RES_hhdet_in_tes!F136/RES_hhdet_in_fec!F136)</f>
        <v>0.85985057105734575</v>
      </c>
      <c r="G136" s="113">
        <f>IF(RES_hhdet_in_tes!G136=0,"",RES_hhdet_in_tes!G136/RES_hhdet_in_fec!G136)</f>
        <v>0.8781859516700804</v>
      </c>
      <c r="H136" s="113">
        <f>IF(RES_hhdet_in_tes!H136=0,"",RES_hhdet_in_tes!H136/RES_hhdet_in_fec!H136)</f>
        <v>0.84343685336604879</v>
      </c>
      <c r="I136" s="113">
        <f>IF(RES_hhdet_in_tes!I136=0,"",RES_hhdet_in_tes!I136/RES_hhdet_in_fec!I136)</f>
        <v>0.86978109951143179</v>
      </c>
      <c r="J136" s="113">
        <f>IF(RES_hhdet_in_tes!J136=0,"",RES_hhdet_in_tes!J136/RES_hhdet_in_fec!J136)</f>
        <v>0.85466676600797031</v>
      </c>
      <c r="K136" s="113">
        <f>IF(RES_hhdet_in_tes!K136=0,"",RES_hhdet_in_tes!K136/RES_hhdet_in_fec!K136)</f>
        <v>0.86527813037078871</v>
      </c>
      <c r="L136" s="113">
        <f>IF(RES_hhdet_in_tes!L136=0,"",RES_hhdet_in_tes!L136/RES_hhdet_in_fec!L136)</f>
        <v>0.87132526264589705</v>
      </c>
      <c r="M136" s="113">
        <f>IF(RES_hhdet_in_tes!M136=0,"",RES_hhdet_in_tes!M136/RES_hhdet_in_fec!M136)</f>
        <v>0.85720236354442625</v>
      </c>
      <c r="N136" s="113">
        <f>IF(RES_hhdet_in_tes!N136=0,"",RES_hhdet_in_tes!N136/RES_hhdet_in_fec!N136)</f>
        <v>0.91140932769487581</v>
      </c>
      <c r="O136" s="113">
        <f>IF(RES_hhdet_in_tes!O136=0,"",RES_hhdet_in_tes!O136/RES_hhdet_in_fec!O136)</f>
        <v>0.91011960623818466</v>
      </c>
      <c r="P136" s="113">
        <f>IF(RES_hhdet_in_tes!P136=0,"",RES_hhdet_in_tes!P136/RES_hhdet_in_fec!P136)</f>
        <v>0.91396816940629821</v>
      </c>
      <c r="Q136" s="113">
        <f>IF(RES_hhdet_in_tes!Q136=0,"",RES_hhdet_in_tes!Q136/RES_hhdet_in_fec!Q136)</f>
        <v>0.88298288966321248</v>
      </c>
      <c r="R136" s="113">
        <f>IF(RES_hhdet_in_tes!R136=0,"",RES_hhdet_in_tes!R136/RES_hhdet_in_fec!R136)</f>
        <v>0.89126408110588962</v>
      </c>
      <c r="S136" s="113">
        <f>IF(RES_hhdet_in_tes!S136=0,"",RES_hhdet_in_tes!S136/RES_hhdet_in_fec!S136)</f>
        <v>0.90149436454727749</v>
      </c>
      <c r="T136" s="113">
        <f>IF(RES_hhdet_in_tes!T136=0,"",RES_hhdet_in_tes!T136/RES_hhdet_in_fec!T136)</f>
        <v>0.90376154709908096</v>
      </c>
      <c r="U136" s="113">
        <f>IF(RES_hhdet_in_tes!U136=0,"",RES_hhdet_in_tes!U136/RES_hhdet_in_fec!U136)</f>
        <v>0.90978915259476101</v>
      </c>
      <c r="V136" s="113">
        <f>IF(RES_hhdet_in_tes!V136=0,"",RES_hhdet_in_tes!V136/RES_hhdet_in_fec!V136)</f>
        <v>0.90727360483266206</v>
      </c>
      <c r="W136" s="113">
        <f>IF(RES_hhdet_in_tes!W136=0,"",RES_hhdet_in_tes!W136/RES_hhdet_in_fec!W136)</f>
        <v>0.92806572418425448</v>
      </c>
      <c r="X136" s="113">
        <f>IF(RES_hhdet_in_tes!X136=0,"",RES_hhdet_in_tes!X136/RES_hhdet_in_fec!X136)</f>
        <v>0.92020424034371573</v>
      </c>
      <c r="Y136" s="113">
        <f>IF(RES_hhdet_in_tes!Y136=0,"",RES_hhdet_in_tes!Y136/RES_hhdet_in_fec!Y136)</f>
        <v>0.90715368948942188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0.58832410451613271</v>
      </c>
      <c r="D137" s="111" t="str">
        <f>IF(RES_hhdet_in_tes!D137=0,"",RES_hhdet_in_tes!D137/RES_hhdet_in_fec!D137)</f>
        <v/>
      </c>
      <c r="E137" s="111">
        <f>IF(RES_hhdet_in_tes!E137=0,"",RES_hhdet_in_tes!E137/RES_hhdet_in_fec!E137)</f>
        <v>0.59120005665874142</v>
      </c>
      <c r="F137" s="111">
        <f>IF(RES_hhdet_in_tes!F137=0,"",RES_hhdet_in_tes!F137/RES_hhdet_in_fec!F137)</f>
        <v>0.59272121163431346</v>
      </c>
      <c r="G137" s="111">
        <f>IF(RES_hhdet_in_tes!G137=0,"",RES_hhdet_in_tes!G137/RES_hhdet_in_fec!G137)</f>
        <v>0.59436318553871637</v>
      </c>
      <c r="H137" s="111">
        <f>IF(RES_hhdet_in_tes!H137=0,"",RES_hhdet_in_tes!H137/RES_hhdet_in_fec!H137)</f>
        <v>0.59611438752153878</v>
      </c>
      <c r="I137" s="111">
        <f>IF(RES_hhdet_in_tes!I137=0,"",RES_hhdet_in_tes!I137/RES_hhdet_in_fec!I137)</f>
        <v>0.59800144852985759</v>
      </c>
      <c r="J137" s="111">
        <f>IF(RES_hhdet_in_tes!J137=0,"",RES_hhdet_in_tes!J137/RES_hhdet_in_fec!J137)</f>
        <v>0.60013115059286459</v>
      </c>
      <c r="K137" s="111">
        <f>IF(RES_hhdet_in_tes!K137=0,"",RES_hhdet_in_tes!K137/RES_hhdet_in_fec!K137)</f>
        <v>0.60259782651147253</v>
      </c>
      <c r="L137" s="111">
        <f>IF(RES_hhdet_in_tes!L137=0,"",RES_hhdet_in_tes!L137/RES_hhdet_in_fec!L137)</f>
        <v>0.60543390962611043</v>
      </c>
      <c r="M137" s="111">
        <f>IF(RES_hhdet_in_tes!M137=0,"",RES_hhdet_in_tes!M137/RES_hhdet_in_fec!M137)</f>
        <v>0.61082564521757132</v>
      </c>
      <c r="N137" s="111">
        <f>IF(RES_hhdet_in_tes!N137=0,"",RES_hhdet_in_tes!N137/RES_hhdet_in_fec!N137)</f>
        <v>0.61971613161730466</v>
      </c>
      <c r="O137" s="111">
        <f>IF(RES_hhdet_in_tes!O137=0,"",RES_hhdet_in_tes!O137/RES_hhdet_in_fec!O137)</f>
        <v>0.63327296769189756</v>
      </c>
      <c r="P137" s="111">
        <f>IF(RES_hhdet_in_tes!P137=0,"",RES_hhdet_in_tes!P137/RES_hhdet_in_fec!P137)</f>
        <v>0.65085341997999835</v>
      </c>
      <c r="Q137" s="111">
        <f>IF(RES_hhdet_in_tes!Q137=0,"",RES_hhdet_in_tes!Q137/RES_hhdet_in_fec!Q137)</f>
        <v>0.66781481603025417</v>
      </c>
      <c r="R137" s="111">
        <f>IF(RES_hhdet_in_tes!R137=0,"",RES_hhdet_in_tes!R137/RES_hhdet_in_fec!R137)</f>
        <v>0.67929326025316838</v>
      </c>
      <c r="S137" s="111">
        <f>IF(RES_hhdet_in_tes!S137=0,"",RES_hhdet_in_tes!S137/RES_hhdet_in_fec!S137)</f>
        <v>0.69041389418125132</v>
      </c>
      <c r="T137" s="111">
        <f>IF(RES_hhdet_in_tes!T137=0,"",RES_hhdet_in_tes!T137/RES_hhdet_in_fec!T137)</f>
        <v>0.70144822604160129</v>
      </c>
      <c r="U137" s="111">
        <f>IF(RES_hhdet_in_tes!U137=0,"",RES_hhdet_in_tes!U137/RES_hhdet_in_fec!U137)</f>
        <v>0.71250718092189558</v>
      </c>
      <c r="V137" s="111">
        <f>IF(RES_hhdet_in_tes!V137=0,"",RES_hhdet_in_tes!V137/RES_hhdet_in_fec!V137)</f>
        <v>0.72337132212914335</v>
      </c>
      <c r="W137" s="111">
        <f>IF(RES_hhdet_in_tes!W137=0,"",RES_hhdet_in_tes!W137/RES_hhdet_in_fec!W137)</f>
        <v>0.73329388721492972</v>
      </c>
      <c r="X137" s="111">
        <f>IF(RES_hhdet_in_tes!X137=0,"",RES_hhdet_in_tes!X137/RES_hhdet_in_fec!X137)</f>
        <v>0.7444764939378623</v>
      </c>
      <c r="Y137" s="111">
        <f>IF(RES_hhdet_in_tes!Y137=0,"",RES_hhdet_in_tes!Y137/RES_hhdet_in_fec!Y137)</f>
        <v>0.75490918633010862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 t="str">
        <f>IF(RES_hhdet_in_tes!D138=0,"",RES_hhdet_in_tes!D138/RES_hhdet_in_fec!D138)</f>
        <v/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0.60045506201338683</v>
      </c>
      <c r="D139" s="124" t="str">
        <f>IF(RES_hhdet_in_tes!D139=0,"",RES_hhdet_in_tes!D139/RES_hhdet_in_fec!D139)</f>
        <v/>
      </c>
      <c r="E139" s="124">
        <f>IF(RES_hhdet_in_tes!E139=0,"",RES_hhdet_in_tes!E139/RES_hhdet_in_fec!E139)</f>
        <v>0.58030434550252152</v>
      </c>
      <c r="F139" s="124">
        <f>IF(RES_hhdet_in_tes!F139=0,"",RES_hhdet_in_tes!F139/RES_hhdet_in_fec!F139)</f>
        <v>0.60130046179477203</v>
      </c>
      <c r="G139" s="124">
        <f>IF(RES_hhdet_in_tes!G139=0,"",RES_hhdet_in_tes!G139/RES_hhdet_in_fec!G139)</f>
        <v>0.61499692642489456</v>
      </c>
      <c r="H139" s="124">
        <f>IF(RES_hhdet_in_tes!H139=0,"",RES_hhdet_in_tes!H139/RES_hhdet_in_fec!H139)</f>
        <v>0.61261120073023767</v>
      </c>
      <c r="I139" s="124">
        <f>IF(RES_hhdet_in_tes!I139=0,"",RES_hhdet_in_tes!I139/RES_hhdet_in_fec!I139)</f>
        <v>0.61881286720056516</v>
      </c>
      <c r="J139" s="124">
        <f>IF(RES_hhdet_in_tes!J139=0,"",RES_hhdet_in_tes!J139/RES_hhdet_in_fec!J139)</f>
        <v>0.62339252905340148</v>
      </c>
      <c r="K139" s="124">
        <f>IF(RES_hhdet_in_tes!K139=0,"",RES_hhdet_in_tes!K139/RES_hhdet_in_fec!K139)</f>
        <v>0.63694230144612851</v>
      </c>
      <c r="L139" s="124">
        <f>IF(RES_hhdet_in_tes!L139=0,"",RES_hhdet_in_tes!L139/RES_hhdet_in_fec!L139)</f>
        <v>0.63690936529779041</v>
      </c>
      <c r="M139" s="124">
        <f>IF(RES_hhdet_in_tes!M139=0,"",RES_hhdet_in_tes!M139/RES_hhdet_in_fec!M139)</f>
        <v>0.65520908825355983</v>
      </c>
      <c r="N139" s="124">
        <f>IF(RES_hhdet_in_tes!N139=0,"",RES_hhdet_in_tes!N139/RES_hhdet_in_fec!N139)</f>
        <v>0.65649093077175757</v>
      </c>
      <c r="O139" s="124">
        <f>IF(RES_hhdet_in_tes!O139=0,"",RES_hhdet_in_tes!O139/RES_hhdet_in_fec!O139)</f>
        <v>0.62979154914186142</v>
      </c>
      <c r="P139" s="124">
        <f>IF(RES_hhdet_in_tes!P139=0,"",RES_hhdet_in_tes!P139/RES_hhdet_in_fec!P139)</f>
        <v>0.68043575896642861</v>
      </c>
      <c r="Q139" s="124">
        <f>IF(RES_hhdet_in_tes!Q139=0,"",RES_hhdet_in_tes!Q139/RES_hhdet_in_fec!Q139)</f>
        <v>0.6815469068151615</v>
      </c>
      <c r="R139" s="124">
        <f>IF(RES_hhdet_in_tes!R139=0,"",RES_hhdet_in_tes!R139/RES_hhdet_in_fec!R139)</f>
        <v>0.6863099372139071</v>
      </c>
      <c r="S139" s="124">
        <f>IF(RES_hhdet_in_tes!S139=0,"",RES_hhdet_in_tes!S139/RES_hhdet_in_fec!S139)</f>
        <v>0.65432605760980012</v>
      </c>
      <c r="T139" s="124">
        <f>IF(RES_hhdet_in_tes!T139=0,"",RES_hhdet_in_tes!T139/RES_hhdet_in_fec!T139)</f>
        <v>0.67377330229744892</v>
      </c>
      <c r="U139" s="124">
        <f>IF(RES_hhdet_in_tes!U139=0,"",RES_hhdet_in_tes!U139/RES_hhdet_in_fec!U139)</f>
        <v>0.69166384722289853</v>
      </c>
      <c r="V139" s="124">
        <f>IF(RES_hhdet_in_tes!V139=0,"",RES_hhdet_in_tes!V139/RES_hhdet_in_fec!V139)</f>
        <v>0.73031050392156149</v>
      </c>
      <c r="W139" s="124">
        <f>IF(RES_hhdet_in_tes!W139=0,"",RES_hhdet_in_tes!W139/RES_hhdet_in_fec!W139)</f>
        <v>0.72189796248282911</v>
      </c>
      <c r="X139" s="124">
        <f>IF(RES_hhdet_in_tes!X139=0,"",RES_hhdet_in_tes!X139/RES_hhdet_in_fec!X139)</f>
        <v>0.74994316324018762</v>
      </c>
      <c r="Y139" s="124">
        <f>IF(RES_hhdet_in_tes!Y139=0,"",RES_hhdet_in_tes!Y139/RES_hhdet_in_fec!Y139)</f>
        <v>0.74201818670218089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0.57963023690877402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0.58030434550252152</v>
      </c>
      <c r="F140" s="111">
        <f>IF(RES_hhdet_in_tes!F140=0,"",RES_hhdet_in_tes!F140/RES_hhdet_in_fec!F140)</f>
        <v>0.58064141911940292</v>
      </c>
      <c r="G140" s="111">
        <f>IF(RES_hhdet_in_tes!G140=0,"",RES_hhdet_in_tes!G140/RES_hhdet_in_fec!G140)</f>
        <v>0.58097852069606981</v>
      </c>
      <c r="H140" s="111">
        <f>IF(RES_hhdet_in_tes!H140=0,"",RES_hhdet_in_tes!H140/RES_hhdet_in_fec!H140)</f>
        <v>0.58131564731728391</v>
      </c>
      <c r="I140" s="111">
        <f>IF(RES_hhdet_in_tes!I140=0,"",RES_hhdet_in_tes!I140/RES_hhdet_in_fec!I140)</f>
        <v>0.58165280485224036</v>
      </c>
      <c r="J140" s="111">
        <f>IF(RES_hhdet_in_tes!J140=0,"",RES_hhdet_in_tes!J140/RES_hhdet_in_fec!J140)</f>
        <v>0.5819900173449617</v>
      </c>
      <c r="K140" s="111">
        <f>IF(RES_hhdet_in_tes!K140=0,"",RES_hhdet_in_tes!K140/RES_hhdet_in_fec!K140)</f>
        <v>0.58232730523919041</v>
      </c>
      <c r="L140" s="111">
        <f>IF(RES_hhdet_in_tes!L140=0,"",RES_hhdet_in_tes!L140/RES_hhdet_in_fec!L140)</f>
        <v>0.58266467400446587</v>
      </c>
      <c r="M140" s="111">
        <f>IF(RES_hhdet_in_tes!M140=0,"",RES_hhdet_in_tes!M140/RES_hhdet_in_fec!M140)</f>
        <v>0.58292088632679084</v>
      </c>
      <c r="N140" s="111">
        <f>IF(RES_hhdet_in_tes!N140=0,"",RES_hhdet_in_tes!N140/RES_hhdet_in_fec!N140)</f>
        <v>0.58306409696316042</v>
      </c>
      <c r="O140" s="111">
        <f>IF(RES_hhdet_in_tes!O140=0,"",RES_hhdet_in_tes!O140/RES_hhdet_in_fec!O140)</f>
        <v>0.58314969019855534</v>
      </c>
      <c r="P140" s="111">
        <f>IF(RES_hhdet_in_tes!P140=0,"",RES_hhdet_in_tes!P140/RES_hhdet_in_fec!P140)</f>
        <v>0.58338852397230723</v>
      </c>
      <c r="Q140" s="111">
        <f>IF(RES_hhdet_in_tes!Q140=0,"",RES_hhdet_in_tes!Q140/RES_hhdet_in_fec!Q140)</f>
        <v>0.58436063322412057</v>
      </c>
      <c r="R140" s="111">
        <f>IF(RES_hhdet_in_tes!R140=0,"",RES_hhdet_in_tes!R140/RES_hhdet_in_fec!R140)</f>
        <v>0.58691412216620842</v>
      </c>
      <c r="S140" s="111">
        <f>IF(RES_hhdet_in_tes!S140=0,"",RES_hhdet_in_tes!S140/RES_hhdet_in_fec!S140)</f>
        <v>0.59051611010494065</v>
      </c>
      <c r="T140" s="111">
        <f>IF(RES_hhdet_in_tes!T140=0,"",RES_hhdet_in_tes!T140/RES_hhdet_in_fec!T140)</f>
        <v>0.59446819712148657</v>
      </c>
      <c r="U140" s="111">
        <f>IF(RES_hhdet_in_tes!U140=0,"",RES_hhdet_in_tes!U140/RES_hhdet_in_fec!U140)</f>
        <v>0.59807198329702571</v>
      </c>
      <c r="V140" s="111">
        <f>IF(RES_hhdet_in_tes!V140=0,"",RES_hhdet_in_tes!V140/RES_hhdet_in_fec!V140)</f>
        <v>0.60062906871273192</v>
      </c>
      <c r="W140" s="111">
        <f>IF(RES_hhdet_in_tes!W140=0,"",RES_hhdet_in_tes!W140/RES_hhdet_in_fec!W140)</f>
        <v>0.60185802337799288</v>
      </c>
      <c r="X140" s="111">
        <f>IF(RES_hhdet_in_tes!X140=0,"",RES_hhdet_in_tes!X140/RES_hhdet_in_fec!X140)</f>
        <v>0.60225595015115652</v>
      </c>
      <c r="Y140" s="111">
        <f>IF(RES_hhdet_in_tes!Y140=0,"",RES_hhdet_in_tes!Y140/RES_hhdet_in_fec!Y140)</f>
        <v>0.60229574282847287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0.74675486926598822</v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>
        <f>IF(RES_hhdet_in_tes!F141=0,"",RES_hhdet_in_tes!F141/RES_hhdet_in_fec!F141)</f>
        <v>0.75053467828064979</v>
      </c>
      <c r="G141" s="45">
        <f>IF(RES_hhdet_in_tes!G141=0,"",RES_hhdet_in_tes!G141/RES_hhdet_in_fec!G141)</f>
        <v>0.75187193095993299</v>
      </c>
      <c r="H141" s="45">
        <f>IF(RES_hhdet_in_tes!H141=0,"",RES_hhdet_in_tes!H141/RES_hhdet_in_fec!H141)</f>
        <v>0.75325659702505676</v>
      </c>
      <c r="I141" s="45">
        <f>IF(RES_hhdet_in_tes!I141=0,"",RES_hhdet_in_tes!I141/RES_hhdet_in_fec!I141)</f>
        <v>0.75469978781396618</v>
      </c>
      <c r="J141" s="45">
        <f>IF(RES_hhdet_in_tes!J141=0,"",RES_hhdet_in_tes!J141/RES_hhdet_in_fec!J141)</f>
        <v>0.75624702255627207</v>
      </c>
      <c r="K141" s="45">
        <f>IF(RES_hhdet_in_tes!K141=0,"",RES_hhdet_in_tes!K141/RES_hhdet_in_fec!K141)</f>
        <v>0.75793700457012536</v>
      </c>
      <c r="L141" s="45">
        <f>IF(RES_hhdet_in_tes!L141=0,"",RES_hhdet_in_tes!L141/RES_hhdet_in_fec!L141)</f>
        <v>0.75978008857988666</v>
      </c>
      <c r="M141" s="45">
        <f>IF(RES_hhdet_in_tes!M141=0,"",RES_hhdet_in_tes!M141/RES_hhdet_in_fec!M141)</f>
        <v>0.76241529143344933</v>
      </c>
      <c r="N141" s="45">
        <f>IF(RES_hhdet_in_tes!N141=0,"",RES_hhdet_in_tes!N141/RES_hhdet_in_fec!N141)</f>
        <v>0.76602453515391922</v>
      </c>
      <c r="O141" s="45">
        <f>IF(RES_hhdet_in_tes!O141=0,"",RES_hhdet_in_tes!O141/RES_hhdet_in_fec!O141)</f>
        <v>0.77103921810814724</v>
      </c>
      <c r="P141" s="45">
        <f>IF(RES_hhdet_in_tes!P141=0,"",RES_hhdet_in_tes!P141/RES_hhdet_in_fec!P141)</f>
        <v>0.77767092792985426</v>
      </c>
      <c r="Q141" s="45">
        <f>IF(RES_hhdet_in_tes!Q141=0,"",RES_hhdet_in_tes!Q141/RES_hhdet_in_fec!Q141)</f>
        <v>0.78625242512262505</v>
      </c>
      <c r="R141" s="45">
        <f>IF(RES_hhdet_in_tes!R141=0,"",RES_hhdet_in_tes!R141/RES_hhdet_in_fec!R141)</f>
        <v>0.79792979110605367</v>
      </c>
      <c r="S141" s="45">
        <f>IF(RES_hhdet_in_tes!S141=0,"",RES_hhdet_in_tes!S141/RES_hhdet_in_fec!S141)</f>
        <v>0.81254198791751731</v>
      </c>
      <c r="T141" s="45">
        <f>IF(RES_hhdet_in_tes!T141=0,"",RES_hhdet_in_tes!T141/RES_hhdet_in_fec!T141)</f>
        <v>0.82827282020010751</v>
      </c>
      <c r="U141" s="45">
        <f>IF(RES_hhdet_in_tes!U141=0,"",RES_hhdet_in_tes!U141/RES_hhdet_in_fec!U141)</f>
        <v>0.84330609259695843</v>
      </c>
      <c r="V141" s="45">
        <f>IF(RES_hhdet_in_tes!V141=0,"",RES_hhdet_in_tes!V141/RES_hhdet_in_fec!V141)</f>
        <v>0.85582560975118427</v>
      </c>
      <c r="W141" s="45">
        <f>IF(RES_hhdet_in_tes!W141=0,"",RES_hhdet_in_tes!W141/RES_hhdet_in_fec!W141)</f>
        <v>0.86520034251252065</v>
      </c>
      <c r="X141" s="45">
        <f>IF(RES_hhdet_in_tes!X141=0,"",RES_hhdet_in_tes!X141/RES_hhdet_in_fec!X141)</f>
        <v>0.87279146526977536</v>
      </c>
      <c r="Y141" s="45">
        <f>IF(RES_hhdet_in_tes!Y141=0,"",RES_hhdet_in_tes!Y141/RES_hhdet_in_fec!Y141)</f>
        <v>0.87952324123371739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1.199536295017557</v>
      </c>
      <c r="D143" s="119">
        <f>IF(RES_hhdet_in_tes!D143=0,"",RES_hhdet_in_tes!D143/RES_hhdet_in_fec!D143)</f>
        <v>1.2400091595378808</v>
      </c>
      <c r="E143" s="119">
        <f>IF(RES_hhdet_in_tes!E143=0,"",RES_hhdet_in_tes!E143/RES_hhdet_in_fec!E143)</f>
        <v>1.3053008069316823</v>
      </c>
      <c r="F143" s="119">
        <f>IF(RES_hhdet_in_tes!F143=0,"",RES_hhdet_in_tes!F143/RES_hhdet_in_fec!F143)</f>
        <v>1.341954587073475</v>
      </c>
      <c r="G143" s="119">
        <f>IF(RES_hhdet_in_tes!G143=0,"",RES_hhdet_in_tes!G143/RES_hhdet_in_fec!G143)</f>
        <v>1.3975392943591947</v>
      </c>
      <c r="H143" s="119">
        <f>IF(RES_hhdet_in_tes!H143=0,"",RES_hhdet_in_tes!H143/RES_hhdet_in_fec!H143)</f>
        <v>1.4196773665409967</v>
      </c>
      <c r="I143" s="119">
        <f>IF(RES_hhdet_in_tes!I143=0,"",RES_hhdet_in_tes!I143/RES_hhdet_in_fec!I143)</f>
        <v>1.4253062047108955</v>
      </c>
      <c r="J143" s="119">
        <f>IF(RES_hhdet_in_tes!J143=0,"",RES_hhdet_in_tes!J143/RES_hhdet_in_fec!J143)</f>
        <v>1.4527698168105101</v>
      </c>
      <c r="K143" s="119">
        <f>IF(RES_hhdet_in_tes!K143=0,"",RES_hhdet_in_tes!K143/RES_hhdet_in_fec!K143)</f>
        <v>1.5040207743493308</v>
      </c>
      <c r="L143" s="119">
        <f>IF(RES_hhdet_in_tes!L143=0,"",RES_hhdet_in_tes!L143/RES_hhdet_in_fec!L143)</f>
        <v>1.6133188572052188</v>
      </c>
      <c r="M143" s="119">
        <f>IF(RES_hhdet_in_tes!M143=0,"",RES_hhdet_in_tes!M143/RES_hhdet_in_fec!M143)</f>
        <v>1.6604619646252892</v>
      </c>
      <c r="N143" s="119">
        <f>IF(RES_hhdet_in_tes!N143=0,"",RES_hhdet_in_tes!N143/RES_hhdet_in_fec!N143)</f>
        <v>1.8308557549678703</v>
      </c>
      <c r="O143" s="119">
        <f>IF(RES_hhdet_in_tes!O143=0,"",RES_hhdet_in_tes!O143/RES_hhdet_in_fec!O143)</f>
        <v>1.8227343731041514</v>
      </c>
      <c r="P143" s="119">
        <f>IF(RES_hhdet_in_tes!P143=0,"",RES_hhdet_in_tes!P143/RES_hhdet_in_fec!P143)</f>
        <v>1.8394627606879306</v>
      </c>
      <c r="Q143" s="119">
        <f>IF(RES_hhdet_in_tes!Q143=0,"",RES_hhdet_in_tes!Q143/RES_hhdet_in_fec!Q143)</f>
        <v>2.0255514584537964</v>
      </c>
      <c r="R143" s="119">
        <f>IF(RES_hhdet_in_tes!R143=0,"",RES_hhdet_in_tes!R143/RES_hhdet_in_fec!R143)</f>
        <v>1.9312996091585668</v>
      </c>
      <c r="S143" s="119">
        <f>IF(RES_hhdet_in_tes!S143=0,"",RES_hhdet_in_tes!S143/RES_hhdet_in_fec!S143)</f>
        <v>1.7795219657424719</v>
      </c>
      <c r="T143" s="119">
        <f>IF(RES_hhdet_in_tes!T143=0,"",RES_hhdet_in_tes!T143/RES_hhdet_in_fec!T143)</f>
        <v>1.7815488348543287</v>
      </c>
      <c r="U143" s="119">
        <f>IF(RES_hhdet_in_tes!U143=0,"",RES_hhdet_in_tes!U143/RES_hhdet_in_fec!U143)</f>
        <v>1.7740206112198162</v>
      </c>
      <c r="V143" s="119">
        <f>IF(RES_hhdet_in_tes!V143=0,"",RES_hhdet_in_tes!V143/RES_hhdet_in_fec!V143)</f>
        <v>1.5595385993346302</v>
      </c>
      <c r="W143" s="119">
        <f>IF(RES_hhdet_in_tes!W143=0,"",RES_hhdet_in_tes!W143/RES_hhdet_in_fec!W143)</f>
        <v>1.7638887583648999</v>
      </c>
      <c r="X143" s="119">
        <f>IF(RES_hhdet_in_tes!X143=0,"",RES_hhdet_in_tes!X143/RES_hhdet_in_fec!X143)</f>
        <v>1.744286128226022</v>
      </c>
      <c r="Y143" s="119">
        <f>IF(RES_hhdet_in_tes!Y143=0,"",RES_hhdet_in_tes!Y143/RES_hhdet_in_fec!Y143)</f>
        <v>1.5610535924371098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1.5183750723756011</v>
      </c>
      <c r="D144" s="124">
        <f>IF(RES_hhdet_in_tes!D144=0,"",RES_hhdet_in_tes!D144/RES_hhdet_in_fec!D144)</f>
        <v>1.6144633128846411</v>
      </c>
      <c r="E144" s="124">
        <f>IF(RES_hhdet_in_tes!E144=0,"",RES_hhdet_in_tes!E144/RES_hhdet_in_fec!E144)</f>
        <v>1.7121693255412889</v>
      </c>
      <c r="F144" s="124">
        <f>IF(RES_hhdet_in_tes!F144=0,"",RES_hhdet_in_tes!F144/RES_hhdet_in_fec!F144)</f>
        <v>1.8105511519760888</v>
      </c>
      <c r="G144" s="124">
        <f>IF(RES_hhdet_in_tes!G144=0,"",RES_hhdet_in_tes!G144/RES_hhdet_in_fec!G144)</f>
        <v>1.9104670368520744</v>
      </c>
      <c r="H144" s="124">
        <f>IF(RES_hhdet_in_tes!H144=0,"",RES_hhdet_in_tes!H144/RES_hhdet_in_fec!H144)</f>
        <v>2.0118137345212554</v>
      </c>
      <c r="I144" s="124">
        <f>IF(RES_hhdet_in_tes!I144=0,"",RES_hhdet_in_tes!I144/RES_hhdet_in_fec!I144)</f>
        <v>2.1148045936209701</v>
      </c>
      <c r="J144" s="124">
        <f>IF(RES_hhdet_in_tes!J144=0,"",RES_hhdet_in_tes!J144/RES_hhdet_in_fec!J144)</f>
        <v>2.2203094681094893</v>
      </c>
      <c r="K144" s="124">
        <f>IF(RES_hhdet_in_tes!K144=0,"",RES_hhdet_in_tes!K144/RES_hhdet_in_fec!K144)</f>
        <v>2.3290706526757581</v>
      </c>
      <c r="L144" s="124">
        <f>IF(RES_hhdet_in_tes!L144=0,"",RES_hhdet_in_tes!L144/RES_hhdet_in_fec!L144)</f>
        <v>2.4412916390905997</v>
      </c>
      <c r="M144" s="124">
        <f>IF(RES_hhdet_in_tes!M144=0,"",RES_hhdet_in_tes!M144/RES_hhdet_in_fec!M144)</f>
        <v>2.5785146786294906</v>
      </c>
      <c r="N144" s="124">
        <f>IF(RES_hhdet_in_tes!N144=0,"",RES_hhdet_in_tes!N144/RES_hhdet_in_fec!N144)</f>
        <v>2.7481683864062179</v>
      </c>
      <c r="O144" s="124">
        <f>IF(RES_hhdet_in_tes!O144=0,"",RES_hhdet_in_tes!O144/RES_hhdet_in_fec!O144)</f>
        <v>2.9528048913630358</v>
      </c>
      <c r="P144" s="124">
        <f>IF(RES_hhdet_in_tes!P144=0,"",RES_hhdet_in_tes!P144/RES_hhdet_in_fec!P144)</f>
        <v>3.171790376965018</v>
      </c>
      <c r="Q144" s="124">
        <f>IF(RES_hhdet_in_tes!Q144=0,"",RES_hhdet_in_tes!Q144/RES_hhdet_in_fec!Q144)</f>
        <v>3.3420883866951034</v>
      </c>
      <c r="R144" s="124">
        <f>IF(RES_hhdet_in_tes!R144=0,"",RES_hhdet_in_tes!R144/RES_hhdet_in_fec!R144)</f>
        <v>3.3428847269554174</v>
      </c>
      <c r="S144" s="124">
        <f>IF(RES_hhdet_in_tes!S144=0,"",RES_hhdet_in_tes!S144/RES_hhdet_in_fec!S144)</f>
        <v>3.3429732092065634</v>
      </c>
      <c r="T144" s="124">
        <f>IF(RES_hhdet_in_tes!T144=0,"",RES_hhdet_in_tes!T144/RES_hhdet_in_fec!T144)</f>
        <v>3.3430715228189474</v>
      </c>
      <c r="U144" s="124">
        <f>IF(RES_hhdet_in_tes!U144=0,"",RES_hhdet_in_tes!U144/RES_hhdet_in_fec!U144)</f>
        <v>3.3431807601660415</v>
      </c>
      <c r="V144" s="124">
        <f>IF(RES_hhdet_in_tes!V144=0,"",RES_hhdet_in_tes!V144/RES_hhdet_in_fec!V144)</f>
        <v>3.3530121214044772</v>
      </c>
      <c r="W144" s="124">
        <f>IF(RES_hhdet_in_tes!W144=0,"",RES_hhdet_in_tes!W144/RES_hhdet_in_fec!W144)</f>
        <v>3.4053778470232317</v>
      </c>
      <c r="X144" s="124">
        <f>IF(RES_hhdet_in_tes!X144=0,"",RES_hhdet_in_tes!X144/RES_hhdet_in_fec!X144)</f>
        <v>3.4755108218900364</v>
      </c>
      <c r="Y144" s="124">
        <f>IF(RES_hhdet_in_tes!Y144=0,"",RES_hhdet_in_tes!Y144/RES_hhdet_in_fec!Y144)</f>
        <v>3.5559914329971654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1.5183750723756011</v>
      </c>
      <c r="D145" s="111">
        <f>IF(RES_hhdet_in_tes!D145=0,"",RES_hhdet_in_tes!D145/RES_hhdet_in_fec!D145)</f>
        <v>1.6144633128846411</v>
      </c>
      <c r="E145" s="111">
        <f>IF(RES_hhdet_in_tes!E145=0,"",RES_hhdet_in_tes!E145/RES_hhdet_in_fec!E145)</f>
        <v>1.7121693255412889</v>
      </c>
      <c r="F145" s="111">
        <f>IF(RES_hhdet_in_tes!F145=0,"",RES_hhdet_in_tes!F145/RES_hhdet_in_fec!F145)</f>
        <v>1.8105511519760888</v>
      </c>
      <c r="G145" s="111">
        <f>IF(RES_hhdet_in_tes!G145=0,"",RES_hhdet_in_tes!G145/RES_hhdet_in_fec!G145)</f>
        <v>1.9104670368520744</v>
      </c>
      <c r="H145" s="111">
        <f>IF(RES_hhdet_in_tes!H145=0,"",RES_hhdet_in_tes!H145/RES_hhdet_in_fec!H145)</f>
        <v>2.0118137345212554</v>
      </c>
      <c r="I145" s="111">
        <f>IF(RES_hhdet_in_tes!I145=0,"",RES_hhdet_in_tes!I145/RES_hhdet_in_fec!I145)</f>
        <v>2.1148045936209701</v>
      </c>
      <c r="J145" s="111">
        <f>IF(RES_hhdet_in_tes!J145=0,"",RES_hhdet_in_tes!J145/RES_hhdet_in_fec!J145)</f>
        <v>2.2203094681094893</v>
      </c>
      <c r="K145" s="111">
        <f>IF(RES_hhdet_in_tes!K145=0,"",RES_hhdet_in_tes!K145/RES_hhdet_in_fec!K145)</f>
        <v>2.3290706526757581</v>
      </c>
      <c r="L145" s="111">
        <f>IF(RES_hhdet_in_tes!L145=0,"",RES_hhdet_in_tes!L145/RES_hhdet_in_fec!L145)</f>
        <v>2.4412916390905997</v>
      </c>
      <c r="M145" s="111">
        <f>IF(RES_hhdet_in_tes!M145=0,"",RES_hhdet_in_tes!M145/RES_hhdet_in_fec!M145)</f>
        <v>2.5785146786294906</v>
      </c>
      <c r="N145" s="111">
        <f>IF(RES_hhdet_in_tes!N145=0,"",RES_hhdet_in_tes!N145/RES_hhdet_in_fec!N145)</f>
        <v>2.7481683864062179</v>
      </c>
      <c r="O145" s="111">
        <f>IF(RES_hhdet_in_tes!O145=0,"",RES_hhdet_in_tes!O145/RES_hhdet_in_fec!O145)</f>
        <v>2.9528048913630358</v>
      </c>
      <c r="P145" s="111">
        <f>IF(RES_hhdet_in_tes!P145=0,"",RES_hhdet_in_tes!P145/RES_hhdet_in_fec!P145)</f>
        <v>3.171790376965018</v>
      </c>
      <c r="Q145" s="111">
        <f>IF(RES_hhdet_in_tes!Q145=0,"",RES_hhdet_in_tes!Q145/RES_hhdet_in_fec!Q145)</f>
        <v>3.3420883866951034</v>
      </c>
      <c r="R145" s="111">
        <f>IF(RES_hhdet_in_tes!R145=0,"",RES_hhdet_in_tes!R145/RES_hhdet_in_fec!R145)</f>
        <v>3.3428847269554174</v>
      </c>
      <c r="S145" s="111">
        <f>IF(RES_hhdet_in_tes!S145=0,"",RES_hhdet_in_tes!S145/RES_hhdet_in_fec!S145)</f>
        <v>3.3429732092065634</v>
      </c>
      <c r="T145" s="111">
        <f>IF(RES_hhdet_in_tes!T145=0,"",RES_hhdet_in_tes!T145/RES_hhdet_in_fec!T145)</f>
        <v>3.3430715228189474</v>
      </c>
      <c r="U145" s="111">
        <f>IF(RES_hhdet_in_tes!U145=0,"",RES_hhdet_in_tes!U145/RES_hhdet_in_fec!U145)</f>
        <v>3.3431807601660415</v>
      </c>
      <c r="V145" s="111">
        <f>IF(RES_hhdet_in_tes!V145=0,"",RES_hhdet_in_tes!V145/RES_hhdet_in_fec!V145)</f>
        <v>3.3530121214044772</v>
      </c>
      <c r="W145" s="111">
        <f>IF(RES_hhdet_in_tes!W145=0,"",RES_hhdet_in_tes!W145/RES_hhdet_in_fec!W145)</f>
        <v>3.4053778470232317</v>
      </c>
      <c r="X145" s="111">
        <f>IF(RES_hhdet_in_tes!X145=0,"",RES_hhdet_in_tes!X145/RES_hhdet_in_fec!X145)</f>
        <v>3.4755108218900364</v>
      </c>
      <c r="Y145" s="111">
        <f>IF(RES_hhdet_in_tes!Y145=0,"",RES_hhdet_in_tes!Y145/RES_hhdet_in_fec!Y145)</f>
        <v>3.5559914329971654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2.1714733651817451</v>
      </c>
      <c r="D146" s="124">
        <f>IF(RES_hhdet_in_tes!D146=0,"",RES_hhdet_in_tes!D146/RES_hhdet_in_fec!D146)</f>
        <v>2.2588547130186836</v>
      </c>
      <c r="E146" s="124">
        <f>IF(RES_hhdet_in_tes!E146=0,"",RES_hhdet_in_tes!E146/RES_hhdet_in_fec!E146)</f>
        <v>2.3475460752853263</v>
      </c>
      <c r="F146" s="124">
        <f>IF(RES_hhdet_in_tes!F146=0,"",RES_hhdet_in_tes!F146/RES_hhdet_in_fec!F146)</f>
        <v>2.4369497674514977</v>
      </c>
      <c r="G146" s="124">
        <f>IF(RES_hhdet_in_tes!G146=0,"",RES_hhdet_in_tes!G146/RES_hhdet_in_fec!G146)</f>
        <v>2.5275837341301419</v>
      </c>
      <c r="H146" s="124">
        <f>IF(RES_hhdet_in_tes!H146=0,"",RES_hhdet_in_tes!H146/RES_hhdet_in_fec!H146)</f>
        <v>2.6193665743097108</v>
      </c>
      <c r="I146" s="124">
        <f>IF(RES_hhdet_in_tes!I146=0,"",RES_hhdet_in_tes!I146/RES_hhdet_in_fec!I146)</f>
        <v>2.712406859025839</v>
      </c>
      <c r="J146" s="124">
        <f>IF(RES_hhdet_in_tes!J146=0,"",RES_hhdet_in_tes!J146/RES_hhdet_in_fec!J146)</f>
        <v>2.8071911954975586</v>
      </c>
      <c r="K146" s="124">
        <f>IF(RES_hhdet_in_tes!K146=0,"",RES_hhdet_in_tes!K146/RES_hhdet_in_fec!K146)</f>
        <v>2.9041050172155622</v>
      </c>
      <c r="L146" s="124">
        <f>IF(RES_hhdet_in_tes!L146=0,"",RES_hhdet_in_tes!L146/RES_hhdet_in_fec!L146)</f>
        <v>3.0031994368089894</v>
      </c>
      <c r="M146" s="124">
        <f>IF(RES_hhdet_in_tes!M146=0,"",RES_hhdet_in_tes!M146/RES_hhdet_in_fec!M146)</f>
        <v>3.1167543374286821</v>
      </c>
      <c r="N146" s="124">
        <f>IF(RES_hhdet_in_tes!N146=0,"",RES_hhdet_in_tes!N146/RES_hhdet_in_fec!N146)</f>
        <v>3.2484150526112892</v>
      </c>
      <c r="O146" s="124">
        <f>IF(RES_hhdet_in_tes!O146=0,"",RES_hhdet_in_tes!O146/RES_hhdet_in_fec!O146)</f>
        <v>3.3979467126630176</v>
      </c>
      <c r="P146" s="124">
        <f>IF(RES_hhdet_in_tes!P146=0,"",RES_hhdet_in_tes!P146/RES_hhdet_in_fec!P146)</f>
        <v>3.550796895953428</v>
      </c>
      <c r="Q146" s="124">
        <f>IF(RES_hhdet_in_tes!Q146=0,"",RES_hhdet_in_tes!Q146/RES_hhdet_in_fec!Q146)</f>
        <v>3.6681070680995935</v>
      </c>
      <c r="R146" s="124">
        <f>IF(RES_hhdet_in_tes!R146=0,"",RES_hhdet_in_tes!R146/RES_hhdet_in_fec!R146)</f>
        <v>3.693525615531867</v>
      </c>
      <c r="S146" s="124">
        <f>IF(RES_hhdet_in_tes!S146=0,"",RES_hhdet_in_tes!S146/RES_hhdet_in_fec!S146)</f>
        <v>3.6963498985798973</v>
      </c>
      <c r="T146" s="124">
        <f>IF(RES_hhdet_in_tes!T146=0,"",RES_hhdet_in_tes!T146/RES_hhdet_in_fec!T146)</f>
        <v>3.699487990855487</v>
      </c>
      <c r="U146" s="124">
        <f>IF(RES_hhdet_in_tes!U146=0,"",RES_hhdet_in_tes!U146/RES_hhdet_in_fec!U146)</f>
        <v>3.7029747600505867</v>
      </c>
      <c r="V146" s="124">
        <f>IF(RES_hhdet_in_tes!V146=0,"",RES_hhdet_in_tes!V146/RES_hhdet_in_fec!V146)</f>
        <v>3.7129383302339773</v>
      </c>
      <c r="W146" s="124">
        <f>IF(RES_hhdet_in_tes!W146=0,"",RES_hhdet_in_tes!W146/RES_hhdet_in_fec!W146)</f>
        <v>3.7456406996447145</v>
      </c>
      <c r="X146" s="124">
        <f>IF(RES_hhdet_in_tes!X146=0,"",RES_hhdet_in_tes!X146/RES_hhdet_in_fec!X146)</f>
        <v>3.7863498254075387</v>
      </c>
      <c r="Y146" s="124">
        <f>IF(RES_hhdet_in_tes!Y146=0,"",RES_hhdet_in_tes!Y146/RES_hhdet_in_fec!Y146)</f>
        <v>3.8322362464421693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2.1714733651817451</v>
      </c>
      <c r="D147" s="111">
        <f>IF(RES_hhdet_in_tes!D147=0,"",RES_hhdet_in_tes!D147/RES_hhdet_in_fec!D147)</f>
        <v>2.2588547130186836</v>
      </c>
      <c r="E147" s="111">
        <f>IF(RES_hhdet_in_tes!E147=0,"",RES_hhdet_in_tes!E147/RES_hhdet_in_fec!E147)</f>
        <v>2.3475460752853263</v>
      </c>
      <c r="F147" s="111">
        <f>IF(RES_hhdet_in_tes!F147=0,"",RES_hhdet_in_tes!F147/RES_hhdet_in_fec!F147)</f>
        <v>2.4369497674514977</v>
      </c>
      <c r="G147" s="111">
        <f>IF(RES_hhdet_in_tes!G147=0,"",RES_hhdet_in_tes!G147/RES_hhdet_in_fec!G147)</f>
        <v>2.5275837341301419</v>
      </c>
      <c r="H147" s="111">
        <f>IF(RES_hhdet_in_tes!H147=0,"",RES_hhdet_in_tes!H147/RES_hhdet_in_fec!H147)</f>
        <v>2.6193665743097108</v>
      </c>
      <c r="I147" s="111">
        <f>IF(RES_hhdet_in_tes!I147=0,"",RES_hhdet_in_tes!I147/RES_hhdet_in_fec!I147)</f>
        <v>2.712406859025839</v>
      </c>
      <c r="J147" s="111">
        <f>IF(RES_hhdet_in_tes!J147=0,"",RES_hhdet_in_tes!J147/RES_hhdet_in_fec!J147)</f>
        <v>2.8071911954975586</v>
      </c>
      <c r="K147" s="111">
        <f>IF(RES_hhdet_in_tes!K147=0,"",RES_hhdet_in_tes!K147/RES_hhdet_in_fec!K147)</f>
        <v>2.9041050172155622</v>
      </c>
      <c r="L147" s="111">
        <f>IF(RES_hhdet_in_tes!L147=0,"",RES_hhdet_in_tes!L147/RES_hhdet_in_fec!L147)</f>
        <v>3.0031994368089894</v>
      </c>
      <c r="M147" s="111">
        <f>IF(RES_hhdet_in_tes!M147=0,"",RES_hhdet_in_tes!M147/RES_hhdet_in_fec!M147)</f>
        <v>3.1167543374286821</v>
      </c>
      <c r="N147" s="111">
        <f>IF(RES_hhdet_in_tes!N147=0,"",RES_hhdet_in_tes!N147/RES_hhdet_in_fec!N147)</f>
        <v>3.2484150526112892</v>
      </c>
      <c r="O147" s="111">
        <f>IF(RES_hhdet_in_tes!O147=0,"",RES_hhdet_in_tes!O147/RES_hhdet_in_fec!O147)</f>
        <v>3.3979467126630176</v>
      </c>
      <c r="P147" s="111">
        <f>IF(RES_hhdet_in_tes!P147=0,"",RES_hhdet_in_tes!P147/RES_hhdet_in_fec!P147)</f>
        <v>3.550796895953428</v>
      </c>
      <c r="Q147" s="111">
        <f>IF(RES_hhdet_in_tes!Q147=0,"",RES_hhdet_in_tes!Q147/RES_hhdet_in_fec!Q147)</f>
        <v>3.6681070680995935</v>
      </c>
      <c r="R147" s="111">
        <f>IF(RES_hhdet_in_tes!R147=0,"",RES_hhdet_in_tes!R147/RES_hhdet_in_fec!R147)</f>
        <v>3.693525615531867</v>
      </c>
      <c r="S147" s="111">
        <f>IF(RES_hhdet_in_tes!S147=0,"",RES_hhdet_in_tes!S147/RES_hhdet_in_fec!S147)</f>
        <v>3.6963498985798973</v>
      </c>
      <c r="T147" s="111">
        <f>IF(RES_hhdet_in_tes!T147=0,"",RES_hhdet_in_tes!T147/RES_hhdet_in_fec!T147)</f>
        <v>3.699487990855487</v>
      </c>
      <c r="U147" s="111">
        <f>IF(RES_hhdet_in_tes!U147=0,"",RES_hhdet_in_tes!U147/RES_hhdet_in_fec!U147)</f>
        <v>3.7029747600505867</v>
      </c>
      <c r="V147" s="111">
        <f>IF(RES_hhdet_in_tes!V147=0,"",RES_hhdet_in_tes!V147/RES_hhdet_in_fec!V147)</f>
        <v>3.7129383302339773</v>
      </c>
      <c r="W147" s="111">
        <f>IF(RES_hhdet_in_tes!W147=0,"",RES_hhdet_in_tes!W147/RES_hhdet_in_fec!W147)</f>
        <v>3.7456406996447145</v>
      </c>
      <c r="X147" s="111">
        <f>IF(RES_hhdet_in_tes!X147=0,"",RES_hhdet_in_tes!X147/RES_hhdet_in_fec!X147)</f>
        <v>3.7863498254075387</v>
      </c>
      <c r="Y147" s="111">
        <f>IF(RES_hhdet_in_tes!Y147=0,"",RES_hhdet_in_tes!Y147/RES_hhdet_in_fec!Y147)</f>
        <v>3.8322362464421693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0.5884506909856202</v>
      </c>
      <c r="D148" s="124">
        <f>IF(RES_hhdet_in_tes!D148=0,"",RES_hhdet_in_tes!D148/RES_hhdet_in_fec!D148)</f>
        <v>0.57915007308180622</v>
      </c>
      <c r="E148" s="124">
        <f>IF(RES_hhdet_in_tes!E148=0,"",RES_hhdet_in_tes!E148/RES_hhdet_in_fec!E148)</f>
        <v>0.58608355837026072</v>
      </c>
      <c r="F148" s="124">
        <f>IF(RES_hhdet_in_tes!F148=0,"",RES_hhdet_in_tes!F148/RES_hhdet_in_fec!F148)</f>
        <v>0.58790821413258709</v>
      </c>
      <c r="G148" s="124">
        <f>IF(RES_hhdet_in_tes!G148=0,"",RES_hhdet_in_tes!G148/RES_hhdet_in_fec!G148)</f>
        <v>0.59080017192201029</v>
      </c>
      <c r="H148" s="124">
        <f>IF(RES_hhdet_in_tes!H148=0,"",RES_hhdet_in_tes!H148/RES_hhdet_in_fec!H148)</f>
        <v>0.59245320133476687</v>
      </c>
      <c r="I148" s="124">
        <f>IF(RES_hhdet_in_tes!I148=0,"",RES_hhdet_in_tes!I148/RES_hhdet_in_fec!I148)</f>
        <v>0.60438934810783995</v>
      </c>
      <c r="J148" s="124">
        <f>IF(RES_hhdet_in_tes!J148=0,"",RES_hhdet_in_tes!J148/RES_hhdet_in_fec!J148)</f>
        <v>0.61549491621986352</v>
      </c>
      <c r="K148" s="124">
        <f>IF(RES_hhdet_in_tes!K148=0,"",RES_hhdet_in_tes!K148/RES_hhdet_in_fec!K148)</f>
        <v>0.6119675913417495</v>
      </c>
      <c r="L148" s="124">
        <f>IF(RES_hhdet_in_tes!L148=0,"",RES_hhdet_in_tes!L148/RES_hhdet_in_fec!L148)</f>
        <v>0.60889393578861173</v>
      </c>
      <c r="M148" s="124">
        <f>IF(RES_hhdet_in_tes!M148=0,"",RES_hhdet_in_tes!M148/RES_hhdet_in_fec!M148)</f>
        <v>0.62185124524005986</v>
      </c>
      <c r="N148" s="124">
        <f>IF(RES_hhdet_in_tes!N148=0,"",RES_hhdet_in_tes!N148/RES_hhdet_in_fec!N148)</f>
        <v>0.64340828033465047</v>
      </c>
      <c r="O148" s="124">
        <f>IF(RES_hhdet_in_tes!O148=0,"",RES_hhdet_in_tes!O148/RES_hhdet_in_fec!O148)</f>
        <v>0.6442641250765847</v>
      </c>
      <c r="P148" s="124">
        <f>IF(RES_hhdet_in_tes!P148=0,"",RES_hhdet_in_tes!P148/RES_hhdet_in_fec!P148)</f>
        <v>0.66748168313178025</v>
      </c>
      <c r="Q148" s="124">
        <f>IF(RES_hhdet_in_tes!Q148=0,"",RES_hhdet_in_tes!Q148/RES_hhdet_in_fec!Q148)</f>
        <v>0.68122443890695072</v>
      </c>
      <c r="R148" s="124">
        <f>IF(RES_hhdet_in_tes!R148=0,"",RES_hhdet_in_tes!R148/RES_hhdet_in_fec!R148)</f>
        <v>0.69529065162792336</v>
      </c>
      <c r="S148" s="124">
        <f>IF(RES_hhdet_in_tes!S148=0,"",RES_hhdet_in_tes!S148/RES_hhdet_in_fec!S148)</f>
        <v>0.70929456192121076</v>
      </c>
      <c r="T148" s="124">
        <f>IF(RES_hhdet_in_tes!T148=0,"",RES_hhdet_in_tes!T148/RES_hhdet_in_fec!T148)</f>
        <v>0.72376519163932784</v>
      </c>
      <c r="U148" s="124">
        <f>IF(RES_hhdet_in_tes!U148=0,"",RES_hhdet_in_tes!U148/RES_hhdet_in_fec!U148)</f>
        <v>0.73451980564350905</v>
      </c>
      <c r="V148" s="124">
        <f>IF(RES_hhdet_in_tes!V148=0,"",RES_hhdet_in_tes!V148/RES_hhdet_in_fec!V148)</f>
        <v>0.74441387383942992</v>
      </c>
      <c r="W148" s="124">
        <f>IF(RES_hhdet_in_tes!W148=0,"",RES_hhdet_in_tes!W148/RES_hhdet_in_fec!W148)</f>
        <v>0.7536667437010186</v>
      </c>
      <c r="X148" s="124">
        <f>IF(RES_hhdet_in_tes!X148=0,"",RES_hhdet_in_tes!X148/RES_hhdet_in_fec!X148)</f>
        <v>0.76863003761526416</v>
      </c>
      <c r="Y148" s="124">
        <f>IF(RES_hhdet_in_tes!Y148=0,"",RES_hhdet_in_tes!Y148/RES_hhdet_in_fec!Y148)</f>
        <v>0.77990704687154166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0.52670030178479621</v>
      </c>
      <c r="D149" s="111">
        <f>IF(RES_hhdet_in_tes!D149=0,"",RES_hhdet_in_tes!D149/RES_hhdet_in_fec!D149)</f>
        <v>0.52996711038006816</v>
      </c>
      <c r="E149" s="111">
        <f>IF(RES_hhdet_in_tes!E149=0,"",RES_hhdet_in_tes!E149/RES_hhdet_in_fec!E149)</f>
        <v>0.53368801982919745</v>
      </c>
      <c r="F149" s="111">
        <f>IF(RES_hhdet_in_tes!F149=0,"",RES_hhdet_in_tes!F149/RES_hhdet_in_fec!F149)</f>
        <v>0.53747085212203483</v>
      </c>
      <c r="G149" s="111">
        <f>IF(RES_hhdet_in_tes!G149=0,"",RES_hhdet_in_tes!G149/RES_hhdet_in_fec!G149)</f>
        <v>0.54167188459149673</v>
      </c>
      <c r="H149" s="111">
        <f>IF(RES_hhdet_in_tes!H149=0,"",RES_hhdet_in_tes!H149/RES_hhdet_in_fec!H149)</f>
        <v>0.54624751342769873</v>
      </c>
      <c r="I149" s="111">
        <f>IF(RES_hhdet_in_tes!I149=0,"",RES_hhdet_in_tes!I149/RES_hhdet_in_fec!I149)</f>
        <v>0.55128552537588182</v>
      </c>
      <c r="J149" s="111">
        <f>IF(RES_hhdet_in_tes!J149=0,"",RES_hhdet_in_tes!J149/RES_hhdet_in_fec!J149)</f>
        <v>0.5571455517453664</v>
      </c>
      <c r="K149" s="111">
        <f>IF(RES_hhdet_in_tes!K149=0,"",RES_hhdet_in_tes!K149/RES_hhdet_in_fec!K149)</f>
        <v>0.56413337374335948</v>
      </c>
      <c r="L149" s="111">
        <f>IF(RES_hhdet_in_tes!L149=0,"",RES_hhdet_in_tes!L149/RES_hhdet_in_fec!L149)</f>
        <v>0.57233080037918227</v>
      </c>
      <c r="M149" s="111">
        <f>IF(RES_hhdet_in_tes!M149=0,"",RES_hhdet_in_tes!M149/RES_hhdet_in_fec!M149)</f>
        <v>0.5890417743616404</v>
      </c>
      <c r="N149" s="111">
        <f>IF(RES_hhdet_in_tes!N149=0,"",RES_hhdet_in_tes!N149/RES_hhdet_in_fec!N149)</f>
        <v>0.61658793783969612</v>
      </c>
      <c r="O149" s="111">
        <f>IF(RES_hhdet_in_tes!O149=0,"",RES_hhdet_in_tes!O149/RES_hhdet_in_fec!O149)</f>
        <v>0.65685880245311024</v>
      </c>
      <c r="P149" s="111">
        <f>IF(RES_hhdet_in_tes!P149=0,"",RES_hhdet_in_tes!P149/RES_hhdet_in_fec!P149)</f>
        <v>0.70569157010955197</v>
      </c>
      <c r="Q149" s="111">
        <f>IF(RES_hhdet_in_tes!Q149=0,"",RES_hhdet_in_tes!Q149/RES_hhdet_in_fec!Q149)</f>
        <v>0.74965871802597872</v>
      </c>
      <c r="R149" s="111">
        <f>IF(RES_hhdet_in_tes!R149=0,"",RES_hhdet_in_tes!R149/RES_hhdet_in_fec!R149)</f>
        <v>0.77818363337473384</v>
      </c>
      <c r="S149" s="111">
        <f>IF(RES_hhdet_in_tes!S149=0,"",RES_hhdet_in_tes!S149/RES_hhdet_in_fec!S149)</f>
        <v>0.80474304813355624</v>
      </c>
      <c r="T149" s="111">
        <f>IF(RES_hhdet_in_tes!T149=0,"",RES_hhdet_in_tes!T149/RES_hhdet_in_fec!T149)</f>
        <v>0.82855383749436506</v>
      </c>
      <c r="U149" s="111">
        <f>IF(RES_hhdet_in_tes!U149=0,"",RES_hhdet_in_tes!U149/RES_hhdet_in_fec!U149)</f>
        <v>0.8488328766491603</v>
      </c>
      <c r="V149" s="111">
        <f>IF(RES_hhdet_in_tes!V149=0,"",RES_hhdet_in_tes!V149/RES_hhdet_in_fec!V149)</f>
        <v>0.86479704078991015</v>
      </c>
      <c r="W149" s="111">
        <f>IF(RES_hhdet_in_tes!W149=0,"",RES_hhdet_in_tes!W149/RES_hhdet_in_fec!W149)</f>
        <v>0.87460946213482049</v>
      </c>
      <c r="X149" s="111">
        <f>IF(RES_hhdet_in_tes!X149=0,"",RES_hhdet_in_tes!X149/RES_hhdet_in_fec!X149)</f>
        <v>0.87700521143328691</v>
      </c>
      <c r="Y149" s="111">
        <f>IF(RES_hhdet_in_tes!Y149=0,"",RES_hhdet_in_tes!Y149/RES_hhdet_in_fec!Y149)</f>
        <v>0.87821836024075406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0.58832410451613271</v>
      </c>
      <c r="D153" s="112">
        <f>IF(RES_hhdet_in_tes!D153=0,"",RES_hhdet_in_tes!D153/RES_hhdet_in_fec!D153)</f>
        <v>0.58969703634187709</v>
      </c>
      <c r="E153" s="112">
        <f>IF(RES_hhdet_in_tes!E153=0,"",RES_hhdet_in_tes!E153/RES_hhdet_in_fec!E153)</f>
        <v>0.59120005665874142</v>
      </c>
      <c r="F153" s="112">
        <f>IF(RES_hhdet_in_tes!F153=0,"",RES_hhdet_in_tes!F153/RES_hhdet_in_fec!F153)</f>
        <v>0.59272121163431346</v>
      </c>
      <c r="G153" s="112">
        <f>IF(RES_hhdet_in_tes!G153=0,"",RES_hhdet_in_tes!G153/RES_hhdet_in_fec!G153)</f>
        <v>0.59436318553871637</v>
      </c>
      <c r="H153" s="112">
        <f>IF(RES_hhdet_in_tes!H153=0,"",RES_hhdet_in_tes!H153/RES_hhdet_in_fec!H153)</f>
        <v>0.59611438752153878</v>
      </c>
      <c r="I153" s="112">
        <f>IF(RES_hhdet_in_tes!I153=0,"",RES_hhdet_in_tes!I153/RES_hhdet_in_fec!I153)</f>
        <v>0.59800144852985759</v>
      </c>
      <c r="J153" s="112">
        <f>IF(RES_hhdet_in_tes!J153=0,"",RES_hhdet_in_tes!J153/RES_hhdet_in_fec!J153)</f>
        <v>0.60013115059286459</v>
      </c>
      <c r="K153" s="112">
        <f>IF(RES_hhdet_in_tes!K153=0,"",RES_hhdet_in_tes!K153/RES_hhdet_in_fec!K153)</f>
        <v>0.60259782651147253</v>
      </c>
      <c r="L153" s="112">
        <f>IF(RES_hhdet_in_tes!L153=0,"",RES_hhdet_in_tes!L153/RES_hhdet_in_fec!L153)</f>
        <v>0.60543390962611032</v>
      </c>
      <c r="M153" s="112">
        <f>IF(RES_hhdet_in_tes!M153=0,"",RES_hhdet_in_tes!M153/RES_hhdet_in_fec!M153)</f>
        <v>0.61082564521757132</v>
      </c>
      <c r="N153" s="112">
        <f>IF(RES_hhdet_in_tes!N153=0,"",RES_hhdet_in_tes!N153/RES_hhdet_in_fec!N153)</f>
        <v>0.61971613161730454</v>
      </c>
      <c r="O153" s="112">
        <f>IF(RES_hhdet_in_tes!O153=0,"",RES_hhdet_in_tes!O153/RES_hhdet_in_fec!O153)</f>
        <v>0.63327296769189756</v>
      </c>
      <c r="P153" s="112">
        <f>IF(RES_hhdet_in_tes!P153=0,"",RES_hhdet_in_tes!P153/RES_hhdet_in_fec!P153)</f>
        <v>0.65085341997999835</v>
      </c>
      <c r="Q153" s="112">
        <f>IF(RES_hhdet_in_tes!Q153=0,"",RES_hhdet_in_tes!Q153/RES_hhdet_in_fec!Q153)</f>
        <v>0.66781481603025417</v>
      </c>
      <c r="R153" s="112">
        <f>IF(RES_hhdet_in_tes!R153=0,"",RES_hhdet_in_tes!R153/RES_hhdet_in_fec!R153)</f>
        <v>0.67929326025316838</v>
      </c>
      <c r="S153" s="112">
        <f>IF(RES_hhdet_in_tes!S153=0,"",RES_hhdet_in_tes!S153/RES_hhdet_in_fec!S153)</f>
        <v>0.69041389418125143</v>
      </c>
      <c r="T153" s="112">
        <f>IF(RES_hhdet_in_tes!T153=0,"",RES_hhdet_in_tes!T153/RES_hhdet_in_fec!T153)</f>
        <v>0.70144822604160129</v>
      </c>
      <c r="U153" s="112">
        <f>IF(RES_hhdet_in_tes!U153=0,"",RES_hhdet_in_tes!U153/RES_hhdet_in_fec!U153)</f>
        <v>0.71250718092189558</v>
      </c>
      <c r="V153" s="112">
        <f>IF(RES_hhdet_in_tes!V153=0,"",RES_hhdet_in_tes!V153/RES_hhdet_in_fec!V153)</f>
        <v>0.72337132212914335</v>
      </c>
      <c r="W153" s="112">
        <f>IF(RES_hhdet_in_tes!W153=0,"",RES_hhdet_in_tes!W153/RES_hhdet_in_fec!W153)</f>
        <v>0.73329388721492972</v>
      </c>
      <c r="X153" s="112">
        <f>IF(RES_hhdet_in_tes!X153=0,"",RES_hhdet_in_tes!X153/RES_hhdet_in_fec!X153)</f>
        <v>0.7444764939378623</v>
      </c>
      <c r="Y153" s="112">
        <f>IF(RES_hhdet_in_tes!Y153=0,"",RES_hhdet_in_tes!Y153/RES_hhdet_in_fec!Y153)</f>
        <v>0.75490918633010851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0.85956493421358704</v>
      </c>
      <c r="D154" s="113">
        <f>IF(RES_hhdet_in_tes!D154=0,"",RES_hhdet_in_tes!D154/RES_hhdet_in_fec!D154)</f>
        <v>0.86288110395254991</v>
      </c>
      <c r="E154" s="113">
        <f>IF(RES_hhdet_in_tes!E154=0,"",RES_hhdet_in_tes!E154/RES_hhdet_in_fec!E154)</f>
        <v>0.83828453343391118</v>
      </c>
      <c r="F154" s="113" t="str">
        <f>IF(RES_hhdet_in_tes!F154=0,"",RES_hhdet_in_tes!F154/RES_hhdet_in_fec!F154)</f>
        <v/>
      </c>
      <c r="G154" s="113">
        <f>IF(RES_hhdet_in_tes!G154=0,"",RES_hhdet_in_tes!G154/RES_hhdet_in_fec!G154)</f>
        <v>0.87818595167008029</v>
      </c>
      <c r="H154" s="113">
        <f>IF(RES_hhdet_in_tes!H154=0,"",RES_hhdet_in_tes!H154/RES_hhdet_in_fec!H154)</f>
        <v>0.84343685336604868</v>
      </c>
      <c r="I154" s="113">
        <f>IF(RES_hhdet_in_tes!I154=0,"",RES_hhdet_in_tes!I154/RES_hhdet_in_fec!I154)</f>
        <v>0.86978109951143201</v>
      </c>
      <c r="J154" s="113">
        <f>IF(RES_hhdet_in_tes!J154=0,"",RES_hhdet_in_tes!J154/RES_hhdet_in_fec!J154)</f>
        <v>0.8546667660079702</v>
      </c>
      <c r="K154" s="113">
        <f>IF(RES_hhdet_in_tes!K154=0,"",RES_hhdet_in_tes!K154/RES_hhdet_in_fec!K154)</f>
        <v>0.86527813037078882</v>
      </c>
      <c r="L154" s="113">
        <f>IF(RES_hhdet_in_tes!L154=0,"",RES_hhdet_in_tes!L154/RES_hhdet_in_fec!L154)</f>
        <v>0.87132526264589705</v>
      </c>
      <c r="M154" s="113">
        <f>IF(RES_hhdet_in_tes!M154=0,"",RES_hhdet_in_tes!M154/RES_hhdet_in_fec!M154)</f>
        <v>0.85720236354442603</v>
      </c>
      <c r="N154" s="113">
        <f>IF(RES_hhdet_in_tes!N154=0,"",RES_hhdet_in_tes!N154/RES_hhdet_in_fec!N154)</f>
        <v>0.91140932769487581</v>
      </c>
      <c r="O154" s="113">
        <f>IF(RES_hhdet_in_tes!O154=0,"",RES_hhdet_in_tes!O154/RES_hhdet_in_fec!O154)</f>
        <v>0.91011960623818466</v>
      </c>
      <c r="P154" s="113">
        <f>IF(RES_hhdet_in_tes!P154=0,"",RES_hhdet_in_tes!P154/RES_hhdet_in_fec!P154)</f>
        <v>0.9139681694062981</v>
      </c>
      <c r="Q154" s="113">
        <f>IF(RES_hhdet_in_tes!Q154=0,"",RES_hhdet_in_tes!Q154/RES_hhdet_in_fec!Q154)</f>
        <v>0.88298288966321237</v>
      </c>
      <c r="R154" s="113">
        <f>IF(RES_hhdet_in_tes!R154=0,"",RES_hhdet_in_tes!R154/RES_hhdet_in_fec!R154)</f>
        <v>0.89126408110588951</v>
      </c>
      <c r="S154" s="113">
        <f>IF(RES_hhdet_in_tes!S154=0,"",RES_hhdet_in_tes!S154/RES_hhdet_in_fec!S154)</f>
        <v>0.90149436454727749</v>
      </c>
      <c r="T154" s="113">
        <f>IF(RES_hhdet_in_tes!T154=0,"",RES_hhdet_in_tes!T154/RES_hhdet_in_fec!T154)</f>
        <v>0.90376154709908085</v>
      </c>
      <c r="U154" s="113">
        <f>IF(RES_hhdet_in_tes!U154=0,"",RES_hhdet_in_tes!U154/RES_hhdet_in_fec!U154)</f>
        <v>0.90978915259476101</v>
      </c>
      <c r="V154" s="113">
        <f>IF(RES_hhdet_in_tes!V154=0,"",RES_hhdet_in_tes!V154/RES_hhdet_in_fec!V154)</f>
        <v>0.90727360483266217</v>
      </c>
      <c r="W154" s="113">
        <f>IF(RES_hhdet_in_tes!W154=0,"",RES_hhdet_in_tes!W154/RES_hhdet_in_fec!W154)</f>
        <v>0.92806572418425448</v>
      </c>
      <c r="X154" s="113">
        <f>IF(RES_hhdet_in_tes!X154=0,"",RES_hhdet_in_tes!X154/RES_hhdet_in_fec!X154)</f>
        <v>0.92020424034371562</v>
      </c>
      <c r="Y154" s="113">
        <f>IF(RES_hhdet_in_tes!Y154=0,"",RES_hhdet_in_tes!Y154/RES_hhdet_in_fec!Y154)</f>
        <v>0.90715368948942188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0.58832410451613271</v>
      </c>
      <c r="D155" s="111">
        <f>IF(RES_hhdet_in_tes!D155=0,"",RES_hhdet_in_tes!D155/RES_hhdet_in_fec!D155)</f>
        <v>0.58969703634187709</v>
      </c>
      <c r="E155" s="111">
        <f>IF(RES_hhdet_in_tes!E155=0,"",RES_hhdet_in_tes!E155/RES_hhdet_in_fec!E155)</f>
        <v>0.59120005665874142</v>
      </c>
      <c r="F155" s="111" t="str">
        <f>IF(RES_hhdet_in_tes!F155=0,"",RES_hhdet_in_tes!F155/RES_hhdet_in_fec!F155)</f>
        <v/>
      </c>
      <c r="G155" s="111">
        <f>IF(RES_hhdet_in_tes!G155=0,"",RES_hhdet_in_tes!G155/RES_hhdet_in_fec!G155)</f>
        <v>0.59436318553871637</v>
      </c>
      <c r="H155" s="111">
        <f>IF(RES_hhdet_in_tes!H155=0,"",RES_hhdet_in_tes!H155/RES_hhdet_in_fec!H155)</f>
        <v>0.59611438752153878</v>
      </c>
      <c r="I155" s="111">
        <f>IF(RES_hhdet_in_tes!I155=0,"",RES_hhdet_in_tes!I155/RES_hhdet_in_fec!I155)</f>
        <v>0.59800144852985748</v>
      </c>
      <c r="J155" s="111">
        <f>IF(RES_hhdet_in_tes!J155=0,"",RES_hhdet_in_tes!J155/RES_hhdet_in_fec!J155)</f>
        <v>0.60013115059286459</v>
      </c>
      <c r="K155" s="111">
        <f>IF(RES_hhdet_in_tes!K155=0,"",RES_hhdet_in_tes!K155/RES_hhdet_in_fec!K155)</f>
        <v>0.60259782651147253</v>
      </c>
      <c r="L155" s="111">
        <f>IF(RES_hhdet_in_tes!L155=0,"",RES_hhdet_in_tes!L155/RES_hhdet_in_fec!L155)</f>
        <v>0.60543390962611043</v>
      </c>
      <c r="M155" s="111">
        <f>IF(RES_hhdet_in_tes!M155=0,"",RES_hhdet_in_tes!M155/RES_hhdet_in_fec!M155)</f>
        <v>0.61082564521757132</v>
      </c>
      <c r="N155" s="111">
        <f>IF(RES_hhdet_in_tes!N155=0,"",RES_hhdet_in_tes!N155/RES_hhdet_in_fec!N155)</f>
        <v>0.61971613161730466</v>
      </c>
      <c r="O155" s="111">
        <f>IF(RES_hhdet_in_tes!O155=0,"",RES_hhdet_in_tes!O155/RES_hhdet_in_fec!O155)</f>
        <v>0.63327296769189756</v>
      </c>
      <c r="P155" s="111">
        <f>IF(RES_hhdet_in_tes!P155=0,"",RES_hhdet_in_tes!P155/RES_hhdet_in_fec!P155)</f>
        <v>0.65085341997999835</v>
      </c>
      <c r="Q155" s="111">
        <f>IF(RES_hhdet_in_tes!Q155=0,"",RES_hhdet_in_tes!Q155/RES_hhdet_in_fec!Q155)</f>
        <v>0.66781481603025417</v>
      </c>
      <c r="R155" s="111">
        <f>IF(RES_hhdet_in_tes!R155=0,"",RES_hhdet_in_tes!R155/RES_hhdet_in_fec!R155)</f>
        <v>0.67929326025316838</v>
      </c>
      <c r="S155" s="111">
        <f>IF(RES_hhdet_in_tes!S155=0,"",RES_hhdet_in_tes!S155/RES_hhdet_in_fec!S155)</f>
        <v>0.69041389418125132</v>
      </c>
      <c r="T155" s="111">
        <f>IF(RES_hhdet_in_tes!T155=0,"",RES_hhdet_in_tes!T155/RES_hhdet_in_fec!T155)</f>
        <v>0.70144822604160129</v>
      </c>
      <c r="U155" s="111">
        <f>IF(RES_hhdet_in_tes!U155=0,"",RES_hhdet_in_tes!U155/RES_hhdet_in_fec!U155)</f>
        <v>0.71250718092189558</v>
      </c>
      <c r="V155" s="111">
        <f>IF(RES_hhdet_in_tes!V155=0,"",RES_hhdet_in_tes!V155/RES_hhdet_in_fec!V155)</f>
        <v>0.72337132212914335</v>
      </c>
      <c r="W155" s="111">
        <f>IF(RES_hhdet_in_tes!W155=0,"",RES_hhdet_in_tes!W155/RES_hhdet_in_fec!W155)</f>
        <v>0.73329388721492972</v>
      </c>
      <c r="X155" s="111">
        <f>IF(RES_hhdet_in_tes!X155=0,"",RES_hhdet_in_tes!X155/RES_hhdet_in_fec!X155)</f>
        <v>0.7444764939378623</v>
      </c>
      <c r="Y155" s="111">
        <f>IF(RES_hhdet_in_tes!Y155=0,"",RES_hhdet_in_tes!Y155/RES_hhdet_in_fec!Y155)</f>
        <v>0.75490918633010851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 t="str">
        <f>IF(RES_hhdet_in_tes!F156=0,"",RES_hhdet_in_tes!F156/RES_hhdet_in_fec!F156)</f>
        <v/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0.60052268196323833</v>
      </c>
      <c r="D157" s="124">
        <f>IF(RES_hhdet_in_tes!D157=0,"",RES_hhdet_in_tes!D157/RES_hhdet_in_fec!D157)</f>
        <v>0.57996727602564158</v>
      </c>
      <c r="E157" s="124">
        <f>IF(RES_hhdet_in_tes!E157=0,"",RES_hhdet_in_tes!E157/RES_hhdet_in_fec!E157)</f>
        <v>0.58030434550252152</v>
      </c>
      <c r="F157" s="124">
        <f>IF(RES_hhdet_in_tes!F157=0,"",RES_hhdet_in_tes!F157/RES_hhdet_in_fec!F157)</f>
        <v>0.60090459061339641</v>
      </c>
      <c r="G157" s="124">
        <f>IF(RES_hhdet_in_tes!G157=0,"",RES_hhdet_in_tes!G157/RES_hhdet_in_fec!G157)</f>
        <v>0.61506739733271343</v>
      </c>
      <c r="H157" s="124">
        <f>IF(RES_hhdet_in_tes!H157=0,"",RES_hhdet_in_tes!H157/RES_hhdet_in_fec!H157)</f>
        <v>0.61270334242716329</v>
      </c>
      <c r="I157" s="124">
        <f>IF(RES_hhdet_in_tes!I157=0,"",RES_hhdet_in_tes!I157/RES_hhdet_in_fec!I157)</f>
        <v>0.61897526388202184</v>
      </c>
      <c r="J157" s="124">
        <f>IF(RES_hhdet_in_tes!J157=0,"",RES_hhdet_in_tes!J157/RES_hhdet_in_fec!J157)</f>
        <v>0.62314518329370427</v>
      </c>
      <c r="K157" s="124">
        <f>IF(RES_hhdet_in_tes!K157=0,"",RES_hhdet_in_tes!K157/RES_hhdet_in_fec!K157)</f>
        <v>0.63594600031408111</v>
      </c>
      <c r="L157" s="124">
        <f>IF(RES_hhdet_in_tes!L157=0,"",RES_hhdet_in_tes!L157/RES_hhdet_in_fec!L157)</f>
        <v>0.63649652928019917</v>
      </c>
      <c r="M157" s="124">
        <f>IF(RES_hhdet_in_tes!M157=0,"",RES_hhdet_in_tes!M157/RES_hhdet_in_fec!M157)</f>
        <v>0.65477289923181381</v>
      </c>
      <c r="N157" s="124">
        <f>IF(RES_hhdet_in_tes!N157=0,"",RES_hhdet_in_tes!N157/RES_hhdet_in_fec!N157)</f>
        <v>0.65716764999629562</v>
      </c>
      <c r="O157" s="124">
        <f>IF(RES_hhdet_in_tes!O157=0,"",RES_hhdet_in_tes!O157/RES_hhdet_in_fec!O157)</f>
        <v>0.62983735137628172</v>
      </c>
      <c r="P157" s="124">
        <f>IF(RES_hhdet_in_tes!P157=0,"",RES_hhdet_in_tes!P157/RES_hhdet_in_fec!P157)</f>
        <v>0.68055322114866124</v>
      </c>
      <c r="Q157" s="124">
        <f>IF(RES_hhdet_in_tes!Q157=0,"",RES_hhdet_in_tes!Q157/RES_hhdet_in_fec!Q157)</f>
        <v>0.68153051374542262</v>
      </c>
      <c r="R157" s="124">
        <f>IF(RES_hhdet_in_tes!R157=0,"",RES_hhdet_in_tes!R157/RES_hhdet_in_fec!R157)</f>
        <v>0.68635572816285684</v>
      </c>
      <c r="S157" s="124">
        <f>IF(RES_hhdet_in_tes!S157=0,"",RES_hhdet_in_tes!S157/RES_hhdet_in_fec!S157)</f>
        <v>0.65421344687771565</v>
      </c>
      <c r="T157" s="124">
        <f>IF(RES_hhdet_in_tes!T157=0,"",RES_hhdet_in_tes!T157/RES_hhdet_in_fec!T157)</f>
        <v>0.67384845721239794</v>
      </c>
      <c r="U157" s="124">
        <f>IF(RES_hhdet_in_tes!U157=0,"",RES_hhdet_in_tes!U157/RES_hhdet_in_fec!U157)</f>
        <v>0.69164084365805056</v>
      </c>
      <c r="V157" s="124">
        <f>IF(RES_hhdet_in_tes!V157=0,"",RES_hhdet_in_tes!V157/RES_hhdet_in_fec!V157)</f>
        <v>0.73028293216047591</v>
      </c>
      <c r="W157" s="124">
        <f>IF(RES_hhdet_in_tes!W157=0,"",RES_hhdet_in_tes!W157/RES_hhdet_in_fec!W157)</f>
        <v>0.7219117106619094</v>
      </c>
      <c r="X157" s="124">
        <f>IF(RES_hhdet_in_tes!X157=0,"",RES_hhdet_in_tes!X157/RES_hhdet_in_fec!X157)</f>
        <v>0.7499334089261086</v>
      </c>
      <c r="Y157" s="124">
        <f>IF(RES_hhdet_in_tes!Y157=0,"",RES_hhdet_in_tes!Y157/RES_hhdet_in_fec!Y157)</f>
        <v>0.74204668405127205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0.57963023690877402</v>
      </c>
      <c r="D158" s="111">
        <f>IF(RES_hhdet_in_tes!D158=0,"",RES_hhdet_in_tes!D158/RES_hhdet_in_fec!D158)</f>
        <v>0.57996727602564158</v>
      </c>
      <c r="E158" s="111">
        <f>IF(RES_hhdet_in_tes!E158=0,"",RES_hhdet_in_tes!E158/RES_hhdet_in_fec!E158)</f>
        <v>0.58030434550252152</v>
      </c>
      <c r="F158" s="111">
        <f>IF(RES_hhdet_in_tes!F158=0,"",RES_hhdet_in_tes!F158/RES_hhdet_in_fec!F158)</f>
        <v>0.58064141911940292</v>
      </c>
      <c r="G158" s="111">
        <f>IF(RES_hhdet_in_tes!G158=0,"",RES_hhdet_in_tes!G158/RES_hhdet_in_fec!G158)</f>
        <v>0.58097852069606981</v>
      </c>
      <c r="H158" s="111">
        <f>IF(RES_hhdet_in_tes!H158=0,"",RES_hhdet_in_tes!H158/RES_hhdet_in_fec!H158)</f>
        <v>0.58131564731728391</v>
      </c>
      <c r="I158" s="111">
        <f>IF(RES_hhdet_in_tes!I158=0,"",RES_hhdet_in_tes!I158/RES_hhdet_in_fec!I158)</f>
        <v>0.58165280485224036</v>
      </c>
      <c r="J158" s="111">
        <f>IF(RES_hhdet_in_tes!J158=0,"",RES_hhdet_in_tes!J158/RES_hhdet_in_fec!J158)</f>
        <v>0.5819900173449617</v>
      </c>
      <c r="K158" s="111">
        <f>IF(RES_hhdet_in_tes!K158=0,"",RES_hhdet_in_tes!K158/RES_hhdet_in_fec!K158)</f>
        <v>0.58232730523919041</v>
      </c>
      <c r="L158" s="111">
        <f>IF(RES_hhdet_in_tes!L158=0,"",RES_hhdet_in_tes!L158/RES_hhdet_in_fec!L158)</f>
        <v>0.58266467400446587</v>
      </c>
      <c r="M158" s="111">
        <f>IF(RES_hhdet_in_tes!M158=0,"",RES_hhdet_in_tes!M158/RES_hhdet_in_fec!M158)</f>
        <v>0.58292088632679084</v>
      </c>
      <c r="N158" s="111">
        <f>IF(RES_hhdet_in_tes!N158=0,"",RES_hhdet_in_tes!N158/RES_hhdet_in_fec!N158)</f>
        <v>0.58306409696316042</v>
      </c>
      <c r="O158" s="111">
        <f>IF(RES_hhdet_in_tes!O158=0,"",RES_hhdet_in_tes!O158/RES_hhdet_in_fec!O158)</f>
        <v>0.58314969019855534</v>
      </c>
      <c r="P158" s="111">
        <f>IF(RES_hhdet_in_tes!P158=0,"",RES_hhdet_in_tes!P158/RES_hhdet_in_fec!P158)</f>
        <v>0.58338852397230723</v>
      </c>
      <c r="Q158" s="111">
        <f>IF(RES_hhdet_in_tes!Q158=0,"",RES_hhdet_in_tes!Q158/RES_hhdet_in_fec!Q158)</f>
        <v>0.58436063322412057</v>
      </c>
      <c r="R158" s="111">
        <f>IF(RES_hhdet_in_tes!R158=0,"",RES_hhdet_in_tes!R158/RES_hhdet_in_fec!R158)</f>
        <v>0.58691412216620842</v>
      </c>
      <c r="S158" s="111">
        <f>IF(RES_hhdet_in_tes!S158=0,"",RES_hhdet_in_tes!S158/RES_hhdet_in_fec!S158)</f>
        <v>0.59051611010494065</v>
      </c>
      <c r="T158" s="111">
        <f>IF(RES_hhdet_in_tes!T158=0,"",RES_hhdet_in_tes!T158/RES_hhdet_in_fec!T158)</f>
        <v>0.59446819712148657</v>
      </c>
      <c r="U158" s="111">
        <f>IF(RES_hhdet_in_tes!U158=0,"",RES_hhdet_in_tes!U158/RES_hhdet_in_fec!U158)</f>
        <v>0.59807198329702582</v>
      </c>
      <c r="V158" s="111">
        <f>IF(RES_hhdet_in_tes!V158=0,"",RES_hhdet_in_tes!V158/RES_hhdet_in_fec!V158)</f>
        <v>0.60062906871273192</v>
      </c>
      <c r="W158" s="111">
        <f>IF(RES_hhdet_in_tes!W158=0,"",RES_hhdet_in_tes!W158/RES_hhdet_in_fec!W158)</f>
        <v>0.60185802337799288</v>
      </c>
      <c r="X158" s="111">
        <f>IF(RES_hhdet_in_tes!X158=0,"",RES_hhdet_in_tes!X158/RES_hhdet_in_fec!X158)</f>
        <v>0.60225595015115652</v>
      </c>
      <c r="Y158" s="111">
        <f>IF(RES_hhdet_in_tes!Y158=0,"",RES_hhdet_in_tes!Y158/RES_hhdet_in_fec!Y158)</f>
        <v>0.60229574282847287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0.74675486926598833</v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>
        <f>IF(RES_hhdet_in_tes!F159=0,"",RES_hhdet_in_tes!F159/RES_hhdet_in_fec!F159)</f>
        <v>0.75053467828064979</v>
      </c>
      <c r="G159" s="45">
        <f>IF(RES_hhdet_in_tes!G159=0,"",RES_hhdet_in_tes!G159/RES_hhdet_in_fec!G159)</f>
        <v>0.75187193095993299</v>
      </c>
      <c r="H159" s="45">
        <f>IF(RES_hhdet_in_tes!H159=0,"",RES_hhdet_in_tes!H159/RES_hhdet_in_fec!H159)</f>
        <v>0.75325659702505676</v>
      </c>
      <c r="I159" s="45">
        <f>IF(RES_hhdet_in_tes!I159=0,"",RES_hhdet_in_tes!I159/RES_hhdet_in_fec!I159)</f>
        <v>0.75469978781396618</v>
      </c>
      <c r="J159" s="45">
        <f>IF(RES_hhdet_in_tes!J159=0,"",RES_hhdet_in_tes!J159/RES_hhdet_in_fec!J159)</f>
        <v>0.75624702255627207</v>
      </c>
      <c r="K159" s="45">
        <f>IF(RES_hhdet_in_tes!K159=0,"",RES_hhdet_in_tes!K159/RES_hhdet_in_fec!K159)</f>
        <v>0.75793700457012536</v>
      </c>
      <c r="L159" s="45">
        <f>IF(RES_hhdet_in_tes!L159=0,"",RES_hhdet_in_tes!L159/RES_hhdet_in_fec!L159)</f>
        <v>0.75978008857988677</v>
      </c>
      <c r="M159" s="45">
        <f>IF(RES_hhdet_in_tes!M159=0,"",RES_hhdet_in_tes!M159/RES_hhdet_in_fec!M159)</f>
        <v>0.76241529143344933</v>
      </c>
      <c r="N159" s="45">
        <f>IF(RES_hhdet_in_tes!N159=0,"",RES_hhdet_in_tes!N159/RES_hhdet_in_fec!N159)</f>
        <v>0.76602453515391922</v>
      </c>
      <c r="O159" s="45">
        <f>IF(RES_hhdet_in_tes!O159=0,"",RES_hhdet_in_tes!O159/RES_hhdet_in_fec!O159)</f>
        <v>0.77103921810814713</v>
      </c>
      <c r="P159" s="45">
        <f>IF(RES_hhdet_in_tes!P159=0,"",RES_hhdet_in_tes!P159/RES_hhdet_in_fec!P159)</f>
        <v>0.77767092792985426</v>
      </c>
      <c r="Q159" s="45">
        <f>IF(RES_hhdet_in_tes!Q159=0,"",RES_hhdet_in_tes!Q159/RES_hhdet_in_fec!Q159)</f>
        <v>0.78625242512262494</v>
      </c>
      <c r="R159" s="45">
        <f>IF(RES_hhdet_in_tes!R159=0,"",RES_hhdet_in_tes!R159/RES_hhdet_in_fec!R159)</f>
        <v>0.79792979110605355</v>
      </c>
      <c r="S159" s="45">
        <f>IF(RES_hhdet_in_tes!S159=0,"",RES_hhdet_in_tes!S159/RES_hhdet_in_fec!S159)</f>
        <v>0.81254198791751731</v>
      </c>
      <c r="T159" s="45">
        <f>IF(RES_hhdet_in_tes!T159=0,"",RES_hhdet_in_tes!T159/RES_hhdet_in_fec!T159)</f>
        <v>0.82827282020010762</v>
      </c>
      <c r="U159" s="45">
        <f>IF(RES_hhdet_in_tes!U159=0,"",RES_hhdet_in_tes!U159/RES_hhdet_in_fec!U159)</f>
        <v>0.84330609259695843</v>
      </c>
      <c r="V159" s="45">
        <f>IF(RES_hhdet_in_tes!V159=0,"",RES_hhdet_in_tes!V159/RES_hhdet_in_fec!V159)</f>
        <v>0.85582560975118427</v>
      </c>
      <c r="W159" s="45">
        <f>IF(RES_hhdet_in_tes!W159=0,"",RES_hhdet_in_tes!W159/RES_hhdet_in_fec!W159)</f>
        <v>0.86520034251252065</v>
      </c>
      <c r="X159" s="45">
        <f>IF(RES_hhdet_in_tes!X159=0,"",RES_hhdet_in_tes!X159/RES_hhdet_in_fec!X159)</f>
        <v>0.87279146526977525</v>
      </c>
      <c r="Y159" s="45">
        <f>IF(RES_hhdet_in_tes!Y159=0,"",RES_hhdet_in_tes!Y159/RES_hhdet_in_fec!Y159)</f>
        <v>0.87952324123371728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0.63889147540905444</v>
      </c>
      <c r="D161" s="119">
        <f>IF(RES_hhdet_in_tes!D161=0,"",RES_hhdet_in_tes!D161/RES_hhdet_in_fec!D161)</f>
        <v>0.64138440005159081</v>
      </c>
      <c r="E161" s="119">
        <f>IF(RES_hhdet_in_tes!E161=0,"",RES_hhdet_in_tes!E161/RES_hhdet_in_fec!E161)</f>
        <v>0.64809641190773148</v>
      </c>
      <c r="F161" s="119">
        <f>IF(RES_hhdet_in_tes!F161=0,"",RES_hhdet_in_tes!F161/RES_hhdet_in_fec!F161)</f>
        <v>0.65284637168356396</v>
      </c>
      <c r="G161" s="119">
        <f>IF(RES_hhdet_in_tes!G161=0,"",RES_hhdet_in_tes!G161/RES_hhdet_in_fec!G161)</f>
        <v>0.65903156289696563</v>
      </c>
      <c r="H161" s="119">
        <f>IF(RES_hhdet_in_tes!H161=0,"",RES_hhdet_in_tes!H161/RES_hhdet_in_fec!H161)</f>
        <v>0.66359871265368997</v>
      </c>
      <c r="I161" s="119">
        <f>IF(RES_hhdet_in_tes!I161=0,"",RES_hhdet_in_tes!I161/RES_hhdet_in_fec!I161)</f>
        <v>0.67283945215959884</v>
      </c>
      <c r="J161" s="119">
        <f>IF(RES_hhdet_in_tes!J161=0,"",RES_hhdet_in_tes!J161/RES_hhdet_in_fec!J161)</f>
        <v>0.67680360159893949</v>
      </c>
      <c r="K161" s="119">
        <f>IF(RES_hhdet_in_tes!K161=0,"",RES_hhdet_in_tes!K161/RES_hhdet_in_fec!K161)</f>
        <v>0.68332116403699439</v>
      </c>
      <c r="L161" s="119" t="str">
        <f>IF(RES_hhdet_in_tes!L161=0,"",RES_hhdet_in_tes!L161/RES_hhdet_in_fec!L161)</f>
        <v/>
      </c>
      <c r="M161" s="119" t="str">
        <f>IF(RES_hhdet_in_tes!M161=0,"",RES_hhdet_in_tes!M161/RES_hhdet_in_fec!M161)</f>
        <v/>
      </c>
      <c r="N161" s="119">
        <f>IF(RES_hhdet_in_tes!N161=0,"",RES_hhdet_in_tes!N161/RES_hhdet_in_fec!N161)</f>
        <v>0.71795525221833367</v>
      </c>
      <c r="O161" s="119">
        <f>IF(RES_hhdet_in_tes!O161=0,"",RES_hhdet_in_tes!O161/RES_hhdet_in_fec!O161)</f>
        <v>0.71266211872839769</v>
      </c>
      <c r="P161" s="119">
        <f>IF(RES_hhdet_in_tes!P161=0,"",RES_hhdet_in_tes!P161/RES_hhdet_in_fec!P161)</f>
        <v>0.71697063931604899</v>
      </c>
      <c r="Q161" s="119">
        <f>IF(RES_hhdet_in_tes!Q161=0,"",RES_hhdet_in_tes!Q161/RES_hhdet_in_fec!Q161)</f>
        <v>0.73398858364068309</v>
      </c>
      <c r="R161" s="119">
        <f>IF(RES_hhdet_in_tes!R161=0,"",RES_hhdet_in_tes!R161/RES_hhdet_in_fec!R161)</f>
        <v>0.75591285965160426</v>
      </c>
      <c r="S161" s="119">
        <f>IF(RES_hhdet_in_tes!S161=0,"",RES_hhdet_in_tes!S161/RES_hhdet_in_fec!S161)</f>
        <v>0.78319376503732796</v>
      </c>
      <c r="T161" s="119">
        <f>IF(RES_hhdet_in_tes!T161=0,"",RES_hhdet_in_tes!T161/RES_hhdet_in_fec!T161)</f>
        <v>0.82453661099345488</v>
      </c>
      <c r="U161" s="119">
        <f>IF(RES_hhdet_in_tes!U161=0,"",RES_hhdet_in_tes!U161/RES_hhdet_in_fec!U161)</f>
        <v>0.87584889286119605</v>
      </c>
      <c r="V161" s="119">
        <f>IF(RES_hhdet_in_tes!V161=0,"",RES_hhdet_in_tes!V161/RES_hhdet_in_fec!V161)</f>
        <v>0.85608010568799631</v>
      </c>
      <c r="W161" s="119">
        <f>IF(RES_hhdet_in_tes!W161=0,"",RES_hhdet_in_tes!W161/RES_hhdet_in_fec!W161)</f>
        <v>0.96515858453096814</v>
      </c>
      <c r="X161" s="119">
        <f>IF(RES_hhdet_in_tes!X161=0,"",RES_hhdet_in_tes!X161/RES_hhdet_in_fec!X161)</f>
        <v>0.96352829309582744</v>
      </c>
      <c r="Y161" s="119">
        <f>IF(RES_hhdet_in_tes!Y161=0,"",RES_hhdet_in_tes!Y161/RES_hhdet_in_fec!Y161)</f>
        <v>0.93672035797908582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0.64810630027291705</v>
      </c>
      <c r="D162" s="124">
        <f>IF(RES_hhdet_in_tes!D162=0,"",RES_hhdet_in_tes!D162/RES_hhdet_in_fec!D162)</f>
        <v>0.65362687998079461</v>
      </c>
      <c r="E162" s="124">
        <f>IF(RES_hhdet_in_tes!E162=0,"",RES_hhdet_in_tes!E162/RES_hhdet_in_fec!E162)</f>
        <v>0.65913208307848148</v>
      </c>
      <c r="F162" s="124">
        <f>IF(RES_hhdet_in_tes!F162=0,"",RES_hhdet_in_tes!F162/RES_hhdet_in_fec!F162)</f>
        <v>0.66463465335665395</v>
      </c>
      <c r="G162" s="124">
        <f>IF(RES_hhdet_in_tes!G162=0,"",RES_hhdet_in_tes!G162/RES_hhdet_in_fec!G162)</f>
        <v>0.67012307283858652</v>
      </c>
      <c r="H162" s="124">
        <f>IF(RES_hhdet_in_tes!H162=0,"",RES_hhdet_in_tes!H162/RES_hhdet_in_fec!H162)</f>
        <v>0.67559879479216933</v>
      </c>
      <c r="I162" s="124">
        <f>IF(RES_hhdet_in_tes!I162=0,"",RES_hhdet_in_tes!I162/RES_hhdet_in_fec!I162)</f>
        <v>0.68105902840103205</v>
      </c>
      <c r="J162" s="124">
        <f>IF(RES_hhdet_in_tes!J162=0,"",RES_hhdet_in_tes!J162/RES_hhdet_in_fec!J162)</f>
        <v>0.68649223920919722</v>
      </c>
      <c r="K162" s="124">
        <f>IF(RES_hhdet_in_tes!K162=0,"",RES_hhdet_in_tes!K162/RES_hhdet_in_fec!K162)</f>
        <v>0.69188869576299783</v>
      </c>
      <c r="L162" s="124" t="str">
        <f>IF(RES_hhdet_in_tes!L162=0,"",RES_hhdet_in_tes!L162/RES_hhdet_in_fec!L162)</f>
        <v/>
      </c>
      <c r="M162" s="124" t="str">
        <f>IF(RES_hhdet_in_tes!M162=0,"",RES_hhdet_in_tes!M162/RES_hhdet_in_fec!M162)</f>
        <v/>
      </c>
      <c r="N162" s="124">
        <f>IF(RES_hhdet_in_tes!N162=0,"",RES_hhdet_in_tes!N162/RES_hhdet_in_fec!N162)</f>
        <v>0.70452981251975566</v>
      </c>
      <c r="O162" s="124">
        <f>IF(RES_hhdet_in_tes!O162=0,"",RES_hhdet_in_tes!O162/RES_hhdet_in_fec!O162)</f>
        <v>0.70657127180260804</v>
      </c>
      <c r="P162" s="124">
        <f>IF(RES_hhdet_in_tes!P162=0,"",RES_hhdet_in_tes!P162/RES_hhdet_in_fec!P162)</f>
        <v>0.70976839010906112</v>
      </c>
      <c r="Q162" s="124">
        <f>IF(RES_hhdet_in_tes!Q162=0,"",RES_hhdet_in_tes!Q162/RES_hhdet_in_fec!Q162)</f>
        <v>0.71973216219069314</v>
      </c>
      <c r="R162" s="124">
        <f>IF(RES_hhdet_in_tes!R162=0,"",RES_hhdet_in_tes!R162/RES_hhdet_in_fec!R162)</f>
        <v>0.7430684148800345</v>
      </c>
      <c r="S162" s="124">
        <f>IF(RES_hhdet_in_tes!S162=0,"",RES_hhdet_in_tes!S162/RES_hhdet_in_fec!S162)</f>
        <v>0.7745068474907072</v>
      </c>
      <c r="T162" s="124">
        <f>IF(RES_hhdet_in_tes!T162=0,"",RES_hhdet_in_tes!T162/RES_hhdet_in_fec!T162)</f>
        <v>0.80972746035935272</v>
      </c>
      <c r="U162" s="124">
        <f>IF(RES_hhdet_in_tes!U162=0,"",RES_hhdet_in_tes!U162/RES_hhdet_in_fec!U162)</f>
        <v>0.84444989421638472</v>
      </c>
      <c r="V162" s="124">
        <f>IF(RES_hhdet_in_tes!V162=0,"",RES_hhdet_in_tes!V162/RES_hhdet_in_fec!V162)</f>
        <v>0.87438957523052974</v>
      </c>
      <c r="W162" s="124">
        <f>IF(RES_hhdet_in_tes!W162=0,"",RES_hhdet_in_tes!W162/RES_hhdet_in_fec!W162)</f>
        <v>0.89869908761758088</v>
      </c>
      <c r="X162" s="124">
        <f>IF(RES_hhdet_in_tes!X162=0,"",RES_hhdet_in_tes!X162/RES_hhdet_in_fec!X162)</f>
        <v>0.91359046012449552</v>
      </c>
      <c r="Y162" s="124">
        <f>IF(RES_hhdet_in_tes!Y162=0,"",RES_hhdet_in_tes!Y162/RES_hhdet_in_fec!Y162)</f>
        <v>0.92763641593934099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0.64810630027291705</v>
      </c>
      <c r="D163" s="45">
        <f>IF(RES_hhdet_in_tes!D163=0,"",RES_hhdet_in_tes!D163/RES_hhdet_in_fec!D163)</f>
        <v>0.65362687998079461</v>
      </c>
      <c r="E163" s="45">
        <f>IF(RES_hhdet_in_tes!E163=0,"",RES_hhdet_in_tes!E163/RES_hhdet_in_fec!E163)</f>
        <v>0.65913208307848148</v>
      </c>
      <c r="F163" s="45">
        <f>IF(RES_hhdet_in_tes!F163=0,"",RES_hhdet_in_tes!F163/RES_hhdet_in_fec!F163)</f>
        <v>0.66463465335665395</v>
      </c>
      <c r="G163" s="45">
        <f>IF(RES_hhdet_in_tes!G163=0,"",RES_hhdet_in_tes!G163/RES_hhdet_in_fec!G163)</f>
        <v>0.67012307283858652</v>
      </c>
      <c r="H163" s="45">
        <f>IF(RES_hhdet_in_tes!H163=0,"",RES_hhdet_in_tes!H163/RES_hhdet_in_fec!H163)</f>
        <v>0.67559879479216933</v>
      </c>
      <c r="I163" s="45">
        <f>IF(RES_hhdet_in_tes!I163=0,"",RES_hhdet_in_tes!I163/RES_hhdet_in_fec!I163)</f>
        <v>0.68105902840103205</v>
      </c>
      <c r="J163" s="45">
        <f>IF(RES_hhdet_in_tes!J163=0,"",RES_hhdet_in_tes!J163/RES_hhdet_in_fec!J163)</f>
        <v>0.68649223920919722</v>
      </c>
      <c r="K163" s="45">
        <f>IF(RES_hhdet_in_tes!K163=0,"",RES_hhdet_in_tes!K163/RES_hhdet_in_fec!K163)</f>
        <v>0.69188869576299783</v>
      </c>
      <c r="L163" s="45" t="str">
        <f>IF(RES_hhdet_in_tes!L163=0,"",RES_hhdet_in_tes!L163/RES_hhdet_in_fec!L163)</f>
        <v/>
      </c>
      <c r="M163" s="45" t="str">
        <f>IF(RES_hhdet_in_tes!M163=0,"",RES_hhdet_in_tes!M163/RES_hhdet_in_fec!M163)</f>
        <v/>
      </c>
      <c r="N163" s="45">
        <f>IF(RES_hhdet_in_tes!N163=0,"",RES_hhdet_in_tes!N163/RES_hhdet_in_fec!N163)</f>
        <v>0.70452981251975566</v>
      </c>
      <c r="O163" s="45">
        <f>IF(RES_hhdet_in_tes!O163=0,"",RES_hhdet_in_tes!O163/RES_hhdet_in_fec!O163)</f>
        <v>0.70657127180260804</v>
      </c>
      <c r="P163" s="45">
        <f>IF(RES_hhdet_in_tes!P163=0,"",RES_hhdet_in_tes!P163/RES_hhdet_in_fec!P163)</f>
        <v>0.70976839010906112</v>
      </c>
      <c r="Q163" s="45">
        <f>IF(RES_hhdet_in_tes!Q163=0,"",RES_hhdet_in_tes!Q163/RES_hhdet_in_fec!Q163)</f>
        <v>0.71973216219069314</v>
      </c>
      <c r="R163" s="45">
        <f>IF(RES_hhdet_in_tes!R163=0,"",RES_hhdet_in_tes!R163/RES_hhdet_in_fec!R163)</f>
        <v>0.7430684148800345</v>
      </c>
      <c r="S163" s="45">
        <f>IF(RES_hhdet_in_tes!S163=0,"",RES_hhdet_in_tes!S163/RES_hhdet_in_fec!S163)</f>
        <v>0.7745068474907072</v>
      </c>
      <c r="T163" s="45">
        <f>IF(RES_hhdet_in_tes!T163=0,"",RES_hhdet_in_tes!T163/RES_hhdet_in_fec!T163)</f>
        <v>0.80972746035935272</v>
      </c>
      <c r="U163" s="45">
        <f>IF(RES_hhdet_in_tes!U163=0,"",RES_hhdet_in_tes!U163/RES_hhdet_in_fec!U163)</f>
        <v>0.84444989421638472</v>
      </c>
      <c r="V163" s="45">
        <f>IF(RES_hhdet_in_tes!V163=0,"",RES_hhdet_in_tes!V163/RES_hhdet_in_fec!V163)</f>
        <v>0.87438957523052974</v>
      </c>
      <c r="W163" s="45">
        <f>IF(RES_hhdet_in_tes!W163=0,"",RES_hhdet_in_tes!W163/RES_hhdet_in_fec!W163)</f>
        <v>0.89869908761758088</v>
      </c>
      <c r="X163" s="45">
        <f>IF(RES_hhdet_in_tes!X163=0,"",RES_hhdet_in_tes!X163/RES_hhdet_in_fec!X163)</f>
        <v>0.91359046012449552</v>
      </c>
      <c r="Y163" s="45">
        <f>IF(RES_hhdet_in_tes!Y163=0,"",RES_hhdet_in_tes!Y163/RES_hhdet_in_fec!Y163)</f>
        <v>0.92763641593934099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2.1714733651817451</v>
      </c>
      <c r="D164" s="124">
        <f>IF(RES_hhdet_in_tes!D164=0,"",RES_hhdet_in_tes!D164/RES_hhdet_in_fec!D164)</f>
        <v>2.2588547130186836</v>
      </c>
      <c r="E164" s="124">
        <f>IF(RES_hhdet_in_tes!E164=0,"",RES_hhdet_in_tes!E164/RES_hhdet_in_fec!E164)</f>
        <v>2.3475460752853263</v>
      </c>
      <c r="F164" s="124">
        <f>IF(RES_hhdet_in_tes!F164=0,"",RES_hhdet_in_tes!F164/RES_hhdet_in_fec!F164)</f>
        <v>2.4369497674514977</v>
      </c>
      <c r="G164" s="124">
        <f>IF(RES_hhdet_in_tes!G164=0,"",RES_hhdet_in_tes!G164/RES_hhdet_in_fec!G164)</f>
        <v>2.5275837341301419</v>
      </c>
      <c r="H164" s="124">
        <f>IF(RES_hhdet_in_tes!H164=0,"",RES_hhdet_in_tes!H164/RES_hhdet_in_fec!H164)</f>
        <v>2.6193665743097108</v>
      </c>
      <c r="I164" s="124">
        <f>IF(RES_hhdet_in_tes!I164=0,"",RES_hhdet_in_tes!I164/RES_hhdet_in_fec!I164)</f>
        <v>2.712406859025839</v>
      </c>
      <c r="J164" s="124">
        <f>IF(RES_hhdet_in_tes!J164=0,"",RES_hhdet_in_tes!J164/RES_hhdet_in_fec!J164)</f>
        <v>2.8071911954975586</v>
      </c>
      <c r="K164" s="124">
        <f>IF(RES_hhdet_in_tes!K164=0,"",RES_hhdet_in_tes!K164/RES_hhdet_in_fec!K164)</f>
        <v>2.9041050172155622</v>
      </c>
      <c r="L164" s="124" t="str">
        <f>IF(RES_hhdet_in_tes!L164=0,"",RES_hhdet_in_tes!L164/RES_hhdet_in_fec!L164)</f>
        <v/>
      </c>
      <c r="M164" s="124" t="str">
        <f>IF(RES_hhdet_in_tes!M164=0,"",RES_hhdet_in_tes!M164/RES_hhdet_in_fec!M164)</f>
        <v/>
      </c>
      <c r="N164" s="124">
        <f>IF(RES_hhdet_in_tes!N164=0,"",RES_hhdet_in_tes!N164/RES_hhdet_in_fec!N164)</f>
        <v>3.2484150526112892</v>
      </c>
      <c r="O164" s="124">
        <f>IF(RES_hhdet_in_tes!O164=0,"",RES_hhdet_in_tes!O164/RES_hhdet_in_fec!O164)</f>
        <v>3.3979467126630176</v>
      </c>
      <c r="P164" s="124">
        <f>IF(RES_hhdet_in_tes!P164=0,"",RES_hhdet_in_tes!P164/RES_hhdet_in_fec!P164)</f>
        <v>3.550796895953428</v>
      </c>
      <c r="Q164" s="124">
        <f>IF(RES_hhdet_in_tes!Q164=0,"",RES_hhdet_in_tes!Q164/RES_hhdet_in_fec!Q164)</f>
        <v>3.6681070680995935</v>
      </c>
      <c r="R164" s="124">
        <f>IF(RES_hhdet_in_tes!R164=0,"",RES_hhdet_in_tes!R164/RES_hhdet_in_fec!R164)</f>
        <v>3.693525615531867</v>
      </c>
      <c r="S164" s="124">
        <f>IF(RES_hhdet_in_tes!S164=0,"",RES_hhdet_in_tes!S164/RES_hhdet_in_fec!S164)</f>
        <v>3.6963498985798973</v>
      </c>
      <c r="T164" s="124">
        <f>IF(RES_hhdet_in_tes!T164=0,"",RES_hhdet_in_tes!T164/RES_hhdet_in_fec!T164)</f>
        <v>3.699487990855487</v>
      </c>
      <c r="U164" s="124">
        <f>IF(RES_hhdet_in_tes!U164=0,"",RES_hhdet_in_tes!U164/RES_hhdet_in_fec!U164)</f>
        <v>3.7029747600505862</v>
      </c>
      <c r="V164" s="124">
        <f>IF(RES_hhdet_in_tes!V164=0,"",RES_hhdet_in_tes!V164/RES_hhdet_in_fec!V164)</f>
        <v>3.7129383302339773</v>
      </c>
      <c r="W164" s="124">
        <f>IF(RES_hhdet_in_tes!W164=0,"",RES_hhdet_in_tes!W164/RES_hhdet_in_fec!W164)</f>
        <v>3.7456406996447145</v>
      </c>
      <c r="X164" s="124">
        <f>IF(RES_hhdet_in_tes!X164=0,"",RES_hhdet_in_tes!X164/RES_hhdet_in_fec!X164)</f>
        <v>3.7863498254075396</v>
      </c>
      <c r="Y164" s="124">
        <f>IF(RES_hhdet_in_tes!Y164=0,"",RES_hhdet_in_tes!Y164/RES_hhdet_in_fec!Y164)</f>
        <v>3.8322362464421698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2.1714733651817451</v>
      </c>
      <c r="D165" s="111">
        <f>IF(RES_hhdet_in_tes!D165=0,"",RES_hhdet_in_tes!D165/RES_hhdet_in_fec!D165)</f>
        <v>2.2588547130186836</v>
      </c>
      <c r="E165" s="111">
        <f>IF(RES_hhdet_in_tes!E165=0,"",RES_hhdet_in_tes!E165/RES_hhdet_in_fec!E165)</f>
        <v>2.3475460752853263</v>
      </c>
      <c r="F165" s="111">
        <f>IF(RES_hhdet_in_tes!F165=0,"",RES_hhdet_in_tes!F165/RES_hhdet_in_fec!F165)</f>
        <v>2.4369497674514977</v>
      </c>
      <c r="G165" s="111">
        <f>IF(RES_hhdet_in_tes!G165=0,"",RES_hhdet_in_tes!G165/RES_hhdet_in_fec!G165)</f>
        <v>2.5275837341301419</v>
      </c>
      <c r="H165" s="111">
        <f>IF(RES_hhdet_in_tes!H165=0,"",RES_hhdet_in_tes!H165/RES_hhdet_in_fec!H165)</f>
        <v>2.6193665743097108</v>
      </c>
      <c r="I165" s="111">
        <f>IF(RES_hhdet_in_tes!I165=0,"",RES_hhdet_in_tes!I165/RES_hhdet_in_fec!I165)</f>
        <v>2.712406859025839</v>
      </c>
      <c r="J165" s="111">
        <f>IF(RES_hhdet_in_tes!J165=0,"",RES_hhdet_in_tes!J165/RES_hhdet_in_fec!J165)</f>
        <v>2.8071911954975586</v>
      </c>
      <c r="K165" s="111">
        <f>IF(RES_hhdet_in_tes!K165=0,"",RES_hhdet_in_tes!K165/RES_hhdet_in_fec!K165)</f>
        <v>2.9041050172155622</v>
      </c>
      <c r="L165" s="111" t="str">
        <f>IF(RES_hhdet_in_tes!L165=0,"",RES_hhdet_in_tes!L165/RES_hhdet_in_fec!L165)</f>
        <v/>
      </c>
      <c r="M165" s="111" t="str">
        <f>IF(RES_hhdet_in_tes!M165=0,"",RES_hhdet_in_tes!M165/RES_hhdet_in_fec!M165)</f>
        <v/>
      </c>
      <c r="N165" s="111">
        <f>IF(RES_hhdet_in_tes!N165=0,"",RES_hhdet_in_tes!N165/RES_hhdet_in_fec!N165)</f>
        <v>3.2484150526112892</v>
      </c>
      <c r="O165" s="111">
        <f>IF(RES_hhdet_in_tes!O165=0,"",RES_hhdet_in_tes!O165/RES_hhdet_in_fec!O165)</f>
        <v>3.3979467126630176</v>
      </c>
      <c r="P165" s="111">
        <f>IF(RES_hhdet_in_tes!P165=0,"",RES_hhdet_in_tes!P165/RES_hhdet_in_fec!P165)</f>
        <v>3.550796895953428</v>
      </c>
      <c r="Q165" s="111">
        <f>IF(RES_hhdet_in_tes!Q165=0,"",RES_hhdet_in_tes!Q165/RES_hhdet_in_fec!Q165)</f>
        <v>3.6681070680995935</v>
      </c>
      <c r="R165" s="111">
        <f>IF(RES_hhdet_in_tes!R165=0,"",RES_hhdet_in_tes!R165/RES_hhdet_in_fec!R165)</f>
        <v>3.693525615531867</v>
      </c>
      <c r="S165" s="111">
        <f>IF(RES_hhdet_in_tes!S165=0,"",RES_hhdet_in_tes!S165/RES_hhdet_in_fec!S165)</f>
        <v>3.6963498985798973</v>
      </c>
      <c r="T165" s="111">
        <f>IF(RES_hhdet_in_tes!T165=0,"",RES_hhdet_in_tes!T165/RES_hhdet_in_fec!T165)</f>
        <v>3.699487990855487</v>
      </c>
      <c r="U165" s="111">
        <f>IF(RES_hhdet_in_tes!U165=0,"",RES_hhdet_in_tes!U165/RES_hhdet_in_fec!U165)</f>
        <v>3.7029747600505862</v>
      </c>
      <c r="V165" s="111">
        <f>IF(RES_hhdet_in_tes!V165=0,"",RES_hhdet_in_tes!V165/RES_hhdet_in_fec!V165)</f>
        <v>3.7129383302339773</v>
      </c>
      <c r="W165" s="111">
        <f>IF(RES_hhdet_in_tes!W165=0,"",RES_hhdet_in_tes!W165/RES_hhdet_in_fec!W165)</f>
        <v>3.7456406996447145</v>
      </c>
      <c r="X165" s="111">
        <f>IF(RES_hhdet_in_tes!X165=0,"",RES_hhdet_in_tes!X165/RES_hhdet_in_fec!X165)</f>
        <v>3.7863498254075396</v>
      </c>
      <c r="Y165" s="111">
        <f>IF(RES_hhdet_in_tes!Y165=0,"",RES_hhdet_in_tes!Y165/RES_hhdet_in_fec!Y165)</f>
        <v>3.8322362464421698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0.58912189999070119</v>
      </c>
      <c r="D166" s="124">
        <f>IF(RES_hhdet_in_tes!D166=0,"",RES_hhdet_in_tes!D166/RES_hhdet_in_fec!D166)</f>
        <v>0.57922076030642178</v>
      </c>
      <c r="E166" s="124">
        <f>IF(RES_hhdet_in_tes!E166=0,"",RES_hhdet_in_tes!E166/RES_hhdet_in_fec!E166)</f>
        <v>0.58564132477209996</v>
      </c>
      <c r="F166" s="124">
        <f>IF(RES_hhdet_in_tes!F166=0,"",RES_hhdet_in_tes!F166/RES_hhdet_in_fec!F166)</f>
        <v>0.58778105799184466</v>
      </c>
      <c r="G166" s="124">
        <f>IF(RES_hhdet_in_tes!G166=0,"",RES_hhdet_in_tes!G166/RES_hhdet_in_fec!G166)</f>
        <v>0.58969072480884899</v>
      </c>
      <c r="H166" s="124">
        <f>IF(RES_hhdet_in_tes!H166=0,"",RES_hhdet_in_tes!H166/RES_hhdet_in_fec!H166)</f>
        <v>0.59178280354849577</v>
      </c>
      <c r="I166" s="124">
        <f>IF(RES_hhdet_in_tes!I166=0,"",RES_hhdet_in_tes!I166/RES_hhdet_in_fec!I166)</f>
        <v>0.60512465472979515</v>
      </c>
      <c r="J166" s="124">
        <f>IF(RES_hhdet_in_tes!J166=0,"",RES_hhdet_in_tes!J166/RES_hhdet_in_fec!J166)</f>
        <v>0.61562236423388417</v>
      </c>
      <c r="K166" s="124">
        <f>IF(RES_hhdet_in_tes!K166=0,"",RES_hhdet_in_tes!K166/RES_hhdet_in_fec!K166)</f>
        <v>0.6122612695107299</v>
      </c>
      <c r="L166" s="124" t="str">
        <f>IF(RES_hhdet_in_tes!L166=0,"",RES_hhdet_in_tes!L166/RES_hhdet_in_fec!L166)</f>
        <v/>
      </c>
      <c r="M166" s="124" t="str">
        <f>IF(RES_hhdet_in_tes!M166=0,"",RES_hhdet_in_tes!M166/RES_hhdet_in_fec!M166)</f>
        <v/>
      </c>
      <c r="N166" s="124">
        <f>IF(RES_hhdet_in_tes!N166=0,"",RES_hhdet_in_tes!N166/RES_hhdet_in_fec!N166)</f>
        <v>0.64123215322281857</v>
      </c>
      <c r="O166" s="124">
        <f>IF(RES_hhdet_in_tes!O166=0,"",RES_hhdet_in_tes!O166/RES_hhdet_in_fec!O166)</f>
        <v>0.64450913119217035</v>
      </c>
      <c r="P166" s="124">
        <f>IF(RES_hhdet_in_tes!P166=0,"",RES_hhdet_in_tes!P166/RES_hhdet_in_fec!P166)</f>
        <v>0.66767443496601098</v>
      </c>
      <c r="Q166" s="124">
        <f>IF(RES_hhdet_in_tes!Q166=0,"",RES_hhdet_in_tes!Q166/RES_hhdet_in_fec!Q166)</f>
        <v>0.681178728320319</v>
      </c>
      <c r="R166" s="124">
        <f>IF(RES_hhdet_in_tes!R166=0,"",RES_hhdet_in_tes!R166/RES_hhdet_in_fec!R166)</f>
        <v>0.69535387976882068</v>
      </c>
      <c r="S166" s="124">
        <f>IF(RES_hhdet_in_tes!S166=0,"",RES_hhdet_in_tes!S166/RES_hhdet_in_fec!S166)</f>
        <v>0.7088748731344342</v>
      </c>
      <c r="T166" s="124">
        <f>IF(RES_hhdet_in_tes!T166=0,"",RES_hhdet_in_tes!T166/RES_hhdet_in_fec!T166)</f>
        <v>0.72378833152703326</v>
      </c>
      <c r="U166" s="124">
        <f>IF(RES_hhdet_in_tes!U166=0,"",RES_hhdet_in_tes!U166/RES_hhdet_in_fec!U166)</f>
        <v>0.73451346356689506</v>
      </c>
      <c r="V166" s="124">
        <f>IF(RES_hhdet_in_tes!V166=0,"",RES_hhdet_in_tes!V166/RES_hhdet_in_fec!V166)</f>
        <v>0.74442277238926224</v>
      </c>
      <c r="W166" s="124">
        <f>IF(RES_hhdet_in_tes!W166=0,"",RES_hhdet_in_tes!W166/RES_hhdet_in_fec!W166)</f>
        <v>0.75366507291454043</v>
      </c>
      <c r="X166" s="124">
        <f>IF(RES_hhdet_in_tes!X166=0,"",RES_hhdet_in_tes!X166/RES_hhdet_in_fec!X166)</f>
        <v>0.76863378543390271</v>
      </c>
      <c r="Y166" s="124">
        <f>IF(RES_hhdet_in_tes!Y166=0,"",RES_hhdet_in_tes!Y166/RES_hhdet_in_fec!Y166)</f>
        <v>0.77990101271418555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0.52670030178479621</v>
      </c>
      <c r="D167" s="111">
        <f>IF(RES_hhdet_in_tes!D167=0,"",RES_hhdet_in_tes!D167/RES_hhdet_in_fec!D167)</f>
        <v>0.52996711038006816</v>
      </c>
      <c r="E167" s="111">
        <f>IF(RES_hhdet_in_tes!E167=0,"",RES_hhdet_in_tes!E167/RES_hhdet_in_fec!E167)</f>
        <v>0.53368801982919745</v>
      </c>
      <c r="F167" s="111">
        <f>IF(RES_hhdet_in_tes!F167=0,"",RES_hhdet_in_tes!F167/RES_hhdet_in_fec!F167)</f>
        <v>0.53747085212203483</v>
      </c>
      <c r="G167" s="111">
        <f>IF(RES_hhdet_in_tes!G167=0,"",RES_hhdet_in_tes!G167/RES_hhdet_in_fec!G167)</f>
        <v>0.54167188459149673</v>
      </c>
      <c r="H167" s="111">
        <f>IF(RES_hhdet_in_tes!H167=0,"",RES_hhdet_in_tes!H167/RES_hhdet_in_fec!H167)</f>
        <v>0.54624751342769873</v>
      </c>
      <c r="I167" s="111">
        <f>IF(RES_hhdet_in_tes!I167=0,"",RES_hhdet_in_tes!I167/RES_hhdet_in_fec!I167)</f>
        <v>0.55128552537588182</v>
      </c>
      <c r="J167" s="111">
        <f>IF(RES_hhdet_in_tes!J167=0,"",RES_hhdet_in_tes!J167/RES_hhdet_in_fec!J167)</f>
        <v>0.5571455517453664</v>
      </c>
      <c r="K167" s="111">
        <f>IF(RES_hhdet_in_tes!K167=0,"",RES_hhdet_in_tes!K167/RES_hhdet_in_fec!K167)</f>
        <v>0.56413337374335948</v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>
        <f>IF(RES_hhdet_in_tes!N167=0,"",RES_hhdet_in_tes!N167/RES_hhdet_in_fec!N167)</f>
        <v>0.61658793783969612</v>
      </c>
      <c r="O167" s="111">
        <f>IF(RES_hhdet_in_tes!O167=0,"",RES_hhdet_in_tes!O167/RES_hhdet_in_fec!O167)</f>
        <v>0.65685880245311024</v>
      </c>
      <c r="P167" s="111">
        <f>IF(RES_hhdet_in_tes!P167=0,"",RES_hhdet_in_tes!P167/RES_hhdet_in_fec!P167)</f>
        <v>0.70569157010955197</v>
      </c>
      <c r="Q167" s="111">
        <f>IF(RES_hhdet_in_tes!Q167=0,"",RES_hhdet_in_tes!Q167/RES_hhdet_in_fec!Q167)</f>
        <v>0.74965871802597872</v>
      </c>
      <c r="R167" s="111">
        <f>IF(RES_hhdet_in_tes!R167=0,"",RES_hhdet_in_tes!R167/RES_hhdet_in_fec!R167)</f>
        <v>0.77818363337473384</v>
      </c>
      <c r="S167" s="111">
        <f>IF(RES_hhdet_in_tes!S167=0,"",RES_hhdet_in_tes!S167/RES_hhdet_in_fec!S167)</f>
        <v>0.80474304813355624</v>
      </c>
      <c r="T167" s="111">
        <f>IF(RES_hhdet_in_tes!T167=0,"",RES_hhdet_in_tes!T167/RES_hhdet_in_fec!T167)</f>
        <v>0.82855383749436506</v>
      </c>
      <c r="U167" s="111">
        <f>IF(RES_hhdet_in_tes!U167=0,"",RES_hhdet_in_tes!U167/RES_hhdet_in_fec!U167)</f>
        <v>0.8488328766491603</v>
      </c>
      <c r="V167" s="111">
        <f>IF(RES_hhdet_in_tes!V167=0,"",RES_hhdet_in_tes!V167/RES_hhdet_in_fec!V167)</f>
        <v>0.86479704078991015</v>
      </c>
      <c r="W167" s="111">
        <f>IF(RES_hhdet_in_tes!W167=0,"",RES_hhdet_in_tes!W167/RES_hhdet_in_fec!W167)</f>
        <v>0.8746094621348206</v>
      </c>
      <c r="X167" s="111">
        <f>IF(RES_hhdet_in_tes!X167=0,"",RES_hhdet_in_tes!X167/RES_hhdet_in_fec!X167)</f>
        <v>0.87700521143328691</v>
      </c>
      <c r="Y167" s="111">
        <f>IF(RES_hhdet_in_tes!Y167=0,"",RES_hhdet_in_tes!Y167/RES_hhdet_in_fec!Y167)</f>
        <v>0.87821836024075395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0.58832410451613271</v>
      </c>
      <c r="D171" s="112">
        <f>IF(RES_hhdet_in_tes!D171=0,"",RES_hhdet_in_tes!D171/RES_hhdet_in_fec!D171)</f>
        <v>0.58969703634187709</v>
      </c>
      <c r="E171" s="112">
        <f>IF(RES_hhdet_in_tes!E171=0,"",RES_hhdet_in_tes!E171/RES_hhdet_in_fec!E171)</f>
        <v>0.59120005665874142</v>
      </c>
      <c r="F171" s="112">
        <f>IF(RES_hhdet_in_tes!F171=0,"",RES_hhdet_in_tes!F171/RES_hhdet_in_fec!F171)</f>
        <v>0.59272121163431346</v>
      </c>
      <c r="G171" s="112">
        <f>IF(RES_hhdet_in_tes!G171=0,"",RES_hhdet_in_tes!G171/RES_hhdet_in_fec!G171)</f>
        <v>0.59436318553871637</v>
      </c>
      <c r="H171" s="112">
        <f>IF(RES_hhdet_in_tes!H171=0,"",RES_hhdet_in_tes!H171/RES_hhdet_in_fec!H171)</f>
        <v>0.59611438752153878</v>
      </c>
      <c r="I171" s="112">
        <f>IF(RES_hhdet_in_tes!I171=0,"",RES_hhdet_in_tes!I171/RES_hhdet_in_fec!I171)</f>
        <v>0.59800144852985759</v>
      </c>
      <c r="J171" s="112">
        <f>IF(RES_hhdet_in_tes!J171=0,"",RES_hhdet_in_tes!J171/RES_hhdet_in_fec!J171)</f>
        <v>0.60013115059286459</v>
      </c>
      <c r="K171" s="112">
        <f>IF(RES_hhdet_in_tes!K171=0,"",RES_hhdet_in_tes!K171/RES_hhdet_in_fec!K171)</f>
        <v>0.60259782651147253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>
        <f>IF(RES_hhdet_in_tes!N171=0,"",RES_hhdet_in_tes!N171/RES_hhdet_in_fec!N171)</f>
        <v>0.61971613161730466</v>
      </c>
      <c r="O171" s="112">
        <f>IF(RES_hhdet_in_tes!O171=0,"",RES_hhdet_in_tes!O171/RES_hhdet_in_fec!O171)</f>
        <v>0.63327296769189756</v>
      </c>
      <c r="P171" s="112">
        <f>IF(RES_hhdet_in_tes!P171=0,"",RES_hhdet_in_tes!P171/RES_hhdet_in_fec!P171)</f>
        <v>0.65085341997999835</v>
      </c>
      <c r="Q171" s="112">
        <f>IF(RES_hhdet_in_tes!Q171=0,"",RES_hhdet_in_tes!Q171/RES_hhdet_in_fec!Q171)</f>
        <v>0.66781481603025417</v>
      </c>
      <c r="R171" s="112">
        <f>IF(RES_hhdet_in_tes!R171=0,"",RES_hhdet_in_tes!R171/RES_hhdet_in_fec!R171)</f>
        <v>0.67929326025316838</v>
      </c>
      <c r="S171" s="112">
        <f>IF(RES_hhdet_in_tes!S171=0,"",RES_hhdet_in_tes!S171/RES_hhdet_in_fec!S171)</f>
        <v>0.69041389418125132</v>
      </c>
      <c r="T171" s="112">
        <f>IF(RES_hhdet_in_tes!T171=0,"",RES_hhdet_in_tes!T171/RES_hhdet_in_fec!T171)</f>
        <v>0.70144822604160129</v>
      </c>
      <c r="U171" s="112">
        <f>IF(RES_hhdet_in_tes!U171=0,"",RES_hhdet_in_tes!U171/RES_hhdet_in_fec!U171)</f>
        <v>0.71250718092189558</v>
      </c>
      <c r="V171" s="112">
        <f>IF(RES_hhdet_in_tes!V171=0,"",RES_hhdet_in_tes!V171/RES_hhdet_in_fec!V171)</f>
        <v>0.72337132212914335</v>
      </c>
      <c r="W171" s="112">
        <f>IF(RES_hhdet_in_tes!W171=0,"",RES_hhdet_in_tes!W171/RES_hhdet_in_fec!W171)</f>
        <v>0.73329388721492972</v>
      </c>
      <c r="X171" s="112">
        <f>IF(RES_hhdet_in_tes!X171=0,"",RES_hhdet_in_tes!X171/RES_hhdet_in_fec!X171)</f>
        <v>0.7444764939378623</v>
      </c>
      <c r="Y171" s="112">
        <f>IF(RES_hhdet_in_tes!Y171=0,"",RES_hhdet_in_tes!Y171/RES_hhdet_in_fec!Y171)</f>
        <v>0.75490918633010851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0.85956493421358704</v>
      </c>
      <c r="D172" s="113">
        <f>IF(RES_hhdet_in_tes!D172=0,"",RES_hhdet_in_tes!D172/RES_hhdet_in_fec!D172)</f>
        <v>0.86288110395254991</v>
      </c>
      <c r="E172" s="113">
        <f>IF(RES_hhdet_in_tes!E172=0,"",RES_hhdet_in_tes!E172/RES_hhdet_in_fec!E172)</f>
        <v>0.83828453343391118</v>
      </c>
      <c r="F172" s="113" t="str">
        <f>IF(RES_hhdet_in_tes!F172=0,"",RES_hhdet_in_tes!F172/RES_hhdet_in_fec!F172)</f>
        <v/>
      </c>
      <c r="G172" s="113">
        <f>IF(RES_hhdet_in_tes!G172=0,"",RES_hhdet_in_tes!G172/RES_hhdet_in_fec!G172)</f>
        <v>0.87818595167008029</v>
      </c>
      <c r="H172" s="113">
        <f>IF(RES_hhdet_in_tes!H172=0,"",RES_hhdet_in_tes!H172/RES_hhdet_in_fec!H172)</f>
        <v>0.84343685336604868</v>
      </c>
      <c r="I172" s="113">
        <f>IF(RES_hhdet_in_tes!I172=0,"",RES_hhdet_in_tes!I172/RES_hhdet_in_fec!I172)</f>
        <v>0.8697810995114319</v>
      </c>
      <c r="J172" s="113">
        <f>IF(RES_hhdet_in_tes!J172=0,"",RES_hhdet_in_tes!J172/RES_hhdet_in_fec!J172)</f>
        <v>0.8546667660079702</v>
      </c>
      <c r="K172" s="113">
        <f>IF(RES_hhdet_in_tes!K172=0,"",RES_hhdet_in_tes!K172/RES_hhdet_in_fec!K172)</f>
        <v>0.86527813037078882</v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>
        <f>IF(RES_hhdet_in_tes!N172=0,"",RES_hhdet_in_tes!N172/RES_hhdet_in_fec!N172)</f>
        <v>0.91140932769487581</v>
      </c>
      <c r="O172" s="113">
        <f>IF(RES_hhdet_in_tes!O172=0,"",RES_hhdet_in_tes!O172/RES_hhdet_in_fec!O172)</f>
        <v>0.91011960623818466</v>
      </c>
      <c r="P172" s="113">
        <f>IF(RES_hhdet_in_tes!P172=0,"",RES_hhdet_in_tes!P172/RES_hhdet_in_fec!P172)</f>
        <v>0.91396816940629833</v>
      </c>
      <c r="Q172" s="113">
        <f>IF(RES_hhdet_in_tes!Q172=0,"",RES_hhdet_in_tes!Q172/RES_hhdet_in_fec!Q172)</f>
        <v>0.88298288966321226</v>
      </c>
      <c r="R172" s="113">
        <f>IF(RES_hhdet_in_tes!R172=0,"",RES_hhdet_in_tes!R172/RES_hhdet_in_fec!R172)</f>
        <v>0.89126408110588939</v>
      </c>
      <c r="S172" s="113">
        <f>IF(RES_hhdet_in_tes!S172=0,"",RES_hhdet_in_tes!S172/RES_hhdet_in_fec!S172)</f>
        <v>0.90149436454727749</v>
      </c>
      <c r="T172" s="113">
        <f>IF(RES_hhdet_in_tes!T172=0,"",RES_hhdet_in_tes!T172/RES_hhdet_in_fec!T172)</f>
        <v>0.90376154709908074</v>
      </c>
      <c r="U172" s="113">
        <f>IF(RES_hhdet_in_tes!U172=0,"",RES_hhdet_in_tes!U172/RES_hhdet_in_fec!U172)</f>
        <v>0.90978915259476112</v>
      </c>
      <c r="V172" s="113">
        <f>IF(RES_hhdet_in_tes!V172=0,"",RES_hhdet_in_tes!V172/RES_hhdet_in_fec!V172)</f>
        <v>0.90727360483266206</v>
      </c>
      <c r="W172" s="113">
        <f>IF(RES_hhdet_in_tes!W172=0,"",RES_hhdet_in_tes!W172/RES_hhdet_in_fec!W172)</f>
        <v>0.92806572418425459</v>
      </c>
      <c r="X172" s="113">
        <f>IF(RES_hhdet_in_tes!X172=0,"",RES_hhdet_in_tes!X172/RES_hhdet_in_fec!X172)</f>
        <v>0.92020424034371573</v>
      </c>
      <c r="Y172" s="113">
        <f>IF(RES_hhdet_in_tes!Y172=0,"",RES_hhdet_in_tes!Y172/RES_hhdet_in_fec!Y172)</f>
        <v>0.90715368948942188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0.58832410451613271</v>
      </c>
      <c r="D173" s="111">
        <f>IF(RES_hhdet_in_tes!D173=0,"",RES_hhdet_in_tes!D173/RES_hhdet_in_fec!D173)</f>
        <v>0.58969703634187709</v>
      </c>
      <c r="E173" s="111">
        <f>IF(RES_hhdet_in_tes!E173=0,"",RES_hhdet_in_tes!E173/RES_hhdet_in_fec!E173)</f>
        <v>0.59120005665874142</v>
      </c>
      <c r="F173" s="111" t="str">
        <f>IF(RES_hhdet_in_tes!F173=0,"",RES_hhdet_in_tes!F173/RES_hhdet_in_fec!F173)</f>
        <v/>
      </c>
      <c r="G173" s="111">
        <f>IF(RES_hhdet_in_tes!G173=0,"",RES_hhdet_in_tes!G173/RES_hhdet_in_fec!G173)</f>
        <v>0.59436318553871637</v>
      </c>
      <c r="H173" s="111">
        <f>IF(RES_hhdet_in_tes!H173=0,"",RES_hhdet_in_tes!H173/RES_hhdet_in_fec!H173)</f>
        <v>0.59611438752153878</v>
      </c>
      <c r="I173" s="111">
        <f>IF(RES_hhdet_in_tes!I173=0,"",RES_hhdet_in_tes!I173/RES_hhdet_in_fec!I173)</f>
        <v>0.59800144852985759</v>
      </c>
      <c r="J173" s="111">
        <f>IF(RES_hhdet_in_tes!J173=0,"",RES_hhdet_in_tes!J173/RES_hhdet_in_fec!J173)</f>
        <v>0.60013115059286459</v>
      </c>
      <c r="K173" s="111">
        <f>IF(RES_hhdet_in_tes!K173=0,"",RES_hhdet_in_tes!K173/RES_hhdet_in_fec!K173)</f>
        <v>0.60259782651147253</v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>
        <f>IF(RES_hhdet_in_tes!N173=0,"",RES_hhdet_in_tes!N173/RES_hhdet_in_fec!N173)</f>
        <v>0.61971613161730466</v>
      </c>
      <c r="O173" s="111">
        <f>IF(RES_hhdet_in_tes!O173=0,"",RES_hhdet_in_tes!O173/RES_hhdet_in_fec!O173)</f>
        <v>0.63327296769189756</v>
      </c>
      <c r="P173" s="111">
        <f>IF(RES_hhdet_in_tes!P173=0,"",RES_hhdet_in_tes!P173/RES_hhdet_in_fec!P173)</f>
        <v>0.65085341997999835</v>
      </c>
      <c r="Q173" s="111">
        <f>IF(RES_hhdet_in_tes!Q173=0,"",RES_hhdet_in_tes!Q173/RES_hhdet_in_fec!Q173)</f>
        <v>0.66781481603025417</v>
      </c>
      <c r="R173" s="111">
        <f>IF(RES_hhdet_in_tes!R173=0,"",RES_hhdet_in_tes!R173/RES_hhdet_in_fec!R173)</f>
        <v>0.67929326025316838</v>
      </c>
      <c r="S173" s="111">
        <f>IF(RES_hhdet_in_tes!S173=0,"",RES_hhdet_in_tes!S173/RES_hhdet_in_fec!S173)</f>
        <v>0.69041389418125132</v>
      </c>
      <c r="T173" s="111">
        <f>IF(RES_hhdet_in_tes!T173=0,"",RES_hhdet_in_tes!T173/RES_hhdet_in_fec!T173)</f>
        <v>0.70144822604160129</v>
      </c>
      <c r="U173" s="111">
        <f>IF(RES_hhdet_in_tes!U173=0,"",RES_hhdet_in_tes!U173/RES_hhdet_in_fec!U173)</f>
        <v>0.71250718092189547</v>
      </c>
      <c r="V173" s="111">
        <f>IF(RES_hhdet_in_tes!V173=0,"",RES_hhdet_in_tes!V173/RES_hhdet_in_fec!V173)</f>
        <v>0.72337132212914335</v>
      </c>
      <c r="W173" s="111">
        <f>IF(RES_hhdet_in_tes!W173=0,"",RES_hhdet_in_tes!W173/RES_hhdet_in_fec!W173)</f>
        <v>0.73329388721492972</v>
      </c>
      <c r="X173" s="111">
        <f>IF(RES_hhdet_in_tes!X173=0,"",RES_hhdet_in_tes!X173/RES_hhdet_in_fec!X173)</f>
        <v>0.7444764939378623</v>
      </c>
      <c r="Y173" s="111">
        <f>IF(RES_hhdet_in_tes!Y173=0,"",RES_hhdet_in_tes!Y173/RES_hhdet_in_fec!Y173)</f>
        <v>0.75490918633010851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 t="str">
        <f>IF(RES_hhdet_in_tes!F174=0,"",RES_hhdet_in_tes!F174/RES_hhdet_in_fec!F174)</f>
        <v/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0.60029480843164418</v>
      </c>
      <c r="D175" s="124">
        <f>IF(RES_hhdet_in_tes!D175=0,"",RES_hhdet_in_tes!D175/RES_hhdet_in_fec!D175)</f>
        <v>0.57996727602564158</v>
      </c>
      <c r="E175" s="124">
        <f>IF(RES_hhdet_in_tes!E175=0,"",RES_hhdet_in_tes!E175/RES_hhdet_in_fec!E175)</f>
        <v>0.58030434550252152</v>
      </c>
      <c r="F175" s="124">
        <f>IF(RES_hhdet_in_tes!F175=0,"",RES_hhdet_in_tes!F175/RES_hhdet_in_fec!F175)</f>
        <v>0.60118714473106116</v>
      </c>
      <c r="G175" s="124">
        <f>IF(RES_hhdet_in_tes!G175=0,"",RES_hhdet_in_tes!G175/RES_hhdet_in_fec!G175)</f>
        <v>0.61452487784757681</v>
      </c>
      <c r="H175" s="124">
        <f>IF(RES_hhdet_in_tes!H175=0,"",RES_hhdet_in_tes!H175/RES_hhdet_in_fec!H175)</f>
        <v>0.61294524991680688</v>
      </c>
      <c r="I175" s="124">
        <f>IF(RES_hhdet_in_tes!I175=0,"",RES_hhdet_in_tes!I175/RES_hhdet_in_fec!I175)</f>
        <v>0.61917592434490543</v>
      </c>
      <c r="J175" s="124">
        <f>IF(RES_hhdet_in_tes!J175=0,"",RES_hhdet_in_tes!J175/RES_hhdet_in_fec!J175)</f>
        <v>0.6231742837267068</v>
      </c>
      <c r="K175" s="124">
        <f>IF(RES_hhdet_in_tes!K175=0,"",RES_hhdet_in_tes!K175/RES_hhdet_in_fec!K175)</f>
        <v>0.63782667418687988</v>
      </c>
      <c r="L175" s="124" t="str">
        <f>IF(RES_hhdet_in_tes!L175=0,"",RES_hhdet_in_tes!L175/RES_hhdet_in_fec!L175)</f>
        <v/>
      </c>
      <c r="M175" s="124" t="str">
        <f>IF(RES_hhdet_in_tes!M175=0,"",RES_hhdet_in_tes!M175/RES_hhdet_in_fec!M175)</f>
        <v/>
      </c>
      <c r="N175" s="124">
        <f>IF(RES_hhdet_in_tes!N175=0,"",RES_hhdet_in_tes!N175/RES_hhdet_in_fec!N175)</f>
        <v>0.65738440846051882</v>
      </c>
      <c r="O175" s="124">
        <f>IF(RES_hhdet_in_tes!O175=0,"",RES_hhdet_in_tes!O175/RES_hhdet_in_fec!O175)</f>
        <v>0.62943933362600368</v>
      </c>
      <c r="P175" s="124">
        <f>IF(RES_hhdet_in_tes!P175=0,"",RES_hhdet_in_tes!P175/RES_hhdet_in_fec!P175)</f>
        <v>0.6805403243186684</v>
      </c>
      <c r="Q175" s="124">
        <f>IF(RES_hhdet_in_tes!Q175=0,"",RES_hhdet_in_tes!Q175/RES_hhdet_in_fec!Q175)</f>
        <v>0.68187736336736238</v>
      </c>
      <c r="R175" s="124">
        <f>IF(RES_hhdet_in_tes!R175=0,"",RES_hhdet_in_tes!R175/RES_hhdet_in_fec!R175)</f>
        <v>0.68606447523285519</v>
      </c>
      <c r="S175" s="124">
        <f>IF(RES_hhdet_in_tes!S175=0,"",RES_hhdet_in_tes!S175/RES_hhdet_in_fec!S175)</f>
        <v>0.65505921651307242</v>
      </c>
      <c r="T175" s="124">
        <f>IF(RES_hhdet_in_tes!T175=0,"",RES_hhdet_in_tes!T175/RES_hhdet_in_fec!T175)</f>
        <v>0.67379060895896581</v>
      </c>
      <c r="U175" s="124">
        <f>IF(RES_hhdet_in_tes!U175=0,"",RES_hhdet_in_tes!U175/RES_hhdet_in_fec!U175)</f>
        <v>0.69173608330474035</v>
      </c>
      <c r="V175" s="124">
        <f>IF(RES_hhdet_in_tes!V175=0,"",RES_hhdet_in_tes!V175/RES_hhdet_in_fec!V175)</f>
        <v>0.73028047009813235</v>
      </c>
      <c r="W175" s="124">
        <f>IF(RES_hhdet_in_tes!W175=0,"",RES_hhdet_in_tes!W175/RES_hhdet_in_fec!W175)</f>
        <v>0.72193370595386275</v>
      </c>
      <c r="X175" s="124">
        <f>IF(RES_hhdet_in_tes!X175=0,"",RES_hhdet_in_tes!X175/RES_hhdet_in_fec!X175)</f>
        <v>0.74993058443252514</v>
      </c>
      <c r="Y175" s="124">
        <f>IF(RES_hhdet_in_tes!Y175=0,"",RES_hhdet_in_tes!Y175/RES_hhdet_in_fec!Y175)</f>
        <v>0.74202112717224489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0.57963023690877402</v>
      </c>
      <c r="D176" s="111">
        <f>IF(RES_hhdet_in_tes!D176=0,"",RES_hhdet_in_tes!D176/RES_hhdet_in_fec!D176)</f>
        <v>0.57996727602564158</v>
      </c>
      <c r="E176" s="111">
        <f>IF(RES_hhdet_in_tes!E176=0,"",RES_hhdet_in_tes!E176/RES_hhdet_in_fec!E176)</f>
        <v>0.58030434550252152</v>
      </c>
      <c r="F176" s="111">
        <f>IF(RES_hhdet_in_tes!F176=0,"",RES_hhdet_in_tes!F176/RES_hhdet_in_fec!F176)</f>
        <v>0.58064141911940292</v>
      </c>
      <c r="G176" s="111">
        <f>IF(RES_hhdet_in_tes!G176=0,"",RES_hhdet_in_tes!G176/RES_hhdet_in_fec!G176)</f>
        <v>0.58097852069606981</v>
      </c>
      <c r="H176" s="111">
        <f>IF(RES_hhdet_in_tes!H176=0,"",RES_hhdet_in_tes!H176/RES_hhdet_in_fec!H176)</f>
        <v>0.58131564731728391</v>
      </c>
      <c r="I176" s="111">
        <f>IF(RES_hhdet_in_tes!I176=0,"",RES_hhdet_in_tes!I176/RES_hhdet_in_fec!I176)</f>
        <v>0.58165280485224036</v>
      </c>
      <c r="J176" s="111">
        <f>IF(RES_hhdet_in_tes!J176=0,"",RES_hhdet_in_tes!J176/RES_hhdet_in_fec!J176)</f>
        <v>0.5819900173449617</v>
      </c>
      <c r="K176" s="111">
        <f>IF(RES_hhdet_in_tes!K176=0,"",RES_hhdet_in_tes!K176/RES_hhdet_in_fec!K176)</f>
        <v>0.58232730523919041</v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>
        <f>IF(RES_hhdet_in_tes!N176=0,"",RES_hhdet_in_tes!N176/RES_hhdet_in_fec!N176)</f>
        <v>0.58306409696316042</v>
      </c>
      <c r="O176" s="111">
        <f>IF(RES_hhdet_in_tes!O176=0,"",RES_hhdet_in_tes!O176/RES_hhdet_in_fec!O176)</f>
        <v>0.58314969019855534</v>
      </c>
      <c r="P176" s="111">
        <f>IF(RES_hhdet_in_tes!P176=0,"",RES_hhdet_in_tes!P176/RES_hhdet_in_fec!P176)</f>
        <v>0.58338852397230723</v>
      </c>
      <c r="Q176" s="111">
        <f>IF(RES_hhdet_in_tes!Q176=0,"",RES_hhdet_in_tes!Q176/RES_hhdet_in_fec!Q176)</f>
        <v>0.58436063322412057</v>
      </c>
      <c r="R176" s="111">
        <f>IF(RES_hhdet_in_tes!R176=0,"",RES_hhdet_in_tes!R176/RES_hhdet_in_fec!R176)</f>
        <v>0.58691412216620842</v>
      </c>
      <c r="S176" s="111">
        <f>IF(RES_hhdet_in_tes!S176=0,"",RES_hhdet_in_tes!S176/RES_hhdet_in_fec!S176)</f>
        <v>0.59051611010494065</v>
      </c>
      <c r="T176" s="111">
        <f>IF(RES_hhdet_in_tes!T176=0,"",RES_hhdet_in_tes!T176/RES_hhdet_in_fec!T176)</f>
        <v>0.59446819712148657</v>
      </c>
      <c r="U176" s="111">
        <f>IF(RES_hhdet_in_tes!U176=0,"",RES_hhdet_in_tes!U176/RES_hhdet_in_fec!U176)</f>
        <v>0.59807198329702571</v>
      </c>
      <c r="V176" s="111">
        <f>IF(RES_hhdet_in_tes!V176=0,"",RES_hhdet_in_tes!V176/RES_hhdet_in_fec!V176)</f>
        <v>0.60062906871273192</v>
      </c>
      <c r="W176" s="111">
        <f>IF(RES_hhdet_in_tes!W176=0,"",RES_hhdet_in_tes!W176/RES_hhdet_in_fec!W176)</f>
        <v>0.60185802337799288</v>
      </c>
      <c r="X176" s="111">
        <f>IF(RES_hhdet_in_tes!X176=0,"",RES_hhdet_in_tes!X176/RES_hhdet_in_fec!X176)</f>
        <v>0.60225595015115652</v>
      </c>
      <c r="Y176" s="111">
        <f>IF(RES_hhdet_in_tes!Y176=0,"",RES_hhdet_in_tes!Y176/RES_hhdet_in_fec!Y176)</f>
        <v>0.60229574282847287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0.74675486926598822</v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>
        <f>IF(RES_hhdet_in_tes!F177=0,"",RES_hhdet_in_tes!F177/RES_hhdet_in_fec!F177)</f>
        <v>0.7505346782806499</v>
      </c>
      <c r="G177" s="45">
        <f>IF(RES_hhdet_in_tes!G177=0,"",RES_hhdet_in_tes!G177/RES_hhdet_in_fec!G177)</f>
        <v>0.75187193095993299</v>
      </c>
      <c r="H177" s="45">
        <f>IF(RES_hhdet_in_tes!H177=0,"",RES_hhdet_in_tes!H177/RES_hhdet_in_fec!H177)</f>
        <v>0.75325659702505676</v>
      </c>
      <c r="I177" s="45">
        <f>IF(RES_hhdet_in_tes!I177=0,"",RES_hhdet_in_tes!I177/RES_hhdet_in_fec!I177)</f>
        <v>0.75469978781396618</v>
      </c>
      <c r="J177" s="45">
        <f>IF(RES_hhdet_in_tes!J177=0,"",RES_hhdet_in_tes!J177/RES_hhdet_in_fec!J177)</f>
        <v>0.75624702255627207</v>
      </c>
      <c r="K177" s="45">
        <f>IF(RES_hhdet_in_tes!K177=0,"",RES_hhdet_in_tes!K177/RES_hhdet_in_fec!K177)</f>
        <v>0.75793700457012536</v>
      </c>
      <c r="L177" s="45" t="str">
        <f>IF(RES_hhdet_in_tes!L177=0,"",RES_hhdet_in_tes!L177/RES_hhdet_in_fec!L177)</f>
        <v/>
      </c>
      <c r="M177" s="45" t="str">
        <f>IF(RES_hhdet_in_tes!M177=0,"",RES_hhdet_in_tes!M177/RES_hhdet_in_fec!M177)</f>
        <v/>
      </c>
      <c r="N177" s="45">
        <f>IF(RES_hhdet_in_tes!N177=0,"",RES_hhdet_in_tes!N177/RES_hhdet_in_fec!N177)</f>
        <v>0.76602453515391922</v>
      </c>
      <c r="O177" s="45">
        <f>IF(RES_hhdet_in_tes!O177=0,"",RES_hhdet_in_tes!O177/RES_hhdet_in_fec!O177)</f>
        <v>0.77103921810814724</v>
      </c>
      <c r="P177" s="45">
        <f>IF(RES_hhdet_in_tes!P177=0,"",RES_hhdet_in_tes!P177/RES_hhdet_in_fec!P177)</f>
        <v>0.77767092792985426</v>
      </c>
      <c r="Q177" s="45">
        <f>IF(RES_hhdet_in_tes!Q177=0,"",RES_hhdet_in_tes!Q177/RES_hhdet_in_fec!Q177)</f>
        <v>0.78625242512262494</v>
      </c>
      <c r="R177" s="45">
        <f>IF(RES_hhdet_in_tes!R177=0,"",RES_hhdet_in_tes!R177/RES_hhdet_in_fec!R177)</f>
        <v>0.79792979110605367</v>
      </c>
      <c r="S177" s="45">
        <f>IF(RES_hhdet_in_tes!S177=0,"",RES_hhdet_in_tes!S177/RES_hhdet_in_fec!S177)</f>
        <v>0.81254198791751731</v>
      </c>
      <c r="T177" s="45">
        <f>IF(RES_hhdet_in_tes!T177=0,"",RES_hhdet_in_tes!T177/RES_hhdet_in_fec!T177)</f>
        <v>0.8282728202001074</v>
      </c>
      <c r="U177" s="45">
        <f>IF(RES_hhdet_in_tes!U177=0,"",RES_hhdet_in_tes!U177/RES_hhdet_in_fec!U177)</f>
        <v>0.84330609259695843</v>
      </c>
      <c r="V177" s="45">
        <f>IF(RES_hhdet_in_tes!V177=0,"",RES_hhdet_in_tes!V177/RES_hhdet_in_fec!V177)</f>
        <v>0.85582560975118427</v>
      </c>
      <c r="W177" s="45">
        <f>IF(RES_hhdet_in_tes!W177=0,"",RES_hhdet_in_tes!W177/RES_hhdet_in_fec!W177)</f>
        <v>0.86520034251252065</v>
      </c>
      <c r="X177" s="45">
        <f>IF(RES_hhdet_in_tes!X177=0,"",RES_hhdet_in_tes!X177/RES_hhdet_in_fec!X177)</f>
        <v>0.87279146526977536</v>
      </c>
      <c r="Y177" s="45">
        <f>IF(RES_hhdet_in_tes!Y177=0,"",RES_hhdet_in_tes!Y177/RES_hhdet_in_fec!Y177)</f>
        <v>0.87952324123371739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24.465009319889454</v>
      </c>
      <c r="D3" s="117">
        <f t="shared" si="0"/>
        <v>24.345397103997094</v>
      </c>
      <c r="E3" s="117">
        <f t="shared" si="0"/>
        <v>31.456462953706797</v>
      </c>
      <c r="F3" s="117">
        <f t="shared" si="0"/>
        <v>20.404318772441069</v>
      </c>
      <c r="G3" s="117">
        <f t="shared" si="0"/>
        <v>7.1190705426109542</v>
      </c>
      <c r="H3" s="117">
        <f t="shared" si="0"/>
        <v>1.8677065150907639</v>
      </c>
      <c r="I3" s="117">
        <f t="shared" si="0"/>
        <v>0</v>
      </c>
      <c r="J3" s="117">
        <f t="shared" si="0"/>
        <v>2.7143719372427206</v>
      </c>
      <c r="K3" s="117">
        <f t="shared" si="0"/>
        <v>6.1480871062557583</v>
      </c>
      <c r="L3" s="117">
        <f t="shared" si="0"/>
        <v>19.427861312013164</v>
      </c>
      <c r="M3" s="117">
        <f t="shared" si="0"/>
        <v>25.530002883554467</v>
      </c>
      <c r="N3" s="117">
        <f t="shared" si="0"/>
        <v>17.20584617363269</v>
      </c>
      <c r="O3" s="117">
        <f t="shared" si="0"/>
        <v>10.602902729025363</v>
      </c>
      <c r="P3" s="117">
        <f t="shared" si="0"/>
        <v>0</v>
      </c>
      <c r="Q3" s="117">
        <f t="shared" si="0"/>
        <v>0.47725331287825562</v>
      </c>
      <c r="R3" s="117">
        <f t="shared" ref="R3:V3" si="1">R4+R7+R9+R19</f>
        <v>8.0759417012591133</v>
      </c>
      <c r="S3" s="117">
        <f t="shared" si="1"/>
        <v>11.187346135533771</v>
      </c>
      <c r="T3" s="117">
        <f t="shared" si="1"/>
        <v>0.26433168154294029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23.197670745879471</v>
      </c>
      <c r="D4" s="122">
        <f t="shared" si="3"/>
        <v>23.046724725705246</v>
      </c>
      <c r="E4" s="122">
        <f t="shared" si="3"/>
        <v>30.010872953703856</v>
      </c>
      <c r="F4" s="122">
        <f t="shared" si="3"/>
        <v>19.589161501809155</v>
      </c>
      <c r="G4" s="122">
        <f t="shared" si="3"/>
        <v>6.8561102741596054</v>
      </c>
      <c r="H4" s="122">
        <f t="shared" si="3"/>
        <v>1.7959265195033576</v>
      </c>
      <c r="I4" s="122">
        <f t="shared" si="3"/>
        <v>0</v>
      </c>
      <c r="J4" s="122">
        <f t="shared" si="3"/>
        <v>2.6330162434820186</v>
      </c>
      <c r="K4" s="122">
        <f t="shared" si="3"/>
        <v>5.9547454502900106</v>
      </c>
      <c r="L4" s="122">
        <f t="shared" si="3"/>
        <v>18.804413771849649</v>
      </c>
      <c r="M4" s="122">
        <f t="shared" si="3"/>
        <v>25.018618937094661</v>
      </c>
      <c r="N4" s="122">
        <f t="shared" si="3"/>
        <v>16.902313548227031</v>
      </c>
      <c r="O4" s="122">
        <f t="shared" si="3"/>
        <v>10.348018901706576</v>
      </c>
      <c r="P4" s="122">
        <f t="shared" si="3"/>
        <v>0</v>
      </c>
      <c r="Q4" s="122">
        <f t="shared" si="3"/>
        <v>0.46825853395045142</v>
      </c>
      <c r="R4" s="122">
        <f t="shared" ref="R4:V4" si="4">SUM(R5:R6)</f>
        <v>7.9320351945692016</v>
      </c>
      <c r="S4" s="122">
        <f t="shared" si="4"/>
        <v>10.867310037681429</v>
      </c>
      <c r="T4" s="122">
        <f t="shared" si="4"/>
        <v>0.25319187171590019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23.197670745879471</v>
      </c>
      <c r="D5" s="98">
        <v>23.046724725705246</v>
      </c>
      <c r="E5" s="98">
        <v>30.010872953703856</v>
      </c>
      <c r="F5" s="98">
        <v>19.589161501809155</v>
      </c>
      <c r="G5" s="98">
        <v>6.8561102741596054</v>
      </c>
      <c r="H5" s="98">
        <v>1.7959265195033576</v>
      </c>
      <c r="I5" s="98">
        <v>0</v>
      </c>
      <c r="J5" s="98">
        <v>2.6330162434820186</v>
      </c>
      <c r="K5" s="98">
        <v>5.9547454502900106</v>
      </c>
      <c r="L5" s="98">
        <v>18.804413771849649</v>
      </c>
      <c r="M5" s="98">
        <v>25.018618937094661</v>
      </c>
      <c r="N5" s="98">
        <v>16.902313548227031</v>
      </c>
      <c r="O5" s="98">
        <v>10.348018901706576</v>
      </c>
      <c r="P5" s="98">
        <v>0</v>
      </c>
      <c r="Q5" s="98">
        <v>0.46825853395045142</v>
      </c>
      <c r="R5" s="98">
        <v>7.9320351945692016</v>
      </c>
      <c r="S5" s="98">
        <v>10.867310037681429</v>
      </c>
      <c r="T5" s="98">
        <v>0.25319187171590019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0.40338365236156287</v>
      </c>
      <c r="D9" s="122">
        <v>0.4083895613926859</v>
      </c>
      <c r="E9" s="122">
        <v>0.31258120016279778</v>
      </c>
      <c r="F9" s="122">
        <v>0.16024457106810092</v>
      </c>
      <c r="G9" s="122">
        <v>6.8598559149996699E-2</v>
      </c>
      <c r="H9" s="122">
        <v>1.9235043301295666E-2</v>
      </c>
      <c r="I9" s="122">
        <v>0</v>
      </c>
      <c r="J9" s="122">
        <v>4.5420493393984358E-3</v>
      </c>
      <c r="K9" s="122">
        <v>3.9891073091027657E-2</v>
      </c>
      <c r="L9" s="122">
        <v>0.14396549739583023</v>
      </c>
      <c r="M9" s="122">
        <v>0.10846674348973766</v>
      </c>
      <c r="N9" s="122">
        <v>6.184633092650324E-2</v>
      </c>
      <c r="O9" s="122">
        <v>5.2486690804123104E-2</v>
      </c>
      <c r="P9" s="122">
        <v>0</v>
      </c>
      <c r="Q9" s="122">
        <v>9.6056563416643272E-4</v>
      </c>
      <c r="R9" s="122">
        <v>3.0099367283786455E-2</v>
      </c>
      <c r="S9" s="122">
        <v>7.0457645091309626E-2</v>
      </c>
      <c r="T9" s="122">
        <v>2.6320213969030803E-3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0.4032871928975223</v>
      </c>
      <c r="D11" s="98">
        <v>0.4083895613926859</v>
      </c>
      <c r="E11" s="98">
        <v>0.31258120016279778</v>
      </c>
      <c r="F11" s="98">
        <v>0.16024457106810092</v>
      </c>
      <c r="G11" s="98">
        <v>6.8598559149996699E-2</v>
      </c>
      <c r="H11" s="98">
        <v>1.9235043301295666E-2</v>
      </c>
      <c r="I11" s="98">
        <v>0</v>
      </c>
      <c r="J11" s="98">
        <v>4.5420493393984358E-3</v>
      </c>
      <c r="K11" s="98">
        <v>3.9891073091027657E-2</v>
      </c>
      <c r="L11" s="98">
        <v>0.14396549739583023</v>
      </c>
      <c r="M11" s="98">
        <v>0.10846674348973766</v>
      </c>
      <c r="N11" s="98">
        <v>6.184633092650324E-2</v>
      </c>
      <c r="O11" s="98">
        <v>5.2486690804123104E-2</v>
      </c>
      <c r="P11" s="98">
        <v>0</v>
      </c>
      <c r="Q11" s="98">
        <v>9.6056563416643272E-4</v>
      </c>
      <c r="R11" s="98">
        <v>3.0099367283786455E-2</v>
      </c>
      <c r="S11" s="98">
        <v>7.0457645091309626E-2</v>
      </c>
      <c r="T11" s="98">
        <v>2.6320213969030803E-3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9.6459464040586724E-5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9.6459464040586724E-5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0.86395492164842191</v>
      </c>
      <c r="D19" s="122">
        <v>0.89028281689916233</v>
      </c>
      <c r="E19" s="122">
        <v>1.1330087998401437</v>
      </c>
      <c r="F19" s="122">
        <v>0.65491269956381104</v>
      </c>
      <c r="G19" s="122">
        <v>0.19436170930135147</v>
      </c>
      <c r="H19" s="122">
        <v>5.2544952286110586E-2</v>
      </c>
      <c r="I19" s="122">
        <v>0</v>
      </c>
      <c r="J19" s="122">
        <v>7.681364442130327E-2</v>
      </c>
      <c r="K19" s="122">
        <v>0.15345058287471997</v>
      </c>
      <c r="L19" s="122">
        <v>0.47948204276768625</v>
      </c>
      <c r="M19" s="122">
        <v>0.40291720297006606</v>
      </c>
      <c r="N19" s="122">
        <v>0.24168629447915413</v>
      </c>
      <c r="O19" s="122">
        <v>0.20239713651466371</v>
      </c>
      <c r="P19" s="122">
        <v>0</v>
      </c>
      <c r="Q19" s="122">
        <v>8.0342132936377809E-3</v>
      </c>
      <c r="R19" s="122">
        <v>0.11380713940612464</v>
      </c>
      <c r="S19" s="122">
        <v>0.24957845276103169</v>
      </c>
      <c r="T19" s="122">
        <v>8.5077884301369786E-3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0.86395492164842191</v>
      </c>
      <c r="D21" s="98">
        <v>0.89028281689916233</v>
      </c>
      <c r="E21" s="98">
        <v>1.1330087998401437</v>
      </c>
      <c r="F21" s="98">
        <v>0.65491269956381104</v>
      </c>
      <c r="G21" s="98">
        <v>0.19436170930135147</v>
      </c>
      <c r="H21" s="98">
        <v>5.2544952286110586E-2</v>
      </c>
      <c r="I21" s="98">
        <v>0</v>
      </c>
      <c r="J21" s="98">
        <v>7.681364442130327E-2</v>
      </c>
      <c r="K21" s="98">
        <v>0.15345058287471997</v>
      </c>
      <c r="L21" s="98">
        <v>0.47948204276768625</v>
      </c>
      <c r="M21" s="98">
        <v>0.40291720297006606</v>
      </c>
      <c r="N21" s="98">
        <v>0.24168629447915413</v>
      </c>
      <c r="O21" s="98">
        <v>0.20239713651466371</v>
      </c>
      <c r="P21" s="98">
        <v>0</v>
      </c>
      <c r="Q21" s="98">
        <v>8.0342132936377809E-3</v>
      </c>
      <c r="R21" s="98">
        <v>0.11380713940612464</v>
      </c>
      <c r="S21" s="98">
        <v>0.24957845276103169</v>
      </c>
      <c r="T21" s="98">
        <v>8.5077884301369786E-3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1.8815072932992607</v>
      </c>
      <c r="O24" s="117">
        <f t="shared" si="7"/>
        <v>5.2245777459869212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0.15998145025504806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5.8686824484790508E-3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1.8147078913580492</v>
      </c>
      <c r="O25" s="122">
        <f t="shared" si="10"/>
        <v>5.0511573576987301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0.15134639030420091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5.3551873570716387E-3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1.8147078913580492</v>
      </c>
      <c r="O26" s="98">
        <v>5.0511573576987301</v>
      </c>
      <c r="P26" s="98">
        <v>0</v>
      </c>
      <c r="Q26" s="98">
        <v>0</v>
      </c>
      <c r="R26" s="98">
        <v>0</v>
      </c>
      <c r="S26" s="98">
        <v>0.15134639030420091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5.3551873570716387E-3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1.351832369978213E-2</v>
      </c>
      <c r="O30" s="122">
        <v>3.5853584563379871E-2</v>
      </c>
      <c r="P30" s="122">
        <v>0</v>
      </c>
      <c r="Q30" s="122">
        <v>0</v>
      </c>
      <c r="R30" s="122">
        <v>0</v>
      </c>
      <c r="S30" s="122">
        <v>1.7792334619017582E-3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1.351832369978213E-2</v>
      </c>
      <c r="O31" s="98">
        <v>3.5853584563379871E-2</v>
      </c>
      <c r="P31" s="98">
        <v>0</v>
      </c>
      <c r="Q31" s="98">
        <v>0</v>
      </c>
      <c r="R31" s="98">
        <v>0</v>
      </c>
      <c r="S31" s="98">
        <v>1.7792334619017582E-3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5.3281078241429337E-2</v>
      </c>
      <c r="O39" s="122">
        <v>0.1375668037248105</v>
      </c>
      <c r="P39" s="122">
        <v>0</v>
      </c>
      <c r="Q39" s="122">
        <v>0</v>
      </c>
      <c r="R39" s="122">
        <v>0</v>
      </c>
      <c r="S39" s="122">
        <v>6.8558264889454039E-3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5.134950914074119E-4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5.3281078241429337E-2</v>
      </c>
      <c r="O40" s="98">
        <v>0.1375668037248105</v>
      </c>
      <c r="P40" s="98">
        <v>0</v>
      </c>
      <c r="Q40" s="98">
        <v>0</v>
      </c>
      <c r="R40" s="98">
        <v>0</v>
      </c>
      <c r="S40" s="98">
        <v>6.8558264889454039E-3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5.134950914074119E-4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2.5746766837589727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2.5061035102766898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2.5061035102766898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6.8573173482283062E-2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6.8573173482283062E-2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275.3301003211181</v>
      </c>
      <c r="D62" s="117">
        <f t="shared" si="21"/>
        <v>327.14241590388434</v>
      </c>
      <c r="E62" s="117">
        <f t="shared" si="21"/>
        <v>293.83762479770002</v>
      </c>
      <c r="F62" s="117">
        <f t="shared" si="21"/>
        <v>191.59142682450909</v>
      </c>
      <c r="G62" s="117">
        <f t="shared" si="21"/>
        <v>128.331825051772</v>
      </c>
      <c r="H62" s="117">
        <f t="shared" si="21"/>
        <v>107.35476725548516</v>
      </c>
      <c r="I62" s="117">
        <f t="shared" si="21"/>
        <v>112.45770472136303</v>
      </c>
      <c r="J62" s="117">
        <f t="shared" si="21"/>
        <v>126.74822650621491</v>
      </c>
      <c r="K62" s="117">
        <f t="shared" si="21"/>
        <v>77.496278450996812</v>
      </c>
      <c r="L62" s="117">
        <f t="shared" si="21"/>
        <v>88.763733259100277</v>
      </c>
      <c r="M62" s="117">
        <f t="shared" si="21"/>
        <v>67.258115689748067</v>
      </c>
      <c r="N62" s="117">
        <f t="shared" si="21"/>
        <v>114.39172077475351</v>
      </c>
      <c r="O62" s="117">
        <f t="shared" si="21"/>
        <v>172.40649951076105</v>
      </c>
      <c r="P62" s="117">
        <f t="shared" si="21"/>
        <v>159.56627671676262</v>
      </c>
      <c r="Q62" s="117">
        <f t="shared" si="21"/>
        <v>205.29158723048167</v>
      </c>
      <c r="R62" s="117">
        <f t="shared" ref="R62:V62" si="22">R63+R66+R68+R77</f>
        <v>196.82202152703692</v>
      </c>
      <c r="S62" s="117">
        <f t="shared" si="22"/>
        <v>159.17095108727295</v>
      </c>
      <c r="T62" s="117">
        <f t="shared" si="22"/>
        <v>139.44021862391898</v>
      </c>
      <c r="U62" s="117">
        <f t="shared" si="22"/>
        <v>110.78005711551698</v>
      </c>
      <c r="V62" s="117">
        <f t="shared" si="22"/>
        <v>79.058854663495524</v>
      </c>
      <c r="W62" s="117">
        <f t="shared" ref="W62:Y62" si="23">W63+W66+W68+W77</f>
        <v>52.853916177872321</v>
      </c>
      <c r="X62" s="117">
        <f t="shared" si="23"/>
        <v>26.643567449809691</v>
      </c>
      <c r="Y62" s="117">
        <f t="shared" si="23"/>
        <v>14.908868219719306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255.30529839638783</v>
      </c>
      <c r="D63" s="122">
        <f t="shared" si="24"/>
        <v>308.25052316133832</v>
      </c>
      <c r="E63" s="122">
        <f t="shared" si="24"/>
        <v>279.09756420636069</v>
      </c>
      <c r="F63" s="122">
        <f t="shared" si="24"/>
        <v>176.87281339295916</v>
      </c>
      <c r="G63" s="122">
        <f t="shared" si="24"/>
        <v>119.49862100161789</v>
      </c>
      <c r="H63" s="122">
        <f t="shared" si="24"/>
        <v>101.30138242051684</v>
      </c>
      <c r="I63" s="122">
        <f t="shared" si="24"/>
        <v>96.495880831930961</v>
      </c>
      <c r="J63" s="122">
        <f t="shared" si="24"/>
        <v>108.49468083573774</v>
      </c>
      <c r="K63" s="122">
        <f t="shared" si="24"/>
        <v>64.477521976298519</v>
      </c>
      <c r="L63" s="122">
        <f t="shared" si="24"/>
        <v>74.336423641409539</v>
      </c>
      <c r="M63" s="122">
        <f t="shared" si="24"/>
        <v>56.013558798998275</v>
      </c>
      <c r="N63" s="122">
        <f t="shared" si="24"/>
        <v>96.669472036922983</v>
      </c>
      <c r="O63" s="122">
        <f t="shared" si="24"/>
        <v>146.685337391628</v>
      </c>
      <c r="P63" s="122">
        <f t="shared" si="24"/>
        <v>134.11523083073953</v>
      </c>
      <c r="Q63" s="122">
        <f t="shared" si="24"/>
        <v>180.51305859197507</v>
      </c>
      <c r="R63" s="122">
        <f t="shared" ref="R63:V63" si="25">SUM(R64:R65)</f>
        <v>170.64338404358324</v>
      </c>
      <c r="S63" s="122">
        <f t="shared" si="25"/>
        <v>133.1670109520218</v>
      </c>
      <c r="T63" s="122">
        <f t="shared" si="25"/>
        <v>113.27568040005738</v>
      </c>
      <c r="U63" s="122">
        <f t="shared" si="25"/>
        <v>87.324936323456839</v>
      </c>
      <c r="V63" s="122">
        <f t="shared" si="25"/>
        <v>57.162173618265022</v>
      </c>
      <c r="W63" s="122">
        <f t="shared" ref="W63:Y63" si="26">SUM(W64:W65)</f>
        <v>38.882898090902813</v>
      </c>
      <c r="X63" s="122">
        <f t="shared" si="26"/>
        <v>16.619681546655698</v>
      </c>
      <c r="Y63" s="122">
        <f t="shared" si="26"/>
        <v>8.214295063846933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255.30529839638783</v>
      </c>
      <c r="D64" s="98">
        <v>308.25052316133832</v>
      </c>
      <c r="E64" s="98">
        <v>279.09756420636069</v>
      </c>
      <c r="F64" s="98">
        <v>176.87281339295916</v>
      </c>
      <c r="G64" s="98">
        <v>119.49862100161789</v>
      </c>
      <c r="H64" s="98">
        <v>101.30138242051684</v>
      </c>
      <c r="I64" s="98">
        <v>96.495880831930961</v>
      </c>
      <c r="J64" s="98">
        <v>108.49468083573774</v>
      </c>
      <c r="K64" s="98">
        <v>64.477521976298519</v>
      </c>
      <c r="L64" s="98">
        <v>74.336423641409539</v>
      </c>
      <c r="M64" s="98">
        <v>56.013558798998275</v>
      </c>
      <c r="N64" s="98">
        <v>96.669472036922983</v>
      </c>
      <c r="O64" s="98">
        <v>146.685337391628</v>
      </c>
      <c r="P64" s="98">
        <v>134.11523083073953</v>
      </c>
      <c r="Q64" s="98">
        <v>180.51305859197507</v>
      </c>
      <c r="R64" s="98">
        <v>170.64338404358324</v>
      </c>
      <c r="S64" s="98">
        <v>133.1670109520218</v>
      </c>
      <c r="T64" s="98">
        <v>113.27568040005738</v>
      </c>
      <c r="U64" s="98">
        <v>87.324936323456839</v>
      </c>
      <c r="V64" s="98">
        <v>57.162173618265022</v>
      </c>
      <c r="W64" s="98">
        <v>38.882898090902813</v>
      </c>
      <c r="X64" s="98">
        <v>16.619681546655698</v>
      </c>
      <c r="Y64" s="98">
        <v>8.214295063846933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7.8974661849145251</v>
      </c>
      <c r="D68" s="122">
        <v>5.0884843499890176</v>
      </c>
      <c r="E68" s="122">
        <v>3.2602593571166167</v>
      </c>
      <c r="F68" s="122">
        <v>4.6188624188363248</v>
      </c>
      <c r="G68" s="122">
        <v>4.9533923880111361</v>
      </c>
      <c r="H68" s="122">
        <v>1.3297537953873018</v>
      </c>
      <c r="I68" s="122">
        <v>10.684771061218544</v>
      </c>
      <c r="J68" s="122">
        <v>12.284121117227569</v>
      </c>
      <c r="K68" s="122">
        <v>9.9475515974579842</v>
      </c>
      <c r="L68" s="122">
        <v>10.51565235648455</v>
      </c>
      <c r="M68" s="122">
        <v>8.8102428791179808</v>
      </c>
      <c r="N68" s="122">
        <v>14.141020575780701</v>
      </c>
      <c r="O68" s="122">
        <v>20.406450655872465</v>
      </c>
      <c r="P68" s="122">
        <v>18.262168049916603</v>
      </c>
      <c r="Q68" s="122">
        <v>14.820683083392547</v>
      </c>
      <c r="R68" s="122">
        <v>16.696859915253743</v>
      </c>
      <c r="S68" s="122">
        <v>16.162273631044815</v>
      </c>
      <c r="T68" s="122">
        <v>15.514047306837</v>
      </c>
      <c r="U68" s="122">
        <v>14.404094974128078</v>
      </c>
      <c r="V68" s="122">
        <v>13.467750245972406</v>
      </c>
      <c r="W68" s="122">
        <v>7.4610361328217589</v>
      </c>
      <c r="X68" s="122">
        <v>6.7654388834790407</v>
      </c>
      <c r="Y68" s="122">
        <v>4.663030857669419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7.8943142650311602</v>
      </c>
      <c r="D69" s="98">
        <v>5.0882042185968821</v>
      </c>
      <c r="E69" s="98">
        <v>3.2602593571166167</v>
      </c>
      <c r="F69" s="98">
        <v>4.6188624188363248</v>
      </c>
      <c r="G69" s="98">
        <v>4.9533923880111361</v>
      </c>
      <c r="H69" s="98">
        <v>1.3297537953873018</v>
      </c>
      <c r="I69" s="98">
        <v>10.684320612861072</v>
      </c>
      <c r="J69" s="98">
        <v>12.282408070708744</v>
      </c>
      <c r="K69" s="98">
        <v>9.9462415611458255</v>
      </c>
      <c r="L69" s="98">
        <v>10.514319982823972</v>
      </c>
      <c r="M69" s="98">
        <v>8.8083988347653897</v>
      </c>
      <c r="N69" s="98">
        <v>14.137037596373045</v>
      </c>
      <c r="O69" s="98">
        <v>20.405475653242778</v>
      </c>
      <c r="P69" s="98">
        <v>18.255497221791913</v>
      </c>
      <c r="Q69" s="98">
        <v>14.820683083392547</v>
      </c>
      <c r="R69" s="98">
        <v>16.693314309085846</v>
      </c>
      <c r="S69" s="98">
        <v>16.158574165628902</v>
      </c>
      <c r="T69" s="98">
        <v>15.510447325563268</v>
      </c>
      <c r="U69" s="98">
        <v>14.400434325027664</v>
      </c>
      <c r="V69" s="98">
        <v>13.464003777735725</v>
      </c>
      <c r="W69" s="98">
        <v>7.4551492664487835</v>
      </c>
      <c r="X69" s="98">
        <v>6.761180851614923</v>
      </c>
      <c r="Y69" s="98">
        <v>4.6605984888551601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3.151919883364644E-3</v>
      </c>
      <c r="D70" s="98">
        <v>2.8013139213577365E-4</v>
      </c>
      <c r="E70" s="98">
        <v>0</v>
      </c>
      <c r="F70" s="98">
        <v>0</v>
      </c>
      <c r="G70" s="98">
        <v>0</v>
      </c>
      <c r="H70" s="98">
        <v>0</v>
      </c>
      <c r="I70" s="98">
        <v>4.5044835747265808E-4</v>
      </c>
      <c r="J70" s="98">
        <v>1.7130465188245052E-3</v>
      </c>
      <c r="K70" s="98">
        <v>1.3100363121595793E-3</v>
      </c>
      <c r="L70" s="98">
        <v>1.3323736605775779E-3</v>
      </c>
      <c r="M70" s="98">
        <v>1.8440443525910039E-3</v>
      </c>
      <c r="N70" s="98">
        <v>3.9829794076562328E-3</v>
      </c>
      <c r="O70" s="98">
        <v>9.7500262968573366E-4</v>
      </c>
      <c r="P70" s="98">
        <v>6.6708281246914535E-3</v>
      </c>
      <c r="Q70" s="98">
        <v>0</v>
      </c>
      <c r="R70" s="98">
        <v>3.5456061678965666E-3</v>
      </c>
      <c r="S70" s="98">
        <v>3.6994654159144664E-3</v>
      </c>
      <c r="T70" s="98">
        <v>3.5999812737317455E-3</v>
      </c>
      <c r="U70" s="98">
        <v>3.6606491004142817E-3</v>
      </c>
      <c r="V70" s="98">
        <v>3.7464682366809194E-3</v>
      </c>
      <c r="W70" s="98">
        <v>5.8868663729752307E-3</v>
      </c>
      <c r="X70" s="98">
        <v>4.258031864117935E-3</v>
      </c>
      <c r="Y70" s="98">
        <v>2.4323688142586734E-3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3.151919883364644E-3</v>
      </c>
      <c r="D71" s="101">
        <v>2.8013139213577365E-4</v>
      </c>
      <c r="E71" s="101">
        <v>0</v>
      </c>
      <c r="F71" s="101">
        <v>0</v>
      </c>
      <c r="G71" s="101">
        <v>0</v>
      </c>
      <c r="H71" s="101">
        <v>0</v>
      </c>
      <c r="I71" s="101">
        <v>4.5044835747265808E-4</v>
      </c>
      <c r="J71" s="101">
        <v>1.7130465188245052E-3</v>
      </c>
      <c r="K71" s="101">
        <v>1.3100363121595793E-3</v>
      </c>
      <c r="L71" s="101">
        <v>1.3323736605775779E-3</v>
      </c>
      <c r="M71" s="101">
        <v>1.8440443525910039E-3</v>
      </c>
      <c r="N71" s="101">
        <v>3.9829794076562328E-3</v>
      </c>
      <c r="O71" s="101">
        <v>9.7500262968573366E-4</v>
      </c>
      <c r="P71" s="101">
        <v>6.6708281246914535E-3</v>
      </c>
      <c r="Q71" s="101">
        <v>0</v>
      </c>
      <c r="R71" s="101">
        <v>3.5456061678965666E-3</v>
      </c>
      <c r="S71" s="101">
        <v>3.6994654159144664E-3</v>
      </c>
      <c r="T71" s="101">
        <v>3.5999812737317455E-3</v>
      </c>
      <c r="U71" s="101">
        <v>3.6606491004142817E-3</v>
      </c>
      <c r="V71" s="101">
        <v>3.7464682366809194E-3</v>
      </c>
      <c r="W71" s="101">
        <v>5.8868663729752307E-3</v>
      </c>
      <c r="X71" s="101">
        <v>4.258031864117935E-3</v>
      </c>
      <c r="Y71" s="101">
        <v>2.4323688142586734E-3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12.127335739815731</v>
      </c>
      <c r="D77" s="122">
        <v>13.803408392557005</v>
      </c>
      <c r="E77" s="122">
        <v>11.4798012342227</v>
      </c>
      <c r="F77" s="122">
        <v>10.099751012713606</v>
      </c>
      <c r="G77" s="122">
        <v>3.8798116621429761</v>
      </c>
      <c r="H77" s="122">
        <v>4.7236310395810071</v>
      </c>
      <c r="I77" s="122">
        <v>5.2770528282135247</v>
      </c>
      <c r="J77" s="122">
        <v>5.9694245532495902</v>
      </c>
      <c r="K77" s="122">
        <v>3.0712048772403042</v>
      </c>
      <c r="L77" s="122">
        <v>3.9116572612061833</v>
      </c>
      <c r="M77" s="122">
        <v>2.4343140116318081</v>
      </c>
      <c r="N77" s="122">
        <v>3.5812281620498236</v>
      </c>
      <c r="O77" s="122">
        <v>5.3147114632605676</v>
      </c>
      <c r="P77" s="122">
        <v>7.1888778361064816</v>
      </c>
      <c r="Q77" s="122">
        <v>9.9578455551140728</v>
      </c>
      <c r="R77" s="122">
        <v>9.4817775681999201</v>
      </c>
      <c r="S77" s="122">
        <v>9.8416665042063354</v>
      </c>
      <c r="T77" s="122">
        <v>10.650490917024593</v>
      </c>
      <c r="U77" s="122">
        <v>9.0510258179320537</v>
      </c>
      <c r="V77" s="122">
        <v>8.4289307992581008</v>
      </c>
      <c r="W77" s="122">
        <v>6.5099819541477446</v>
      </c>
      <c r="X77" s="122">
        <v>3.2584470196749487</v>
      </c>
      <c r="Y77" s="122">
        <v>2.0315422982029534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12.127335739815731</v>
      </c>
      <c r="D78" s="98">
        <v>13.803408392557005</v>
      </c>
      <c r="E78" s="98">
        <v>11.4798012342227</v>
      </c>
      <c r="F78" s="98">
        <v>10.099751012713606</v>
      </c>
      <c r="G78" s="98">
        <v>3.8798116621429761</v>
      </c>
      <c r="H78" s="98">
        <v>4.7236310395810071</v>
      </c>
      <c r="I78" s="98">
        <v>5.2770528282135247</v>
      </c>
      <c r="J78" s="98">
        <v>5.9694245532495902</v>
      </c>
      <c r="K78" s="98">
        <v>3.0712048772403042</v>
      </c>
      <c r="L78" s="98">
        <v>3.9116572612061833</v>
      </c>
      <c r="M78" s="98">
        <v>2.4343140116318081</v>
      </c>
      <c r="N78" s="98">
        <v>3.5812281620498236</v>
      </c>
      <c r="O78" s="98">
        <v>5.3147114632605676</v>
      </c>
      <c r="P78" s="98">
        <v>7.1888778361064816</v>
      </c>
      <c r="Q78" s="98">
        <v>9.9578455551140728</v>
      </c>
      <c r="R78" s="98">
        <v>9.4817775681999201</v>
      </c>
      <c r="S78" s="98">
        <v>9.8416665042063354</v>
      </c>
      <c r="T78" s="98">
        <v>10.650490917024593</v>
      </c>
      <c r="U78" s="98">
        <v>9.0510258179320537</v>
      </c>
      <c r="V78" s="98">
        <v>8.4289307992581008</v>
      </c>
      <c r="W78" s="98">
        <v>6.5099819541477446</v>
      </c>
      <c r="X78" s="98">
        <v>3.2584470196749487</v>
      </c>
      <c r="Y78" s="98">
        <v>2.0315422982029534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2.6371094345528396</v>
      </c>
      <c r="D81" s="117">
        <f t="shared" si="28"/>
        <v>1.8158395534215752</v>
      </c>
      <c r="E81" s="117">
        <f t="shared" si="28"/>
        <v>3.4203932121554397</v>
      </c>
      <c r="F81" s="117">
        <f t="shared" si="28"/>
        <v>5.6083366036846485</v>
      </c>
      <c r="G81" s="117">
        <f t="shared" si="28"/>
        <v>11.340637616928765</v>
      </c>
      <c r="H81" s="117">
        <f t="shared" si="28"/>
        <v>8.8043865563340464</v>
      </c>
      <c r="I81" s="117">
        <f t="shared" si="28"/>
        <v>5.5371391661146037</v>
      </c>
      <c r="J81" s="117">
        <f t="shared" si="28"/>
        <v>4.4332600593839748</v>
      </c>
      <c r="K81" s="117">
        <f t="shared" si="28"/>
        <v>6.8833940140034855</v>
      </c>
      <c r="L81" s="117">
        <f t="shared" si="28"/>
        <v>6.8913778218155306</v>
      </c>
      <c r="M81" s="117">
        <f t="shared" si="28"/>
        <v>5.5652940807183819</v>
      </c>
      <c r="N81" s="117">
        <f t="shared" si="28"/>
        <v>3.2974393970015248</v>
      </c>
      <c r="O81" s="117">
        <f t="shared" si="28"/>
        <v>2.4467387062640107</v>
      </c>
      <c r="P81" s="117">
        <f t="shared" si="28"/>
        <v>1.4797743180865739</v>
      </c>
      <c r="Q81" s="117">
        <f t="shared" si="28"/>
        <v>0.4205223606309938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0.79616812051544472</v>
      </c>
      <c r="V81" s="117">
        <f t="shared" si="29"/>
        <v>2.999383219800809</v>
      </c>
      <c r="W81" s="117">
        <f t="shared" ref="W81:Y81" si="30">W82+W85+W87+W100</f>
        <v>4.1602463907005225</v>
      </c>
      <c r="X81" s="117">
        <f t="shared" si="30"/>
        <v>3.7584475396401231</v>
      </c>
      <c r="Y81" s="117">
        <f t="shared" si="30"/>
        <v>4.5867551193838452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0.83744086692734743</v>
      </c>
      <c r="D87" s="122">
        <v>0.57090718616583014</v>
      </c>
      <c r="E87" s="122">
        <v>0.73643576700097835</v>
      </c>
      <c r="F87" s="122">
        <v>1.090063694690756</v>
      </c>
      <c r="G87" s="122">
        <v>2.9046452842883212</v>
      </c>
      <c r="H87" s="122">
        <v>2.3210285583563439</v>
      </c>
      <c r="I87" s="122">
        <v>0.42260832751342181</v>
      </c>
      <c r="J87" s="122">
        <v>0.23061627526250711</v>
      </c>
      <c r="K87" s="122">
        <v>1.3815745754587812</v>
      </c>
      <c r="L87" s="122">
        <v>1.5350859977375464</v>
      </c>
      <c r="M87" s="122">
        <v>1.1363909329859843</v>
      </c>
      <c r="N87" s="122">
        <v>0.65270377060823681</v>
      </c>
      <c r="O87" s="122">
        <v>0.49572970171361957</v>
      </c>
      <c r="P87" s="122">
        <v>0.30311156382847082</v>
      </c>
      <c r="Q87" s="122">
        <v>5.026960152137664E-2</v>
      </c>
      <c r="R87" s="122">
        <v>0</v>
      </c>
      <c r="S87" s="122">
        <v>0</v>
      </c>
      <c r="T87" s="122">
        <v>0</v>
      </c>
      <c r="U87" s="122">
        <v>0.16224177039798152</v>
      </c>
      <c r="V87" s="122">
        <v>0.28755326085158067</v>
      </c>
      <c r="W87" s="122">
        <v>0.24260496442417442</v>
      </c>
      <c r="X87" s="122">
        <v>0.17589881020754522</v>
      </c>
      <c r="Y87" s="122">
        <v>0.35161877048598189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0.8371514885352257</v>
      </c>
      <c r="D92" s="101">
        <v>0.57090718616583014</v>
      </c>
      <c r="E92" s="101">
        <v>0.73643576700097835</v>
      </c>
      <c r="F92" s="101">
        <v>1.090063694690756</v>
      </c>
      <c r="G92" s="101">
        <v>2.9046452842883212</v>
      </c>
      <c r="H92" s="101">
        <v>2.3210285583563439</v>
      </c>
      <c r="I92" s="101">
        <v>0.42260832751342181</v>
      </c>
      <c r="J92" s="101">
        <v>0.23040577558039338</v>
      </c>
      <c r="K92" s="101">
        <v>1.3811747887431081</v>
      </c>
      <c r="L92" s="101">
        <v>1.5347055533200282</v>
      </c>
      <c r="M92" s="101">
        <v>1.136276611235236</v>
      </c>
      <c r="N92" s="101">
        <v>0.65259707660698241</v>
      </c>
      <c r="O92" s="101">
        <v>0.49566656597414843</v>
      </c>
      <c r="P92" s="101">
        <v>0.30311156382847082</v>
      </c>
      <c r="Q92" s="101">
        <v>5.026960152137664E-2</v>
      </c>
      <c r="R92" s="101">
        <v>0</v>
      </c>
      <c r="S92" s="101">
        <v>0</v>
      </c>
      <c r="T92" s="101">
        <v>0</v>
      </c>
      <c r="U92" s="101">
        <v>0.16214723774447851</v>
      </c>
      <c r="V92" s="101">
        <v>0.28755326085158067</v>
      </c>
      <c r="W92" s="101">
        <v>0.24253978296833673</v>
      </c>
      <c r="X92" s="101">
        <v>0.17582275344917556</v>
      </c>
      <c r="Y92" s="101">
        <v>0.35133067690718711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2.8937839212176021E-4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2.1049968211373272E-4</v>
      </c>
      <c r="K93" s="104">
        <v>3.9978671567307322E-4</v>
      </c>
      <c r="L93" s="104">
        <v>3.8044441751819132E-4</v>
      </c>
      <c r="M93" s="104">
        <v>1.1432175074812865E-4</v>
      </c>
      <c r="N93" s="104">
        <v>1.0669400125445058E-4</v>
      </c>
      <c r="O93" s="104">
        <v>6.3135739471137641E-5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9.4532653503001221E-5</v>
      </c>
      <c r="V93" s="104">
        <v>0</v>
      </c>
      <c r="W93" s="104">
        <v>6.518145583769593E-5</v>
      </c>
      <c r="X93" s="104">
        <v>7.6056758369669043E-5</v>
      </c>
      <c r="Y93" s="104">
        <v>2.88093578794776E-4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2.8937839212176021E-4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2.1049968211373272E-4</v>
      </c>
      <c r="K94" s="98">
        <v>3.9978671567307322E-4</v>
      </c>
      <c r="L94" s="98">
        <v>3.8044441751819132E-4</v>
      </c>
      <c r="M94" s="98">
        <v>1.1432175074812865E-4</v>
      </c>
      <c r="N94" s="98">
        <v>1.0669400125445058E-4</v>
      </c>
      <c r="O94" s="98">
        <v>6.3135739471137641E-5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9.4532653503001221E-5</v>
      </c>
      <c r="V94" s="98">
        <v>0</v>
      </c>
      <c r="W94" s="98">
        <v>6.518145583769593E-5</v>
      </c>
      <c r="X94" s="98">
        <v>7.6056758369669043E-5</v>
      </c>
      <c r="Y94" s="98">
        <v>2.88093578794776E-4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1.7996685676254924</v>
      </c>
      <c r="D100" s="122">
        <v>1.2449323672557451</v>
      </c>
      <c r="E100" s="122">
        <v>2.6839574451544612</v>
      </c>
      <c r="F100" s="122">
        <v>4.5182729089938922</v>
      </c>
      <c r="G100" s="122">
        <v>8.4359923326404438</v>
      </c>
      <c r="H100" s="122">
        <v>6.483357997977703</v>
      </c>
      <c r="I100" s="122">
        <v>5.1145308386011816</v>
      </c>
      <c r="J100" s="122">
        <v>4.2026437841214674</v>
      </c>
      <c r="K100" s="122">
        <v>5.5018194385447048</v>
      </c>
      <c r="L100" s="122">
        <v>5.3562918240779842</v>
      </c>
      <c r="M100" s="122">
        <v>4.4289031477323979</v>
      </c>
      <c r="N100" s="122">
        <v>2.6447356263932882</v>
      </c>
      <c r="O100" s="122">
        <v>1.9510090045503912</v>
      </c>
      <c r="P100" s="122">
        <v>1.1766627542581032</v>
      </c>
      <c r="Q100" s="122">
        <v>0.37025275910961714</v>
      </c>
      <c r="R100" s="122">
        <v>0</v>
      </c>
      <c r="S100" s="122">
        <v>0</v>
      </c>
      <c r="T100" s="122">
        <v>0</v>
      </c>
      <c r="U100" s="122">
        <v>0.63392635011746323</v>
      </c>
      <c r="V100" s="122">
        <v>2.7118299589492283</v>
      </c>
      <c r="W100" s="122">
        <v>3.9176414262763477</v>
      </c>
      <c r="X100" s="122">
        <v>3.582548729432578</v>
      </c>
      <c r="Y100" s="122">
        <v>4.2351363488978633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1.7996685676254924</v>
      </c>
      <c r="D102" s="98">
        <v>1.2449323672557451</v>
      </c>
      <c r="E102" s="98">
        <v>2.6839574451544612</v>
      </c>
      <c r="F102" s="98">
        <v>4.5182729089938922</v>
      </c>
      <c r="G102" s="98">
        <v>8.4359923326404438</v>
      </c>
      <c r="H102" s="98">
        <v>6.483357997977703</v>
      </c>
      <c r="I102" s="98">
        <v>5.1145308386011816</v>
      </c>
      <c r="J102" s="98">
        <v>4.2026437841214674</v>
      </c>
      <c r="K102" s="98">
        <v>5.5018194385447048</v>
      </c>
      <c r="L102" s="98">
        <v>5.3562918240779842</v>
      </c>
      <c r="M102" s="98">
        <v>4.4289031477323979</v>
      </c>
      <c r="N102" s="98">
        <v>2.6447356263932882</v>
      </c>
      <c r="O102" s="98">
        <v>1.9510090045503912</v>
      </c>
      <c r="P102" s="98">
        <v>1.1766627542581032</v>
      </c>
      <c r="Q102" s="98">
        <v>0.37025275910961714</v>
      </c>
      <c r="R102" s="98">
        <v>0</v>
      </c>
      <c r="S102" s="98">
        <v>0</v>
      </c>
      <c r="T102" s="98">
        <v>0</v>
      </c>
      <c r="U102" s="98">
        <v>0.63392635011746323</v>
      </c>
      <c r="V102" s="98">
        <v>2.7118299589492283</v>
      </c>
      <c r="W102" s="98">
        <v>3.9176414262763477</v>
      </c>
      <c r="X102" s="98">
        <v>3.582548729432578</v>
      </c>
      <c r="Y102" s="98">
        <v>4.2351363488978633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1.8365538932149845</v>
      </c>
      <c r="D124" s="117">
        <f t="shared" si="42"/>
        <v>0</v>
      </c>
      <c r="E124" s="117">
        <f t="shared" si="42"/>
        <v>1.8460823816799778</v>
      </c>
      <c r="F124" s="117">
        <f t="shared" si="42"/>
        <v>3.165931979555423</v>
      </c>
      <c r="G124" s="117">
        <f t="shared" si="42"/>
        <v>2.151514707069782</v>
      </c>
      <c r="H124" s="117">
        <f t="shared" si="42"/>
        <v>1.989300209992521</v>
      </c>
      <c r="I124" s="117">
        <f t="shared" si="42"/>
        <v>1.4514230359060436</v>
      </c>
      <c r="J124" s="117">
        <f t="shared" si="42"/>
        <v>0.960660259738922</v>
      </c>
      <c r="K124" s="117">
        <f t="shared" si="42"/>
        <v>0.72342989207452379</v>
      </c>
      <c r="L124" s="117">
        <f t="shared" si="42"/>
        <v>1.1047064627897436</v>
      </c>
      <c r="M124" s="117">
        <f t="shared" si="42"/>
        <v>0.94075284890547328</v>
      </c>
      <c r="N124" s="117">
        <f t="shared" si="42"/>
        <v>1.0027852054990258</v>
      </c>
      <c r="O124" s="117">
        <f t="shared" si="42"/>
        <v>1.22680675045886</v>
      </c>
      <c r="P124" s="117">
        <f t="shared" si="42"/>
        <v>0.17764551322403177</v>
      </c>
      <c r="Q124" s="117">
        <f t="shared" si="42"/>
        <v>0.30382905201996402</v>
      </c>
      <c r="R124" s="117">
        <f t="shared" ref="R124:V124" si="43">R125+R128+R130+R139</f>
        <v>0.38564075608454218</v>
      </c>
      <c r="S124" s="117">
        <f t="shared" si="43"/>
        <v>0.74438454531895681</v>
      </c>
      <c r="T124" s="117">
        <f t="shared" si="43"/>
        <v>0.83631560268246496</v>
      </c>
      <c r="U124" s="117">
        <f t="shared" si="43"/>
        <v>0.90404046465943078</v>
      </c>
      <c r="V124" s="117">
        <f t="shared" si="43"/>
        <v>0.98721559141319837</v>
      </c>
      <c r="W124" s="117">
        <f t="shared" ref="W124:Y124" si="44">W125+W128+W130+W139</f>
        <v>0.89407824379353906</v>
      </c>
      <c r="X124" s="117">
        <f t="shared" si="44"/>
        <v>0.689932442029071</v>
      </c>
      <c r="Y124" s="117">
        <f t="shared" si="44"/>
        <v>0.85462699713240231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1.8365538932149845</v>
      </c>
      <c r="D139" s="122">
        <v>0</v>
      </c>
      <c r="E139" s="122">
        <v>1.8460823816799778</v>
      </c>
      <c r="F139" s="122">
        <v>3.165931979555423</v>
      </c>
      <c r="G139" s="122">
        <v>2.151514707069782</v>
      </c>
      <c r="H139" s="122">
        <v>1.989300209992521</v>
      </c>
      <c r="I139" s="122">
        <v>1.4514230359060436</v>
      </c>
      <c r="J139" s="122">
        <v>0.960660259738922</v>
      </c>
      <c r="K139" s="122">
        <v>0.72342989207452379</v>
      </c>
      <c r="L139" s="122">
        <v>1.1047064627897436</v>
      </c>
      <c r="M139" s="122">
        <v>0.94075284890547328</v>
      </c>
      <c r="N139" s="122">
        <v>1.0027852054990258</v>
      </c>
      <c r="O139" s="122">
        <v>1.22680675045886</v>
      </c>
      <c r="P139" s="122">
        <v>0.17764551322403177</v>
      </c>
      <c r="Q139" s="122">
        <v>0.30382905201996402</v>
      </c>
      <c r="R139" s="122">
        <v>0.38564075608454218</v>
      </c>
      <c r="S139" s="122">
        <v>0.74438454531895681</v>
      </c>
      <c r="T139" s="122">
        <v>0.83631560268246496</v>
      </c>
      <c r="U139" s="122">
        <v>0.90404046465943078</v>
      </c>
      <c r="V139" s="122">
        <v>0.98721559141319837</v>
      </c>
      <c r="W139" s="122">
        <v>0.89407824379353906</v>
      </c>
      <c r="X139" s="122">
        <v>0.689932442029071</v>
      </c>
      <c r="Y139" s="122">
        <v>0.85462699713240231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1.8365538932149845</v>
      </c>
      <c r="D140" s="98">
        <v>0</v>
      </c>
      <c r="E140" s="98">
        <v>1.8460823816799778</v>
      </c>
      <c r="F140" s="98">
        <v>3.165931979555423</v>
      </c>
      <c r="G140" s="98">
        <v>2.151514707069782</v>
      </c>
      <c r="H140" s="98">
        <v>1.989300209992521</v>
      </c>
      <c r="I140" s="98">
        <v>1.4514230359060436</v>
      </c>
      <c r="J140" s="98">
        <v>0.960660259738922</v>
      </c>
      <c r="K140" s="98">
        <v>0.72342989207452379</v>
      </c>
      <c r="L140" s="98">
        <v>1.1047064627897436</v>
      </c>
      <c r="M140" s="98">
        <v>0.94075284890547328</v>
      </c>
      <c r="N140" s="98">
        <v>1.0027852054990258</v>
      </c>
      <c r="O140" s="98">
        <v>1.22680675045886</v>
      </c>
      <c r="P140" s="98">
        <v>0.17764551322403177</v>
      </c>
      <c r="Q140" s="98">
        <v>0.30382905201996402</v>
      </c>
      <c r="R140" s="98">
        <v>0.38564075608454218</v>
      </c>
      <c r="S140" s="98">
        <v>0.74438454531895681</v>
      </c>
      <c r="T140" s="98">
        <v>0.83631560268246496</v>
      </c>
      <c r="U140" s="98">
        <v>0.90404046465943078</v>
      </c>
      <c r="V140" s="98">
        <v>0.98721559141319837</v>
      </c>
      <c r="W140" s="98">
        <v>0.89407824379353906</v>
      </c>
      <c r="X140" s="98">
        <v>0.689932442029071</v>
      </c>
      <c r="Y140" s="98">
        <v>0.85462699713240231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1.8024078948046307E-2</v>
      </c>
      <c r="D143" s="117">
        <f t="shared" si="49"/>
        <v>3.5985402000582423E-2</v>
      </c>
      <c r="E143" s="117">
        <f t="shared" si="49"/>
        <v>2.795139557495796E-2</v>
      </c>
      <c r="F143" s="117">
        <f t="shared" si="49"/>
        <v>2.2801200042942983E-2</v>
      </c>
      <c r="G143" s="117">
        <f t="shared" si="49"/>
        <v>1.5291139500312972E-2</v>
      </c>
      <c r="H143" s="117">
        <f t="shared" si="49"/>
        <v>1.8542066419710679E-2</v>
      </c>
      <c r="I143" s="117">
        <f t="shared" si="49"/>
        <v>9.4768944986709912E-3</v>
      </c>
      <c r="J143" s="117">
        <f t="shared" si="49"/>
        <v>1.0067087465325206E-2</v>
      </c>
      <c r="K143" s="117">
        <f t="shared" si="49"/>
        <v>7.0272047015992288E-3</v>
      </c>
      <c r="L143" s="117">
        <f t="shared" si="49"/>
        <v>1.1526764598658066E-2</v>
      </c>
      <c r="M143" s="117">
        <f t="shared" si="49"/>
        <v>6.3363085677909936E-3</v>
      </c>
      <c r="N143" s="117">
        <f t="shared" si="49"/>
        <v>9.5057946239398596E-3</v>
      </c>
      <c r="O143" s="117">
        <f t="shared" si="49"/>
        <v>3.1726994899341575E-2</v>
      </c>
      <c r="P143" s="117">
        <f t="shared" si="49"/>
        <v>5.5321654182182017E-2</v>
      </c>
      <c r="Q143" s="117">
        <f t="shared" si="49"/>
        <v>6.4716123664788391E-2</v>
      </c>
      <c r="R143" s="117">
        <f t="shared" ref="R143:V143" si="50">R144+R146+R148+R157</f>
        <v>4.263938463233756E-2</v>
      </c>
      <c r="S143" s="117">
        <f t="shared" si="50"/>
        <v>8.1340572458857674E-2</v>
      </c>
      <c r="T143" s="117">
        <f t="shared" si="50"/>
        <v>0.13221672944190174</v>
      </c>
      <c r="U143" s="117">
        <f t="shared" si="50"/>
        <v>0.17670174039078382</v>
      </c>
      <c r="V143" s="117">
        <f t="shared" si="50"/>
        <v>0.24710330410161679</v>
      </c>
      <c r="W143" s="117">
        <f t="shared" ref="W143:Y143" si="51">W144+W146+W148+W157</f>
        <v>0.37331157533110026</v>
      </c>
      <c r="X143" s="117">
        <f t="shared" si="51"/>
        <v>0.36386468083531598</v>
      </c>
      <c r="Y143" s="117">
        <f t="shared" si="51"/>
        <v>0.31807980044413786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5.7848572751693778E-3</v>
      </c>
      <c r="D148" s="122">
        <v>1.1175997119070082E-2</v>
      </c>
      <c r="E148" s="122">
        <v>6.00229778746879E-3</v>
      </c>
      <c r="F148" s="122">
        <v>4.4067257043727739E-3</v>
      </c>
      <c r="G148" s="122">
        <v>3.8376816307690458E-3</v>
      </c>
      <c r="H148" s="122">
        <v>4.9320623849476077E-3</v>
      </c>
      <c r="I148" s="122">
        <v>8.393412661636977E-4</v>
      </c>
      <c r="J148" s="122">
        <v>4.1291357630894869E-4</v>
      </c>
      <c r="K148" s="122">
        <v>1.2868088093879889E-3</v>
      </c>
      <c r="L148" s="122">
        <v>2.7792567064832095E-3</v>
      </c>
      <c r="M148" s="122">
        <v>1.3120977035048912E-3</v>
      </c>
      <c r="N148" s="122">
        <v>2.0277485549673193E-3</v>
      </c>
      <c r="O148" s="122">
        <v>6.653242496297296E-3</v>
      </c>
      <c r="P148" s="122">
        <v>1.1493937956659241E-2</v>
      </c>
      <c r="Q148" s="122">
        <v>7.6845250733314618E-3</v>
      </c>
      <c r="R148" s="122">
        <v>8.9484605438284077E-3</v>
      </c>
      <c r="S148" s="122">
        <v>1.7792334619017584E-2</v>
      </c>
      <c r="T148" s="122">
        <v>3.0832250649436087E-2</v>
      </c>
      <c r="U148" s="122">
        <v>3.6886575411066193E-2</v>
      </c>
      <c r="V148" s="122">
        <v>2.4453812142091389E-2</v>
      </c>
      <c r="W148" s="122">
        <v>2.2661545378354696E-2</v>
      </c>
      <c r="X148" s="122">
        <v>1.7461848801459217E-2</v>
      </c>
      <c r="Y148" s="122">
        <v>2.4702938220036597E-2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5.7848572751693778E-3</v>
      </c>
      <c r="D149" s="98">
        <v>1.1175997119070082E-2</v>
      </c>
      <c r="E149" s="98">
        <v>6.00229778746879E-3</v>
      </c>
      <c r="F149" s="98">
        <v>4.4067257043727739E-3</v>
      </c>
      <c r="G149" s="98">
        <v>3.8376816307690458E-3</v>
      </c>
      <c r="H149" s="98">
        <v>4.9320623849476077E-3</v>
      </c>
      <c r="I149" s="98">
        <v>8.393412661636977E-4</v>
      </c>
      <c r="J149" s="98">
        <v>4.1291357630894869E-4</v>
      </c>
      <c r="K149" s="98">
        <v>1.2868088093879889E-3</v>
      </c>
      <c r="L149" s="98">
        <v>2.7792567064832095E-3</v>
      </c>
      <c r="M149" s="98">
        <v>1.3120977035048912E-3</v>
      </c>
      <c r="N149" s="98">
        <v>2.0277485549673193E-3</v>
      </c>
      <c r="O149" s="98">
        <v>6.653242496297296E-3</v>
      </c>
      <c r="P149" s="98">
        <v>1.1493937956659241E-2</v>
      </c>
      <c r="Q149" s="98">
        <v>7.6845250733314618E-3</v>
      </c>
      <c r="R149" s="98">
        <v>8.9484605438284077E-3</v>
      </c>
      <c r="S149" s="98">
        <v>1.7792334619017584E-2</v>
      </c>
      <c r="T149" s="98">
        <v>3.0832250649436087E-2</v>
      </c>
      <c r="U149" s="98">
        <v>3.6886575411066193E-2</v>
      </c>
      <c r="V149" s="98">
        <v>2.4453812142091389E-2</v>
      </c>
      <c r="W149" s="98">
        <v>2.2661545378354696E-2</v>
      </c>
      <c r="X149" s="98">
        <v>1.7461848801459217E-2</v>
      </c>
      <c r="Y149" s="98">
        <v>2.4702938220036597E-2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1.2239221672876928E-2</v>
      </c>
      <c r="D157" s="122">
        <v>2.4809404881512342E-2</v>
      </c>
      <c r="E157" s="122">
        <v>2.1949097787489172E-2</v>
      </c>
      <c r="F157" s="122">
        <v>1.8394474338570211E-2</v>
      </c>
      <c r="G157" s="122">
        <v>1.1453457869543927E-2</v>
      </c>
      <c r="H157" s="122">
        <v>1.3610004034763073E-2</v>
      </c>
      <c r="I157" s="122">
        <v>8.6375532325072939E-3</v>
      </c>
      <c r="J157" s="122">
        <v>9.6541738890162567E-3</v>
      </c>
      <c r="K157" s="122">
        <v>5.7403958922112404E-3</v>
      </c>
      <c r="L157" s="122">
        <v>8.7475078921748564E-3</v>
      </c>
      <c r="M157" s="122">
        <v>5.0242108642861022E-3</v>
      </c>
      <c r="N157" s="122">
        <v>7.4780460689725398E-3</v>
      </c>
      <c r="O157" s="122">
        <v>2.5073752403044276E-2</v>
      </c>
      <c r="P157" s="122">
        <v>4.3827716225522777E-2</v>
      </c>
      <c r="Q157" s="122">
        <v>5.7031598591456928E-2</v>
      </c>
      <c r="R157" s="122">
        <v>3.3690924088509148E-2</v>
      </c>
      <c r="S157" s="122">
        <v>6.3548237839840094E-2</v>
      </c>
      <c r="T157" s="122">
        <v>0.10138447879246565</v>
      </c>
      <c r="U157" s="122">
        <v>0.13981516497971763</v>
      </c>
      <c r="V157" s="122">
        <v>0.22264949195952541</v>
      </c>
      <c r="W157" s="122">
        <v>0.35065002995274558</v>
      </c>
      <c r="X157" s="122">
        <v>0.34640283203385674</v>
      </c>
      <c r="Y157" s="122">
        <v>0.29337686222410125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1.2239221672876928E-2</v>
      </c>
      <c r="D158" s="98">
        <v>2.4809404881512342E-2</v>
      </c>
      <c r="E158" s="98">
        <v>2.1949097787489172E-2</v>
      </c>
      <c r="F158" s="98">
        <v>1.8394474338570211E-2</v>
      </c>
      <c r="G158" s="98">
        <v>1.1453457869543927E-2</v>
      </c>
      <c r="H158" s="98">
        <v>1.3610004034763073E-2</v>
      </c>
      <c r="I158" s="98">
        <v>8.6375532325072939E-3</v>
      </c>
      <c r="J158" s="98">
        <v>9.6541738890162567E-3</v>
      </c>
      <c r="K158" s="98">
        <v>5.7403958922112404E-3</v>
      </c>
      <c r="L158" s="98">
        <v>8.7475078921748564E-3</v>
      </c>
      <c r="M158" s="98">
        <v>5.0242108642861022E-3</v>
      </c>
      <c r="N158" s="98">
        <v>7.4780460689725398E-3</v>
      </c>
      <c r="O158" s="98">
        <v>2.5073752403044276E-2</v>
      </c>
      <c r="P158" s="98">
        <v>4.3827716225522777E-2</v>
      </c>
      <c r="Q158" s="98">
        <v>5.7031598591456928E-2</v>
      </c>
      <c r="R158" s="98">
        <v>3.3690924088509148E-2</v>
      </c>
      <c r="S158" s="98">
        <v>6.3548237839840094E-2</v>
      </c>
      <c r="T158" s="98">
        <v>0.10138447879246565</v>
      </c>
      <c r="U158" s="98">
        <v>0.13981516497971763</v>
      </c>
      <c r="V158" s="98">
        <v>0.22264949195952541</v>
      </c>
      <c r="W158" s="98">
        <v>0.35065002995274558</v>
      </c>
      <c r="X158" s="98">
        <v>0.34640283203385674</v>
      </c>
      <c r="Y158" s="98">
        <v>0.29337686222410125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3.780264655406676E-2</v>
      </c>
      <c r="D161" s="117">
        <f t="shared" si="54"/>
        <v>6.0857801377743909E-2</v>
      </c>
      <c r="E161" s="117">
        <f t="shared" si="54"/>
        <v>4.3337034735090915E-2</v>
      </c>
      <c r="F161" s="117">
        <f t="shared" si="54"/>
        <v>3.8500451392390431E-2</v>
      </c>
      <c r="G161" s="117">
        <f t="shared" si="54"/>
        <v>2.3763493935210857E-2</v>
      </c>
      <c r="H161" s="117">
        <f t="shared" si="54"/>
        <v>3.3685820913233314E-2</v>
      </c>
      <c r="I161" s="117">
        <f t="shared" si="54"/>
        <v>2.3351088824800241E-2</v>
      </c>
      <c r="J161" s="117">
        <f t="shared" si="54"/>
        <v>2.0127341816132564E-2</v>
      </c>
      <c r="K161" s="117">
        <f t="shared" si="54"/>
        <v>6.7471853897840463E-3</v>
      </c>
      <c r="L161" s="117">
        <f t="shared" si="54"/>
        <v>0</v>
      </c>
      <c r="M161" s="117">
        <f t="shared" si="54"/>
        <v>0</v>
      </c>
      <c r="N161" s="117">
        <f t="shared" si="54"/>
        <v>2.857012955106097E-3</v>
      </c>
      <c r="O161" s="117">
        <f t="shared" si="54"/>
        <v>1.5637607788382097E-2</v>
      </c>
      <c r="P161" s="117">
        <f t="shared" si="54"/>
        <v>1.5593946152654801E-2</v>
      </c>
      <c r="Q161" s="117">
        <f t="shared" si="54"/>
        <v>1.280357816121833E-2</v>
      </c>
      <c r="R161" s="117">
        <f t="shared" ref="R161:V161" si="55">R162+R164+R166+R175</f>
        <v>8.91710081561513E-3</v>
      </c>
      <c r="S161" s="117">
        <f t="shared" si="55"/>
        <v>1.4277416867411893E-2</v>
      </c>
      <c r="T161" s="117">
        <f t="shared" si="55"/>
        <v>3.2334444055241655E-2</v>
      </c>
      <c r="U161" s="117">
        <f t="shared" si="55"/>
        <v>8.8863281794794025E-2</v>
      </c>
      <c r="V161" s="117">
        <f t="shared" si="55"/>
        <v>0.24313189925777451</v>
      </c>
      <c r="W161" s="117">
        <f t="shared" ref="W161:Y161" si="56">W162+W164+W166+W175</f>
        <v>0.48188325885123828</v>
      </c>
      <c r="X161" s="117">
        <f t="shared" si="56"/>
        <v>0.50319508363533294</v>
      </c>
      <c r="Y161" s="117">
        <f t="shared" si="56"/>
        <v>0.53597231127132494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1.1982918641422282E-2</v>
      </c>
      <c r="D166" s="122">
        <v>1.9092328411744724E-2</v>
      </c>
      <c r="E166" s="122">
        <v>9.2343042884135244E-3</v>
      </c>
      <c r="F166" s="122">
        <v>7.6116171257347917E-3</v>
      </c>
      <c r="G166" s="122">
        <v>6.2362326499996994E-3</v>
      </c>
      <c r="H166" s="122">
        <v>8.8777122929056939E-3</v>
      </c>
      <c r="I166" s="122">
        <v>1.6786825323273954E-3</v>
      </c>
      <c r="J166" s="122">
        <v>1.2387407289268461E-3</v>
      </c>
      <c r="K166" s="122">
        <v>1.2868088093879889E-3</v>
      </c>
      <c r="L166" s="122">
        <v>0</v>
      </c>
      <c r="M166" s="122">
        <v>0</v>
      </c>
      <c r="N166" s="122">
        <v>6.7591618498910654E-4</v>
      </c>
      <c r="O166" s="122">
        <v>3.326621248148648E-3</v>
      </c>
      <c r="P166" s="122">
        <v>3.2839822733312118E-3</v>
      </c>
      <c r="Q166" s="122">
        <v>1.6009427236107214E-3</v>
      </c>
      <c r="R166" s="122">
        <v>1.8981582971757231E-3</v>
      </c>
      <c r="S166" s="122">
        <v>3.2026202314231647E-3</v>
      </c>
      <c r="T166" s="122">
        <v>7.5200611340088012E-3</v>
      </c>
      <c r="U166" s="122">
        <v>1.8443287705533096E-2</v>
      </c>
      <c r="V166" s="122">
        <v>2.4159187899415589E-2</v>
      </c>
      <c r="W166" s="122">
        <v>2.9092524472212111E-2</v>
      </c>
      <c r="X166" s="122">
        <v>2.4085308691667882E-2</v>
      </c>
      <c r="Y166" s="122">
        <v>4.147653824598737E-2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1.1982918641422282E-2</v>
      </c>
      <c r="D167" s="98">
        <v>1.9092328411744724E-2</v>
      </c>
      <c r="E167" s="98">
        <v>9.2343042884135244E-3</v>
      </c>
      <c r="F167" s="98">
        <v>7.6116171257347917E-3</v>
      </c>
      <c r="G167" s="98">
        <v>6.2362326499996994E-3</v>
      </c>
      <c r="H167" s="98">
        <v>8.8777122929056939E-3</v>
      </c>
      <c r="I167" s="98">
        <v>1.6786825323273954E-3</v>
      </c>
      <c r="J167" s="98">
        <v>1.2387407289268461E-3</v>
      </c>
      <c r="K167" s="98">
        <v>1.2868088093879889E-3</v>
      </c>
      <c r="L167" s="98">
        <v>0</v>
      </c>
      <c r="M167" s="98">
        <v>0</v>
      </c>
      <c r="N167" s="98">
        <v>6.7591618498910654E-4</v>
      </c>
      <c r="O167" s="98">
        <v>3.326621248148648E-3</v>
      </c>
      <c r="P167" s="98">
        <v>3.2839822733312118E-3</v>
      </c>
      <c r="Q167" s="98">
        <v>1.6009427236107214E-3</v>
      </c>
      <c r="R167" s="98">
        <v>1.8981582971757231E-3</v>
      </c>
      <c r="S167" s="98">
        <v>3.2026202314231647E-3</v>
      </c>
      <c r="T167" s="98">
        <v>7.5200611340088012E-3</v>
      </c>
      <c r="U167" s="98">
        <v>1.8443287705533096E-2</v>
      </c>
      <c r="V167" s="98">
        <v>2.4159187899415589E-2</v>
      </c>
      <c r="W167" s="98">
        <v>2.9092524472212111E-2</v>
      </c>
      <c r="X167" s="98">
        <v>2.4085308691667882E-2</v>
      </c>
      <c r="Y167" s="98">
        <v>4.147653824598737E-2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2.5819727912644475E-2</v>
      </c>
      <c r="D175" s="122">
        <v>4.1765472965999188E-2</v>
      </c>
      <c r="E175" s="122">
        <v>3.4102730446677394E-2</v>
      </c>
      <c r="F175" s="122">
        <v>3.0888834266655639E-2</v>
      </c>
      <c r="G175" s="122">
        <v>1.7527261285211156E-2</v>
      </c>
      <c r="H175" s="122">
        <v>2.4808108620327621E-2</v>
      </c>
      <c r="I175" s="122">
        <v>2.1672406292472846E-2</v>
      </c>
      <c r="J175" s="122">
        <v>1.888860108720572E-2</v>
      </c>
      <c r="K175" s="122">
        <v>5.4603765803960579E-3</v>
      </c>
      <c r="L175" s="122">
        <v>0</v>
      </c>
      <c r="M175" s="122">
        <v>0</v>
      </c>
      <c r="N175" s="122">
        <v>2.1810967701169906E-3</v>
      </c>
      <c r="O175" s="122">
        <v>1.2310986540233449E-2</v>
      </c>
      <c r="P175" s="122">
        <v>1.230996387932359E-2</v>
      </c>
      <c r="Q175" s="122">
        <v>1.1202635437607609E-2</v>
      </c>
      <c r="R175" s="122">
        <v>7.0189425184394062E-3</v>
      </c>
      <c r="S175" s="122">
        <v>1.1074796635988728E-2</v>
      </c>
      <c r="T175" s="122">
        <v>2.4814382921232853E-2</v>
      </c>
      <c r="U175" s="122">
        <v>7.0419994089260932E-2</v>
      </c>
      <c r="V175" s="122">
        <v>0.21897271135835891</v>
      </c>
      <c r="W175" s="122">
        <v>0.45279073437902617</v>
      </c>
      <c r="X175" s="122">
        <v>0.47910977494366502</v>
      </c>
      <c r="Y175" s="122">
        <v>0.49449577302533754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2.5819727912644475E-2</v>
      </c>
      <c r="D176" s="98">
        <v>4.1765472965999188E-2</v>
      </c>
      <c r="E176" s="98">
        <v>3.4102730446677394E-2</v>
      </c>
      <c r="F176" s="98">
        <v>3.0888834266655639E-2</v>
      </c>
      <c r="G176" s="98">
        <v>1.7527261285211156E-2</v>
      </c>
      <c r="H176" s="98">
        <v>2.4808108620327621E-2</v>
      </c>
      <c r="I176" s="98">
        <v>2.1672406292472846E-2</v>
      </c>
      <c r="J176" s="98">
        <v>1.888860108720572E-2</v>
      </c>
      <c r="K176" s="98">
        <v>5.4603765803960579E-3</v>
      </c>
      <c r="L176" s="98">
        <v>0</v>
      </c>
      <c r="M176" s="98">
        <v>0</v>
      </c>
      <c r="N176" s="98">
        <v>2.1810967701169906E-3</v>
      </c>
      <c r="O176" s="98">
        <v>1.2310986540233449E-2</v>
      </c>
      <c r="P176" s="98">
        <v>1.230996387932359E-2</v>
      </c>
      <c r="Q176" s="98">
        <v>1.1202635437607609E-2</v>
      </c>
      <c r="R176" s="98">
        <v>7.0189425184394062E-3</v>
      </c>
      <c r="S176" s="98">
        <v>1.1074796635988728E-2</v>
      </c>
      <c r="T176" s="98">
        <v>2.4814382921232853E-2</v>
      </c>
      <c r="U176" s="98">
        <v>7.0419994089260932E-2</v>
      </c>
      <c r="V176" s="98">
        <v>0.21897271135835891</v>
      </c>
      <c r="W176" s="98">
        <v>0.45279073437902617</v>
      </c>
      <c r="X176" s="98">
        <v>0.47910977494366502</v>
      </c>
      <c r="Y176" s="98">
        <v>0.49449577302533754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13347.462139175186</v>
      </c>
      <c r="D3" s="117">
        <f t="shared" si="0"/>
        <v>15954.845319403905</v>
      </c>
      <c r="E3" s="117">
        <f t="shared" si="0"/>
        <v>16660.900934415342</v>
      </c>
      <c r="F3" s="117">
        <f t="shared" si="0"/>
        <v>15407.2853682396</v>
      </c>
      <c r="G3" s="117">
        <f t="shared" si="0"/>
        <v>15749.840160490538</v>
      </c>
      <c r="H3" s="117">
        <f t="shared" si="0"/>
        <v>15543.46579193419</v>
      </c>
      <c r="I3" s="117">
        <f t="shared" si="0"/>
        <v>0</v>
      </c>
      <c r="J3" s="117">
        <f t="shared" si="0"/>
        <v>12649.76695453844</v>
      </c>
      <c r="K3" s="117">
        <f t="shared" si="0"/>
        <v>11743.680292727602</v>
      </c>
      <c r="L3" s="117">
        <f t="shared" si="0"/>
        <v>12371.65404773945</v>
      </c>
      <c r="M3" s="117">
        <f t="shared" si="0"/>
        <v>13942.958468462053</v>
      </c>
      <c r="N3" s="117">
        <f t="shared" si="0"/>
        <v>13072.356458717624</v>
      </c>
      <c r="O3" s="117">
        <f t="shared" si="0"/>
        <v>12703.561263396559</v>
      </c>
      <c r="P3" s="117">
        <f t="shared" si="0"/>
        <v>0</v>
      </c>
      <c r="Q3" s="117">
        <f t="shared" si="0"/>
        <v>10088.517938110766</v>
      </c>
      <c r="R3" s="117">
        <f t="shared" ref="R3:V3" si="1">R4+R7+R9+R19</f>
        <v>11345.185292715907</v>
      </c>
      <c r="S3" s="117">
        <f t="shared" si="1"/>
        <v>11887.853438535582</v>
      </c>
      <c r="T3" s="117">
        <f t="shared" si="1"/>
        <v>8645.287203258471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10922.110434057491</v>
      </c>
      <c r="D4" s="122">
        <f t="shared" si="3"/>
        <v>13372.170517259447</v>
      </c>
      <c r="E4" s="122">
        <f t="shared" si="3"/>
        <v>13920.156289994953</v>
      </c>
      <c r="F4" s="122">
        <f t="shared" si="3"/>
        <v>12836.83906734958</v>
      </c>
      <c r="G4" s="122">
        <f t="shared" si="3"/>
        <v>13243.701175877884</v>
      </c>
      <c r="H4" s="122">
        <f t="shared" si="3"/>
        <v>12855.537016165847</v>
      </c>
      <c r="I4" s="122">
        <f t="shared" si="3"/>
        <v>0</v>
      </c>
      <c r="J4" s="122">
        <f t="shared" si="3"/>
        <v>10122.289873288353</v>
      </c>
      <c r="K4" s="122">
        <f t="shared" si="3"/>
        <v>9328.4258146808679</v>
      </c>
      <c r="L4" s="122">
        <f t="shared" si="3"/>
        <v>9892.1882612755362</v>
      </c>
      <c r="M4" s="122">
        <f t="shared" si="3"/>
        <v>11561.923659751479</v>
      </c>
      <c r="N4" s="122">
        <f t="shared" si="3"/>
        <v>11075.19970044858</v>
      </c>
      <c r="O4" s="122">
        <f t="shared" si="3"/>
        <v>10680.768008587014</v>
      </c>
      <c r="P4" s="122">
        <f t="shared" si="3"/>
        <v>0</v>
      </c>
      <c r="Q4" s="122">
        <f t="shared" si="3"/>
        <v>7882.9672539040212</v>
      </c>
      <c r="R4" s="122">
        <f t="shared" ref="R4:V4" si="4">SUM(R5:R6)</f>
        <v>9223.546466837086</v>
      </c>
      <c r="S4" s="122">
        <f t="shared" si="4"/>
        <v>9662.1738892781177</v>
      </c>
      <c r="T4" s="122">
        <f t="shared" si="4"/>
        <v>6361.0022811177705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10861.440235322998</v>
      </c>
      <c r="D5" s="98">
        <v>13298.41429360642</v>
      </c>
      <c r="E5" s="98">
        <v>13844.699672856887</v>
      </c>
      <c r="F5" s="98">
        <v>12767.259248568031</v>
      </c>
      <c r="G5" s="98">
        <v>13173.015927854156</v>
      </c>
      <c r="H5" s="98">
        <v>12787.908455756893</v>
      </c>
      <c r="I5" s="98">
        <v>0</v>
      </c>
      <c r="J5" s="98">
        <v>10069.520098562991</v>
      </c>
      <c r="K5" s="98">
        <v>9280.1227908349338</v>
      </c>
      <c r="L5" s="98">
        <v>9841.1514007625083</v>
      </c>
      <c r="M5" s="98">
        <v>11502.750585521229</v>
      </c>
      <c r="N5" s="98">
        <v>11020.273734464159</v>
      </c>
      <c r="O5" s="98">
        <v>10627.782094108286</v>
      </c>
      <c r="P5" s="98">
        <v>0</v>
      </c>
      <c r="Q5" s="98">
        <v>7842.9244359972263</v>
      </c>
      <c r="R5" s="98">
        <v>9175.7665842170682</v>
      </c>
      <c r="S5" s="98">
        <v>9610.4460831774231</v>
      </c>
      <c r="T5" s="98">
        <v>6325.941395412854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60.670198734493965</v>
      </c>
      <c r="D6" s="98">
        <v>73.756223653026183</v>
      </c>
      <c r="E6" s="98">
        <v>75.456617138066662</v>
      </c>
      <c r="F6" s="98">
        <v>69.579818781548994</v>
      </c>
      <c r="G6" s="98">
        <v>70.685248023728803</v>
      </c>
      <c r="H6" s="98">
        <v>67.628560408953945</v>
      </c>
      <c r="I6" s="98">
        <v>0</v>
      </c>
      <c r="J6" s="98">
        <v>52.76977472536209</v>
      </c>
      <c r="K6" s="98">
        <v>48.303023845935058</v>
      </c>
      <c r="L6" s="98">
        <v>51.036860513027307</v>
      </c>
      <c r="M6" s="98">
        <v>59.17307423024895</v>
      </c>
      <c r="N6" s="98">
        <v>54.925965984421367</v>
      </c>
      <c r="O6" s="98">
        <v>52.98591447872726</v>
      </c>
      <c r="P6" s="98">
        <v>0</v>
      </c>
      <c r="Q6" s="98">
        <v>40.042817906794468</v>
      </c>
      <c r="R6" s="98">
        <v>47.779882620017744</v>
      </c>
      <c r="S6" s="98">
        <v>51.727806100693819</v>
      </c>
      <c r="T6" s="98">
        <v>35.060885704916117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6.683875399978854</v>
      </c>
      <c r="D7" s="122">
        <f t="shared" si="6"/>
        <v>12.132291020222935</v>
      </c>
      <c r="E7" s="122">
        <f t="shared" si="6"/>
        <v>22.529078734472701</v>
      </c>
      <c r="F7" s="122">
        <f t="shared" si="6"/>
        <v>13.241741094045945</v>
      </c>
      <c r="G7" s="122">
        <f t="shared" si="6"/>
        <v>15.516531859104656</v>
      </c>
      <c r="H7" s="122">
        <f t="shared" si="6"/>
        <v>26.898082799943502</v>
      </c>
      <c r="I7" s="122">
        <f t="shared" si="6"/>
        <v>0</v>
      </c>
      <c r="J7" s="122">
        <f t="shared" si="6"/>
        <v>28.961295925294607</v>
      </c>
      <c r="K7" s="122">
        <f t="shared" si="6"/>
        <v>31.047636479483181</v>
      </c>
      <c r="L7" s="122">
        <f t="shared" si="6"/>
        <v>35.460187896186824</v>
      </c>
      <c r="M7" s="122">
        <f t="shared" si="6"/>
        <v>34.19174166289114</v>
      </c>
      <c r="N7" s="122">
        <f t="shared" si="6"/>
        <v>66.58112633969516</v>
      </c>
      <c r="O7" s="122">
        <f t="shared" si="6"/>
        <v>39.346557090917777</v>
      </c>
      <c r="P7" s="122">
        <f t="shared" si="6"/>
        <v>0</v>
      </c>
      <c r="Q7" s="122">
        <f t="shared" si="6"/>
        <v>34.001458418387287</v>
      </c>
      <c r="R7" s="122">
        <f t="shared" si="6"/>
        <v>32.587216502335011</v>
      </c>
      <c r="S7" s="122">
        <f t="shared" si="6"/>
        <v>45.69333446751348</v>
      </c>
      <c r="T7" s="122">
        <f t="shared" si="6"/>
        <v>97.499904411128711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6.683875399978854</v>
      </c>
      <c r="D8" s="98">
        <f>IF(RES_hhdet_in_fec!D8=0,0,RES_hhdet_in_fec!D8*1000*11630/RES_hhdet_in_new!D5)</f>
        <v>12.132291020222935</v>
      </c>
      <c r="E8" s="98">
        <f>IF(RES_hhdet_in_fec!E8=0,0,RES_hhdet_in_fec!E8*1000*11630/RES_hhdet_in_new!E5)</f>
        <v>22.529078734472701</v>
      </c>
      <c r="F8" s="98">
        <f>IF(RES_hhdet_in_fec!F8=0,0,RES_hhdet_in_fec!F8*1000*11630/RES_hhdet_in_new!F5)</f>
        <v>13.241741094045945</v>
      </c>
      <c r="G8" s="98">
        <f>IF(RES_hhdet_in_fec!G8=0,0,RES_hhdet_in_fec!G8*1000*11630/RES_hhdet_in_new!G5)</f>
        <v>15.516531859104656</v>
      </c>
      <c r="H8" s="98">
        <f>IF(RES_hhdet_in_fec!H8=0,0,RES_hhdet_in_fec!H8*1000*11630/RES_hhdet_in_new!H5)</f>
        <v>26.898082799943502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28.961295925294607</v>
      </c>
      <c r="K8" s="98">
        <f>IF(RES_hhdet_in_fec!K8=0,0,RES_hhdet_in_fec!K8*1000*11630/RES_hhdet_in_new!K5)</f>
        <v>31.047636479483181</v>
      </c>
      <c r="L8" s="98">
        <f>IF(RES_hhdet_in_fec!L8=0,0,RES_hhdet_in_fec!L8*1000*11630/RES_hhdet_in_new!L5)</f>
        <v>35.460187896186824</v>
      </c>
      <c r="M8" s="98">
        <f>IF(RES_hhdet_in_fec!M8=0,0,RES_hhdet_in_fec!M8*1000*11630/RES_hhdet_in_new!M5)</f>
        <v>34.19174166289114</v>
      </c>
      <c r="N8" s="98">
        <f>IF(RES_hhdet_in_fec!N8=0,0,RES_hhdet_in_fec!N8*1000*11630/RES_hhdet_in_new!N5)</f>
        <v>66.58112633969516</v>
      </c>
      <c r="O8" s="98">
        <f>IF(RES_hhdet_in_fec!O8=0,0,RES_hhdet_in_fec!O8*1000*11630/RES_hhdet_in_new!O5)</f>
        <v>39.346557090917777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34.001458418387287</v>
      </c>
      <c r="R8" s="98">
        <f>IF(RES_hhdet_in_fec!R8=0,0,RES_hhdet_in_fec!R8*1000*11630/RES_hhdet_in_new!R5)</f>
        <v>32.587216502335011</v>
      </c>
      <c r="S8" s="98">
        <f>IF(RES_hhdet_in_fec!S8=0,0,RES_hhdet_in_fec!S8*1000*11630/RES_hhdet_in_new!S5)</f>
        <v>45.69333446751348</v>
      </c>
      <c r="T8" s="98">
        <f>IF(RES_hhdet_in_fec!T8=0,0,RES_hhdet_in_fec!T8*1000*11630/RES_hhdet_in_new!T5)</f>
        <v>97.499904411128711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1694.1885856828012</v>
      </c>
      <c r="D9" s="122">
        <v>1784.8191126160261</v>
      </c>
      <c r="E9" s="122">
        <v>1919.6704768677118</v>
      </c>
      <c r="F9" s="122">
        <v>1810.0310129917791</v>
      </c>
      <c r="G9" s="122">
        <v>1774.7669830844065</v>
      </c>
      <c r="H9" s="122">
        <v>1956.0671119072101</v>
      </c>
      <c r="I9" s="122">
        <v>0</v>
      </c>
      <c r="J9" s="122">
        <v>1900.3727713698504</v>
      </c>
      <c r="K9" s="122">
        <v>1842.475302492855</v>
      </c>
      <c r="L9" s="122">
        <v>1874.244594917101</v>
      </c>
      <c r="M9" s="122">
        <v>1855.3654194014061</v>
      </c>
      <c r="N9" s="122">
        <v>1504.6855991927989</v>
      </c>
      <c r="O9" s="122">
        <v>1531.5060662902122</v>
      </c>
      <c r="P9" s="122">
        <v>0</v>
      </c>
      <c r="Q9" s="122">
        <v>1745.4624272146484</v>
      </c>
      <c r="R9" s="122">
        <v>1687.1609939319624</v>
      </c>
      <c r="S9" s="122">
        <v>1662.5547754250504</v>
      </c>
      <c r="T9" s="122">
        <v>1650.4401500711881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1819.0002248790584</v>
      </c>
      <c r="D11" s="98">
        <v>2049.9495801546045</v>
      </c>
      <c r="E11" s="98">
        <v>2032.5550907759994</v>
      </c>
      <c r="F11" s="98">
        <v>1763.5650099940667</v>
      </c>
      <c r="G11" s="98">
        <v>2111.7723360016321</v>
      </c>
      <c r="H11" s="98">
        <v>2171.1843568179288</v>
      </c>
      <c r="I11" s="98">
        <v>0</v>
      </c>
      <c r="J11" s="98">
        <v>1817.7213255368399</v>
      </c>
      <c r="K11" s="98">
        <v>1888.2561621588138</v>
      </c>
      <c r="L11" s="98">
        <v>2446.9595936636811</v>
      </c>
      <c r="M11" s="98">
        <v>1925.3649461537989</v>
      </c>
      <c r="N11" s="98">
        <v>1487.7535327282671</v>
      </c>
      <c r="O11" s="98">
        <v>1627.1552347580007</v>
      </c>
      <c r="P11" s="98">
        <v>0</v>
      </c>
      <c r="Q11" s="98">
        <v>1409.5287230240544</v>
      </c>
      <c r="R11" s="98">
        <v>1193.7201577086776</v>
      </c>
      <c r="S11" s="98">
        <v>1566.5024316796603</v>
      </c>
      <c r="T11" s="98">
        <v>1655.2344457670365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1159.2527588411349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424.63225937923363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734.62049946190132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1709.3059754074902</v>
      </c>
      <c r="D15" s="101">
        <v>1732.925774060393</v>
      </c>
      <c r="E15" s="101">
        <v>1908.6743494042382</v>
      </c>
      <c r="F15" s="101">
        <v>1815.1096418555494</v>
      </c>
      <c r="G15" s="101">
        <v>1744.0620154534611</v>
      </c>
      <c r="H15" s="101">
        <v>1937.6077653553868</v>
      </c>
      <c r="I15" s="101">
        <v>0</v>
      </c>
      <c r="J15" s="101">
        <v>1954.8580595713931</v>
      </c>
      <c r="K15" s="101">
        <v>1875.6952871399337</v>
      </c>
      <c r="L15" s="101">
        <v>1866.4109007480147</v>
      </c>
      <c r="M15" s="101">
        <v>1887.2214145449102</v>
      </c>
      <c r="N15" s="101">
        <v>1564.7510477698165</v>
      </c>
      <c r="O15" s="101">
        <v>1550.5411290571785</v>
      </c>
      <c r="P15" s="101">
        <v>0</v>
      </c>
      <c r="Q15" s="101">
        <v>1785.1102768512476</v>
      </c>
      <c r="R15" s="101">
        <v>1744.6094858454135</v>
      </c>
      <c r="S15" s="101">
        <v>1699.7073898973908</v>
      </c>
      <c r="T15" s="101">
        <v>1684.3725736593783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1170.5887064275848</v>
      </c>
      <c r="D16" s="104">
        <v>1184.7570532281959</v>
      </c>
      <c r="E16" s="104">
        <v>1346.2502837810634</v>
      </c>
      <c r="F16" s="104">
        <v>1250.9216905389292</v>
      </c>
      <c r="G16" s="104">
        <v>1179.8316710353413</v>
      </c>
      <c r="H16" s="104">
        <v>1368.5113987693533</v>
      </c>
      <c r="I16" s="104">
        <v>0</v>
      </c>
      <c r="J16" s="104">
        <v>1373.9688092554998</v>
      </c>
      <c r="K16" s="104">
        <v>1308.1366428068973</v>
      </c>
      <c r="L16" s="104">
        <v>1298.231053061787</v>
      </c>
      <c r="M16" s="104">
        <v>1345.7592845416973</v>
      </c>
      <c r="N16" s="104">
        <v>1064.7457492270794</v>
      </c>
      <c r="O16" s="104">
        <v>1079.1599457450154</v>
      </c>
      <c r="P16" s="104">
        <v>0</v>
      </c>
      <c r="Q16" s="104">
        <v>1350.3676701533952</v>
      </c>
      <c r="R16" s="104">
        <v>1330.0847287229917</v>
      </c>
      <c r="S16" s="104">
        <v>1301.8762134801109</v>
      </c>
      <c r="T16" s="104">
        <v>1307.3870175369591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399.32311752858504</v>
      </c>
      <c r="D17" s="98">
        <v>395.93323376148174</v>
      </c>
      <c r="E17" s="98">
        <v>532.55754141493162</v>
      </c>
      <c r="F17" s="98">
        <v>430.45688994634821</v>
      </c>
      <c r="G17" s="98">
        <v>354.30726963858075</v>
      </c>
      <c r="H17" s="98">
        <v>530.49290238628214</v>
      </c>
      <c r="I17" s="98">
        <v>0</v>
      </c>
      <c r="J17" s="98">
        <v>499.37205848702638</v>
      </c>
      <c r="K17" s="98">
        <v>443.46665923434495</v>
      </c>
      <c r="L17" s="98">
        <v>423.37530733918464</v>
      </c>
      <c r="M17" s="98">
        <v>493.7921595017059</v>
      </c>
      <c r="N17" s="98">
        <v>248.04244828793347</v>
      </c>
      <c r="O17" s="98">
        <v>264.48914945013257</v>
      </c>
      <c r="P17" s="98">
        <v>0</v>
      </c>
      <c r="Q17" s="98">
        <v>475.68684661132335</v>
      </c>
      <c r="R17" s="98">
        <v>450.96646643250682</v>
      </c>
      <c r="S17" s="98">
        <v>414.23740044950091</v>
      </c>
      <c r="T17" s="98">
        <v>421.43746875888996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771.26558889899957</v>
      </c>
      <c r="D18" s="98">
        <v>788.82381946671421</v>
      </c>
      <c r="E18" s="98">
        <v>813.69274236613194</v>
      </c>
      <c r="F18" s="98">
        <v>820.4648005925809</v>
      </c>
      <c r="G18" s="98">
        <v>825.52440139676025</v>
      </c>
      <c r="H18" s="98">
        <v>838.01849638307112</v>
      </c>
      <c r="I18" s="98">
        <v>0</v>
      </c>
      <c r="J18" s="98">
        <v>874.59675076847338</v>
      </c>
      <c r="K18" s="98">
        <v>864.66998357255238</v>
      </c>
      <c r="L18" s="98">
        <v>874.85574572260271</v>
      </c>
      <c r="M18" s="98">
        <v>851.96712503999152</v>
      </c>
      <c r="N18" s="98">
        <v>816.70330093914583</v>
      </c>
      <c r="O18" s="98">
        <v>814.67079629488285</v>
      </c>
      <c r="P18" s="98">
        <v>0</v>
      </c>
      <c r="Q18" s="98">
        <v>874.68082354207218</v>
      </c>
      <c r="R18" s="98">
        <v>879.11826229048506</v>
      </c>
      <c r="S18" s="98">
        <v>887.63881303060987</v>
      </c>
      <c r="T18" s="98">
        <v>885.94954877806913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724.47924403491641</v>
      </c>
      <c r="D19" s="122">
        <v>785.72339850820879</v>
      </c>
      <c r="E19" s="122">
        <v>798.54508881820539</v>
      </c>
      <c r="F19" s="122">
        <v>747.17354680419476</v>
      </c>
      <c r="G19" s="122">
        <v>715.85546966914239</v>
      </c>
      <c r="H19" s="122">
        <v>704.96358106118851</v>
      </c>
      <c r="I19" s="122">
        <v>0</v>
      </c>
      <c r="J19" s="122">
        <v>598.14301395494056</v>
      </c>
      <c r="K19" s="122">
        <v>541.73153907439519</v>
      </c>
      <c r="L19" s="122">
        <v>569.76100365062564</v>
      </c>
      <c r="M19" s="122">
        <v>491.47764764627652</v>
      </c>
      <c r="N19" s="122">
        <v>425.89003273654981</v>
      </c>
      <c r="O19" s="122">
        <v>451.94063142841446</v>
      </c>
      <c r="P19" s="122">
        <v>0</v>
      </c>
      <c r="Q19" s="122">
        <v>426.08679857371015</v>
      </c>
      <c r="R19" s="122">
        <v>401.89061544452238</v>
      </c>
      <c r="S19" s="122">
        <v>517.43143936490014</v>
      </c>
      <c r="T19" s="122">
        <v>536.34486765838255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738.07259579735751</v>
      </c>
      <c r="D21" s="98">
        <v>785.72339850820879</v>
      </c>
      <c r="E21" s="98">
        <v>798.54508881820539</v>
      </c>
      <c r="F21" s="98">
        <v>763.92312369679621</v>
      </c>
      <c r="G21" s="98">
        <v>763.94277358529325</v>
      </c>
      <c r="H21" s="98">
        <v>758.40170842405553</v>
      </c>
      <c r="I21" s="98">
        <v>0</v>
      </c>
      <c r="J21" s="98">
        <v>615.9339831349323</v>
      </c>
      <c r="K21" s="98">
        <v>616.34819469797128</v>
      </c>
      <c r="L21" s="98">
        <v>652.6802501764497</v>
      </c>
      <c r="M21" s="98">
        <v>539.45117272945072</v>
      </c>
      <c r="N21" s="98">
        <v>457.21848458334171</v>
      </c>
      <c r="O21" s="98">
        <v>497.20386795361668</v>
      </c>
      <c r="P21" s="98">
        <v>0</v>
      </c>
      <c r="Q21" s="98">
        <v>498.14198676355056</v>
      </c>
      <c r="R21" s="98">
        <v>441.40961175505015</v>
      </c>
      <c r="S21" s="98">
        <v>580.39627176925467</v>
      </c>
      <c r="T21" s="98">
        <v>624.2140950678654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641.48571129574634</v>
      </c>
      <c r="D22" s="33">
        <v>0</v>
      </c>
      <c r="E22" s="33">
        <v>0</v>
      </c>
      <c r="F22" s="33">
        <v>645.0525400308868</v>
      </c>
      <c r="G22" s="33">
        <v>571.07649013664491</v>
      </c>
      <c r="H22" s="33">
        <v>535.18619725207975</v>
      </c>
      <c r="I22" s="33">
        <v>0</v>
      </c>
      <c r="J22" s="33">
        <v>547.53554203879787</v>
      </c>
      <c r="K22" s="33">
        <v>427.19392764100644</v>
      </c>
      <c r="L22" s="33">
        <v>442.48960200633769</v>
      </c>
      <c r="M22" s="33">
        <v>434.22285618584925</v>
      </c>
      <c r="N22" s="33">
        <v>386.37712897097538</v>
      </c>
      <c r="O22" s="33">
        <v>354.33326698417557</v>
      </c>
      <c r="P22" s="33">
        <v>0</v>
      </c>
      <c r="Q22" s="33">
        <v>368.60456979305087</v>
      </c>
      <c r="R22" s="33">
        <v>365.15510290361391</v>
      </c>
      <c r="S22" s="33">
        <v>407.77879194866915</v>
      </c>
      <c r="T22" s="33">
        <v>421.7328319068834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10774.501142719681</v>
      </c>
      <c r="O24" s="117">
        <f t="shared" si="7"/>
        <v>14641.867757766673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10454.589049734845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5261.4585234097194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8777.3079436920598</v>
      </c>
      <c r="O25" s="122">
        <f t="shared" si="10"/>
        <v>12619.076777762224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8228.6147495920613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2984.8364911103363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8683.3446802390226</v>
      </c>
      <c r="O26" s="98">
        <v>12478.182654395912</v>
      </c>
      <c r="P26" s="98">
        <v>0</v>
      </c>
      <c r="Q26" s="98">
        <v>0</v>
      </c>
      <c r="R26" s="98">
        <v>0</v>
      </c>
      <c r="S26" s="98">
        <v>8125.0558489020805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2946.8146664639667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93.963263453037328</v>
      </c>
      <c r="O27" s="98">
        <v>140.89412336631148</v>
      </c>
      <c r="P27" s="98">
        <v>0</v>
      </c>
      <c r="Q27" s="98">
        <v>0</v>
      </c>
      <c r="R27" s="98">
        <v>0</v>
      </c>
      <c r="S27" s="98">
        <v>103.55890068998004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38.021824646369765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66.433322527007533</v>
      </c>
      <c r="O28" s="122">
        <f t="shared" si="13"/>
        <v>39.372018249128111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46.255226820161084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82.184507964830814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66.433322527007533</v>
      </c>
      <c r="O29" s="98">
        <f>IF(RES_hhdet_in_fec!O29=0,0,RES_hhdet_in_fec!O29*1000*11630/RES_hhdet_in_new!O26)</f>
        <v>39.372018249128111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46.255226820161084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82.184507964830814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1504.880991628396</v>
      </c>
      <c r="O30" s="122">
        <v>1531.4333984856344</v>
      </c>
      <c r="P30" s="122">
        <v>0</v>
      </c>
      <c r="Q30" s="122">
        <v>0</v>
      </c>
      <c r="R30" s="122">
        <v>0</v>
      </c>
      <c r="S30" s="122">
        <v>1662.4755380730937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1581.6776211819415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1487.7535327282671</v>
      </c>
      <c r="O31" s="98">
        <v>1627.1552347580011</v>
      </c>
      <c r="P31" s="98">
        <v>0</v>
      </c>
      <c r="Q31" s="98">
        <v>0</v>
      </c>
      <c r="R31" s="98">
        <v>0</v>
      </c>
      <c r="S31" s="98">
        <v>1566.5024316796603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1564.7510477698165</v>
      </c>
      <c r="O35" s="101">
        <v>1550.5411290571778</v>
      </c>
      <c r="P35" s="101">
        <v>0</v>
      </c>
      <c r="Q35" s="101">
        <v>0</v>
      </c>
      <c r="R35" s="101">
        <v>0</v>
      </c>
      <c r="S35" s="101">
        <v>1699.7073898973906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1615.0202577035368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1064.7457492270792</v>
      </c>
      <c r="O36" s="104">
        <v>1079.1599457450154</v>
      </c>
      <c r="P36" s="104">
        <v>0</v>
      </c>
      <c r="Q36" s="104">
        <v>0</v>
      </c>
      <c r="R36" s="104">
        <v>0</v>
      </c>
      <c r="S36" s="104">
        <v>1301.8762134801107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1348.2791655307703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248.04244828793347</v>
      </c>
      <c r="O37" s="98">
        <v>264.48914945013257</v>
      </c>
      <c r="P37" s="98">
        <v>0</v>
      </c>
      <c r="Q37" s="98">
        <v>0</v>
      </c>
      <c r="R37" s="98">
        <v>0</v>
      </c>
      <c r="S37" s="98">
        <v>414.23740044950091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510.76066125603347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816.70330093914583</v>
      </c>
      <c r="O38" s="98">
        <v>814.67079629488285</v>
      </c>
      <c r="P38" s="98">
        <v>0</v>
      </c>
      <c r="Q38" s="98">
        <v>0</v>
      </c>
      <c r="R38" s="98">
        <v>0</v>
      </c>
      <c r="S38" s="98">
        <v>887.63881303060987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837.51850427473698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425.8788848722188</v>
      </c>
      <c r="O39" s="122">
        <v>451.98556326968588</v>
      </c>
      <c r="P39" s="122">
        <v>0</v>
      </c>
      <c r="Q39" s="122">
        <v>0</v>
      </c>
      <c r="R39" s="122">
        <v>0</v>
      </c>
      <c r="S39" s="122">
        <v>517.24353524952824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612.7599031526106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457.21848458334182</v>
      </c>
      <c r="O40" s="98">
        <v>497.20386795361668</v>
      </c>
      <c r="P40" s="98">
        <v>0</v>
      </c>
      <c r="Q40" s="98">
        <v>0</v>
      </c>
      <c r="R40" s="98">
        <v>0</v>
      </c>
      <c r="S40" s="98">
        <v>580.39627176925467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753.49986999972373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386.37712897097549</v>
      </c>
      <c r="O41" s="33">
        <v>354.33326698417545</v>
      </c>
      <c r="P41" s="33">
        <v>0</v>
      </c>
      <c r="Q41" s="33">
        <v>0</v>
      </c>
      <c r="R41" s="33">
        <v>0</v>
      </c>
      <c r="S41" s="33">
        <v>407.77879194866921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528.31592304434275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22351.509685720168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19950.425260885269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19736.554734283305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213.8705266019638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6.9126302601029286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6.9126302601029286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1669.6944115119088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1709.30597540749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1170.5887064275846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399.32311752858516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771.26558889899957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724.47738306288704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738.07259579735751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641.48571129574646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17311.472569399521</v>
      </c>
      <c r="D62" s="117">
        <f t="shared" si="21"/>
        <v>17212.412283391874</v>
      </c>
      <c r="E62" s="117">
        <f t="shared" si="21"/>
        <v>19356.996033906653</v>
      </c>
      <c r="F62" s="117">
        <f t="shared" si="21"/>
        <v>16806.783682548285</v>
      </c>
      <c r="G62" s="117">
        <f t="shared" si="21"/>
        <v>17773.551133825204</v>
      </c>
      <c r="H62" s="117">
        <f t="shared" si="21"/>
        <v>16307.616824642077</v>
      </c>
      <c r="I62" s="117">
        <f t="shared" si="21"/>
        <v>13835.918061044213</v>
      </c>
      <c r="J62" s="117">
        <f t="shared" si="21"/>
        <v>14147.320776842364</v>
      </c>
      <c r="K62" s="117">
        <f t="shared" si="21"/>
        <v>13959.05447900233</v>
      </c>
      <c r="L62" s="117">
        <f t="shared" si="21"/>
        <v>14798.476473283212</v>
      </c>
      <c r="M62" s="117">
        <f t="shared" si="21"/>
        <v>14219.387695915531</v>
      </c>
      <c r="N62" s="117">
        <f t="shared" si="21"/>
        <v>13562.52917228972</v>
      </c>
      <c r="O62" s="117">
        <f t="shared" si="21"/>
        <v>12314.365486902097</v>
      </c>
      <c r="P62" s="117">
        <f t="shared" si="21"/>
        <v>10691.646755317392</v>
      </c>
      <c r="Q62" s="117">
        <f t="shared" si="21"/>
        <v>10895.694635298145</v>
      </c>
      <c r="R62" s="117">
        <f t="shared" ref="R62:V62" si="22">R63+R66+R68+R77</f>
        <v>10360.832414420867</v>
      </c>
      <c r="S62" s="117">
        <f t="shared" si="22"/>
        <v>9854.8987540741291</v>
      </c>
      <c r="T62" s="117">
        <f t="shared" si="22"/>
        <v>8734.4218404466083</v>
      </c>
      <c r="U62" s="117">
        <f t="shared" si="22"/>
        <v>7962.0875822672042</v>
      </c>
      <c r="V62" s="117">
        <f t="shared" si="22"/>
        <v>8000.3003717178599</v>
      </c>
      <c r="W62" s="117">
        <f t="shared" ref="W62:Y62" si="23">W63+W66+W68+W77</f>
        <v>7944.1981306594689</v>
      </c>
      <c r="X62" s="117">
        <f t="shared" si="23"/>
        <v>6342.02166121358</v>
      </c>
      <c r="Y62" s="117">
        <f t="shared" si="23"/>
        <v>5042.4009159162133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14849.157116767452</v>
      </c>
      <c r="D63" s="122">
        <f t="shared" si="24"/>
        <v>14701.101107682745</v>
      </c>
      <c r="E63" s="122">
        <f t="shared" si="24"/>
        <v>16670.181070840237</v>
      </c>
      <c r="F63" s="122">
        <f t="shared" si="24"/>
        <v>14144.388583098569</v>
      </c>
      <c r="G63" s="122">
        <f t="shared" si="24"/>
        <v>15223.679202826461</v>
      </c>
      <c r="H63" s="122">
        <f t="shared" si="24"/>
        <v>13649.731681800207</v>
      </c>
      <c r="I63" s="122">
        <f t="shared" si="24"/>
        <v>11218.063560934826</v>
      </c>
      <c r="J63" s="122">
        <f t="shared" si="24"/>
        <v>11484.083008265632</v>
      </c>
      <c r="K63" s="122">
        <f t="shared" si="24"/>
        <v>11403.549853660554</v>
      </c>
      <c r="L63" s="122">
        <f t="shared" si="24"/>
        <v>12197.002308543813</v>
      </c>
      <c r="M63" s="122">
        <f t="shared" si="24"/>
        <v>11813.574946290733</v>
      </c>
      <c r="N63" s="122">
        <f t="shared" si="24"/>
        <v>11400.022381136214</v>
      </c>
      <c r="O63" s="122">
        <f t="shared" si="24"/>
        <v>10352.477675568363</v>
      </c>
      <c r="P63" s="122">
        <f t="shared" si="24"/>
        <v>8640.3294701096438</v>
      </c>
      <c r="Q63" s="122">
        <f t="shared" si="24"/>
        <v>8687.0848604675557</v>
      </c>
      <c r="R63" s="122">
        <f t="shared" ref="R63:V63" si="25">SUM(R64:R65)</f>
        <v>8205.9623162961561</v>
      </c>
      <c r="S63" s="122">
        <f t="shared" si="25"/>
        <v>7619.7050770449805</v>
      </c>
      <c r="T63" s="122">
        <f t="shared" si="25"/>
        <v>6432.7384888940915</v>
      </c>
      <c r="U63" s="122">
        <f t="shared" si="25"/>
        <v>5673.4687096085527</v>
      </c>
      <c r="V63" s="122">
        <f t="shared" si="25"/>
        <v>5410.1286263787988</v>
      </c>
      <c r="W63" s="122">
        <f t="shared" ref="W63:Y63" si="26">SUM(W64:W65)</f>
        <v>5293.2519816109316</v>
      </c>
      <c r="X63" s="122">
        <f t="shared" si="26"/>
        <v>3889.1196013248386</v>
      </c>
      <c r="Y63" s="122">
        <f t="shared" si="26"/>
        <v>2727.2528415385564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14675.558575886529</v>
      </c>
      <c r="D64" s="98">
        <v>14530.19168851265</v>
      </c>
      <c r="E64" s="98">
        <v>16479.385186571133</v>
      </c>
      <c r="F64" s="98">
        <v>13982.300776803322</v>
      </c>
      <c r="G64" s="98">
        <v>15051.626743626117</v>
      </c>
      <c r="H64" s="98">
        <v>13497.425251441853</v>
      </c>
      <c r="I64" s="98">
        <v>11093.498807108374</v>
      </c>
      <c r="J64" s="98">
        <v>11356.518652690875</v>
      </c>
      <c r="K64" s="98">
        <v>11277.247365835739</v>
      </c>
      <c r="L64" s="98">
        <v>12061.70478994696</v>
      </c>
      <c r="M64" s="98">
        <v>11681.327813898601</v>
      </c>
      <c r="N64" s="98">
        <v>11272.320048691437</v>
      </c>
      <c r="O64" s="98">
        <v>10230.855027733785</v>
      </c>
      <c r="P64" s="98">
        <v>8532.1823561444544</v>
      </c>
      <c r="Q64" s="98">
        <v>8572.7740403080061</v>
      </c>
      <c r="R64" s="98">
        <v>8095.8209214146636</v>
      </c>
      <c r="S64" s="98">
        <v>7515.2781081840685</v>
      </c>
      <c r="T64" s="98">
        <v>6343.4542365782645</v>
      </c>
      <c r="U64" s="98">
        <v>5593.8601894665571</v>
      </c>
      <c r="V64" s="98">
        <v>5332.067804037295</v>
      </c>
      <c r="W64" s="98">
        <v>5216.2857647382343</v>
      </c>
      <c r="X64" s="98">
        <v>3832.8418715507964</v>
      </c>
      <c r="Y64" s="98">
        <v>2687.8749594820465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173.59854088092257</v>
      </c>
      <c r="D65" s="98">
        <v>170.90941917009604</v>
      </c>
      <c r="E65" s="98">
        <v>190.79588426910459</v>
      </c>
      <c r="F65" s="98">
        <v>162.08780629524711</v>
      </c>
      <c r="G65" s="98">
        <v>172.05245920034335</v>
      </c>
      <c r="H65" s="98">
        <v>152.3064303583534</v>
      </c>
      <c r="I65" s="98">
        <v>124.5647538264525</v>
      </c>
      <c r="J65" s="98">
        <v>127.56435557475668</v>
      </c>
      <c r="K65" s="98">
        <v>126.30248782481365</v>
      </c>
      <c r="L65" s="98">
        <v>135.2975185968528</v>
      </c>
      <c r="M65" s="98">
        <v>132.24713239213361</v>
      </c>
      <c r="N65" s="98">
        <v>127.70233244477726</v>
      </c>
      <c r="O65" s="98">
        <v>121.6226478345779</v>
      </c>
      <c r="P65" s="98">
        <v>108.14711396518888</v>
      </c>
      <c r="Q65" s="98">
        <v>114.31082015954988</v>
      </c>
      <c r="R65" s="98">
        <v>110.14139488149289</v>
      </c>
      <c r="S65" s="98">
        <v>104.42696886091201</v>
      </c>
      <c r="T65" s="98">
        <v>89.284252315826933</v>
      </c>
      <c r="U65" s="98">
        <v>79.608520141995683</v>
      </c>
      <c r="V65" s="98">
        <v>78.060822341503837</v>
      </c>
      <c r="W65" s="98">
        <v>76.966216872697373</v>
      </c>
      <c r="X65" s="98">
        <v>56.277729774042072</v>
      </c>
      <c r="Y65" s="98">
        <v>39.377882056509918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6.6882739413106336</v>
      </c>
      <c r="D66" s="122">
        <f t="shared" si="27"/>
        <v>12.162988289239642</v>
      </c>
      <c r="E66" s="122">
        <f t="shared" si="27"/>
        <v>22.558051851552175</v>
      </c>
      <c r="F66" s="122">
        <f t="shared" si="27"/>
        <v>13.258652413093767</v>
      </c>
      <c r="G66" s="122">
        <f t="shared" si="27"/>
        <v>15.456408491807291</v>
      </c>
      <c r="H66" s="122">
        <f t="shared" si="27"/>
        <v>26.596467496193</v>
      </c>
      <c r="I66" s="122">
        <f t="shared" si="27"/>
        <v>40.531050620787006</v>
      </c>
      <c r="J66" s="122">
        <f t="shared" si="27"/>
        <v>28.927787885427804</v>
      </c>
      <c r="K66" s="122">
        <f t="shared" si="27"/>
        <v>31.041661092620565</v>
      </c>
      <c r="L66" s="122">
        <f t="shared" si="27"/>
        <v>35.45259264772276</v>
      </c>
      <c r="M66" s="122">
        <f t="shared" si="27"/>
        <v>34.195455086540854</v>
      </c>
      <c r="N66" s="122">
        <f t="shared" si="27"/>
        <v>66.550980877518228</v>
      </c>
      <c r="O66" s="122">
        <f t="shared" si="27"/>
        <v>39.319242480285901</v>
      </c>
      <c r="P66" s="122">
        <f t="shared" si="27"/>
        <v>26.075343805678507</v>
      </c>
      <c r="Q66" s="122">
        <f t="shared" si="27"/>
        <v>34.047832492941481</v>
      </c>
      <c r="R66" s="122">
        <f t="shared" si="27"/>
        <v>32.58656392745511</v>
      </c>
      <c r="S66" s="122">
        <f t="shared" si="27"/>
        <v>45.690907362338734</v>
      </c>
      <c r="T66" s="122">
        <f t="shared" si="27"/>
        <v>97.707207884651993</v>
      </c>
      <c r="U66" s="122">
        <f t="shared" si="27"/>
        <v>98.541804127513913</v>
      </c>
      <c r="V66" s="122">
        <f t="shared" si="27"/>
        <v>58.19851538713143</v>
      </c>
      <c r="W66" s="122">
        <f t="shared" si="27"/>
        <v>176.82259117679149</v>
      </c>
      <c r="X66" s="122">
        <f t="shared" si="27"/>
        <v>125.23491038239867</v>
      </c>
      <c r="Y66" s="122">
        <f t="shared" si="27"/>
        <v>84.03421539113981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6.6882739413106336</v>
      </c>
      <c r="D67" s="98">
        <f>IF(RES_hhdet_in_fec!D67=0,0,RES_hhdet_in_fec!D67*1000*11630/RES_hhdet_in_new!D64)</f>
        <v>12.162988289239642</v>
      </c>
      <c r="E67" s="98">
        <f>IF(RES_hhdet_in_fec!E67=0,0,RES_hhdet_in_fec!E67*1000*11630/RES_hhdet_in_new!E64)</f>
        <v>22.558051851552175</v>
      </c>
      <c r="F67" s="98">
        <f>IF(RES_hhdet_in_fec!F67=0,0,RES_hhdet_in_fec!F67*1000*11630/RES_hhdet_in_new!F64)</f>
        <v>13.258652413093767</v>
      </c>
      <c r="G67" s="98">
        <f>IF(RES_hhdet_in_fec!G67=0,0,RES_hhdet_in_fec!G67*1000*11630/RES_hhdet_in_new!G64)</f>
        <v>15.456408491807291</v>
      </c>
      <c r="H67" s="98">
        <f>IF(RES_hhdet_in_fec!H67=0,0,RES_hhdet_in_fec!H67*1000*11630/RES_hhdet_in_new!H64)</f>
        <v>26.596467496193</v>
      </c>
      <c r="I67" s="98">
        <f>IF(RES_hhdet_in_fec!I67=0,0,RES_hhdet_in_fec!I67*1000*11630/RES_hhdet_in_new!I64)</f>
        <v>40.531050620787006</v>
      </c>
      <c r="J67" s="98">
        <f>IF(RES_hhdet_in_fec!J67=0,0,RES_hhdet_in_fec!J67*1000*11630/RES_hhdet_in_new!J64)</f>
        <v>28.927787885427804</v>
      </c>
      <c r="K67" s="98">
        <f>IF(RES_hhdet_in_fec!K67=0,0,RES_hhdet_in_fec!K67*1000*11630/RES_hhdet_in_new!K64)</f>
        <v>31.041661092620565</v>
      </c>
      <c r="L67" s="98">
        <f>IF(RES_hhdet_in_fec!L67=0,0,RES_hhdet_in_fec!L67*1000*11630/RES_hhdet_in_new!L64)</f>
        <v>35.45259264772276</v>
      </c>
      <c r="M67" s="98">
        <f>IF(RES_hhdet_in_fec!M67=0,0,RES_hhdet_in_fec!M67*1000*11630/RES_hhdet_in_new!M64)</f>
        <v>34.195455086540854</v>
      </c>
      <c r="N67" s="98">
        <f>IF(RES_hhdet_in_fec!N67=0,0,RES_hhdet_in_fec!N67*1000*11630/RES_hhdet_in_new!N64)</f>
        <v>66.550980877518228</v>
      </c>
      <c r="O67" s="98">
        <f>IF(RES_hhdet_in_fec!O67=0,0,RES_hhdet_in_fec!O67*1000*11630/RES_hhdet_in_new!O64)</f>
        <v>39.319242480285901</v>
      </c>
      <c r="P67" s="98">
        <f>IF(RES_hhdet_in_fec!P67=0,0,RES_hhdet_in_fec!P67*1000*11630/RES_hhdet_in_new!P64)</f>
        <v>26.075343805678507</v>
      </c>
      <c r="Q67" s="98">
        <f>IF(RES_hhdet_in_fec!Q67=0,0,RES_hhdet_in_fec!Q67*1000*11630/RES_hhdet_in_new!Q64)</f>
        <v>34.047832492941481</v>
      </c>
      <c r="R67" s="98">
        <f>IF(RES_hhdet_in_fec!R67=0,0,RES_hhdet_in_fec!R67*1000*11630/RES_hhdet_in_new!R64)</f>
        <v>32.58656392745511</v>
      </c>
      <c r="S67" s="98">
        <f>IF(RES_hhdet_in_fec!S67=0,0,RES_hhdet_in_fec!S67*1000*11630/RES_hhdet_in_new!S64)</f>
        <v>45.690907362338734</v>
      </c>
      <c r="T67" s="98">
        <f>IF(RES_hhdet_in_fec!T67=0,0,RES_hhdet_in_fec!T67*1000*11630/RES_hhdet_in_new!T64)</f>
        <v>97.707207884651993</v>
      </c>
      <c r="U67" s="98">
        <f>IF(RES_hhdet_in_fec!U67=0,0,RES_hhdet_in_fec!U67*1000*11630/RES_hhdet_in_new!U64)</f>
        <v>98.541804127513913</v>
      </c>
      <c r="V67" s="98">
        <f>IF(RES_hhdet_in_fec!V67=0,0,RES_hhdet_in_fec!V67*1000*11630/RES_hhdet_in_new!V64)</f>
        <v>58.19851538713143</v>
      </c>
      <c r="W67" s="98">
        <f>IF(RES_hhdet_in_fec!W67=0,0,RES_hhdet_in_fec!W67*1000*11630/RES_hhdet_in_new!W64)</f>
        <v>176.82259117679149</v>
      </c>
      <c r="X67" s="98">
        <f>IF(RES_hhdet_in_fec!X67=0,0,RES_hhdet_in_fec!X67*1000*11630/RES_hhdet_in_new!X64)</f>
        <v>125.23491038239867</v>
      </c>
      <c r="Y67" s="98">
        <f>IF(RES_hhdet_in_fec!Y67=0,0,RES_hhdet_in_fec!Y67*1000*11630/RES_hhdet_in_new!Y64)</f>
        <v>84.03421539113981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1726.7421694886802</v>
      </c>
      <c r="D68" s="122">
        <v>1763.2005049825675</v>
      </c>
      <c r="E68" s="122">
        <v>1908.7217480727734</v>
      </c>
      <c r="F68" s="122">
        <v>1844.4298580914638</v>
      </c>
      <c r="G68" s="122">
        <v>1842.362602733622</v>
      </c>
      <c r="H68" s="122">
        <v>1927.0232489204309</v>
      </c>
      <c r="I68" s="122">
        <v>1930.2020482096812</v>
      </c>
      <c r="J68" s="122">
        <v>1936.8489276658493</v>
      </c>
      <c r="K68" s="122">
        <v>1947.6016766928358</v>
      </c>
      <c r="L68" s="122">
        <v>1927.9874962935314</v>
      </c>
      <c r="M68" s="122">
        <v>1837.9845294978593</v>
      </c>
      <c r="N68" s="122">
        <v>1650.4712814671586</v>
      </c>
      <c r="O68" s="122">
        <v>1490.9364506697198</v>
      </c>
      <c r="P68" s="122">
        <v>1566.3252422911951</v>
      </c>
      <c r="Q68" s="122">
        <v>1686.1602013299985</v>
      </c>
      <c r="R68" s="122">
        <v>1664.6450539191028</v>
      </c>
      <c r="S68" s="122">
        <v>1628.4074661283</v>
      </c>
      <c r="T68" s="122">
        <v>1592.6406871398833</v>
      </c>
      <c r="U68" s="122">
        <v>1576.6368417477076</v>
      </c>
      <c r="V68" s="122">
        <v>1649.6981687950311</v>
      </c>
      <c r="W68" s="122">
        <v>1576.0118445230864</v>
      </c>
      <c r="X68" s="122">
        <v>1562.5169160262537</v>
      </c>
      <c r="Y68" s="122">
        <v>1527.1951871110546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1909.3642040881248</v>
      </c>
      <c r="D69" s="98">
        <v>2023.136491563152</v>
      </c>
      <c r="E69" s="98">
        <v>1933.5362869656597</v>
      </c>
      <c r="F69" s="98">
        <v>1975.6551734759571</v>
      </c>
      <c r="G69" s="98">
        <v>2084.3546569071959</v>
      </c>
      <c r="H69" s="98">
        <v>1866.282140503931</v>
      </c>
      <c r="I69" s="98">
        <v>2002.6935256287802</v>
      </c>
      <c r="J69" s="98">
        <v>1955.5626589556343</v>
      </c>
      <c r="K69" s="98">
        <v>1961.6255796251432</v>
      </c>
      <c r="L69" s="98">
        <v>1939.6221531107533</v>
      </c>
      <c r="M69" s="98">
        <v>1838.4155865097887</v>
      </c>
      <c r="N69" s="98">
        <v>1651.3918057566659</v>
      </c>
      <c r="O69" s="98">
        <v>1489.4335393183053</v>
      </c>
      <c r="P69" s="98">
        <v>1583.2074816786658</v>
      </c>
      <c r="Q69" s="98">
        <v>1600.9828254297688</v>
      </c>
      <c r="R69" s="98">
        <v>1616.2163677240512</v>
      </c>
      <c r="S69" s="98">
        <v>1597.9566081573853</v>
      </c>
      <c r="T69" s="98">
        <v>1548.8490164748621</v>
      </c>
      <c r="U69" s="98">
        <v>1536.8884508911196</v>
      </c>
      <c r="V69" s="98">
        <v>1616.2031488438281</v>
      </c>
      <c r="W69" s="98">
        <v>1597.2419190145624</v>
      </c>
      <c r="X69" s="98">
        <v>1563.1243000586546</v>
      </c>
      <c r="Y69" s="98">
        <v>1527.5578084611545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1209.0272517381015</v>
      </c>
      <c r="D70" s="98">
        <v>1286.1310849605186</v>
      </c>
      <c r="E70" s="98">
        <v>0</v>
      </c>
      <c r="F70" s="98">
        <v>0</v>
      </c>
      <c r="G70" s="98">
        <v>0</v>
      </c>
      <c r="H70" s="98">
        <v>0</v>
      </c>
      <c r="I70" s="98">
        <v>1321.7588604371504</v>
      </c>
      <c r="J70" s="98">
        <v>1330.4530042224778</v>
      </c>
      <c r="K70" s="98">
        <v>1331.6419028482912</v>
      </c>
      <c r="L70" s="98">
        <v>1322.9978428639165</v>
      </c>
      <c r="M70" s="98">
        <v>1299.753132075962</v>
      </c>
      <c r="N70" s="98">
        <v>1130.2155003519272</v>
      </c>
      <c r="O70" s="98">
        <v>1059.7128302997482</v>
      </c>
      <c r="P70" s="98">
        <v>1174.7594366186872</v>
      </c>
      <c r="Q70" s="98">
        <v>0</v>
      </c>
      <c r="R70" s="98">
        <v>1295.0767146161113</v>
      </c>
      <c r="S70" s="98">
        <v>1292.1529964090616</v>
      </c>
      <c r="T70" s="98">
        <v>1269.2939637448173</v>
      </c>
      <c r="U70" s="98">
        <v>1269.9692412873883</v>
      </c>
      <c r="V70" s="98">
        <v>1353.5014150115769</v>
      </c>
      <c r="W70" s="98">
        <v>1328.4667990312148</v>
      </c>
      <c r="X70" s="98">
        <v>1316.9274855667911</v>
      </c>
      <c r="Y70" s="98">
        <v>1307.7947654465499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445.90440587452167</v>
      </c>
      <c r="D71" s="101">
        <v>462.35457868847567</v>
      </c>
      <c r="E71" s="101">
        <v>0</v>
      </c>
      <c r="F71" s="101">
        <v>0</v>
      </c>
      <c r="G71" s="101">
        <v>0</v>
      </c>
      <c r="H71" s="101">
        <v>0</v>
      </c>
      <c r="I71" s="101">
        <v>446.07680478575764</v>
      </c>
      <c r="J71" s="101">
        <v>498.94752566743119</v>
      </c>
      <c r="K71" s="101">
        <v>463.32948255651019</v>
      </c>
      <c r="L71" s="101">
        <v>439.81437267365737</v>
      </c>
      <c r="M71" s="101">
        <v>480.56528978927656</v>
      </c>
      <c r="N71" s="101">
        <v>262.95500149575707</v>
      </c>
      <c r="O71" s="101">
        <v>254.08956168645523</v>
      </c>
      <c r="P71" s="101">
        <v>279.91900244936284</v>
      </c>
      <c r="Q71" s="101">
        <v>0</v>
      </c>
      <c r="R71" s="101">
        <v>417.99957651875508</v>
      </c>
      <c r="S71" s="101">
        <v>389.95525688762143</v>
      </c>
      <c r="T71" s="101">
        <v>387.72397800194767</v>
      </c>
      <c r="U71" s="101">
        <v>377.84773391848063</v>
      </c>
      <c r="V71" s="101">
        <v>431.65955686262896</v>
      </c>
      <c r="W71" s="101">
        <v>343.1024249563464</v>
      </c>
      <c r="X71" s="101">
        <v>398.03949840625182</v>
      </c>
      <c r="Y71" s="101">
        <v>482.35799195707312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763.12284586357987</v>
      </c>
      <c r="D72" s="104">
        <v>823.77650627204275</v>
      </c>
      <c r="E72" s="104">
        <v>0</v>
      </c>
      <c r="F72" s="104">
        <v>0</v>
      </c>
      <c r="G72" s="104">
        <v>0</v>
      </c>
      <c r="H72" s="104">
        <v>0</v>
      </c>
      <c r="I72" s="104">
        <v>875.68205565139249</v>
      </c>
      <c r="J72" s="104">
        <v>831.50547855504669</v>
      </c>
      <c r="K72" s="104">
        <v>868.31242029178122</v>
      </c>
      <c r="L72" s="104">
        <v>883.18347019025907</v>
      </c>
      <c r="M72" s="104">
        <v>819.18784228668562</v>
      </c>
      <c r="N72" s="104">
        <v>867.26049885617044</v>
      </c>
      <c r="O72" s="104">
        <v>805.62326861329313</v>
      </c>
      <c r="P72" s="104">
        <v>894.84043416932445</v>
      </c>
      <c r="Q72" s="104">
        <v>0</v>
      </c>
      <c r="R72" s="104">
        <v>877.07713809735628</v>
      </c>
      <c r="S72" s="104">
        <v>902.1977395214401</v>
      </c>
      <c r="T72" s="104">
        <v>881.56998574286956</v>
      </c>
      <c r="U72" s="104">
        <v>892.1215073689076</v>
      </c>
      <c r="V72" s="104">
        <v>921.84185814894772</v>
      </c>
      <c r="W72" s="104">
        <v>985.36437407486824</v>
      </c>
      <c r="X72" s="104">
        <v>918.88798716053918</v>
      </c>
      <c r="Y72" s="104">
        <v>825.43677348947676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1709.3059754074898</v>
      </c>
      <c r="D73" s="101">
        <v>1732.9257740603935</v>
      </c>
      <c r="E73" s="101">
        <v>1908.6743494042382</v>
      </c>
      <c r="F73" s="101">
        <v>1815.1096418555496</v>
      </c>
      <c r="G73" s="101">
        <v>1744.0620154534608</v>
      </c>
      <c r="H73" s="101">
        <v>1937.6077653553873</v>
      </c>
      <c r="I73" s="101">
        <v>1840.8333102366537</v>
      </c>
      <c r="J73" s="101">
        <v>1954.8580595713931</v>
      </c>
      <c r="K73" s="101">
        <v>1875.6952871399342</v>
      </c>
      <c r="L73" s="101">
        <v>1866.4109007480151</v>
      </c>
      <c r="M73" s="101">
        <v>0</v>
      </c>
      <c r="N73" s="101">
        <v>0</v>
      </c>
      <c r="O73" s="101">
        <v>1550.5411290571785</v>
      </c>
      <c r="P73" s="101">
        <v>1557.6794076237954</v>
      </c>
      <c r="Q73" s="101">
        <v>1785.1102768512476</v>
      </c>
      <c r="R73" s="101">
        <v>1744.6094858454132</v>
      </c>
      <c r="S73" s="101">
        <v>1699.7073898973908</v>
      </c>
      <c r="T73" s="101">
        <v>1684.3725736593778</v>
      </c>
      <c r="U73" s="101">
        <v>1672.5366234548762</v>
      </c>
      <c r="V73" s="101">
        <v>1811.9132194477095</v>
      </c>
      <c r="W73" s="101">
        <v>1580.076032252131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1170.5887064275846</v>
      </c>
      <c r="D74" s="104">
        <v>1184.7570532281961</v>
      </c>
      <c r="E74" s="104">
        <v>1346.2502837810634</v>
      </c>
      <c r="F74" s="104">
        <v>1250.9216905389292</v>
      </c>
      <c r="G74" s="104">
        <v>1179.8316710353411</v>
      </c>
      <c r="H74" s="104">
        <v>1368.5113987693533</v>
      </c>
      <c r="I74" s="104">
        <v>1265.5381500587348</v>
      </c>
      <c r="J74" s="104">
        <v>1373.9688092554995</v>
      </c>
      <c r="K74" s="104">
        <v>1308.1366428068973</v>
      </c>
      <c r="L74" s="104">
        <v>1298.231053061787</v>
      </c>
      <c r="M74" s="104">
        <v>0</v>
      </c>
      <c r="N74" s="104">
        <v>0</v>
      </c>
      <c r="O74" s="104">
        <v>1079.1599457450156</v>
      </c>
      <c r="P74" s="104">
        <v>1109.5573800409077</v>
      </c>
      <c r="Q74" s="104">
        <v>1350.3676701533955</v>
      </c>
      <c r="R74" s="104">
        <v>1330.0847287229922</v>
      </c>
      <c r="S74" s="104">
        <v>1301.8762134801107</v>
      </c>
      <c r="T74" s="104">
        <v>1307.3870175369593</v>
      </c>
      <c r="U74" s="104">
        <v>1310.207997026989</v>
      </c>
      <c r="V74" s="104">
        <v>1446.0172888260097</v>
      </c>
      <c r="W74" s="104">
        <v>1250.1185060486926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399.32311752858504</v>
      </c>
      <c r="D75" s="98">
        <v>395.93323376148174</v>
      </c>
      <c r="E75" s="98">
        <v>532.55754141493151</v>
      </c>
      <c r="F75" s="98">
        <v>430.45688994634827</v>
      </c>
      <c r="G75" s="98">
        <v>354.30726963858081</v>
      </c>
      <c r="H75" s="98">
        <v>530.49290238628203</v>
      </c>
      <c r="I75" s="98">
        <v>409.94422946129674</v>
      </c>
      <c r="J75" s="98">
        <v>499.37205848702649</v>
      </c>
      <c r="K75" s="98">
        <v>443.46665923434489</v>
      </c>
      <c r="L75" s="98">
        <v>423.37530733918453</v>
      </c>
      <c r="M75" s="98">
        <v>0</v>
      </c>
      <c r="N75" s="98">
        <v>0</v>
      </c>
      <c r="O75" s="98">
        <v>264.48914945013263</v>
      </c>
      <c r="P75" s="98">
        <v>273.40165425135342</v>
      </c>
      <c r="Q75" s="98">
        <v>475.68684661132335</v>
      </c>
      <c r="R75" s="98">
        <v>450.96646643250693</v>
      </c>
      <c r="S75" s="98">
        <v>414.23740044950097</v>
      </c>
      <c r="T75" s="98">
        <v>421.43746875889008</v>
      </c>
      <c r="U75" s="98">
        <v>411.12322063534702</v>
      </c>
      <c r="V75" s="98">
        <v>484.70741202428707</v>
      </c>
      <c r="W75" s="98">
        <v>337.17400953964267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771.26558889899968</v>
      </c>
      <c r="D76" s="98">
        <v>788.82381946671433</v>
      </c>
      <c r="E76" s="98">
        <v>813.69274236613194</v>
      </c>
      <c r="F76" s="98">
        <v>820.4648005925809</v>
      </c>
      <c r="G76" s="98">
        <v>825.52440139676037</v>
      </c>
      <c r="H76" s="98">
        <v>838.01849638307135</v>
      </c>
      <c r="I76" s="98">
        <v>855.59392059743789</v>
      </c>
      <c r="J76" s="98">
        <v>874.59675076847316</v>
      </c>
      <c r="K76" s="98">
        <v>864.6699835725525</v>
      </c>
      <c r="L76" s="98">
        <v>874.85574572260225</v>
      </c>
      <c r="M76" s="98">
        <v>0</v>
      </c>
      <c r="N76" s="98">
        <v>0</v>
      </c>
      <c r="O76" s="98">
        <v>814.67079629488285</v>
      </c>
      <c r="P76" s="98">
        <v>836.15572578955425</v>
      </c>
      <c r="Q76" s="98">
        <v>874.68082354207218</v>
      </c>
      <c r="R76" s="98">
        <v>879.11826229048518</v>
      </c>
      <c r="S76" s="98">
        <v>887.63881303060975</v>
      </c>
      <c r="T76" s="98">
        <v>885.94954877806913</v>
      </c>
      <c r="U76" s="98">
        <v>899.08477639164198</v>
      </c>
      <c r="V76" s="98">
        <v>961.30987680172245</v>
      </c>
      <c r="W76" s="98">
        <v>912.9444965090496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728.8850092020748</v>
      </c>
      <c r="D77" s="122">
        <v>735.94768243731824</v>
      </c>
      <c r="E77" s="122">
        <v>755.53516314208764</v>
      </c>
      <c r="F77" s="122">
        <v>804.70658894515861</v>
      </c>
      <c r="G77" s="122">
        <v>692.05291977331206</v>
      </c>
      <c r="H77" s="122">
        <v>704.2654264252468</v>
      </c>
      <c r="I77" s="122">
        <v>647.12140127891792</v>
      </c>
      <c r="J77" s="122">
        <v>697.46105302545311</v>
      </c>
      <c r="K77" s="122">
        <v>576.86128755632171</v>
      </c>
      <c r="L77" s="122">
        <v>638.03407579814348</v>
      </c>
      <c r="M77" s="122">
        <v>533.63276504039743</v>
      </c>
      <c r="N77" s="122">
        <v>445.48452880882951</v>
      </c>
      <c r="O77" s="122">
        <v>431.63211818372832</v>
      </c>
      <c r="P77" s="122">
        <v>458.9166991108749</v>
      </c>
      <c r="Q77" s="122">
        <v>488.4017410076512</v>
      </c>
      <c r="R77" s="122">
        <v>457.63848027815328</v>
      </c>
      <c r="S77" s="122">
        <v>561.09530353850937</v>
      </c>
      <c r="T77" s="122">
        <v>611.33545652798148</v>
      </c>
      <c r="U77" s="122">
        <v>613.44022678342947</v>
      </c>
      <c r="V77" s="122">
        <v>882.27506115689914</v>
      </c>
      <c r="W77" s="122">
        <v>898.11171334865958</v>
      </c>
      <c r="X77" s="122">
        <v>765.15023348008867</v>
      </c>
      <c r="Y77" s="122">
        <v>703.91867187546279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733.44008058382076</v>
      </c>
      <c r="D78" s="98">
        <v>787.90075646583398</v>
      </c>
      <c r="E78" s="98">
        <v>800.99705501375252</v>
      </c>
      <c r="F78" s="98">
        <v>806.27934503774566</v>
      </c>
      <c r="G78" s="98">
        <v>758.9598824188439</v>
      </c>
      <c r="H78" s="98">
        <v>731.7734669640264</v>
      </c>
      <c r="I78" s="98">
        <v>654.80147355305587</v>
      </c>
      <c r="J78" s="98">
        <v>720.38653818095565</v>
      </c>
      <c r="K78" s="98">
        <v>592.19579528392774</v>
      </c>
      <c r="L78" s="98">
        <v>639.51909293385359</v>
      </c>
      <c r="M78" s="98">
        <v>539.95638061955162</v>
      </c>
      <c r="N78" s="98">
        <v>450.082837872818</v>
      </c>
      <c r="O78" s="98">
        <v>447.689964630671</v>
      </c>
      <c r="P78" s="98">
        <v>459.41008458138879</v>
      </c>
      <c r="Q78" s="98">
        <v>493.65761265496826</v>
      </c>
      <c r="R78" s="98">
        <v>459.6558582120519</v>
      </c>
      <c r="S78" s="98">
        <v>563.261426404796</v>
      </c>
      <c r="T78" s="98">
        <v>618.28265025662824</v>
      </c>
      <c r="U78" s="98">
        <v>629.43294060700157</v>
      </c>
      <c r="V78" s="98">
        <v>911.65055297686604</v>
      </c>
      <c r="W78" s="98">
        <v>911.08646579607682</v>
      </c>
      <c r="X78" s="98">
        <v>770.87798229697353</v>
      </c>
      <c r="Y78" s="98">
        <v>717.97640547521667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641.48571129574646</v>
      </c>
      <c r="D79" s="33">
        <v>489.63837710433324</v>
      </c>
      <c r="E79" s="33">
        <v>505.34844776552069</v>
      </c>
      <c r="F79" s="33">
        <v>645.05254003088669</v>
      </c>
      <c r="G79" s="33">
        <v>571.07649013664491</v>
      </c>
      <c r="H79" s="33">
        <v>535.18619725207975</v>
      </c>
      <c r="I79" s="33">
        <v>550.32241074600552</v>
      </c>
      <c r="J79" s="33">
        <v>547.53554203879798</v>
      </c>
      <c r="K79" s="33">
        <v>427.1939276410065</v>
      </c>
      <c r="L79" s="33">
        <v>442.48960200633769</v>
      </c>
      <c r="M79" s="33">
        <v>434.22285618584931</v>
      </c>
      <c r="N79" s="33">
        <v>386.37712897097532</v>
      </c>
      <c r="O79" s="33">
        <v>354.33326698417562</v>
      </c>
      <c r="P79" s="33">
        <v>349.69384299405084</v>
      </c>
      <c r="Q79" s="33">
        <v>368.60456979305087</v>
      </c>
      <c r="R79" s="33">
        <v>365.15510290361397</v>
      </c>
      <c r="S79" s="33">
        <v>407.77879194866915</v>
      </c>
      <c r="T79" s="33">
        <v>421.73283190688335</v>
      </c>
      <c r="U79" s="33">
        <v>426.65581634956573</v>
      </c>
      <c r="V79" s="33">
        <v>698.09724103682936</v>
      </c>
      <c r="W79" s="33">
        <v>597.92851914363996</v>
      </c>
      <c r="X79" s="33">
        <v>543.43024138544388</v>
      </c>
      <c r="Y79" s="33">
        <v>528.31592304434264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16926.06358787604</v>
      </c>
      <c r="D81" s="117">
        <f t="shared" si="28"/>
        <v>17182.603353048515</v>
      </c>
      <c r="E81" s="117">
        <f t="shared" si="28"/>
        <v>16891.04455308395</v>
      </c>
      <c r="F81" s="117">
        <f t="shared" si="28"/>
        <v>12800.87303760288</v>
      </c>
      <c r="G81" s="117">
        <f t="shared" si="28"/>
        <v>17658.265229043493</v>
      </c>
      <c r="H81" s="117">
        <f t="shared" si="28"/>
        <v>15859.316916677117</v>
      </c>
      <c r="I81" s="117">
        <f t="shared" si="28"/>
        <v>14377.345287033457</v>
      </c>
      <c r="J81" s="117">
        <f t="shared" si="28"/>
        <v>11173.038240607651</v>
      </c>
      <c r="K81" s="117">
        <f t="shared" si="28"/>
        <v>13409.914482108776</v>
      </c>
      <c r="L81" s="117">
        <f t="shared" si="28"/>
        <v>13527.574654546348</v>
      </c>
      <c r="M81" s="117">
        <f t="shared" si="28"/>
        <v>13748.146064871624</v>
      </c>
      <c r="N81" s="117">
        <f t="shared" si="28"/>
        <v>13840.821484499858</v>
      </c>
      <c r="O81" s="117">
        <f t="shared" si="28"/>
        <v>14027.69818448096</v>
      </c>
      <c r="P81" s="117">
        <f t="shared" si="28"/>
        <v>11454.25142962537</v>
      </c>
      <c r="Q81" s="117">
        <f t="shared" si="28"/>
        <v>11820.086014286069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8120.821892517868</v>
      </c>
      <c r="V81" s="117">
        <f t="shared" si="29"/>
        <v>8114.7720892451234</v>
      </c>
      <c r="W81" s="117">
        <f t="shared" ref="W81:Y81" si="30">W82+W85+W87+W100</f>
        <v>7581.5595766704218</v>
      </c>
      <c r="X81" s="117">
        <f t="shared" si="30"/>
        <v>6461.4618490244166</v>
      </c>
      <c r="Y81" s="117">
        <f t="shared" si="30"/>
        <v>5401.189019521692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14499.935632937979</v>
      </c>
      <c r="D82" s="122">
        <f t="shared" si="31"/>
        <v>14599.592737542098</v>
      </c>
      <c r="E82" s="122">
        <f t="shared" si="31"/>
        <v>14151.365550245084</v>
      </c>
      <c r="F82" s="122">
        <f t="shared" si="31"/>
        <v>10237.186025951774</v>
      </c>
      <c r="G82" s="122">
        <f t="shared" si="31"/>
        <v>15142.972300178404</v>
      </c>
      <c r="H82" s="122">
        <f t="shared" si="31"/>
        <v>13172.344025446706</v>
      </c>
      <c r="I82" s="122">
        <f t="shared" si="31"/>
        <v>11860.695533782089</v>
      </c>
      <c r="J82" s="122">
        <f t="shared" si="31"/>
        <v>8658.4062561326136</v>
      </c>
      <c r="K82" s="122">
        <f t="shared" si="31"/>
        <v>10994.814850124354</v>
      </c>
      <c r="L82" s="122">
        <f t="shared" si="31"/>
        <v>11056.23324256798</v>
      </c>
      <c r="M82" s="122">
        <f t="shared" si="31"/>
        <v>11374.289240696311</v>
      </c>
      <c r="N82" s="122">
        <f t="shared" si="31"/>
        <v>11837.210187230186</v>
      </c>
      <c r="O82" s="122">
        <f t="shared" si="31"/>
        <v>12000.483759659135</v>
      </c>
      <c r="P82" s="122">
        <f t="shared" si="31"/>
        <v>9508.0559575280367</v>
      </c>
      <c r="Q82" s="122">
        <f t="shared" si="31"/>
        <v>9614.9088148963183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5838.0119970050055</v>
      </c>
      <c r="V82" s="122">
        <f t="shared" si="32"/>
        <v>5537.1556511963545</v>
      </c>
      <c r="W82" s="122">
        <f t="shared" ref="W82:Y82" si="33">SUM(W83:W84)</f>
        <v>5146.9504722880074</v>
      </c>
      <c r="X82" s="122">
        <f t="shared" si="33"/>
        <v>4221.8040150671768</v>
      </c>
      <c r="Y82" s="122">
        <f t="shared" si="33"/>
        <v>3133.9446191549323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14428.911759181761</v>
      </c>
      <c r="D83" s="98">
        <v>14527.770793628502</v>
      </c>
      <c r="E83" s="98">
        <v>14082.197396192259</v>
      </c>
      <c r="F83" s="98">
        <v>10186.624210997459</v>
      </c>
      <c r="G83" s="98">
        <v>15068.583846564521</v>
      </c>
      <c r="H83" s="98">
        <v>13107.95019270227</v>
      </c>
      <c r="I83" s="98">
        <v>11802.575839024237</v>
      </c>
      <c r="J83" s="98">
        <v>8615.7072523714542</v>
      </c>
      <c r="K83" s="98">
        <v>10940.520746389546</v>
      </c>
      <c r="L83" s="98">
        <v>11001.418931143249</v>
      </c>
      <c r="M83" s="98">
        <v>11318.01107041622</v>
      </c>
      <c r="N83" s="98">
        <v>11780.200612999579</v>
      </c>
      <c r="O83" s="98">
        <v>11942.500173324388</v>
      </c>
      <c r="P83" s="98">
        <v>9461.5869667281477</v>
      </c>
      <c r="Q83" s="98">
        <v>9567.3442171603474</v>
      </c>
      <c r="R83" s="98">
        <v>0</v>
      </c>
      <c r="S83" s="98">
        <v>0</v>
      </c>
      <c r="T83" s="98">
        <v>0</v>
      </c>
      <c r="U83" s="98">
        <v>5807.2612886707975</v>
      </c>
      <c r="V83" s="98">
        <v>5507.0994269910116</v>
      </c>
      <c r="W83" s="98">
        <v>5118.736046650657</v>
      </c>
      <c r="X83" s="98">
        <v>4198.6675530972971</v>
      </c>
      <c r="Y83" s="98">
        <v>3116.715030185745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71.0238737562171</v>
      </c>
      <c r="D84" s="98">
        <v>71.82194391359613</v>
      </c>
      <c r="E84" s="98">
        <v>69.168154052824804</v>
      </c>
      <c r="F84" s="98">
        <v>50.561814954314563</v>
      </c>
      <c r="G84" s="98">
        <v>74.388453613882334</v>
      </c>
      <c r="H84" s="98">
        <v>64.393832744436395</v>
      </c>
      <c r="I84" s="98">
        <v>58.119694757852336</v>
      </c>
      <c r="J84" s="98">
        <v>42.699003761159794</v>
      </c>
      <c r="K84" s="98">
        <v>54.294103734809106</v>
      </c>
      <c r="L84" s="98">
        <v>54.814311424729723</v>
      </c>
      <c r="M84" s="98">
        <v>56.278170280090904</v>
      </c>
      <c r="N84" s="98">
        <v>57.009574230608138</v>
      </c>
      <c r="O84" s="98">
        <v>57.983586334746938</v>
      </c>
      <c r="P84" s="98">
        <v>46.468990799889831</v>
      </c>
      <c r="Q84" s="98">
        <v>47.564597735971503</v>
      </c>
      <c r="R84" s="98">
        <v>0</v>
      </c>
      <c r="S84" s="98">
        <v>0</v>
      </c>
      <c r="T84" s="98">
        <v>0</v>
      </c>
      <c r="U84" s="98">
        <v>30.75070833420834</v>
      </c>
      <c r="V84" s="98">
        <v>30.056224205343167</v>
      </c>
      <c r="W84" s="98">
        <v>28.21442563735069</v>
      </c>
      <c r="X84" s="98">
        <v>23.136461969879601</v>
      </c>
      <c r="Y84" s="98">
        <v>17.22958896918713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6.6770792504324641</v>
      </c>
      <c r="D85" s="122">
        <f t="shared" si="34"/>
        <v>12.161858336939483</v>
      </c>
      <c r="E85" s="122">
        <f t="shared" si="34"/>
        <v>22.535322075035605</v>
      </c>
      <c r="F85" s="122">
        <f t="shared" si="34"/>
        <v>13.265915662277541</v>
      </c>
      <c r="G85" s="122">
        <f t="shared" si="34"/>
        <v>15.455505247339278</v>
      </c>
      <c r="H85" s="122">
        <f t="shared" si="34"/>
        <v>26.595891956842259</v>
      </c>
      <c r="I85" s="122">
        <f t="shared" si="34"/>
        <v>40.531490652299063</v>
      </c>
      <c r="J85" s="122">
        <f t="shared" si="34"/>
        <v>28.92507125825701</v>
      </c>
      <c r="K85" s="122">
        <f t="shared" si="34"/>
        <v>31.046542025802928</v>
      </c>
      <c r="L85" s="122">
        <f t="shared" si="34"/>
        <v>35.45559666170697</v>
      </c>
      <c r="M85" s="122">
        <f t="shared" si="34"/>
        <v>34.194690782669326</v>
      </c>
      <c r="N85" s="122">
        <f t="shared" si="34"/>
        <v>66.553819671046696</v>
      </c>
      <c r="O85" s="122">
        <f t="shared" si="34"/>
        <v>39.319926250071681</v>
      </c>
      <c r="P85" s="122">
        <f t="shared" si="34"/>
        <v>26.078038238334095</v>
      </c>
      <c r="Q85" s="122">
        <f t="shared" si="34"/>
        <v>34.035501280286354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98.534854857846739</v>
      </c>
      <c r="V85" s="122">
        <f t="shared" si="34"/>
        <v>58.199994720725755</v>
      </c>
      <c r="W85" s="122">
        <f t="shared" si="34"/>
        <v>176.8296603114878</v>
      </c>
      <c r="X85" s="122">
        <f t="shared" si="34"/>
        <v>125.23401667151843</v>
      </c>
      <c r="Y85" s="122">
        <f t="shared" si="34"/>
        <v>84.042343047823266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6.6770792504324641</v>
      </c>
      <c r="D86" s="98">
        <f>IF(RES_hhdet_in_fec!D86=0,0,RES_hhdet_in_fec!D86*1000*11630/RES_hhdet_in_new!D83)</f>
        <v>12.161858336939483</v>
      </c>
      <c r="E86" s="98">
        <f>IF(RES_hhdet_in_fec!E86=0,0,RES_hhdet_in_fec!E86*1000*11630/RES_hhdet_in_new!E83)</f>
        <v>22.535322075035605</v>
      </c>
      <c r="F86" s="98">
        <f>IF(RES_hhdet_in_fec!F86=0,0,RES_hhdet_in_fec!F86*1000*11630/RES_hhdet_in_new!F83)</f>
        <v>13.265915662277541</v>
      </c>
      <c r="G86" s="98">
        <f>IF(RES_hhdet_in_fec!G86=0,0,RES_hhdet_in_fec!G86*1000*11630/RES_hhdet_in_new!G83)</f>
        <v>15.455505247339278</v>
      </c>
      <c r="H86" s="98">
        <f>IF(RES_hhdet_in_fec!H86=0,0,RES_hhdet_in_fec!H86*1000*11630/RES_hhdet_in_new!H83)</f>
        <v>26.595891956842259</v>
      </c>
      <c r="I86" s="98">
        <f>IF(RES_hhdet_in_fec!I86=0,0,RES_hhdet_in_fec!I86*1000*11630/RES_hhdet_in_new!I83)</f>
        <v>40.531490652299063</v>
      </c>
      <c r="J86" s="98">
        <f>IF(RES_hhdet_in_fec!J86=0,0,RES_hhdet_in_fec!J86*1000*11630/RES_hhdet_in_new!J83)</f>
        <v>28.92507125825701</v>
      </c>
      <c r="K86" s="98">
        <f>IF(RES_hhdet_in_fec!K86=0,0,RES_hhdet_in_fec!K86*1000*11630/RES_hhdet_in_new!K83)</f>
        <v>31.046542025802928</v>
      </c>
      <c r="L86" s="98">
        <f>IF(RES_hhdet_in_fec!L86=0,0,RES_hhdet_in_fec!L86*1000*11630/RES_hhdet_in_new!L83)</f>
        <v>35.45559666170697</v>
      </c>
      <c r="M86" s="98">
        <f>IF(RES_hhdet_in_fec!M86=0,0,RES_hhdet_in_fec!M86*1000*11630/RES_hhdet_in_new!M83)</f>
        <v>34.194690782669326</v>
      </c>
      <c r="N86" s="98">
        <f>IF(RES_hhdet_in_fec!N86=0,0,RES_hhdet_in_fec!N86*1000*11630/RES_hhdet_in_new!N83)</f>
        <v>66.553819671046696</v>
      </c>
      <c r="O86" s="98">
        <f>IF(RES_hhdet_in_fec!O86=0,0,RES_hhdet_in_fec!O86*1000*11630/RES_hhdet_in_new!O83)</f>
        <v>39.319926250071681</v>
      </c>
      <c r="P86" s="98">
        <f>IF(RES_hhdet_in_fec!P86=0,0,RES_hhdet_in_fec!P86*1000*11630/RES_hhdet_in_new!P83)</f>
        <v>26.078038238334095</v>
      </c>
      <c r="Q86" s="98">
        <f>IF(RES_hhdet_in_fec!Q86=0,0,RES_hhdet_in_fec!Q86*1000*11630/RES_hhdet_in_new!Q83)</f>
        <v>34.035501280286354</v>
      </c>
      <c r="R86" s="98">
        <f>IF(RES_hhdet_in_fec!R86=0,0,RES_hhdet_in_fec!R86*1000*11630/RES_hhdet_in_new!R83)</f>
        <v>0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98.534854857846739</v>
      </c>
      <c r="V86" s="98">
        <f>IF(RES_hhdet_in_fec!V86=0,0,RES_hhdet_in_fec!V86*1000*11630/RES_hhdet_in_new!V83)</f>
        <v>58.199994720725755</v>
      </c>
      <c r="W86" s="98">
        <f>IF(RES_hhdet_in_fec!W86=0,0,RES_hhdet_in_fec!W86*1000*11630/RES_hhdet_in_new!W83)</f>
        <v>176.8296603114878</v>
      </c>
      <c r="X86" s="98">
        <f>IF(RES_hhdet_in_fec!X86=0,0,RES_hhdet_in_fec!X86*1000*11630/RES_hhdet_in_new!X83)</f>
        <v>125.23401667151843</v>
      </c>
      <c r="Y86" s="98">
        <f>IF(RES_hhdet_in_fec!Y86=0,0,RES_hhdet_in_fec!Y86*1000*11630/RES_hhdet_in_new!Y83)</f>
        <v>84.042343047823266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1694.957272851371</v>
      </c>
      <c r="D87" s="122">
        <v>1785.1149480903518</v>
      </c>
      <c r="E87" s="122">
        <v>1918.6455207121874</v>
      </c>
      <c r="F87" s="122">
        <v>1803.4170605092531</v>
      </c>
      <c r="G87" s="122">
        <v>1783.8182217448482</v>
      </c>
      <c r="H87" s="122">
        <v>1955.4522038225059</v>
      </c>
      <c r="I87" s="122">
        <v>1820.7345273514438</v>
      </c>
      <c r="J87" s="122">
        <v>1887.6088360777908</v>
      </c>
      <c r="K87" s="122">
        <v>1842.0998626251042</v>
      </c>
      <c r="L87" s="122">
        <v>1866.101362256536</v>
      </c>
      <c r="M87" s="122">
        <v>1848.0311697971065</v>
      </c>
      <c r="N87" s="122">
        <v>1510.9750368740492</v>
      </c>
      <c r="O87" s="122">
        <v>1535.7938982557907</v>
      </c>
      <c r="P87" s="122">
        <v>1519.903517216329</v>
      </c>
      <c r="Q87" s="122">
        <v>1744.8556230338859</v>
      </c>
      <c r="R87" s="122">
        <v>0</v>
      </c>
      <c r="S87" s="122">
        <v>0</v>
      </c>
      <c r="T87" s="122">
        <v>0</v>
      </c>
      <c r="U87" s="122">
        <v>1644.7314237185353</v>
      </c>
      <c r="V87" s="122">
        <v>1735.0579880537678</v>
      </c>
      <c r="W87" s="122">
        <v>1535.9163108463329</v>
      </c>
      <c r="X87" s="122">
        <v>1480.6437154529742</v>
      </c>
      <c r="Y87" s="122">
        <v>1562.6281306210922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1920.2015619874821</v>
      </c>
      <c r="D88" s="98">
        <v>1995.718821874576</v>
      </c>
      <c r="E88" s="98">
        <v>1764.8733200161748</v>
      </c>
      <c r="F88" s="98">
        <v>1357.7878249997084</v>
      </c>
      <c r="G88" s="98">
        <v>2085.2331230567574</v>
      </c>
      <c r="H88" s="98">
        <v>1911.0693572423004</v>
      </c>
      <c r="I88" s="98">
        <v>1991.6814290686698</v>
      </c>
      <c r="J88" s="98">
        <v>1504.1235989691233</v>
      </c>
      <c r="K88" s="98">
        <v>1835.2252670835073</v>
      </c>
      <c r="L88" s="98">
        <v>1694.8061165519034</v>
      </c>
      <c r="M88" s="98">
        <v>1702.3305526534027</v>
      </c>
      <c r="N88" s="98">
        <v>1676.4316102593291</v>
      </c>
      <c r="O88" s="98">
        <v>1719.6319542831366</v>
      </c>
      <c r="P88" s="98">
        <v>1694.5271652245726</v>
      </c>
      <c r="Q88" s="98">
        <v>1693.3967944873557</v>
      </c>
      <c r="R88" s="98">
        <v>0</v>
      </c>
      <c r="S88" s="98">
        <v>0</v>
      </c>
      <c r="T88" s="98">
        <v>0</v>
      </c>
      <c r="U88" s="98">
        <v>1839.027737226917</v>
      </c>
      <c r="V88" s="98">
        <v>1324.8551792156707</v>
      </c>
      <c r="W88" s="98">
        <v>1478.8718758672649</v>
      </c>
      <c r="X88" s="98">
        <v>1547.1860725263041</v>
      </c>
      <c r="Y88" s="98">
        <v>1526.2602061706382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1068.8799755560049</v>
      </c>
      <c r="K89" s="98">
        <v>1311.92387365114</v>
      </c>
      <c r="L89" s="98">
        <v>1221.5342483925631</v>
      </c>
      <c r="M89" s="98">
        <v>1263.9474913622551</v>
      </c>
      <c r="N89" s="98">
        <v>1199.3878481653351</v>
      </c>
      <c r="O89" s="98">
        <v>1249.5191260098998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1281.1124552414226</v>
      </c>
      <c r="Y89" s="98">
        <v>1297.0222692908865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379.74869275684654</v>
      </c>
      <c r="K90" s="101">
        <v>433.32362179528735</v>
      </c>
      <c r="L90" s="101">
        <v>383.83042078455281</v>
      </c>
      <c r="M90" s="101">
        <v>445.12836496176834</v>
      </c>
      <c r="N90" s="101">
        <v>267.34687093314142</v>
      </c>
      <c r="O90" s="101">
        <v>295.60733834948985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391.95657161883662</v>
      </c>
      <c r="Y90" s="101">
        <v>480.50261228130586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689.13128279915827</v>
      </c>
      <c r="K91" s="104">
        <v>878.60025185585266</v>
      </c>
      <c r="L91" s="104">
        <v>837.70382760801033</v>
      </c>
      <c r="M91" s="104">
        <v>818.81912640048665</v>
      </c>
      <c r="N91" s="104">
        <v>932.04097723219354</v>
      </c>
      <c r="O91" s="104">
        <v>953.9117876604098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889.1558836225862</v>
      </c>
      <c r="Y91" s="104">
        <v>816.51965700958044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1819.0002248790584</v>
      </c>
      <c r="D92" s="101">
        <v>2049.949580154605</v>
      </c>
      <c r="E92" s="101">
        <v>2032.5550907759994</v>
      </c>
      <c r="F92" s="101">
        <v>1763.565009994066</v>
      </c>
      <c r="G92" s="101">
        <v>2111.7723360016316</v>
      </c>
      <c r="H92" s="101">
        <v>2171.1843568179288</v>
      </c>
      <c r="I92" s="101">
        <v>1847.4671292562462</v>
      </c>
      <c r="J92" s="101">
        <v>1817.7213255368399</v>
      </c>
      <c r="K92" s="101">
        <v>1888.2561621588138</v>
      </c>
      <c r="L92" s="101">
        <v>2446.9595936636811</v>
      </c>
      <c r="M92" s="101">
        <v>1925.3649461537993</v>
      </c>
      <c r="N92" s="101">
        <v>1487.7535327282674</v>
      </c>
      <c r="O92" s="101">
        <v>1627.1552347580005</v>
      </c>
      <c r="P92" s="101">
        <v>1445.6692522148314</v>
      </c>
      <c r="Q92" s="101">
        <v>1409.5287230240542</v>
      </c>
      <c r="R92" s="101">
        <v>0</v>
      </c>
      <c r="S92" s="101">
        <v>0</v>
      </c>
      <c r="T92" s="101">
        <v>0</v>
      </c>
      <c r="U92" s="101">
        <v>1691.4736772844672</v>
      </c>
      <c r="V92" s="101">
        <v>1296.9899748010207</v>
      </c>
      <c r="W92" s="101">
        <v>1348.1119022164808</v>
      </c>
      <c r="X92" s="101">
        <v>1325.349351319988</v>
      </c>
      <c r="Y92" s="101">
        <v>1342.5539088148337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1159.2527588411351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1218.0851248601482</v>
      </c>
      <c r="K93" s="104">
        <v>1260.5313508568706</v>
      </c>
      <c r="L93" s="104">
        <v>1642.4933856631585</v>
      </c>
      <c r="M93" s="104">
        <v>1342.8231303805144</v>
      </c>
      <c r="N93" s="104">
        <v>1008.4815749110292</v>
      </c>
      <c r="O93" s="104">
        <v>1164.3917616380861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1498.4274204459659</v>
      </c>
      <c r="V93" s="104">
        <v>0</v>
      </c>
      <c r="W93" s="104">
        <v>1212.1033190836019</v>
      </c>
      <c r="X93" s="104">
        <v>1200.4839555506487</v>
      </c>
      <c r="Y93" s="104">
        <v>1230.0363337106635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424.63225937923374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463.32911188970911</v>
      </c>
      <c r="K94" s="98">
        <v>439.98361911546169</v>
      </c>
      <c r="L94" s="98">
        <v>558.26204366700597</v>
      </c>
      <c r="M94" s="98">
        <v>503.26532289192039</v>
      </c>
      <c r="N94" s="98">
        <v>234.84328502916571</v>
      </c>
      <c r="O94" s="98">
        <v>277.93510948731131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416.15008585578977</v>
      </c>
      <c r="V94" s="98">
        <v>0</v>
      </c>
      <c r="W94" s="98">
        <v>286.9407282870925</v>
      </c>
      <c r="X94" s="98">
        <v>334.81580546605488</v>
      </c>
      <c r="Y94" s="98">
        <v>422.74693137696772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734.62049946190155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754.75601297043931</v>
      </c>
      <c r="K95" s="98">
        <v>820.54773174140905</v>
      </c>
      <c r="L95" s="98">
        <v>1084.2313419961527</v>
      </c>
      <c r="M95" s="98">
        <v>839.55780748859411</v>
      </c>
      <c r="N95" s="98">
        <v>773.63828988186344</v>
      </c>
      <c r="O95" s="98">
        <v>886.45665215077497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1082.2773345901765</v>
      </c>
      <c r="V95" s="98">
        <v>0</v>
      </c>
      <c r="W95" s="98">
        <v>925.16259079650933</v>
      </c>
      <c r="X95" s="98">
        <v>865.66815008459378</v>
      </c>
      <c r="Y95" s="98">
        <v>807.28940233369565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1709.30597540749</v>
      </c>
      <c r="D96" s="101">
        <v>1732.9257740603928</v>
      </c>
      <c r="E96" s="101">
        <v>1908.6743494042378</v>
      </c>
      <c r="F96" s="101">
        <v>1815.1096418555489</v>
      </c>
      <c r="G96" s="101">
        <v>1744.0620154534611</v>
      </c>
      <c r="H96" s="101">
        <v>1937.6077653553866</v>
      </c>
      <c r="I96" s="101">
        <v>1840.8333102366541</v>
      </c>
      <c r="J96" s="101">
        <v>1954.8580595713929</v>
      </c>
      <c r="K96" s="101">
        <v>1875.6952871399335</v>
      </c>
      <c r="L96" s="101">
        <v>1866.4109007480149</v>
      </c>
      <c r="M96" s="101">
        <v>1887.2214145449104</v>
      </c>
      <c r="N96" s="101">
        <v>1564.7510477698161</v>
      </c>
      <c r="O96" s="101">
        <v>1550.5411290571781</v>
      </c>
      <c r="P96" s="101">
        <v>1557.6794076237954</v>
      </c>
      <c r="Q96" s="101">
        <v>1785.1102768512474</v>
      </c>
      <c r="R96" s="101">
        <v>0</v>
      </c>
      <c r="S96" s="101">
        <v>0</v>
      </c>
      <c r="T96" s="101">
        <v>0</v>
      </c>
      <c r="U96" s="101">
        <v>1672.5366234548758</v>
      </c>
      <c r="V96" s="101">
        <v>1811.9132194477093</v>
      </c>
      <c r="W96" s="101">
        <v>1580.076032252131</v>
      </c>
      <c r="X96" s="101">
        <v>1526.1606037892393</v>
      </c>
      <c r="Y96" s="101">
        <v>1615.0202577035368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1170.5887064275851</v>
      </c>
      <c r="D97" s="104">
        <v>1184.7570532281957</v>
      </c>
      <c r="E97" s="104">
        <v>1346.2502837810637</v>
      </c>
      <c r="F97" s="104">
        <v>1250.9216905389289</v>
      </c>
      <c r="G97" s="104">
        <v>1179.8316710353408</v>
      </c>
      <c r="H97" s="104">
        <v>1368.5113987693533</v>
      </c>
      <c r="I97" s="104">
        <v>1265.538150058735</v>
      </c>
      <c r="J97" s="104">
        <v>1373.9688092554998</v>
      </c>
      <c r="K97" s="104">
        <v>1308.1366428068977</v>
      </c>
      <c r="L97" s="104">
        <v>1298.2310530617867</v>
      </c>
      <c r="M97" s="104">
        <v>1345.7592845416973</v>
      </c>
      <c r="N97" s="104">
        <v>1064.7457492270794</v>
      </c>
      <c r="O97" s="104">
        <v>1079.1599457450154</v>
      </c>
      <c r="P97" s="104">
        <v>1109.5573800409077</v>
      </c>
      <c r="Q97" s="104">
        <v>1350.3676701533957</v>
      </c>
      <c r="R97" s="104">
        <v>0</v>
      </c>
      <c r="S97" s="104">
        <v>0</v>
      </c>
      <c r="T97" s="104">
        <v>0</v>
      </c>
      <c r="U97" s="104">
        <v>1310.207997026989</v>
      </c>
      <c r="V97" s="104">
        <v>1446.0172888260099</v>
      </c>
      <c r="W97" s="104">
        <v>1250.1185060486923</v>
      </c>
      <c r="X97" s="104">
        <v>1237.818847146799</v>
      </c>
      <c r="Y97" s="104">
        <v>1348.2791655307703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399.32311752858516</v>
      </c>
      <c r="D98" s="98">
        <v>395.9332337614818</v>
      </c>
      <c r="E98" s="98">
        <v>532.55754141493151</v>
      </c>
      <c r="F98" s="98">
        <v>430.4568899463481</v>
      </c>
      <c r="G98" s="98">
        <v>354.30726963858086</v>
      </c>
      <c r="H98" s="98">
        <v>530.49290238628214</v>
      </c>
      <c r="I98" s="98">
        <v>409.9442294612968</v>
      </c>
      <c r="J98" s="98">
        <v>499.37205848702649</v>
      </c>
      <c r="K98" s="98">
        <v>443.46665923434489</v>
      </c>
      <c r="L98" s="98">
        <v>423.37530733918464</v>
      </c>
      <c r="M98" s="98">
        <v>493.79215950170584</v>
      </c>
      <c r="N98" s="98">
        <v>248.04244828793352</v>
      </c>
      <c r="O98" s="98">
        <v>264.48914945013257</v>
      </c>
      <c r="P98" s="98">
        <v>273.40165425135342</v>
      </c>
      <c r="Q98" s="98">
        <v>475.68684661132346</v>
      </c>
      <c r="R98" s="98">
        <v>0</v>
      </c>
      <c r="S98" s="98">
        <v>0</v>
      </c>
      <c r="T98" s="98">
        <v>0</v>
      </c>
      <c r="U98" s="98">
        <v>411.12322063534702</v>
      </c>
      <c r="V98" s="98">
        <v>484.70741202428712</v>
      </c>
      <c r="W98" s="98">
        <v>337.17400953964261</v>
      </c>
      <c r="X98" s="98">
        <v>386.55032856713183</v>
      </c>
      <c r="Y98" s="98">
        <v>510.76066125603342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771.26558889899968</v>
      </c>
      <c r="D99" s="98">
        <v>788.8238194667141</v>
      </c>
      <c r="E99" s="98">
        <v>813.69274236613217</v>
      </c>
      <c r="F99" s="98">
        <v>820.46480059258079</v>
      </c>
      <c r="G99" s="98">
        <v>825.52440139676025</v>
      </c>
      <c r="H99" s="98">
        <v>838.01849638307112</v>
      </c>
      <c r="I99" s="98">
        <v>855.593920597438</v>
      </c>
      <c r="J99" s="98">
        <v>874.5967507684735</v>
      </c>
      <c r="K99" s="98">
        <v>864.66998357255284</v>
      </c>
      <c r="L99" s="98">
        <v>874.85574572260214</v>
      </c>
      <c r="M99" s="98">
        <v>851.96712503999152</v>
      </c>
      <c r="N99" s="98">
        <v>816.70330093914595</v>
      </c>
      <c r="O99" s="98">
        <v>814.67079629488296</v>
      </c>
      <c r="P99" s="98">
        <v>836.15572578955414</v>
      </c>
      <c r="Q99" s="98">
        <v>874.68082354207218</v>
      </c>
      <c r="R99" s="98">
        <v>0</v>
      </c>
      <c r="S99" s="98">
        <v>0</v>
      </c>
      <c r="T99" s="98">
        <v>0</v>
      </c>
      <c r="U99" s="98">
        <v>899.08477639164187</v>
      </c>
      <c r="V99" s="98">
        <v>961.30987680172257</v>
      </c>
      <c r="W99" s="98">
        <v>912.9444965090496</v>
      </c>
      <c r="X99" s="98">
        <v>851.26851857966699</v>
      </c>
      <c r="Y99" s="98">
        <v>837.51850427473687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724.49360283625924</v>
      </c>
      <c r="D100" s="122">
        <v>785.7338090791244</v>
      </c>
      <c r="E100" s="122">
        <v>798.49816005164553</v>
      </c>
      <c r="F100" s="122">
        <v>747.00403547957478</v>
      </c>
      <c r="G100" s="122">
        <v>716.01920187290352</v>
      </c>
      <c r="H100" s="122">
        <v>704.9247954510621</v>
      </c>
      <c r="I100" s="122">
        <v>655.38373524762335</v>
      </c>
      <c r="J100" s="122">
        <v>598.09807713899113</v>
      </c>
      <c r="K100" s="122">
        <v>541.95322733351543</v>
      </c>
      <c r="L100" s="122">
        <v>569.7844530601252</v>
      </c>
      <c r="M100" s="122">
        <v>491.63096359553765</v>
      </c>
      <c r="N100" s="122">
        <v>426.08244072457683</v>
      </c>
      <c r="O100" s="122">
        <v>452.1006003159635</v>
      </c>
      <c r="P100" s="122">
        <v>400.21391664266929</v>
      </c>
      <c r="Q100" s="122">
        <v>426.28607507557922</v>
      </c>
      <c r="R100" s="122">
        <v>0</v>
      </c>
      <c r="S100" s="122">
        <v>0</v>
      </c>
      <c r="T100" s="122">
        <v>0</v>
      </c>
      <c r="U100" s="122">
        <v>539.54361693648013</v>
      </c>
      <c r="V100" s="122">
        <v>784.35845527427546</v>
      </c>
      <c r="W100" s="122">
        <v>721.86313322459387</v>
      </c>
      <c r="X100" s="122">
        <v>633.78010183274716</v>
      </c>
      <c r="Y100" s="122">
        <v>620.57392669784417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748.9168719492078</v>
      </c>
      <c r="D101" s="98">
        <v>809.93838645805181</v>
      </c>
      <c r="E101" s="98">
        <v>729.06235704939877</v>
      </c>
      <c r="F101" s="98">
        <v>567.22679091984833</v>
      </c>
      <c r="G101" s="98">
        <v>841.48441062731092</v>
      </c>
      <c r="H101" s="98">
        <v>736.35074132244665</v>
      </c>
      <c r="I101" s="98">
        <v>739.0564288386347</v>
      </c>
      <c r="J101" s="98">
        <v>549.39581952783942</v>
      </c>
      <c r="K101" s="98">
        <v>636.99097505905161</v>
      </c>
      <c r="L101" s="98">
        <v>572.58191666266816</v>
      </c>
      <c r="M101" s="98">
        <v>551.5533387494977</v>
      </c>
      <c r="N101" s="98">
        <v>534.64989286326693</v>
      </c>
      <c r="O101" s="98">
        <v>547.06433404951053</v>
      </c>
      <c r="P101" s="98">
        <v>529.92379046933377</v>
      </c>
      <c r="Q101" s="98">
        <v>545.57437091391762</v>
      </c>
      <c r="R101" s="98">
        <v>0</v>
      </c>
      <c r="S101" s="98">
        <v>0</v>
      </c>
      <c r="T101" s="98">
        <v>0</v>
      </c>
      <c r="U101" s="98">
        <v>736.02971249877294</v>
      </c>
      <c r="V101" s="98">
        <v>730.30879941688352</v>
      </c>
      <c r="W101" s="98">
        <v>814.97555467653331</v>
      </c>
      <c r="X101" s="98">
        <v>821.03733266416771</v>
      </c>
      <c r="Y101" s="98">
        <v>772.53106447293055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738.07259579735762</v>
      </c>
      <c r="D102" s="98">
        <v>785.72339850820879</v>
      </c>
      <c r="E102" s="98">
        <v>798.5450888182055</v>
      </c>
      <c r="F102" s="98">
        <v>763.9231236967961</v>
      </c>
      <c r="G102" s="98">
        <v>763.94277358529325</v>
      </c>
      <c r="H102" s="98">
        <v>758.40170842405553</v>
      </c>
      <c r="I102" s="98">
        <v>691.34716679531391</v>
      </c>
      <c r="J102" s="98">
        <v>615.93398313493219</v>
      </c>
      <c r="K102" s="98">
        <v>616.34819469797139</v>
      </c>
      <c r="L102" s="98">
        <v>652.68025017644959</v>
      </c>
      <c r="M102" s="98">
        <v>539.4511727294506</v>
      </c>
      <c r="N102" s="98">
        <v>457.21848458334182</v>
      </c>
      <c r="O102" s="98">
        <v>497.20386795361668</v>
      </c>
      <c r="P102" s="98">
        <v>467.16137643084579</v>
      </c>
      <c r="Q102" s="98">
        <v>498.14198676355062</v>
      </c>
      <c r="R102" s="98">
        <v>0</v>
      </c>
      <c r="S102" s="98">
        <v>0</v>
      </c>
      <c r="T102" s="98">
        <v>0</v>
      </c>
      <c r="U102" s="98">
        <v>644.49425125412733</v>
      </c>
      <c r="V102" s="98">
        <v>899.21460183876104</v>
      </c>
      <c r="W102" s="98">
        <v>873.09149896724352</v>
      </c>
      <c r="X102" s="98">
        <v>790.5281625953811</v>
      </c>
      <c r="Y102" s="98">
        <v>753.49986999972361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641.48571129574634</v>
      </c>
      <c r="D103" s="33">
        <v>0</v>
      </c>
      <c r="E103" s="33">
        <v>0</v>
      </c>
      <c r="F103" s="33">
        <v>645.0525400308868</v>
      </c>
      <c r="G103" s="33">
        <v>571.07649013664491</v>
      </c>
      <c r="H103" s="33">
        <v>535.18619725207986</v>
      </c>
      <c r="I103" s="33">
        <v>550.32241074600563</v>
      </c>
      <c r="J103" s="33">
        <v>547.53554203879787</v>
      </c>
      <c r="K103" s="33">
        <v>427.1939276410065</v>
      </c>
      <c r="L103" s="33">
        <v>442.48960200633775</v>
      </c>
      <c r="M103" s="33">
        <v>434.22285618584925</v>
      </c>
      <c r="N103" s="33">
        <v>386.37712897097538</v>
      </c>
      <c r="O103" s="33">
        <v>354.33326698417557</v>
      </c>
      <c r="P103" s="33">
        <v>349.69384299405078</v>
      </c>
      <c r="Q103" s="33">
        <v>368.60456979305093</v>
      </c>
      <c r="R103" s="33">
        <v>0</v>
      </c>
      <c r="S103" s="33">
        <v>0</v>
      </c>
      <c r="T103" s="33">
        <v>0</v>
      </c>
      <c r="U103" s="33">
        <v>426.65581634956561</v>
      </c>
      <c r="V103" s="33">
        <v>698.09724103682925</v>
      </c>
      <c r="W103" s="33">
        <v>597.92851914363996</v>
      </c>
      <c r="X103" s="33">
        <v>543.43024138544399</v>
      </c>
      <c r="Y103" s="33">
        <v>528.31592304434287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13219.36907039009</v>
      </c>
      <c r="D124" s="117">
        <f t="shared" si="42"/>
        <v>0</v>
      </c>
      <c r="E124" s="117">
        <f t="shared" si="42"/>
        <v>13106.113351978791</v>
      </c>
      <c r="F124" s="117">
        <f t="shared" si="42"/>
        <v>13089.287855982413</v>
      </c>
      <c r="G124" s="117">
        <f t="shared" si="42"/>
        <v>13261.466776811203</v>
      </c>
      <c r="H124" s="117">
        <f t="shared" si="42"/>
        <v>12227.671853169015</v>
      </c>
      <c r="I124" s="117">
        <f t="shared" si="42"/>
        <v>11269.762997997128</v>
      </c>
      <c r="J124" s="117">
        <f t="shared" si="42"/>
        <v>10348.812835390454</v>
      </c>
      <c r="K124" s="117">
        <f t="shared" si="42"/>
        <v>10507.867725143315</v>
      </c>
      <c r="L124" s="117">
        <f t="shared" si="42"/>
        <v>11482.736282982451</v>
      </c>
      <c r="M124" s="117">
        <f t="shared" si="42"/>
        <v>11058.549961432744</v>
      </c>
      <c r="N124" s="117">
        <f t="shared" si="42"/>
        <v>11555.496064488203</v>
      </c>
      <c r="O124" s="117">
        <f t="shared" si="42"/>
        <v>11537.263402621318</v>
      </c>
      <c r="P124" s="117">
        <f t="shared" si="42"/>
        <v>9838.721235795254</v>
      </c>
      <c r="Q124" s="117">
        <f t="shared" si="42"/>
        <v>10255.806954865871</v>
      </c>
      <c r="R124" s="117">
        <f t="shared" ref="R124:V124" si="43">R125+R128+R130+R139</f>
        <v>9854.7990295369564</v>
      </c>
      <c r="S124" s="117">
        <f t="shared" si="43"/>
        <v>9313.493356870591</v>
      </c>
      <c r="T124" s="117">
        <f t="shared" si="43"/>
        <v>8294.1544259052262</v>
      </c>
      <c r="U124" s="117">
        <f t="shared" si="43"/>
        <v>7672.8148349799849</v>
      </c>
      <c r="V124" s="117">
        <f t="shared" si="43"/>
        <v>7684.8692125690113</v>
      </c>
      <c r="W124" s="117">
        <f t="shared" ref="W124:Y124" si="44">W125+W128+W130+W139</f>
        <v>7399.9028781354737</v>
      </c>
      <c r="X124" s="117">
        <f t="shared" si="44"/>
        <v>6079.2918519153855</v>
      </c>
      <c r="Y124" s="117">
        <f t="shared" si="44"/>
        <v>5025.0441996195777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11032.184594594215</v>
      </c>
      <c r="D125" s="122">
        <f t="shared" si="45"/>
        <v>0</v>
      </c>
      <c r="E125" s="122">
        <f t="shared" si="45"/>
        <v>10809.79567556166</v>
      </c>
      <c r="F125" s="122">
        <f t="shared" si="45"/>
        <v>10773.860190822383</v>
      </c>
      <c r="G125" s="122">
        <f t="shared" si="45"/>
        <v>11078.332027052551</v>
      </c>
      <c r="H125" s="122">
        <f t="shared" si="45"/>
        <v>9991.134872998402</v>
      </c>
      <c r="I125" s="122">
        <f t="shared" si="45"/>
        <v>9019.4848842210577</v>
      </c>
      <c r="J125" s="122">
        <f t="shared" si="45"/>
        <v>8191.6939463113358</v>
      </c>
      <c r="K125" s="122">
        <f t="shared" si="45"/>
        <v>8442.5793895639417</v>
      </c>
      <c r="L125" s="122">
        <f t="shared" si="45"/>
        <v>9370.0565714557797</v>
      </c>
      <c r="M125" s="122">
        <f t="shared" si="45"/>
        <v>9131.3309239456976</v>
      </c>
      <c r="N125" s="122">
        <f t="shared" si="45"/>
        <v>9746.4399043068879</v>
      </c>
      <c r="O125" s="122">
        <f t="shared" si="45"/>
        <v>9712.6543003772495</v>
      </c>
      <c r="P125" s="122">
        <f t="shared" si="45"/>
        <v>7909.8236198661589</v>
      </c>
      <c r="Q125" s="122">
        <f t="shared" si="45"/>
        <v>8120.625626678444</v>
      </c>
      <c r="R125" s="122">
        <f t="shared" ref="R125:V125" si="46">SUM(R126:R127)</f>
        <v>7881.1577115664595</v>
      </c>
      <c r="S125" s="122">
        <f t="shared" si="46"/>
        <v>7270.1551392318761</v>
      </c>
      <c r="T125" s="122">
        <f t="shared" si="46"/>
        <v>6175.6273387269384</v>
      </c>
      <c r="U125" s="122">
        <f t="shared" si="46"/>
        <v>5545.202887120161</v>
      </c>
      <c r="V125" s="122">
        <f t="shared" si="46"/>
        <v>5267.4363651285394</v>
      </c>
      <c r="W125" s="122">
        <f t="shared" ref="W125:Y125" si="47">SUM(W126:W127)</f>
        <v>5033.4254584126729</v>
      </c>
      <c r="X125" s="122">
        <f t="shared" si="47"/>
        <v>3897.4504858836194</v>
      </c>
      <c r="Y125" s="122">
        <f t="shared" si="47"/>
        <v>2841.1729448411775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10994.602903816978</v>
      </c>
      <c r="D126" s="98">
        <v>0</v>
      </c>
      <c r="E126" s="98">
        <v>10774.329459270259</v>
      </c>
      <c r="F126" s="98">
        <v>10738.75610564337</v>
      </c>
      <c r="G126" s="98">
        <v>11043.040813037684</v>
      </c>
      <c r="H126" s="98">
        <v>9959.9917040348937</v>
      </c>
      <c r="I126" s="98">
        <v>8991.7667562480528</v>
      </c>
      <c r="J126" s="98">
        <v>8166.765687422353</v>
      </c>
      <c r="K126" s="98">
        <v>8417.2544817854214</v>
      </c>
      <c r="L126" s="98">
        <v>9342.2633813163957</v>
      </c>
      <c r="M126" s="98">
        <v>9104.6435623847483</v>
      </c>
      <c r="N126" s="98">
        <v>9718.9784211016595</v>
      </c>
      <c r="O126" s="98">
        <v>9685.3596721847571</v>
      </c>
      <c r="P126" s="98">
        <v>7887.4184612756253</v>
      </c>
      <c r="Q126" s="98">
        <v>8097.4706574890342</v>
      </c>
      <c r="R126" s="98">
        <v>7858.6868353807613</v>
      </c>
      <c r="S126" s="98">
        <v>7249.2831670088353</v>
      </c>
      <c r="T126" s="98">
        <v>6157.8607384570996</v>
      </c>
      <c r="U126" s="98">
        <v>5529.2160375248268</v>
      </c>
      <c r="V126" s="98">
        <v>5251.9379846545735</v>
      </c>
      <c r="W126" s="98">
        <v>5018.5782372776057</v>
      </c>
      <c r="X126" s="98">
        <v>3886.0060590095213</v>
      </c>
      <c r="Y126" s="98">
        <v>2832.8356072849992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37.581690777236972</v>
      </c>
      <c r="D127" s="98">
        <v>0</v>
      </c>
      <c r="E127" s="98">
        <v>35.466216291400229</v>
      </c>
      <c r="F127" s="98">
        <v>35.1040851790126</v>
      </c>
      <c r="G127" s="98">
        <v>35.291214014867073</v>
      </c>
      <c r="H127" s="98">
        <v>31.143168963507762</v>
      </c>
      <c r="I127" s="98">
        <v>27.718127973004048</v>
      </c>
      <c r="J127" s="98">
        <v>24.928258888982658</v>
      </c>
      <c r="K127" s="98">
        <v>25.32490777852076</v>
      </c>
      <c r="L127" s="98">
        <v>27.793190139384368</v>
      </c>
      <c r="M127" s="98">
        <v>26.687361560949572</v>
      </c>
      <c r="N127" s="98">
        <v>27.461483205228891</v>
      </c>
      <c r="O127" s="98">
        <v>27.294628192493217</v>
      </c>
      <c r="P127" s="98">
        <v>22.405158590533659</v>
      </c>
      <c r="Q127" s="98">
        <v>23.154969189409549</v>
      </c>
      <c r="R127" s="98">
        <v>22.470876185697978</v>
      </c>
      <c r="S127" s="98">
        <v>20.871972223040956</v>
      </c>
      <c r="T127" s="98">
        <v>17.766600269838733</v>
      </c>
      <c r="U127" s="98">
        <v>15.986849595333801</v>
      </c>
      <c r="V127" s="98">
        <v>15.498380473966165</v>
      </c>
      <c r="W127" s="98">
        <v>14.84722113506735</v>
      </c>
      <c r="X127" s="98">
        <v>11.444426874098106</v>
      </c>
      <c r="Y127" s="98">
        <v>8.3373375561780829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6.6874477357272673</v>
      </c>
      <c r="D128" s="122">
        <f t="shared" si="48"/>
        <v>0</v>
      </c>
      <c r="E128" s="122">
        <f t="shared" si="48"/>
        <v>22.522209340580588</v>
      </c>
      <c r="F128" s="122">
        <f t="shared" si="48"/>
        <v>13.257426015924947</v>
      </c>
      <c r="G128" s="122">
        <f t="shared" si="48"/>
        <v>15.45072016428632</v>
      </c>
      <c r="H128" s="122">
        <f t="shared" si="48"/>
        <v>26.588242637421118</v>
      </c>
      <c r="I128" s="122">
        <f t="shared" si="48"/>
        <v>40.520855282201516</v>
      </c>
      <c r="J128" s="122">
        <f t="shared" si="48"/>
        <v>28.917163961173799</v>
      </c>
      <c r="K128" s="122">
        <f t="shared" si="48"/>
        <v>31.028873451797637</v>
      </c>
      <c r="L128" s="122">
        <f t="shared" si="48"/>
        <v>35.447033741582885</v>
      </c>
      <c r="M128" s="122">
        <f t="shared" si="48"/>
        <v>34.192845951354755</v>
      </c>
      <c r="N128" s="122">
        <f t="shared" si="48"/>
        <v>66.549809042843208</v>
      </c>
      <c r="O128" s="122">
        <f t="shared" si="48"/>
        <v>39.319476967999208</v>
      </c>
      <c r="P128" s="122">
        <f t="shared" si="48"/>
        <v>26.062953764572917</v>
      </c>
      <c r="Q128" s="122">
        <f t="shared" si="48"/>
        <v>34.04527328302688</v>
      </c>
      <c r="R128" s="122">
        <f t="shared" si="48"/>
        <v>32.590644158465977</v>
      </c>
      <c r="S128" s="122">
        <f t="shared" si="48"/>
        <v>45.688422026561945</v>
      </c>
      <c r="T128" s="122">
        <f t="shared" si="48"/>
        <v>97.706379804044929</v>
      </c>
      <c r="U128" s="122">
        <f t="shared" si="48"/>
        <v>98.547125632502457</v>
      </c>
      <c r="V128" s="122">
        <f t="shared" si="48"/>
        <v>58.202631876461915</v>
      </c>
      <c r="W128" s="122">
        <f t="shared" si="48"/>
        <v>176.82683278632288</v>
      </c>
      <c r="X128" s="122">
        <f t="shared" si="48"/>
        <v>125.24973919205334</v>
      </c>
      <c r="Y128" s="122">
        <f t="shared" si="48"/>
        <v>84.046075444286075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6.6874477357272673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22.522209340580588</v>
      </c>
      <c r="F129" s="98">
        <f>IF(RES_hhdet_in_fec!F129=0,0,RES_hhdet_in_fec!F129*1000*11630/RES_hhdet_in_new!F126)</f>
        <v>13.257426015924947</v>
      </c>
      <c r="G129" s="98">
        <f>IF(RES_hhdet_in_fec!G129=0,0,RES_hhdet_in_fec!G129*1000*11630/RES_hhdet_in_new!G126)</f>
        <v>15.45072016428632</v>
      </c>
      <c r="H129" s="98">
        <f>IF(RES_hhdet_in_fec!H129=0,0,RES_hhdet_in_fec!H129*1000*11630/RES_hhdet_in_new!H126)</f>
        <v>26.588242637421118</v>
      </c>
      <c r="I129" s="98">
        <f>IF(RES_hhdet_in_fec!I129=0,0,RES_hhdet_in_fec!I129*1000*11630/RES_hhdet_in_new!I126)</f>
        <v>40.520855282201516</v>
      </c>
      <c r="J129" s="98">
        <f>IF(RES_hhdet_in_fec!J129=0,0,RES_hhdet_in_fec!J129*1000*11630/RES_hhdet_in_new!J126)</f>
        <v>28.917163961173799</v>
      </c>
      <c r="K129" s="98">
        <f>IF(RES_hhdet_in_fec!K129=0,0,RES_hhdet_in_fec!K129*1000*11630/RES_hhdet_in_new!K126)</f>
        <v>31.028873451797637</v>
      </c>
      <c r="L129" s="98">
        <f>IF(RES_hhdet_in_fec!L129=0,0,RES_hhdet_in_fec!L129*1000*11630/RES_hhdet_in_new!L126)</f>
        <v>35.447033741582885</v>
      </c>
      <c r="M129" s="98">
        <f>IF(RES_hhdet_in_fec!M129=0,0,RES_hhdet_in_fec!M129*1000*11630/RES_hhdet_in_new!M126)</f>
        <v>34.192845951354755</v>
      </c>
      <c r="N129" s="98">
        <f>IF(RES_hhdet_in_fec!N129=0,0,RES_hhdet_in_fec!N129*1000*11630/RES_hhdet_in_new!N126)</f>
        <v>66.549809042843208</v>
      </c>
      <c r="O129" s="98">
        <f>IF(RES_hhdet_in_fec!O129=0,0,RES_hhdet_in_fec!O129*1000*11630/RES_hhdet_in_new!O126)</f>
        <v>39.319476967999208</v>
      </c>
      <c r="P129" s="98">
        <f>IF(RES_hhdet_in_fec!P129=0,0,RES_hhdet_in_fec!P129*1000*11630/RES_hhdet_in_new!P126)</f>
        <v>26.062953764572917</v>
      </c>
      <c r="Q129" s="98">
        <f>IF(RES_hhdet_in_fec!Q129=0,0,RES_hhdet_in_fec!Q129*1000*11630/RES_hhdet_in_new!Q126)</f>
        <v>34.04527328302688</v>
      </c>
      <c r="R129" s="98">
        <f>IF(RES_hhdet_in_fec!R129=0,0,RES_hhdet_in_fec!R129*1000*11630/RES_hhdet_in_new!R126)</f>
        <v>32.590644158465977</v>
      </c>
      <c r="S129" s="98">
        <f>IF(RES_hhdet_in_fec!S129=0,0,RES_hhdet_in_fec!S129*1000*11630/RES_hhdet_in_new!S126)</f>
        <v>45.688422026561945</v>
      </c>
      <c r="T129" s="98">
        <f>IF(RES_hhdet_in_fec!T129=0,0,RES_hhdet_in_fec!T129*1000*11630/RES_hhdet_in_new!T126)</f>
        <v>97.706379804044929</v>
      </c>
      <c r="U129" s="98">
        <f>IF(RES_hhdet_in_fec!U129=0,0,RES_hhdet_in_fec!U129*1000*11630/RES_hhdet_in_new!U126)</f>
        <v>98.547125632502457</v>
      </c>
      <c r="V129" s="98">
        <f>IF(RES_hhdet_in_fec!V129=0,0,RES_hhdet_in_fec!V129*1000*11630/RES_hhdet_in_new!V126)</f>
        <v>58.202631876461915</v>
      </c>
      <c r="W129" s="98">
        <f>IF(RES_hhdet_in_fec!W129=0,0,RES_hhdet_in_fec!W129*1000*11630/RES_hhdet_in_new!W126)</f>
        <v>176.82683278632288</v>
      </c>
      <c r="X129" s="98">
        <f>IF(RES_hhdet_in_fec!X129=0,0,RES_hhdet_in_fec!X129*1000*11630/RES_hhdet_in_new!X126)</f>
        <v>125.24973919205334</v>
      </c>
      <c r="Y129" s="98">
        <f>IF(RES_hhdet_in_fec!Y129=0,0,RES_hhdet_in_fec!Y129*1000*11630/RES_hhdet_in_new!Y126)</f>
        <v>84.046075444286075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1456.0169072232463</v>
      </c>
      <c r="D130" s="122">
        <v>0</v>
      </c>
      <c r="E130" s="122">
        <v>1475.2503782583451</v>
      </c>
      <c r="F130" s="122">
        <v>1554.9903184491786</v>
      </c>
      <c r="G130" s="122">
        <v>1451.8644291552796</v>
      </c>
      <c r="H130" s="122">
        <v>1505.0582008353119</v>
      </c>
      <c r="I130" s="122">
        <v>1554.4698163064741</v>
      </c>
      <c r="J130" s="122">
        <v>1530.0219798476078</v>
      </c>
      <c r="K130" s="122">
        <v>1492.5132492212929</v>
      </c>
      <c r="L130" s="122">
        <v>1507.4464392254308</v>
      </c>
      <c r="M130" s="122">
        <v>1401.5423638368545</v>
      </c>
      <c r="N130" s="122">
        <v>1316.62516253729</v>
      </c>
      <c r="O130" s="122">
        <v>1333.3243691298881</v>
      </c>
      <c r="P130" s="122">
        <v>1502.7975905547028</v>
      </c>
      <c r="Q130" s="122">
        <v>1675.0710581221222</v>
      </c>
      <c r="R130" s="122">
        <v>1539.1719494405211</v>
      </c>
      <c r="S130" s="122">
        <v>1480.2053919759601</v>
      </c>
      <c r="T130" s="122">
        <v>1484.0252981358751</v>
      </c>
      <c r="U130" s="122">
        <v>1489.6741470497586</v>
      </c>
      <c r="V130" s="122">
        <v>1574.8480029554325</v>
      </c>
      <c r="W130" s="122">
        <v>1467.9508930727425</v>
      </c>
      <c r="X130" s="122">
        <v>1423.2693095818533</v>
      </c>
      <c r="Y130" s="122">
        <v>1479.5685050306156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1402.1364042799917</v>
      </c>
      <c r="D131" s="98">
        <v>0</v>
      </c>
      <c r="E131" s="98">
        <v>1300.6818311174347</v>
      </c>
      <c r="F131" s="98">
        <v>1506.8795961575122</v>
      </c>
      <c r="G131" s="98">
        <v>1391.4769076293649</v>
      </c>
      <c r="H131" s="98">
        <v>1407.7425615550806</v>
      </c>
      <c r="I131" s="98">
        <v>1514.1828540278548</v>
      </c>
      <c r="J131" s="98">
        <v>1472.4364881808983</v>
      </c>
      <c r="K131" s="98">
        <v>1407.827374824009</v>
      </c>
      <c r="L131" s="98">
        <v>1466.9510536599232</v>
      </c>
      <c r="M131" s="98">
        <v>1371.498819488866</v>
      </c>
      <c r="N131" s="98">
        <v>1314.4282306292598</v>
      </c>
      <c r="O131" s="98">
        <v>1300.5947349162973</v>
      </c>
      <c r="P131" s="98">
        <v>1303.4557530780864</v>
      </c>
      <c r="Q131" s="98">
        <v>1396.63427894351</v>
      </c>
      <c r="R131" s="98">
        <v>1451.6315083874429</v>
      </c>
      <c r="S131" s="98">
        <v>1446.5964348710597</v>
      </c>
      <c r="T131" s="98">
        <v>1453.6418640244019</v>
      </c>
      <c r="U131" s="98">
        <v>1466.251725583799</v>
      </c>
      <c r="V131" s="98">
        <v>1531.863803675159</v>
      </c>
      <c r="W131" s="98">
        <v>1446.8991243107223</v>
      </c>
      <c r="X131" s="98">
        <v>1400.7279928564492</v>
      </c>
      <c r="Y131" s="98">
        <v>1452.9717869060833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1145.4896016572688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1224.1657963596806</v>
      </c>
      <c r="K132" s="98">
        <v>1166.9066440634106</v>
      </c>
      <c r="L132" s="98">
        <v>1215.715881673108</v>
      </c>
      <c r="M132" s="98">
        <v>1150.2434046843389</v>
      </c>
      <c r="N132" s="98">
        <v>1078.3880523941398</v>
      </c>
      <c r="O132" s="98">
        <v>1075.3874965253954</v>
      </c>
      <c r="P132" s="98">
        <v>1085.8986878671858</v>
      </c>
      <c r="Q132" s="98">
        <v>0</v>
      </c>
      <c r="R132" s="98">
        <v>1245.6512339518406</v>
      </c>
      <c r="S132" s="98">
        <v>1242.5588025394634</v>
      </c>
      <c r="T132" s="98">
        <v>1254.4238822313505</v>
      </c>
      <c r="U132" s="98">
        <v>1268.036027985373</v>
      </c>
      <c r="V132" s="98">
        <v>1333.8139582550323</v>
      </c>
      <c r="W132" s="98">
        <v>1252.5970961698818</v>
      </c>
      <c r="X132" s="98">
        <v>1228.08009958821</v>
      </c>
      <c r="Y132" s="98">
        <v>1294.6423155250236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327.71733132184181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375.71172599091284</v>
      </c>
      <c r="K133" s="101">
        <v>332.34690670095188</v>
      </c>
      <c r="L133" s="101">
        <v>332.68921311563344</v>
      </c>
      <c r="M133" s="101">
        <v>358.35608147930327</v>
      </c>
      <c r="N133" s="101">
        <v>209.43206196554746</v>
      </c>
      <c r="O133" s="101">
        <v>222.3412971597842</v>
      </c>
      <c r="P133" s="101">
        <v>229.28955079388874</v>
      </c>
      <c r="Q133" s="101">
        <v>0</v>
      </c>
      <c r="R133" s="101">
        <v>375.41804104305669</v>
      </c>
      <c r="S133" s="101">
        <v>353.14559430229161</v>
      </c>
      <c r="T133" s="101">
        <v>364.10290970286701</v>
      </c>
      <c r="U133" s="101">
        <v>360.54333204671707</v>
      </c>
      <c r="V133" s="101">
        <v>408.97401455574158</v>
      </c>
      <c r="W133" s="101">
        <v>309.47580644343566</v>
      </c>
      <c r="X133" s="101">
        <v>355.39446197566195</v>
      </c>
      <c r="Y133" s="101">
        <v>459.35918707851494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817.77227033542715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848.45407036876782</v>
      </c>
      <c r="K134" s="104">
        <v>834.55973736245869</v>
      </c>
      <c r="L134" s="104">
        <v>883.02666855747475</v>
      </c>
      <c r="M134" s="104">
        <v>791.8873232050355</v>
      </c>
      <c r="N134" s="104">
        <v>868.95599042859226</v>
      </c>
      <c r="O134" s="104">
        <v>853.0461993656113</v>
      </c>
      <c r="P134" s="104">
        <v>856.60913707329735</v>
      </c>
      <c r="Q134" s="104">
        <v>0</v>
      </c>
      <c r="R134" s="104">
        <v>870.23319290878396</v>
      </c>
      <c r="S134" s="104">
        <v>889.41320823717194</v>
      </c>
      <c r="T134" s="104">
        <v>890.32097252848337</v>
      </c>
      <c r="U134" s="104">
        <v>907.4926959386562</v>
      </c>
      <c r="V134" s="104">
        <v>924.83994369929076</v>
      </c>
      <c r="W134" s="104">
        <v>943.12128972644587</v>
      </c>
      <c r="X134" s="104">
        <v>872.68563761254791</v>
      </c>
      <c r="Y134" s="104">
        <v>835.28312844650873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1709.3059754074902</v>
      </c>
      <c r="D135" s="101">
        <v>0</v>
      </c>
      <c r="E135" s="101">
        <v>1908.6743494042382</v>
      </c>
      <c r="F135" s="101">
        <v>1815.1096418555494</v>
      </c>
      <c r="G135" s="101">
        <v>1744.0620154534613</v>
      </c>
      <c r="H135" s="101">
        <v>1937.6077653553871</v>
      </c>
      <c r="I135" s="101">
        <v>1840.8333102366541</v>
      </c>
      <c r="J135" s="101">
        <v>1954.8580595713929</v>
      </c>
      <c r="K135" s="101">
        <v>1875.695287139934</v>
      </c>
      <c r="L135" s="101">
        <v>1866.4109007480149</v>
      </c>
      <c r="M135" s="101">
        <v>1887.2214145449102</v>
      </c>
      <c r="N135" s="101">
        <v>1564.7510477698161</v>
      </c>
      <c r="O135" s="101">
        <v>1550.5411290571785</v>
      </c>
      <c r="P135" s="101">
        <v>1557.6794076237957</v>
      </c>
      <c r="Q135" s="101">
        <v>1785.1102768512471</v>
      </c>
      <c r="R135" s="101">
        <v>1744.609485845413</v>
      </c>
      <c r="S135" s="101">
        <v>1699.7073898973906</v>
      </c>
      <c r="T135" s="101">
        <v>1684.3725736593783</v>
      </c>
      <c r="U135" s="101">
        <v>1672.5366234548762</v>
      </c>
      <c r="V135" s="101">
        <v>1811.9132194477097</v>
      </c>
      <c r="W135" s="101">
        <v>1580.0760322521307</v>
      </c>
      <c r="X135" s="101">
        <v>1526.1606037892393</v>
      </c>
      <c r="Y135" s="101">
        <v>1615.020257703537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1170.5887064275846</v>
      </c>
      <c r="D136" s="104">
        <v>0</v>
      </c>
      <c r="E136" s="104">
        <v>1346.2502837810637</v>
      </c>
      <c r="F136" s="104">
        <v>1250.9216905389292</v>
      </c>
      <c r="G136" s="104">
        <v>1179.8316710353411</v>
      </c>
      <c r="H136" s="104">
        <v>1368.511398769353</v>
      </c>
      <c r="I136" s="104">
        <v>1265.5381500587346</v>
      </c>
      <c r="J136" s="104">
        <v>1373.9688092554995</v>
      </c>
      <c r="K136" s="104">
        <v>1308.1366428068977</v>
      </c>
      <c r="L136" s="104">
        <v>1298.231053061787</v>
      </c>
      <c r="M136" s="104">
        <v>1345.7592845416971</v>
      </c>
      <c r="N136" s="104">
        <v>1064.7457492270794</v>
      </c>
      <c r="O136" s="104">
        <v>1079.1599457450154</v>
      </c>
      <c r="P136" s="104">
        <v>1109.5573800409074</v>
      </c>
      <c r="Q136" s="104">
        <v>1350.3676701533955</v>
      </c>
      <c r="R136" s="104">
        <v>1330.0847287229917</v>
      </c>
      <c r="S136" s="104">
        <v>1301.8762134801109</v>
      </c>
      <c r="T136" s="104">
        <v>1307.3870175369593</v>
      </c>
      <c r="U136" s="104">
        <v>1310.207997026989</v>
      </c>
      <c r="V136" s="104">
        <v>1446.0172888260099</v>
      </c>
      <c r="W136" s="104">
        <v>1250.1185060486926</v>
      </c>
      <c r="X136" s="104">
        <v>1237.8188471467988</v>
      </c>
      <c r="Y136" s="104">
        <v>1348.2791655307701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399.32311752858504</v>
      </c>
      <c r="D137" s="98">
        <v>0</v>
      </c>
      <c r="E137" s="98">
        <v>532.55754141493162</v>
      </c>
      <c r="F137" s="98">
        <v>430.45688994634821</v>
      </c>
      <c r="G137" s="98">
        <v>354.30726963858081</v>
      </c>
      <c r="H137" s="98">
        <v>530.49290238628203</v>
      </c>
      <c r="I137" s="98">
        <v>409.94422946129674</v>
      </c>
      <c r="J137" s="98">
        <v>499.37205848702649</v>
      </c>
      <c r="K137" s="98">
        <v>443.46665923434495</v>
      </c>
      <c r="L137" s="98">
        <v>423.37530733918459</v>
      </c>
      <c r="M137" s="98">
        <v>493.7921595017059</v>
      </c>
      <c r="N137" s="98">
        <v>248.0424482879335</v>
      </c>
      <c r="O137" s="98">
        <v>264.48914945013257</v>
      </c>
      <c r="P137" s="98">
        <v>273.40165425135336</v>
      </c>
      <c r="Q137" s="98">
        <v>475.68684661132335</v>
      </c>
      <c r="R137" s="98">
        <v>450.96646643250688</v>
      </c>
      <c r="S137" s="98">
        <v>414.23740044950102</v>
      </c>
      <c r="T137" s="98">
        <v>421.43746875889008</v>
      </c>
      <c r="U137" s="98">
        <v>411.12322063534702</v>
      </c>
      <c r="V137" s="98">
        <v>484.70741202428718</v>
      </c>
      <c r="W137" s="98">
        <v>337.17400953964267</v>
      </c>
      <c r="X137" s="98">
        <v>386.55032856713188</v>
      </c>
      <c r="Y137" s="98">
        <v>510.76066125603347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771.26558889899957</v>
      </c>
      <c r="D138" s="98">
        <v>0</v>
      </c>
      <c r="E138" s="98">
        <v>813.69274236613194</v>
      </c>
      <c r="F138" s="98">
        <v>820.4648005925809</v>
      </c>
      <c r="G138" s="98">
        <v>825.52440139676025</v>
      </c>
      <c r="H138" s="98">
        <v>838.0184963830709</v>
      </c>
      <c r="I138" s="98">
        <v>855.59392059743766</v>
      </c>
      <c r="J138" s="98">
        <v>874.59675076847327</v>
      </c>
      <c r="K138" s="98">
        <v>864.66998357255238</v>
      </c>
      <c r="L138" s="98">
        <v>874.85574572260225</v>
      </c>
      <c r="M138" s="98">
        <v>851.96712503999152</v>
      </c>
      <c r="N138" s="98">
        <v>816.70330093914583</v>
      </c>
      <c r="O138" s="98">
        <v>814.67079629488262</v>
      </c>
      <c r="P138" s="98">
        <v>836.15572578955414</v>
      </c>
      <c r="Q138" s="98">
        <v>874.68082354207206</v>
      </c>
      <c r="R138" s="98">
        <v>879.11826229048495</v>
      </c>
      <c r="S138" s="98">
        <v>887.63881303061009</v>
      </c>
      <c r="T138" s="98">
        <v>885.94954877806936</v>
      </c>
      <c r="U138" s="98">
        <v>899.08477639164187</v>
      </c>
      <c r="V138" s="98">
        <v>961.30987680172245</v>
      </c>
      <c r="W138" s="98">
        <v>912.94449650904983</v>
      </c>
      <c r="X138" s="98">
        <v>851.26851857966699</v>
      </c>
      <c r="Y138" s="98">
        <v>837.51850427473687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724.48012083690173</v>
      </c>
      <c r="D139" s="122">
        <v>0</v>
      </c>
      <c r="E139" s="122">
        <v>798.5450888182055</v>
      </c>
      <c r="F139" s="122">
        <v>747.17992069492482</v>
      </c>
      <c r="G139" s="122">
        <v>715.81960043908703</v>
      </c>
      <c r="H139" s="122">
        <v>704.89053669787938</v>
      </c>
      <c r="I139" s="122">
        <v>655.28744218739291</v>
      </c>
      <c r="J139" s="122">
        <v>598.17974527033664</v>
      </c>
      <c r="K139" s="122">
        <v>541.74621290628284</v>
      </c>
      <c r="L139" s="122">
        <v>569.7862385596585</v>
      </c>
      <c r="M139" s="122">
        <v>491.48382769883676</v>
      </c>
      <c r="N139" s="122">
        <v>425.88118860118203</v>
      </c>
      <c r="O139" s="122">
        <v>451.96525614618059</v>
      </c>
      <c r="P139" s="122">
        <v>400.03707160982009</v>
      </c>
      <c r="Q139" s="122">
        <v>426.06499678227812</v>
      </c>
      <c r="R139" s="122">
        <v>401.87872437151077</v>
      </c>
      <c r="S139" s="122">
        <v>517.44440363619333</v>
      </c>
      <c r="T139" s="122">
        <v>536.79540923836726</v>
      </c>
      <c r="U139" s="122">
        <v>539.39067517756337</v>
      </c>
      <c r="V139" s="122">
        <v>784.38221260857699</v>
      </c>
      <c r="W139" s="122">
        <v>721.69969386373623</v>
      </c>
      <c r="X139" s="122">
        <v>633.32231725785948</v>
      </c>
      <c r="Y139" s="122">
        <v>620.25667430349858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738.07259579735762</v>
      </c>
      <c r="D140" s="98">
        <v>0</v>
      </c>
      <c r="E140" s="98">
        <v>798.5450888182055</v>
      </c>
      <c r="F140" s="98">
        <v>763.92312369679598</v>
      </c>
      <c r="G140" s="98">
        <v>763.94277358529337</v>
      </c>
      <c r="H140" s="98">
        <v>758.40170842405553</v>
      </c>
      <c r="I140" s="98">
        <v>691.34716679531391</v>
      </c>
      <c r="J140" s="98">
        <v>615.9339831349323</v>
      </c>
      <c r="K140" s="98">
        <v>616.34819469797139</v>
      </c>
      <c r="L140" s="98">
        <v>652.6802501764497</v>
      </c>
      <c r="M140" s="98">
        <v>539.45117272945049</v>
      </c>
      <c r="N140" s="98">
        <v>457.21848458334176</v>
      </c>
      <c r="O140" s="98">
        <v>497.20386795361674</v>
      </c>
      <c r="P140" s="98">
        <v>467.16137643084573</v>
      </c>
      <c r="Q140" s="98">
        <v>498.14198676355068</v>
      </c>
      <c r="R140" s="98">
        <v>441.40961175505015</v>
      </c>
      <c r="S140" s="98">
        <v>580.39627176925478</v>
      </c>
      <c r="T140" s="98">
        <v>624.21409506786529</v>
      </c>
      <c r="U140" s="98">
        <v>644.49425125412733</v>
      </c>
      <c r="V140" s="98">
        <v>899.21460183876127</v>
      </c>
      <c r="W140" s="98">
        <v>873.09149896724364</v>
      </c>
      <c r="X140" s="98">
        <v>790.52816259538133</v>
      </c>
      <c r="Y140" s="98">
        <v>753.49986999972361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641.48571129574646</v>
      </c>
      <c r="D141" s="33">
        <v>0</v>
      </c>
      <c r="E141" s="33">
        <v>0</v>
      </c>
      <c r="F141" s="33">
        <v>645.0525400308868</v>
      </c>
      <c r="G141" s="33">
        <v>571.07649013664491</v>
      </c>
      <c r="H141" s="33">
        <v>535.18619725207975</v>
      </c>
      <c r="I141" s="33">
        <v>550.32241074600563</v>
      </c>
      <c r="J141" s="33">
        <v>547.53554203879787</v>
      </c>
      <c r="K141" s="33">
        <v>427.1939276410065</v>
      </c>
      <c r="L141" s="33">
        <v>442.48960200633775</v>
      </c>
      <c r="M141" s="33">
        <v>434.22285618584931</v>
      </c>
      <c r="N141" s="33">
        <v>386.37712897097543</v>
      </c>
      <c r="O141" s="33">
        <v>354.33326698417557</v>
      </c>
      <c r="P141" s="33">
        <v>349.69384299405078</v>
      </c>
      <c r="Q141" s="33">
        <v>368.60456979305098</v>
      </c>
      <c r="R141" s="33">
        <v>365.15510290361397</v>
      </c>
      <c r="S141" s="33">
        <v>407.77879194866921</v>
      </c>
      <c r="T141" s="33">
        <v>421.73283190688323</v>
      </c>
      <c r="U141" s="33">
        <v>426.65581634956561</v>
      </c>
      <c r="V141" s="33">
        <v>698.09724103682925</v>
      </c>
      <c r="W141" s="33">
        <v>597.92851914364007</v>
      </c>
      <c r="X141" s="33">
        <v>543.43024138544388</v>
      </c>
      <c r="Y141" s="33">
        <v>528.31592304434275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7016.6723840245477</v>
      </c>
      <c r="D143" s="117">
        <f t="shared" si="49"/>
        <v>7080.2700659735565</v>
      </c>
      <c r="E143" s="117">
        <f t="shared" si="49"/>
        <v>7490.6125516614175</v>
      </c>
      <c r="F143" s="117">
        <f t="shared" si="49"/>
        <v>6634.609472501098</v>
      </c>
      <c r="G143" s="117">
        <f t="shared" si="49"/>
        <v>6345.4439901591886</v>
      </c>
      <c r="H143" s="117">
        <f t="shared" si="49"/>
        <v>6321.8282376165535</v>
      </c>
      <c r="I143" s="117">
        <f t="shared" si="49"/>
        <v>5369.421941260156</v>
      </c>
      <c r="J143" s="117">
        <f t="shared" si="49"/>
        <v>5203.2154980598543</v>
      </c>
      <c r="K143" s="117">
        <f t="shared" si="49"/>
        <v>4925.2667347929664</v>
      </c>
      <c r="L143" s="117">
        <f t="shared" si="49"/>
        <v>5369.103395586043</v>
      </c>
      <c r="M143" s="117">
        <f t="shared" si="49"/>
        <v>4949.7173256429423</v>
      </c>
      <c r="N143" s="117">
        <f t="shared" si="49"/>
        <v>4360.7790476348518</v>
      </c>
      <c r="O143" s="117">
        <f t="shared" si="49"/>
        <v>4028.703645048492</v>
      </c>
      <c r="P143" s="117">
        <f t="shared" si="49"/>
        <v>3588.417430021279</v>
      </c>
      <c r="Q143" s="117">
        <f t="shared" si="49"/>
        <v>4369.3724849365908</v>
      </c>
      <c r="R143" s="117">
        <f t="shared" ref="R143:V143" si="50">R144+R146+R148+R157</f>
        <v>3901.2187770635273</v>
      </c>
      <c r="S143" s="117">
        <f t="shared" si="50"/>
        <v>3671.4294117429986</v>
      </c>
      <c r="T143" s="117">
        <f t="shared" si="50"/>
        <v>3658.5545392478957</v>
      </c>
      <c r="U143" s="117">
        <f t="shared" si="50"/>
        <v>3602.3880244521461</v>
      </c>
      <c r="V143" s="117">
        <f t="shared" si="50"/>
        <v>3679.2909096170147</v>
      </c>
      <c r="W143" s="117">
        <f t="shared" ref="W143:Y143" si="51">W144+W146+W148+W157</f>
        <v>3608.5276601142978</v>
      </c>
      <c r="X143" s="117">
        <f t="shared" si="51"/>
        <v>3270.8649272021194</v>
      </c>
      <c r="Y143" s="117">
        <f t="shared" si="51"/>
        <v>3030.7865233824496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4589.5132568003064</v>
      </c>
      <c r="D144" s="122">
        <f t="shared" si="52"/>
        <v>4497.9459803854224</v>
      </c>
      <c r="E144" s="122">
        <f t="shared" si="52"/>
        <v>4750.7534498064115</v>
      </c>
      <c r="F144" s="122">
        <f t="shared" si="52"/>
        <v>4062.498203275059</v>
      </c>
      <c r="G144" s="122">
        <f t="shared" si="52"/>
        <v>3843.0330812379293</v>
      </c>
      <c r="H144" s="122">
        <f t="shared" si="52"/>
        <v>3634.6637460723618</v>
      </c>
      <c r="I144" s="122">
        <f t="shared" si="52"/>
        <v>2857.7162375561279</v>
      </c>
      <c r="J144" s="122">
        <f t="shared" si="52"/>
        <v>2673.3882604080381</v>
      </c>
      <c r="K144" s="122">
        <f t="shared" si="52"/>
        <v>2506.5095507330325</v>
      </c>
      <c r="L144" s="122">
        <f t="shared" si="52"/>
        <v>2872.8187201868141</v>
      </c>
      <c r="M144" s="122">
        <f t="shared" si="52"/>
        <v>2555.331098146688</v>
      </c>
      <c r="N144" s="122">
        <f t="shared" si="52"/>
        <v>2323.1676521729705</v>
      </c>
      <c r="O144" s="122">
        <f t="shared" si="52"/>
        <v>1971.5217397527235</v>
      </c>
      <c r="P144" s="122">
        <f t="shared" si="52"/>
        <v>1616.0445951157349</v>
      </c>
      <c r="Q144" s="122">
        <f t="shared" si="52"/>
        <v>2116.2823172745179</v>
      </c>
      <c r="R144" s="122">
        <f t="shared" si="52"/>
        <v>1734.1720288667523</v>
      </c>
      <c r="S144" s="122">
        <f t="shared" si="52"/>
        <v>1405.990820327849</v>
      </c>
      <c r="T144" s="122">
        <f t="shared" si="52"/>
        <v>1359.0440168905693</v>
      </c>
      <c r="U144" s="122">
        <f t="shared" si="52"/>
        <v>1270.1292017896433</v>
      </c>
      <c r="V144" s="122">
        <f t="shared" si="52"/>
        <v>1057.9080987131456</v>
      </c>
      <c r="W144" s="122">
        <f t="shared" si="52"/>
        <v>1078.737405582018</v>
      </c>
      <c r="X144" s="122">
        <f t="shared" si="52"/>
        <v>941.30182496106329</v>
      </c>
      <c r="Y144" s="122">
        <f t="shared" si="52"/>
        <v>708.13800449585563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4589.5132568003064</v>
      </c>
      <c r="D145" s="98">
        <v>4497.9459803854224</v>
      </c>
      <c r="E145" s="98">
        <v>4750.7534498064115</v>
      </c>
      <c r="F145" s="98">
        <v>4062.498203275059</v>
      </c>
      <c r="G145" s="98">
        <v>3843.0330812379293</v>
      </c>
      <c r="H145" s="98">
        <v>3634.6637460723618</v>
      </c>
      <c r="I145" s="98">
        <v>2857.7162375561279</v>
      </c>
      <c r="J145" s="98">
        <v>2673.3882604080381</v>
      </c>
      <c r="K145" s="98">
        <v>2506.5095507330325</v>
      </c>
      <c r="L145" s="98">
        <v>2872.8187201868141</v>
      </c>
      <c r="M145" s="98">
        <v>2555.331098146688</v>
      </c>
      <c r="N145" s="98">
        <v>2323.1676521729705</v>
      </c>
      <c r="O145" s="98">
        <v>1971.5217397527235</v>
      </c>
      <c r="P145" s="98">
        <v>1616.0445951157349</v>
      </c>
      <c r="Q145" s="98">
        <v>2116.2823172745179</v>
      </c>
      <c r="R145" s="98">
        <v>1734.1720288667523</v>
      </c>
      <c r="S145" s="98">
        <v>1405.990820327849</v>
      </c>
      <c r="T145" s="98">
        <v>1359.0440168905693</v>
      </c>
      <c r="U145" s="98">
        <v>1270.1292017896433</v>
      </c>
      <c r="V145" s="98">
        <v>1057.9080987131456</v>
      </c>
      <c r="W145" s="98">
        <v>1078.737405582018</v>
      </c>
      <c r="X145" s="98">
        <v>941.30182496106329</v>
      </c>
      <c r="Y145" s="98">
        <v>708.13800449585563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7.0383144466502543</v>
      </c>
      <c r="D146" s="122">
        <f t="shared" si="53"/>
        <v>12.880649527238521</v>
      </c>
      <c r="E146" s="122">
        <f t="shared" si="53"/>
        <v>23.978295267192035</v>
      </c>
      <c r="F146" s="122">
        <f t="shared" si="53"/>
        <v>14.117453859032604</v>
      </c>
      <c r="G146" s="122">
        <f t="shared" si="53"/>
        <v>15.606188245039389</v>
      </c>
      <c r="H146" s="122">
        <f t="shared" si="53"/>
        <v>27.825385373018477</v>
      </c>
      <c r="I146" s="122">
        <f t="shared" si="53"/>
        <v>38.877770015727414</v>
      </c>
      <c r="J146" s="122">
        <f t="shared" si="53"/>
        <v>28.129961858060806</v>
      </c>
      <c r="K146" s="122">
        <f t="shared" si="53"/>
        <v>33.438521561678726</v>
      </c>
      <c r="L146" s="122">
        <f t="shared" si="53"/>
        <v>47.183634876255582</v>
      </c>
      <c r="M146" s="122">
        <f t="shared" si="53"/>
        <v>49.988877790851078</v>
      </c>
      <c r="N146" s="122">
        <f t="shared" si="53"/>
        <v>108.49465690801232</v>
      </c>
      <c r="O146" s="122">
        <f t="shared" si="53"/>
        <v>73.67911422414943</v>
      </c>
      <c r="P146" s="122">
        <f t="shared" si="53"/>
        <v>53.152220734382901</v>
      </c>
      <c r="Q146" s="122">
        <f t="shared" si="53"/>
        <v>81.22038517969699</v>
      </c>
      <c r="R146" s="122">
        <f t="shared" si="53"/>
        <v>78.09540440751563</v>
      </c>
      <c r="S146" s="122">
        <f t="shared" si="53"/>
        <v>85.315874165260155</v>
      </c>
      <c r="T146" s="122">
        <f t="shared" si="53"/>
        <v>113.24914737131571</v>
      </c>
      <c r="U146" s="122">
        <f t="shared" si="53"/>
        <v>153.10262201475462</v>
      </c>
      <c r="V146" s="122">
        <f t="shared" si="53"/>
        <v>84.388100641760104</v>
      </c>
      <c r="W146" s="122">
        <f t="shared" si="53"/>
        <v>269.9994322216391</v>
      </c>
      <c r="X146" s="122">
        <f t="shared" si="53"/>
        <v>217.08066334751487</v>
      </c>
      <c r="Y146" s="122">
        <f t="shared" si="53"/>
        <v>139.27719901827484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7.0383144466502543</v>
      </c>
      <c r="D147" s="98">
        <f>IF(RES_hhdet_in_fec!D147=0,0,RES_hhdet_in_fec!D147*1000*11630/RES_hhdet_in_new!D145)</f>
        <v>12.880649527238521</v>
      </c>
      <c r="E147" s="98">
        <f>IF(RES_hhdet_in_fec!E147=0,0,RES_hhdet_in_fec!E147*1000*11630/RES_hhdet_in_new!E145)</f>
        <v>23.978295267192035</v>
      </c>
      <c r="F147" s="98">
        <f>IF(RES_hhdet_in_fec!F147=0,0,RES_hhdet_in_fec!F147*1000*11630/RES_hhdet_in_new!F145)</f>
        <v>14.117453859032604</v>
      </c>
      <c r="G147" s="98">
        <f>IF(RES_hhdet_in_fec!G147=0,0,RES_hhdet_in_fec!G147*1000*11630/RES_hhdet_in_new!G145)</f>
        <v>15.606188245039389</v>
      </c>
      <c r="H147" s="98">
        <f>IF(RES_hhdet_in_fec!H147=0,0,RES_hhdet_in_fec!H147*1000*11630/RES_hhdet_in_new!H145)</f>
        <v>27.825385373018477</v>
      </c>
      <c r="I147" s="98">
        <f>IF(RES_hhdet_in_fec!I147=0,0,RES_hhdet_in_fec!I147*1000*11630/RES_hhdet_in_new!I145)</f>
        <v>38.877770015727414</v>
      </c>
      <c r="J147" s="98">
        <f>IF(RES_hhdet_in_fec!J147=0,0,RES_hhdet_in_fec!J147*1000*11630/RES_hhdet_in_new!J145)</f>
        <v>28.129961858060806</v>
      </c>
      <c r="K147" s="98">
        <f>IF(RES_hhdet_in_fec!K147=0,0,RES_hhdet_in_fec!K147*1000*11630/RES_hhdet_in_new!K145)</f>
        <v>33.438521561678726</v>
      </c>
      <c r="L147" s="98">
        <f>IF(RES_hhdet_in_fec!L147=0,0,RES_hhdet_in_fec!L147*1000*11630/RES_hhdet_in_new!L145)</f>
        <v>47.183634876255582</v>
      </c>
      <c r="M147" s="98">
        <f>IF(RES_hhdet_in_fec!M147=0,0,RES_hhdet_in_fec!M147*1000*11630/RES_hhdet_in_new!M145)</f>
        <v>49.988877790851078</v>
      </c>
      <c r="N147" s="98">
        <f>IF(RES_hhdet_in_fec!N147=0,0,RES_hhdet_in_fec!N147*1000*11630/RES_hhdet_in_new!N145)</f>
        <v>108.49465690801232</v>
      </c>
      <c r="O147" s="98">
        <f>IF(RES_hhdet_in_fec!O147=0,0,RES_hhdet_in_fec!O147*1000*11630/RES_hhdet_in_new!O145)</f>
        <v>73.67911422414943</v>
      </c>
      <c r="P147" s="98">
        <f>IF(RES_hhdet_in_fec!P147=0,0,RES_hhdet_in_fec!P147*1000*11630/RES_hhdet_in_new!P145)</f>
        <v>53.152220734382901</v>
      </c>
      <c r="Q147" s="98">
        <f>IF(RES_hhdet_in_fec!Q147=0,0,RES_hhdet_in_fec!Q147*1000*11630/RES_hhdet_in_new!Q145)</f>
        <v>81.22038517969699</v>
      </c>
      <c r="R147" s="98">
        <f>IF(RES_hhdet_in_fec!R147=0,0,RES_hhdet_in_fec!R147*1000*11630/RES_hhdet_in_new!R145)</f>
        <v>78.09540440751563</v>
      </c>
      <c r="S147" s="98">
        <f>IF(RES_hhdet_in_fec!S147=0,0,RES_hhdet_in_fec!S147*1000*11630/RES_hhdet_in_new!S145)</f>
        <v>85.315874165260155</v>
      </c>
      <c r="T147" s="98">
        <f>IF(RES_hhdet_in_fec!T147=0,0,RES_hhdet_in_fec!T147*1000*11630/RES_hhdet_in_new!T145)</f>
        <v>113.24914737131571</v>
      </c>
      <c r="U147" s="98">
        <f>IF(RES_hhdet_in_fec!U147=0,0,RES_hhdet_in_fec!U147*1000*11630/RES_hhdet_in_new!U145)</f>
        <v>153.10262201475462</v>
      </c>
      <c r="V147" s="98">
        <f>IF(RES_hhdet_in_fec!V147=0,0,RES_hhdet_in_fec!V147*1000*11630/RES_hhdet_in_new!V145)</f>
        <v>84.388100641760104</v>
      </c>
      <c r="W147" s="98">
        <f>IF(RES_hhdet_in_fec!W147=0,0,RES_hhdet_in_fec!W147*1000*11630/RES_hhdet_in_new!W145)</f>
        <v>269.9994322216391</v>
      </c>
      <c r="X147" s="98">
        <f>IF(RES_hhdet_in_fec!X147=0,0,RES_hhdet_in_fec!X147*1000*11630/RES_hhdet_in_new!X145)</f>
        <v>217.08066334751487</v>
      </c>
      <c r="Y147" s="98">
        <f>IF(RES_hhdet_in_fec!Y147=0,0,RES_hhdet_in_fec!Y147*1000*11630/RES_hhdet_in_new!Y145)</f>
        <v>139.27719901827484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1695.6840124392838</v>
      </c>
      <c r="D148" s="122">
        <v>1783.7200375526872</v>
      </c>
      <c r="E148" s="122">
        <v>1917.335717769608</v>
      </c>
      <c r="F148" s="122">
        <v>1810.4999593313519</v>
      </c>
      <c r="G148" s="122">
        <v>1771.078517953089</v>
      </c>
      <c r="H148" s="122">
        <v>1954.5949725480734</v>
      </c>
      <c r="I148" s="122">
        <v>1817.6898258786193</v>
      </c>
      <c r="J148" s="122">
        <v>1903.4145032642778</v>
      </c>
      <c r="K148" s="122">
        <v>1842.3736162104492</v>
      </c>
      <c r="L148" s="122">
        <v>1878.7635184956398</v>
      </c>
      <c r="M148" s="122">
        <v>1852.649680475718</v>
      </c>
      <c r="N148" s="122">
        <v>1503.5043972437363</v>
      </c>
      <c r="O148" s="122">
        <v>1531.5779135790867</v>
      </c>
      <c r="P148" s="122">
        <v>1519.2531014264407</v>
      </c>
      <c r="Q148" s="122">
        <v>1745.7943868503</v>
      </c>
      <c r="R148" s="122">
        <v>1687.0891993754985</v>
      </c>
      <c r="S148" s="122">
        <v>1662.5792481593703</v>
      </c>
      <c r="T148" s="122">
        <v>1649.5371982339309</v>
      </c>
      <c r="U148" s="122">
        <v>1639.7439044424339</v>
      </c>
      <c r="V148" s="122">
        <v>1752.5912002197265</v>
      </c>
      <c r="W148" s="122">
        <v>1538.1054605498216</v>
      </c>
      <c r="X148" s="122">
        <v>1479.151803314591</v>
      </c>
      <c r="Y148" s="122">
        <v>1563.1370150470004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1819.0002248790586</v>
      </c>
      <c r="D149" s="98">
        <v>2049.949580154605</v>
      </c>
      <c r="E149" s="98">
        <v>2032.5550907759998</v>
      </c>
      <c r="F149" s="98">
        <v>1763.5650099940663</v>
      </c>
      <c r="G149" s="98">
        <v>2111.7723360016316</v>
      </c>
      <c r="H149" s="98">
        <v>2171.1843568179288</v>
      </c>
      <c r="I149" s="98">
        <v>1847.4671292562459</v>
      </c>
      <c r="J149" s="98">
        <v>1817.7213255368401</v>
      </c>
      <c r="K149" s="98">
        <v>1888.2561621588138</v>
      </c>
      <c r="L149" s="98">
        <v>2446.9595936636811</v>
      </c>
      <c r="M149" s="98">
        <v>1925.3649461537989</v>
      </c>
      <c r="N149" s="98">
        <v>1487.7535327282669</v>
      </c>
      <c r="O149" s="98">
        <v>1627.1552347580009</v>
      </c>
      <c r="P149" s="98">
        <v>1445.6692522148314</v>
      </c>
      <c r="Q149" s="98">
        <v>1409.5287230240544</v>
      </c>
      <c r="R149" s="98">
        <v>1193.7201577086778</v>
      </c>
      <c r="S149" s="98">
        <v>1566.5024316796605</v>
      </c>
      <c r="T149" s="98">
        <v>1655.2344457670363</v>
      </c>
      <c r="U149" s="98">
        <v>1691.4736772844665</v>
      </c>
      <c r="V149" s="98">
        <v>1296.9899748010205</v>
      </c>
      <c r="W149" s="98">
        <v>1348.1119022164812</v>
      </c>
      <c r="X149" s="98">
        <v>1325.3493513199885</v>
      </c>
      <c r="Y149" s="98">
        <v>1342.5539088148341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1709.30597540749</v>
      </c>
      <c r="D153" s="101">
        <v>1732.9257740603932</v>
      </c>
      <c r="E153" s="101">
        <v>1908.6743494042382</v>
      </c>
      <c r="F153" s="101">
        <v>1815.1096418555496</v>
      </c>
      <c r="G153" s="101">
        <v>1744.0620154534615</v>
      </c>
      <c r="H153" s="101">
        <v>1937.6077653553868</v>
      </c>
      <c r="I153" s="101">
        <v>1840.8333102366539</v>
      </c>
      <c r="J153" s="101">
        <v>1954.8580595713927</v>
      </c>
      <c r="K153" s="101">
        <v>1875.6952871399342</v>
      </c>
      <c r="L153" s="101">
        <v>1866.4109007480147</v>
      </c>
      <c r="M153" s="101">
        <v>1887.22141454491</v>
      </c>
      <c r="N153" s="101">
        <v>1564.7510477698161</v>
      </c>
      <c r="O153" s="101">
        <v>1550.5411290571783</v>
      </c>
      <c r="P153" s="101">
        <v>1557.6794076237952</v>
      </c>
      <c r="Q153" s="101">
        <v>1785.1102768512476</v>
      </c>
      <c r="R153" s="101">
        <v>1744.6094858454132</v>
      </c>
      <c r="S153" s="101">
        <v>1699.7073898973906</v>
      </c>
      <c r="T153" s="101">
        <v>1684.3725736593781</v>
      </c>
      <c r="U153" s="101">
        <v>1672.536623454876</v>
      </c>
      <c r="V153" s="101">
        <v>1811.9132194477097</v>
      </c>
      <c r="W153" s="101">
        <v>1580.076032252131</v>
      </c>
      <c r="X153" s="101">
        <v>1526.1606037892398</v>
      </c>
      <c r="Y153" s="101">
        <v>1615.0202577035366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1170.5887064275848</v>
      </c>
      <c r="D154" s="104">
        <v>1184.7570532281961</v>
      </c>
      <c r="E154" s="104">
        <v>1346.2502837810637</v>
      </c>
      <c r="F154" s="104">
        <v>0</v>
      </c>
      <c r="G154" s="104">
        <v>1179.8316710353408</v>
      </c>
      <c r="H154" s="104">
        <v>1368.5113987693533</v>
      </c>
      <c r="I154" s="104">
        <v>1265.5381500587346</v>
      </c>
      <c r="J154" s="104">
        <v>1373.9688092554998</v>
      </c>
      <c r="K154" s="104">
        <v>1308.1366428068975</v>
      </c>
      <c r="L154" s="104">
        <v>1298.231053061787</v>
      </c>
      <c r="M154" s="104">
        <v>1345.7592845416971</v>
      </c>
      <c r="N154" s="104">
        <v>1064.7457492270794</v>
      </c>
      <c r="O154" s="104">
        <v>1079.1599457450156</v>
      </c>
      <c r="P154" s="104">
        <v>1109.5573800409077</v>
      </c>
      <c r="Q154" s="104">
        <v>1350.3676701533955</v>
      </c>
      <c r="R154" s="104">
        <v>1330.0847287229915</v>
      </c>
      <c r="S154" s="104">
        <v>1301.8762134801107</v>
      </c>
      <c r="T154" s="104">
        <v>1307.3870175369595</v>
      </c>
      <c r="U154" s="104">
        <v>1310.2079970269892</v>
      </c>
      <c r="V154" s="104">
        <v>1446.0172888260095</v>
      </c>
      <c r="W154" s="104">
        <v>1250.1185060486921</v>
      </c>
      <c r="X154" s="104">
        <v>1237.8188471467988</v>
      </c>
      <c r="Y154" s="104">
        <v>1348.2791655307703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399.32311752858516</v>
      </c>
      <c r="D155" s="98">
        <v>395.93323376148169</v>
      </c>
      <c r="E155" s="98">
        <v>532.55754141493162</v>
      </c>
      <c r="F155" s="98">
        <v>0</v>
      </c>
      <c r="G155" s="98">
        <v>354.30726963858086</v>
      </c>
      <c r="H155" s="98">
        <v>530.49290238628237</v>
      </c>
      <c r="I155" s="98">
        <v>409.9442294612968</v>
      </c>
      <c r="J155" s="98">
        <v>499.37205848702644</v>
      </c>
      <c r="K155" s="98">
        <v>443.46665923434489</v>
      </c>
      <c r="L155" s="98">
        <v>423.37530733918464</v>
      </c>
      <c r="M155" s="98">
        <v>493.79215950170584</v>
      </c>
      <c r="N155" s="98">
        <v>248.04244828793352</v>
      </c>
      <c r="O155" s="98">
        <v>264.48914945013263</v>
      </c>
      <c r="P155" s="98">
        <v>273.40165425135342</v>
      </c>
      <c r="Q155" s="98">
        <v>475.68684661132346</v>
      </c>
      <c r="R155" s="98">
        <v>450.96646643250682</v>
      </c>
      <c r="S155" s="98">
        <v>414.23740044950091</v>
      </c>
      <c r="T155" s="98">
        <v>421.43746875889013</v>
      </c>
      <c r="U155" s="98">
        <v>411.12322063534708</v>
      </c>
      <c r="V155" s="98">
        <v>484.70741202428707</v>
      </c>
      <c r="W155" s="98">
        <v>337.17400953964261</v>
      </c>
      <c r="X155" s="98">
        <v>386.55032856713188</v>
      </c>
      <c r="Y155" s="98">
        <v>510.76066125603353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771.26558889899979</v>
      </c>
      <c r="D156" s="98">
        <v>788.82381946671433</v>
      </c>
      <c r="E156" s="98">
        <v>813.69274236613194</v>
      </c>
      <c r="F156" s="98">
        <v>0</v>
      </c>
      <c r="G156" s="98">
        <v>825.52440139676025</v>
      </c>
      <c r="H156" s="98">
        <v>838.01849638307112</v>
      </c>
      <c r="I156" s="98">
        <v>855.59392059743789</v>
      </c>
      <c r="J156" s="98">
        <v>874.59675076847327</v>
      </c>
      <c r="K156" s="98">
        <v>864.6699835725525</v>
      </c>
      <c r="L156" s="98">
        <v>874.85574572260236</v>
      </c>
      <c r="M156" s="98">
        <v>851.96712503999152</v>
      </c>
      <c r="N156" s="98">
        <v>816.70330093914583</v>
      </c>
      <c r="O156" s="98">
        <v>814.67079629488308</v>
      </c>
      <c r="P156" s="98">
        <v>836.15572578955425</v>
      </c>
      <c r="Q156" s="98">
        <v>874.68082354207206</v>
      </c>
      <c r="R156" s="98">
        <v>879.11826229048484</v>
      </c>
      <c r="S156" s="98">
        <v>887.63881303060975</v>
      </c>
      <c r="T156" s="98">
        <v>885.94954877806936</v>
      </c>
      <c r="U156" s="98">
        <v>899.08477639164221</v>
      </c>
      <c r="V156" s="98">
        <v>961.30987680172257</v>
      </c>
      <c r="W156" s="98">
        <v>912.9444965090496</v>
      </c>
      <c r="X156" s="98">
        <v>851.26851857966699</v>
      </c>
      <c r="Y156" s="98">
        <v>837.51850427473687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724.43680033830663</v>
      </c>
      <c r="D157" s="122">
        <v>785.7233985082089</v>
      </c>
      <c r="E157" s="122">
        <v>798.54508881820539</v>
      </c>
      <c r="F157" s="122">
        <v>747.49385603565429</v>
      </c>
      <c r="G157" s="122">
        <v>715.72620272313122</v>
      </c>
      <c r="H157" s="122">
        <v>704.74413362309986</v>
      </c>
      <c r="I157" s="122">
        <v>655.13810780968072</v>
      </c>
      <c r="J157" s="122">
        <v>598.28277252947828</v>
      </c>
      <c r="K157" s="122">
        <v>542.94504628780589</v>
      </c>
      <c r="L157" s="122">
        <v>570.33752202733365</v>
      </c>
      <c r="M157" s="122">
        <v>491.74766922968462</v>
      </c>
      <c r="N157" s="122">
        <v>425.61234131013214</v>
      </c>
      <c r="O157" s="122">
        <v>451.92487749253229</v>
      </c>
      <c r="P157" s="122">
        <v>399.96751274472058</v>
      </c>
      <c r="Q157" s="122">
        <v>426.07539563207553</v>
      </c>
      <c r="R157" s="122">
        <v>401.86214441376092</v>
      </c>
      <c r="S157" s="122">
        <v>517.54346909051901</v>
      </c>
      <c r="T157" s="122">
        <v>536.72417675207953</v>
      </c>
      <c r="U157" s="122">
        <v>539.41229620531431</v>
      </c>
      <c r="V157" s="122">
        <v>784.40351004238266</v>
      </c>
      <c r="W157" s="122">
        <v>721.68536176081909</v>
      </c>
      <c r="X157" s="122">
        <v>633.33063557894991</v>
      </c>
      <c r="Y157" s="122">
        <v>620.23430482131891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738.07259579735751</v>
      </c>
      <c r="D158" s="98">
        <v>785.7233985082089</v>
      </c>
      <c r="E158" s="98">
        <v>798.54508881820539</v>
      </c>
      <c r="F158" s="98">
        <v>763.92312369679632</v>
      </c>
      <c r="G158" s="98">
        <v>763.94277358529325</v>
      </c>
      <c r="H158" s="98">
        <v>758.40170842405564</v>
      </c>
      <c r="I158" s="98">
        <v>691.3471667953138</v>
      </c>
      <c r="J158" s="98">
        <v>615.93398313493219</v>
      </c>
      <c r="K158" s="98">
        <v>616.34819469797139</v>
      </c>
      <c r="L158" s="98">
        <v>652.68025017644959</v>
      </c>
      <c r="M158" s="98">
        <v>539.4511727294506</v>
      </c>
      <c r="N158" s="98">
        <v>457.21848458334182</v>
      </c>
      <c r="O158" s="98">
        <v>497.20386795361668</v>
      </c>
      <c r="P158" s="98">
        <v>467.16137643084579</v>
      </c>
      <c r="Q158" s="98">
        <v>498.14198676355068</v>
      </c>
      <c r="R158" s="98">
        <v>441.40961175505026</v>
      </c>
      <c r="S158" s="98">
        <v>580.39627176925467</v>
      </c>
      <c r="T158" s="98">
        <v>624.21409506786529</v>
      </c>
      <c r="U158" s="98">
        <v>644.49425125412722</v>
      </c>
      <c r="V158" s="98">
        <v>899.21460183876115</v>
      </c>
      <c r="W158" s="98">
        <v>873.09149896724364</v>
      </c>
      <c r="X158" s="98">
        <v>790.5281625953811</v>
      </c>
      <c r="Y158" s="98">
        <v>753.49986999972384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641.48571129574646</v>
      </c>
      <c r="D159" s="33">
        <v>0</v>
      </c>
      <c r="E159" s="33">
        <v>0</v>
      </c>
      <c r="F159" s="33">
        <v>645.0525400308868</v>
      </c>
      <c r="G159" s="33">
        <v>571.07649013664491</v>
      </c>
      <c r="H159" s="33">
        <v>535.18619725207975</v>
      </c>
      <c r="I159" s="33">
        <v>550.32241074600563</v>
      </c>
      <c r="J159" s="33">
        <v>547.53554203879787</v>
      </c>
      <c r="K159" s="33">
        <v>427.19392764100644</v>
      </c>
      <c r="L159" s="33">
        <v>442.48960200633775</v>
      </c>
      <c r="M159" s="33">
        <v>434.22285618584942</v>
      </c>
      <c r="N159" s="33">
        <v>386.37712897097538</v>
      </c>
      <c r="O159" s="33">
        <v>354.33326698417551</v>
      </c>
      <c r="P159" s="33">
        <v>349.69384299405084</v>
      </c>
      <c r="Q159" s="33">
        <v>368.60456979305093</v>
      </c>
      <c r="R159" s="33">
        <v>365.15510290361402</v>
      </c>
      <c r="S159" s="33">
        <v>407.77879194866921</v>
      </c>
      <c r="T159" s="33">
        <v>421.73283190688335</v>
      </c>
      <c r="U159" s="33">
        <v>426.65581634956567</v>
      </c>
      <c r="V159" s="33">
        <v>698.09724103682936</v>
      </c>
      <c r="W159" s="33">
        <v>597.92851914363996</v>
      </c>
      <c r="X159" s="33">
        <v>543.43024138544399</v>
      </c>
      <c r="Y159" s="33">
        <v>528.31592304434275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13497.648939710118</v>
      </c>
      <c r="D161" s="117">
        <f t="shared" si="54"/>
        <v>13963.623835665534</v>
      </c>
      <c r="E161" s="117">
        <f t="shared" si="54"/>
        <v>14940.691644061473</v>
      </c>
      <c r="F161" s="117">
        <f t="shared" si="54"/>
        <v>13775.301913996822</v>
      </c>
      <c r="G161" s="117">
        <f t="shared" si="54"/>
        <v>13769.786227984016</v>
      </c>
      <c r="H161" s="117">
        <f t="shared" si="54"/>
        <v>13083.317903452764</v>
      </c>
      <c r="I161" s="117">
        <f t="shared" si="54"/>
        <v>11516.249051921855</v>
      </c>
      <c r="J161" s="117">
        <f t="shared" si="54"/>
        <v>11526.513355311567</v>
      </c>
      <c r="K161" s="117">
        <f t="shared" si="54"/>
        <v>11625.645924370281</v>
      </c>
      <c r="L161" s="117">
        <f t="shared" si="54"/>
        <v>0</v>
      </c>
      <c r="M161" s="117">
        <f t="shared" si="54"/>
        <v>0</v>
      </c>
      <c r="N161" s="117">
        <f t="shared" si="54"/>
        <v>10931.491245264249</v>
      </c>
      <c r="O161" s="117">
        <f t="shared" si="54"/>
        <v>11278.879064410647</v>
      </c>
      <c r="P161" s="117">
        <f t="shared" si="54"/>
        <v>10441.157937922408</v>
      </c>
      <c r="Q161" s="117">
        <f t="shared" si="54"/>
        <v>10823.969010253844</v>
      </c>
      <c r="R161" s="117">
        <f t="shared" ref="R161:V161" si="55">R162+R164+R166+R175</f>
        <v>9890.7184500040257</v>
      </c>
      <c r="S161" s="117">
        <f t="shared" si="55"/>
        <v>9099.9345023627775</v>
      </c>
      <c r="T161" s="117">
        <f t="shared" si="55"/>
        <v>7549.4244503550217</v>
      </c>
      <c r="U161" s="117">
        <f t="shared" si="55"/>
        <v>5546.7056849945375</v>
      </c>
      <c r="V161" s="117">
        <f t="shared" si="55"/>
        <v>5574.4694144749883</v>
      </c>
      <c r="W161" s="117">
        <f t="shared" ref="W161:Y161" si="56">W162+W164+W166+W175</f>
        <v>6140.994066408326</v>
      </c>
      <c r="X161" s="117">
        <f t="shared" si="56"/>
        <v>5831.9328693774351</v>
      </c>
      <c r="Y161" s="117">
        <f t="shared" si="56"/>
        <v>5325.3242719057916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11072.409560576292</v>
      </c>
      <c r="D162" s="122">
        <f t="shared" si="57"/>
        <v>11381.870838041135</v>
      </c>
      <c r="E162" s="122">
        <f t="shared" si="57"/>
        <v>12200.135762473034</v>
      </c>
      <c r="F162" s="122">
        <f t="shared" si="57"/>
        <v>11204.02213801745</v>
      </c>
      <c r="G162" s="122">
        <f t="shared" si="57"/>
        <v>11261.710324335967</v>
      </c>
      <c r="H162" s="122">
        <f t="shared" si="57"/>
        <v>10395.909378036384</v>
      </c>
      <c r="I162" s="122">
        <f t="shared" si="57"/>
        <v>9003.8166090078539</v>
      </c>
      <c r="J162" s="122">
        <f t="shared" si="57"/>
        <v>8997.9641259737964</v>
      </c>
      <c r="K162" s="122">
        <f t="shared" si="57"/>
        <v>9209.1437033188995</v>
      </c>
      <c r="L162" s="122">
        <f t="shared" si="57"/>
        <v>0</v>
      </c>
      <c r="M162" s="122">
        <f t="shared" si="57"/>
        <v>0</v>
      </c>
      <c r="N162" s="122">
        <f t="shared" si="57"/>
        <v>8894.7968881504912</v>
      </c>
      <c r="O162" s="122">
        <f t="shared" si="57"/>
        <v>9221.6476122015265</v>
      </c>
      <c r="P162" s="122">
        <f t="shared" si="57"/>
        <v>8469.2742805762155</v>
      </c>
      <c r="Q162" s="122">
        <f t="shared" si="57"/>
        <v>8571.807781843363</v>
      </c>
      <c r="R162" s="122">
        <f t="shared" si="57"/>
        <v>7724.0835053858718</v>
      </c>
      <c r="S162" s="122">
        <f t="shared" si="57"/>
        <v>6833.8067499078925</v>
      </c>
      <c r="T162" s="122">
        <f t="shared" si="57"/>
        <v>5250.2205221495069</v>
      </c>
      <c r="U162" s="122">
        <f t="shared" si="57"/>
        <v>3214.9661337706771</v>
      </c>
      <c r="V162" s="122">
        <f t="shared" si="57"/>
        <v>2953.4234355131398</v>
      </c>
      <c r="W162" s="122">
        <f t="shared" si="57"/>
        <v>3614.7045668106757</v>
      </c>
      <c r="X162" s="122">
        <f t="shared" si="57"/>
        <v>3507.3613556204295</v>
      </c>
      <c r="Y162" s="122">
        <f t="shared" si="57"/>
        <v>3006.1198696468437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11072.409560576292</v>
      </c>
      <c r="D163" s="33">
        <v>11381.870838041135</v>
      </c>
      <c r="E163" s="33">
        <v>12200.135762473034</v>
      </c>
      <c r="F163" s="33">
        <v>11204.02213801745</v>
      </c>
      <c r="G163" s="33">
        <v>11261.710324335967</v>
      </c>
      <c r="H163" s="33">
        <v>10395.909378036384</v>
      </c>
      <c r="I163" s="33">
        <v>9003.8166090078539</v>
      </c>
      <c r="J163" s="33">
        <v>8997.9641259737964</v>
      </c>
      <c r="K163" s="33">
        <v>9209.1437033188995</v>
      </c>
      <c r="L163" s="33">
        <v>0</v>
      </c>
      <c r="M163" s="33">
        <v>0</v>
      </c>
      <c r="N163" s="33">
        <v>8894.7968881504912</v>
      </c>
      <c r="O163" s="33">
        <v>9221.6476122015265</v>
      </c>
      <c r="P163" s="33">
        <v>8469.2742805762155</v>
      </c>
      <c r="Q163" s="33">
        <v>8571.807781843363</v>
      </c>
      <c r="R163" s="33">
        <v>7724.0835053858718</v>
      </c>
      <c r="S163" s="33">
        <v>6833.8067499078925</v>
      </c>
      <c r="T163" s="33">
        <v>5250.2205221495069</v>
      </c>
      <c r="U163" s="33">
        <v>3214.9661337706771</v>
      </c>
      <c r="V163" s="33">
        <v>2953.4234355131398</v>
      </c>
      <c r="W163" s="33">
        <v>3614.7045668106757</v>
      </c>
      <c r="X163" s="33">
        <v>3507.3613556204295</v>
      </c>
      <c r="Y163" s="33">
        <v>3006.1198696468437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6.684432714695772</v>
      </c>
      <c r="D164" s="122">
        <f t="shared" si="58"/>
        <v>12.24212160195661</v>
      </c>
      <c r="E164" s="122">
        <f t="shared" si="58"/>
        <v>23.149258462741255</v>
      </c>
      <c r="F164" s="122">
        <f t="shared" si="58"/>
        <v>13.63152700518909</v>
      </c>
      <c r="G164" s="122">
        <f t="shared" si="58"/>
        <v>16.105320065243205</v>
      </c>
      <c r="H164" s="122">
        <f t="shared" si="58"/>
        <v>26.307637079944747</v>
      </c>
      <c r="I164" s="122">
        <f t="shared" si="58"/>
        <v>41.246666396614032</v>
      </c>
      <c r="J164" s="122">
        <f t="shared" si="58"/>
        <v>28.748202778018186</v>
      </c>
      <c r="K164" s="122">
        <f t="shared" si="58"/>
        <v>34.467399148191923</v>
      </c>
      <c r="L164" s="122">
        <f t="shared" si="58"/>
        <v>0</v>
      </c>
      <c r="M164" s="122">
        <f t="shared" si="58"/>
        <v>0</v>
      </c>
      <c r="N164" s="122">
        <f t="shared" si="58"/>
        <v>103.10164764650293</v>
      </c>
      <c r="O164" s="122">
        <f t="shared" si="58"/>
        <v>73.794961888023863</v>
      </c>
      <c r="P164" s="122">
        <f t="shared" si="58"/>
        <v>53.087640140384686</v>
      </c>
      <c r="Q164" s="122">
        <f t="shared" si="58"/>
        <v>80.632029963604154</v>
      </c>
      <c r="R164" s="122">
        <f t="shared" si="58"/>
        <v>78.099197287768547</v>
      </c>
      <c r="S164" s="122">
        <f t="shared" si="58"/>
        <v>85.554780434282918</v>
      </c>
      <c r="T164" s="122">
        <f t="shared" si="58"/>
        <v>112.99187173009815</v>
      </c>
      <c r="U164" s="122">
        <f t="shared" si="58"/>
        <v>152.79799822190498</v>
      </c>
      <c r="V164" s="122">
        <f t="shared" si="58"/>
        <v>84.108262737378652</v>
      </c>
      <c r="W164" s="122">
        <f t="shared" si="58"/>
        <v>266.52109495939169</v>
      </c>
      <c r="X164" s="122">
        <f t="shared" si="58"/>
        <v>212.09470771798425</v>
      </c>
      <c r="Y164" s="122">
        <f t="shared" si="58"/>
        <v>135.79723955975155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6.684432714695772</v>
      </c>
      <c r="D165" s="98">
        <f>IF(RES_hhdet_in_fec!D165=0,0,RES_hhdet_in_fec!D165*1000*11630/RES_hhdet_in_new!D163)</f>
        <v>12.24212160195661</v>
      </c>
      <c r="E165" s="98">
        <f>IF(RES_hhdet_in_fec!E165=0,0,RES_hhdet_in_fec!E165*1000*11630/RES_hhdet_in_new!E163)</f>
        <v>23.149258462741255</v>
      </c>
      <c r="F165" s="98">
        <f>IF(RES_hhdet_in_fec!F165=0,0,RES_hhdet_in_fec!F165*1000*11630/RES_hhdet_in_new!F163)</f>
        <v>13.63152700518909</v>
      </c>
      <c r="G165" s="98">
        <f>IF(RES_hhdet_in_fec!G165=0,0,RES_hhdet_in_fec!G165*1000*11630/RES_hhdet_in_new!G163)</f>
        <v>16.105320065243205</v>
      </c>
      <c r="H165" s="98">
        <f>IF(RES_hhdet_in_fec!H165=0,0,RES_hhdet_in_fec!H165*1000*11630/RES_hhdet_in_new!H163)</f>
        <v>26.307637079944747</v>
      </c>
      <c r="I165" s="98">
        <f>IF(RES_hhdet_in_fec!I165=0,0,RES_hhdet_in_fec!I165*1000*11630/RES_hhdet_in_new!I163)</f>
        <v>41.246666396614032</v>
      </c>
      <c r="J165" s="98">
        <f>IF(RES_hhdet_in_fec!J165=0,0,RES_hhdet_in_fec!J165*1000*11630/RES_hhdet_in_new!J163)</f>
        <v>28.748202778018186</v>
      </c>
      <c r="K165" s="98">
        <f>IF(RES_hhdet_in_fec!K165=0,0,RES_hhdet_in_fec!K165*1000*11630/RES_hhdet_in_new!K163)</f>
        <v>34.467399148191923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103.10164764650293</v>
      </c>
      <c r="O165" s="98">
        <f>IF(RES_hhdet_in_fec!O165=0,0,RES_hhdet_in_fec!O165*1000*11630/RES_hhdet_in_new!O163)</f>
        <v>73.794961888023863</v>
      </c>
      <c r="P165" s="98">
        <f>IF(RES_hhdet_in_fec!P165=0,0,RES_hhdet_in_fec!P165*1000*11630/RES_hhdet_in_new!P163)</f>
        <v>53.087640140384686</v>
      </c>
      <c r="Q165" s="98">
        <f>IF(RES_hhdet_in_fec!Q165=0,0,RES_hhdet_in_fec!Q165*1000*11630/RES_hhdet_in_new!Q163)</f>
        <v>80.632029963604154</v>
      </c>
      <c r="R165" s="98">
        <f>IF(RES_hhdet_in_fec!R165=0,0,RES_hhdet_in_fec!R165*1000*11630/RES_hhdet_in_new!R163)</f>
        <v>78.099197287768547</v>
      </c>
      <c r="S165" s="98">
        <f>IF(RES_hhdet_in_fec!S165=0,0,RES_hhdet_in_fec!S165*1000*11630/RES_hhdet_in_new!S163)</f>
        <v>85.554780434282918</v>
      </c>
      <c r="T165" s="98">
        <f>IF(RES_hhdet_in_fec!T165=0,0,RES_hhdet_in_fec!T165*1000*11630/RES_hhdet_in_new!T163)</f>
        <v>112.99187173009815</v>
      </c>
      <c r="U165" s="98">
        <f>IF(RES_hhdet_in_fec!U165=0,0,RES_hhdet_in_fec!U165*1000*11630/RES_hhdet_in_new!U163)</f>
        <v>152.79799822190498</v>
      </c>
      <c r="V165" s="98">
        <f>IF(RES_hhdet_in_fec!V165=0,0,RES_hhdet_in_fec!V165*1000*11630/RES_hhdet_in_new!V163)</f>
        <v>84.108262737378652</v>
      </c>
      <c r="W165" s="98">
        <f>IF(RES_hhdet_in_fec!W165=0,0,RES_hhdet_in_fec!W165*1000*11630/RES_hhdet_in_new!W163)</f>
        <v>266.52109495939169</v>
      </c>
      <c r="X165" s="98">
        <f>IF(RES_hhdet_in_fec!X165=0,0,RES_hhdet_in_fec!X165*1000*11630/RES_hhdet_in_new!X163)</f>
        <v>212.09470771798425</v>
      </c>
      <c r="Y165" s="98">
        <f>IF(RES_hhdet_in_fec!Y165=0,0,RES_hhdet_in_fec!Y165*1000*11630/RES_hhdet_in_new!Y163)</f>
        <v>135.79723955975155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1693.9721389599849</v>
      </c>
      <c r="D166" s="122">
        <v>1783.787477514232</v>
      </c>
      <c r="E166" s="122">
        <v>1918.8615343074935</v>
      </c>
      <c r="F166" s="122">
        <v>1810.3784920711616</v>
      </c>
      <c r="G166" s="122">
        <v>1775.5247305482981</v>
      </c>
      <c r="H166" s="122">
        <v>1956.7408299855965</v>
      </c>
      <c r="I166" s="122">
        <v>1816.2320951541535</v>
      </c>
      <c r="J166" s="122">
        <v>1901.5303771144813</v>
      </c>
      <c r="K166" s="122">
        <v>1841.3483340280034</v>
      </c>
      <c r="L166" s="122">
        <v>0</v>
      </c>
      <c r="M166" s="122">
        <v>0</v>
      </c>
      <c r="N166" s="122">
        <v>1508.0664102894468</v>
      </c>
      <c r="O166" s="122">
        <v>1531.1604843075563</v>
      </c>
      <c r="P166" s="122">
        <v>1518.8208683864141</v>
      </c>
      <c r="Q166" s="122">
        <v>1745.673716689186</v>
      </c>
      <c r="R166" s="122">
        <v>1686.5681229122838</v>
      </c>
      <c r="S166" s="122">
        <v>1663.7726138694579</v>
      </c>
      <c r="T166" s="122">
        <v>1649.4330523179751</v>
      </c>
      <c r="U166" s="122">
        <v>1639.6187611802459</v>
      </c>
      <c r="V166" s="122">
        <v>1752.5323043390938</v>
      </c>
      <c r="W166" s="122">
        <v>1538.1059711874907</v>
      </c>
      <c r="X166" s="122">
        <v>1479.143761736884</v>
      </c>
      <c r="Y166" s="122">
        <v>1563.1527966426866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1819.0002248790586</v>
      </c>
      <c r="D167" s="98">
        <v>2049.949580154605</v>
      </c>
      <c r="E167" s="98">
        <v>2032.555090776</v>
      </c>
      <c r="F167" s="98">
        <v>1763.5650099940667</v>
      </c>
      <c r="G167" s="98">
        <v>2111.7723360016316</v>
      </c>
      <c r="H167" s="98">
        <v>2171.1843568179288</v>
      </c>
      <c r="I167" s="98">
        <v>1847.4671292562459</v>
      </c>
      <c r="J167" s="98">
        <v>1817.7213255368399</v>
      </c>
      <c r="K167" s="98">
        <v>1888.2561621588138</v>
      </c>
      <c r="L167" s="98">
        <v>0</v>
      </c>
      <c r="M167" s="98">
        <v>0</v>
      </c>
      <c r="N167" s="98">
        <v>1487.7535327282674</v>
      </c>
      <c r="O167" s="98">
        <v>1627.1552347580009</v>
      </c>
      <c r="P167" s="98">
        <v>1445.6692522148314</v>
      </c>
      <c r="Q167" s="98">
        <v>1409.5287230240544</v>
      </c>
      <c r="R167" s="98">
        <v>1193.7201577086778</v>
      </c>
      <c r="S167" s="98">
        <v>1566.50243167966</v>
      </c>
      <c r="T167" s="98">
        <v>1655.2344457670365</v>
      </c>
      <c r="U167" s="98">
        <v>1691.4736772844665</v>
      </c>
      <c r="V167" s="98">
        <v>1296.9899748010205</v>
      </c>
      <c r="W167" s="98">
        <v>1348.1119022164812</v>
      </c>
      <c r="X167" s="98">
        <v>1325.3493513199878</v>
      </c>
      <c r="Y167" s="98">
        <v>1342.5539088148341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1709.3059754074902</v>
      </c>
      <c r="D171" s="101">
        <v>1732.9257740603928</v>
      </c>
      <c r="E171" s="101">
        <v>1908.6743494042382</v>
      </c>
      <c r="F171" s="101">
        <v>1815.1096418555492</v>
      </c>
      <c r="G171" s="101">
        <v>1744.0620154534613</v>
      </c>
      <c r="H171" s="101">
        <v>1937.6077653553871</v>
      </c>
      <c r="I171" s="101">
        <v>1840.8333102366532</v>
      </c>
      <c r="J171" s="101">
        <v>1954.8580595713931</v>
      </c>
      <c r="K171" s="101">
        <v>1875.6952871399342</v>
      </c>
      <c r="L171" s="101">
        <v>0</v>
      </c>
      <c r="M171" s="101">
        <v>0</v>
      </c>
      <c r="N171" s="101">
        <v>1564.7510477698163</v>
      </c>
      <c r="O171" s="101">
        <v>1550.5411290571781</v>
      </c>
      <c r="P171" s="101">
        <v>1557.6794076237952</v>
      </c>
      <c r="Q171" s="101">
        <v>1785.1102768512471</v>
      </c>
      <c r="R171" s="101">
        <v>1744.6094858454132</v>
      </c>
      <c r="S171" s="101">
        <v>1699.7073898973911</v>
      </c>
      <c r="T171" s="101">
        <v>1684.3725736593781</v>
      </c>
      <c r="U171" s="101">
        <v>1672.5366234548762</v>
      </c>
      <c r="V171" s="101">
        <v>1811.9132194477093</v>
      </c>
      <c r="W171" s="101">
        <v>1580.076032252131</v>
      </c>
      <c r="X171" s="101">
        <v>1526.1606037892393</v>
      </c>
      <c r="Y171" s="101">
        <v>1615.020257703537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1170.5887064275851</v>
      </c>
      <c r="D172" s="104">
        <v>1184.7570532281961</v>
      </c>
      <c r="E172" s="104">
        <v>1346.2502837810637</v>
      </c>
      <c r="F172" s="104">
        <v>0</v>
      </c>
      <c r="G172" s="104">
        <v>1179.8316710353408</v>
      </c>
      <c r="H172" s="104">
        <v>1368.5113987693533</v>
      </c>
      <c r="I172" s="104">
        <v>1265.5381500587348</v>
      </c>
      <c r="J172" s="104">
        <v>1373.9688092554998</v>
      </c>
      <c r="K172" s="104">
        <v>1308.1366428068975</v>
      </c>
      <c r="L172" s="104">
        <v>0</v>
      </c>
      <c r="M172" s="104">
        <v>0</v>
      </c>
      <c r="N172" s="104">
        <v>1064.7457492270794</v>
      </c>
      <c r="O172" s="104">
        <v>1079.1599457450156</v>
      </c>
      <c r="P172" s="104">
        <v>1109.5573800409074</v>
      </c>
      <c r="Q172" s="104">
        <v>1350.3676701533959</v>
      </c>
      <c r="R172" s="104">
        <v>1330.0847287229919</v>
      </c>
      <c r="S172" s="104">
        <v>1301.8762134801111</v>
      </c>
      <c r="T172" s="104">
        <v>1307.3870175369595</v>
      </c>
      <c r="U172" s="104">
        <v>1310.207997026989</v>
      </c>
      <c r="V172" s="104">
        <v>1446.0172888260097</v>
      </c>
      <c r="W172" s="104">
        <v>1250.1185060486921</v>
      </c>
      <c r="X172" s="104">
        <v>1237.8188471467993</v>
      </c>
      <c r="Y172" s="104">
        <v>1348.2791655307703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399.32311752858499</v>
      </c>
      <c r="D173" s="98">
        <v>395.93323376148169</v>
      </c>
      <c r="E173" s="98">
        <v>532.55754141493162</v>
      </c>
      <c r="F173" s="98">
        <v>0</v>
      </c>
      <c r="G173" s="98">
        <v>354.30726963858086</v>
      </c>
      <c r="H173" s="98">
        <v>530.49290238628237</v>
      </c>
      <c r="I173" s="98">
        <v>409.94422946129686</v>
      </c>
      <c r="J173" s="98">
        <v>499.37205848702644</v>
      </c>
      <c r="K173" s="98">
        <v>443.46665923434489</v>
      </c>
      <c r="L173" s="98">
        <v>0</v>
      </c>
      <c r="M173" s="98">
        <v>0</v>
      </c>
      <c r="N173" s="98">
        <v>248.04244828793347</v>
      </c>
      <c r="O173" s="98">
        <v>264.48914945013263</v>
      </c>
      <c r="P173" s="98">
        <v>273.40165425135336</v>
      </c>
      <c r="Q173" s="98">
        <v>475.68684661132346</v>
      </c>
      <c r="R173" s="98">
        <v>450.96646643250693</v>
      </c>
      <c r="S173" s="98">
        <v>414.23740044950108</v>
      </c>
      <c r="T173" s="98">
        <v>421.43746875889002</v>
      </c>
      <c r="U173" s="98">
        <v>411.12322063534702</v>
      </c>
      <c r="V173" s="98">
        <v>484.70741202428701</v>
      </c>
      <c r="W173" s="98">
        <v>337.17400953964261</v>
      </c>
      <c r="X173" s="98">
        <v>386.55032856713188</v>
      </c>
      <c r="Y173" s="98">
        <v>510.76066125603325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771.26558889899979</v>
      </c>
      <c r="D174" s="33">
        <v>788.82381946671433</v>
      </c>
      <c r="E174" s="33">
        <v>813.69274236613194</v>
      </c>
      <c r="F174" s="33">
        <v>0</v>
      </c>
      <c r="G174" s="33">
        <v>825.52440139676025</v>
      </c>
      <c r="H174" s="33">
        <v>838.01849638307112</v>
      </c>
      <c r="I174" s="33">
        <v>855.593920597438</v>
      </c>
      <c r="J174" s="33">
        <v>874.59675076847327</v>
      </c>
      <c r="K174" s="33">
        <v>864.6699835725525</v>
      </c>
      <c r="L174" s="33">
        <v>0</v>
      </c>
      <c r="M174" s="33">
        <v>0</v>
      </c>
      <c r="N174" s="33">
        <v>816.70330093914595</v>
      </c>
      <c r="O174" s="33">
        <v>814.67079629488308</v>
      </c>
      <c r="P174" s="33">
        <v>836.15572578955414</v>
      </c>
      <c r="Q174" s="33">
        <v>874.6808235420724</v>
      </c>
      <c r="R174" s="33">
        <v>879.11826229048518</v>
      </c>
      <c r="S174" s="33">
        <v>887.63881303060998</v>
      </c>
      <c r="T174" s="33">
        <v>885.94954877806947</v>
      </c>
      <c r="U174" s="33">
        <v>899.08477639164187</v>
      </c>
      <c r="V174" s="33">
        <v>961.30987680172268</v>
      </c>
      <c r="W174" s="33">
        <v>912.9444965090496</v>
      </c>
      <c r="X174" s="33">
        <v>851.26851857966722</v>
      </c>
      <c r="Y174" s="33">
        <v>837.51850427473698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724.58280745914374</v>
      </c>
      <c r="D175" s="122">
        <v>785.72339850820879</v>
      </c>
      <c r="E175" s="122">
        <v>798.5450888182055</v>
      </c>
      <c r="F175" s="122">
        <v>747.2697569030214</v>
      </c>
      <c r="G175" s="122">
        <v>716.44585303450663</v>
      </c>
      <c r="H175" s="122">
        <v>704.36005835084029</v>
      </c>
      <c r="I175" s="122">
        <v>654.9536813632343</v>
      </c>
      <c r="J175" s="122">
        <v>598.27064944527115</v>
      </c>
      <c r="K175" s="122">
        <v>540.68648787518543</v>
      </c>
      <c r="L175" s="122">
        <v>0</v>
      </c>
      <c r="M175" s="122">
        <v>0</v>
      </c>
      <c r="N175" s="122">
        <v>425.52629917780945</v>
      </c>
      <c r="O175" s="122">
        <v>452.27600601354084</v>
      </c>
      <c r="P175" s="122">
        <v>399.9751488193948</v>
      </c>
      <c r="Q175" s="122">
        <v>425.85548175769134</v>
      </c>
      <c r="R175" s="122">
        <v>401.96762441810046</v>
      </c>
      <c r="S175" s="122">
        <v>516.80035815114411</v>
      </c>
      <c r="T175" s="122">
        <v>536.77900415744125</v>
      </c>
      <c r="U175" s="122">
        <v>539.32279182170998</v>
      </c>
      <c r="V175" s="122">
        <v>784.40541188537657</v>
      </c>
      <c r="W175" s="122">
        <v>721.66243345076771</v>
      </c>
      <c r="X175" s="122">
        <v>633.33304430213718</v>
      </c>
      <c r="Y175" s="122">
        <v>620.25436605650987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738.07259579735751</v>
      </c>
      <c r="D176" s="98">
        <v>785.72339850820879</v>
      </c>
      <c r="E176" s="98">
        <v>798.5450888182055</v>
      </c>
      <c r="F176" s="98">
        <v>763.92312369679644</v>
      </c>
      <c r="G176" s="98">
        <v>763.94277358529325</v>
      </c>
      <c r="H176" s="98">
        <v>758.40170842405553</v>
      </c>
      <c r="I176" s="98">
        <v>691.34716679531402</v>
      </c>
      <c r="J176" s="98">
        <v>615.9339831349323</v>
      </c>
      <c r="K176" s="98">
        <v>616.34819469797128</v>
      </c>
      <c r="L176" s="98">
        <v>0</v>
      </c>
      <c r="M176" s="98">
        <v>0</v>
      </c>
      <c r="N176" s="98">
        <v>457.21848458334171</v>
      </c>
      <c r="O176" s="98">
        <v>497.20386795361662</v>
      </c>
      <c r="P176" s="98">
        <v>467.16137643084585</v>
      </c>
      <c r="Q176" s="98">
        <v>498.14198676355062</v>
      </c>
      <c r="R176" s="98">
        <v>441.40961175505026</v>
      </c>
      <c r="S176" s="98">
        <v>580.39627176925467</v>
      </c>
      <c r="T176" s="98">
        <v>624.21409506786529</v>
      </c>
      <c r="U176" s="98">
        <v>644.49425125412733</v>
      </c>
      <c r="V176" s="98">
        <v>899.21460183876115</v>
      </c>
      <c r="W176" s="98">
        <v>873.09149896724375</v>
      </c>
      <c r="X176" s="98">
        <v>790.52816259538122</v>
      </c>
      <c r="Y176" s="98">
        <v>753.49986999972373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641.48571129574657</v>
      </c>
      <c r="D177" s="33">
        <v>0</v>
      </c>
      <c r="E177" s="33">
        <v>0</v>
      </c>
      <c r="F177" s="33">
        <v>645.0525400308868</v>
      </c>
      <c r="G177" s="33">
        <v>571.07649013664479</v>
      </c>
      <c r="H177" s="33">
        <v>535.18619725207975</v>
      </c>
      <c r="I177" s="33">
        <v>550.32241074600563</v>
      </c>
      <c r="J177" s="33">
        <v>547.53554203879787</v>
      </c>
      <c r="K177" s="33">
        <v>427.19392764100644</v>
      </c>
      <c r="L177" s="33">
        <v>0</v>
      </c>
      <c r="M177" s="33">
        <v>0</v>
      </c>
      <c r="N177" s="33">
        <v>386.37712897097543</v>
      </c>
      <c r="O177" s="33">
        <v>354.33326698417557</v>
      </c>
      <c r="P177" s="33">
        <v>349.69384299405078</v>
      </c>
      <c r="Q177" s="33">
        <v>368.60456979305087</v>
      </c>
      <c r="R177" s="33">
        <v>365.15510290361397</v>
      </c>
      <c r="S177" s="33">
        <v>407.77879194866915</v>
      </c>
      <c r="T177" s="33">
        <v>421.73283190688329</v>
      </c>
      <c r="U177" s="33">
        <v>426.65581634956573</v>
      </c>
      <c r="V177" s="33">
        <v>698.09724103682925</v>
      </c>
      <c r="W177" s="33">
        <v>597.92851914364007</v>
      </c>
      <c r="X177" s="33">
        <v>543.43024138544411</v>
      </c>
      <c r="Y177" s="33">
        <v>528.31592304434275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7768.0373782912839</v>
      </c>
      <c r="D3" s="117">
        <f t="shared" si="0"/>
        <v>9316.1105838643507</v>
      </c>
      <c r="E3" s="117">
        <f t="shared" si="0"/>
        <v>9825.8470693256986</v>
      </c>
      <c r="F3" s="117">
        <f t="shared" si="0"/>
        <v>9158.4495143962849</v>
      </c>
      <c r="G3" s="117">
        <f t="shared" si="0"/>
        <v>9448.2590623812466</v>
      </c>
      <c r="H3" s="117">
        <f t="shared" si="0"/>
        <v>9418.2699998694297</v>
      </c>
      <c r="I3" s="117">
        <f t="shared" si="0"/>
        <v>0</v>
      </c>
      <c r="J3" s="117">
        <f t="shared" si="0"/>
        <v>7846.5006154953544</v>
      </c>
      <c r="K3" s="117">
        <f t="shared" si="0"/>
        <v>7349.9285016399817</v>
      </c>
      <c r="L3" s="117">
        <f t="shared" si="0"/>
        <v>7808.7408286332002</v>
      </c>
      <c r="M3" s="117">
        <f t="shared" si="0"/>
        <v>8891.1574317237246</v>
      </c>
      <c r="N3" s="117">
        <f t="shared" si="0"/>
        <v>8526.8728606973091</v>
      </c>
      <c r="O3" s="117">
        <f t="shared" si="0"/>
        <v>8269.8445871367439</v>
      </c>
      <c r="P3" s="117">
        <f t="shared" si="0"/>
        <v>0</v>
      </c>
      <c r="Q3" s="117">
        <f t="shared" si="0"/>
        <v>6773.8918509405139</v>
      </c>
      <c r="R3" s="117">
        <f t="shared" ref="R3:V3" si="1">R4+R7+R9+R19</f>
        <v>7762.303701778319</v>
      </c>
      <c r="S3" s="117">
        <f t="shared" si="1"/>
        <v>8371.6778128875048</v>
      </c>
      <c r="T3" s="117">
        <f t="shared" si="1"/>
        <v>6454.9109434020866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6320.5923957274872</v>
      </c>
      <c r="D4" s="122">
        <f t="shared" si="3"/>
        <v>7799.7662820816786</v>
      </c>
      <c r="E4" s="122">
        <f t="shared" si="3"/>
        <v>8185.88294992397</v>
      </c>
      <c r="F4" s="122">
        <f t="shared" si="3"/>
        <v>7612.6983551222738</v>
      </c>
      <c r="G4" s="122">
        <f t="shared" si="3"/>
        <v>7921.9255720369747</v>
      </c>
      <c r="H4" s="122">
        <f t="shared" si="3"/>
        <v>7757.9359955605287</v>
      </c>
      <c r="I4" s="122">
        <f t="shared" si="3"/>
        <v>0</v>
      </c>
      <c r="J4" s="122">
        <f t="shared" si="3"/>
        <v>6221.3766742723028</v>
      </c>
      <c r="K4" s="122">
        <f t="shared" si="3"/>
        <v>5787.6613973102867</v>
      </c>
      <c r="L4" s="122">
        <f t="shared" si="3"/>
        <v>6196.2023791215479</v>
      </c>
      <c r="M4" s="122">
        <f t="shared" si="3"/>
        <v>7310.5154666625458</v>
      </c>
      <c r="N4" s="122">
        <f t="shared" si="3"/>
        <v>7063.5205940824117</v>
      </c>
      <c r="O4" s="122">
        <f t="shared" si="3"/>
        <v>6864.87383408202</v>
      </c>
      <c r="P4" s="122">
        <f t="shared" si="3"/>
        <v>0</v>
      </c>
      <c r="Q4" s="122">
        <f t="shared" si="3"/>
        <v>5169.1869697425609</v>
      </c>
      <c r="R4" s="122">
        <f t="shared" ref="R4:V4" si="4">SUM(R5:R6)</f>
        <v>6193.0742337438351</v>
      </c>
      <c r="S4" s="122">
        <f t="shared" si="4"/>
        <v>6684.9025403519645</v>
      </c>
      <c r="T4" s="122">
        <f t="shared" si="4"/>
        <v>4538.5315648608203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6259.9221969929931</v>
      </c>
      <c r="D5" s="98">
        <v>7726.010058428652</v>
      </c>
      <c r="E5" s="98">
        <v>8110.4263327859035</v>
      </c>
      <c r="F5" s="98">
        <v>7543.1185363407249</v>
      </c>
      <c r="G5" s="98">
        <v>7851.2403240132462</v>
      </c>
      <c r="H5" s="98">
        <v>7690.3074351515743</v>
      </c>
      <c r="I5" s="98">
        <v>0</v>
      </c>
      <c r="J5" s="98">
        <v>6168.6068995469404</v>
      </c>
      <c r="K5" s="98">
        <v>5739.3583734643516</v>
      </c>
      <c r="L5" s="98">
        <v>6145.1655186085209</v>
      </c>
      <c r="M5" s="98">
        <v>7251.3423924322969</v>
      </c>
      <c r="N5" s="98">
        <v>7008.5946280979906</v>
      </c>
      <c r="O5" s="98">
        <v>6811.8879196032931</v>
      </c>
      <c r="P5" s="98">
        <v>0</v>
      </c>
      <c r="Q5" s="98">
        <v>5129.144151835766</v>
      </c>
      <c r="R5" s="98">
        <v>6145.2943511238173</v>
      </c>
      <c r="S5" s="98">
        <v>6633.1747342512708</v>
      </c>
      <c r="T5" s="98">
        <v>4503.4706791559038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60.670198734493965</v>
      </c>
      <c r="D6" s="98">
        <v>73.756223653026183</v>
      </c>
      <c r="E6" s="98">
        <v>75.456617138066662</v>
      </c>
      <c r="F6" s="98">
        <v>69.579818781548994</v>
      </c>
      <c r="G6" s="98">
        <v>70.685248023728803</v>
      </c>
      <c r="H6" s="98">
        <v>67.628560408953945</v>
      </c>
      <c r="I6" s="98">
        <v>0</v>
      </c>
      <c r="J6" s="98">
        <v>52.76977472536209</v>
      </c>
      <c r="K6" s="98">
        <v>48.303023845935058</v>
      </c>
      <c r="L6" s="98">
        <v>51.036860513027307</v>
      </c>
      <c r="M6" s="98">
        <v>59.17307423024895</v>
      </c>
      <c r="N6" s="98">
        <v>54.925965984421367</v>
      </c>
      <c r="O6" s="98">
        <v>52.98591447872726</v>
      </c>
      <c r="P6" s="98">
        <v>0</v>
      </c>
      <c r="Q6" s="98">
        <v>40.042817906794468</v>
      </c>
      <c r="R6" s="98">
        <v>47.779882620017744</v>
      </c>
      <c r="S6" s="98">
        <v>51.727806100693819</v>
      </c>
      <c r="T6" s="98">
        <v>35.060885704916117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14.513857407247562</v>
      </c>
      <c r="D7" s="122">
        <f t="shared" si="6"/>
        <v>27.405082750744832</v>
      </c>
      <c r="E7" s="122">
        <f t="shared" si="6"/>
        <v>52.888050362905496</v>
      </c>
      <c r="F7" s="122">
        <f t="shared" si="6"/>
        <v>32.269457879788206</v>
      </c>
      <c r="G7" s="122">
        <f t="shared" si="6"/>
        <v>39.219333537185058</v>
      </c>
      <c r="H7" s="122">
        <f t="shared" si="6"/>
        <v>70.455938999186984</v>
      </c>
      <c r="I7" s="122">
        <f t="shared" si="6"/>
        <v>0</v>
      </c>
      <c r="J7" s="122">
        <f t="shared" si="6"/>
        <v>81.299894931686325</v>
      </c>
      <c r="K7" s="122">
        <f t="shared" si="6"/>
        <v>90.165596872752019</v>
      </c>
      <c r="L7" s="122">
        <f t="shared" si="6"/>
        <v>106.49401631896922</v>
      </c>
      <c r="M7" s="122">
        <f t="shared" si="6"/>
        <v>106.56725913205693</v>
      </c>
      <c r="N7" s="122">
        <f t="shared" si="6"/>
        <v>216.28313302167976</v>
      </c>
      <c r="O7" s="122">
        <f t="shared" si="6"/>
        <v>133.69750432169181</v>
      </c>
      <c r="P7" s="122">
        <f t="shared" si="6"/>
        <v>0</v>
      </c>
      <c r="Q7" s="122">
        <f t="shared" si="6"/>
        <v>124.72098995018084</v>
      </c>
      <c r="R7" s="122">
        <f t="shared" si="6"/>
        <v>120.36171889025714</v>
      </c>
      <c r="S7" s="122">
        <f t="shared" si="6"/>
        <v>168.89855222477081</v>
      </c>
      <c r="T7" s="122">
        <f t="shared" si="6"/>
        <v>360.69972547852848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14.513857407247562</v>
      </c>
      <c r="D8" s="98">
        <f>IF(RES_hhdet_in_tes!D8=0,0,RES_hhdet_in_tes!D8*1000*11630/RES_hhdet_in_new!D5)</f>
        <v>27.405082750744832</v>
      </c>
      <c r="E8" s="98">
        <f>IF(RES_hhdet_in_tes!E8=0,0,RES_hhdet_in_tes!E8*1000*11630/RES_hhdet_in_new!E5)</f>
        <v>52.888050362905496</v>
      </c>
      <c r="F8" s="98">
        <f>IF(RES_hhdet_in_tes!F8=0,0,RES_hhdet_in_tes!F8*1000*11630/RES_hhdet_in_new!F5)</f>
        <v>32.269457879788206</v>
      </c>
      <c r="G8" s="98">
        <f>IF(RES_hhdet_in_tes!G8=0,0,RES_hhdet_in_tes!G8*1000*11630/RES_hhdet_in_new!G5)</f>
        <v>39.219333537185058</v>
      </c>
      <c r="H8" s="98">
        <f>IF(RES_hhdet_in_tes!H8=0,0,RES_hhdet_in_tes!H8*1000*11630/RES_hhdet_in_new!H5)</f>
        <v>70.455938999186984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81.299894931686325</v>
      </c>
      <c r="K8" s="98">
        <f>IF(RES_hhdet_in_tes!K8=0,0,RES_hhdet_in_tes!K8*1000*11630/RES_hhdet_in_new!K5)</f>
        <v>90.165596872752019</v>
      </c>
      <c r="L8" s="98">
        <f>IF(RES_hhdet_in_tes!L8=0,0,RES_hhdet_in_tes!L8*1000*11630/RES_hhdet_in_new!L5)</f>
        <v>106.49401631896922</v>
      </c>
      <c r="M8" s="98">
        <f>IF(RES_hhdet_in_tes!M8=0,0,RES_hhdet_in_tes!M8*1000*11630/RES_hhdet_in_new!M5)</f>
        <v>106.56725913205693</v>
      </c>
      <c r="N8" s="98">
        <f>IF(RES_hhdet_in_tes!N8=0,0,RES_hhdet_in_tes!N8*1000*11630/RES_hhdet_in_new!N5)</f>
        <v>216.28313302167976</v>
      </c>
      <c r="O8" s="98">
        <f>IF(RES_hhdet_in_tes!O8=0,0,RES_hhdet_in_tes!O8*1000*11630/RES_hhdet_in_new!O5)</f>
        <v>133.69750432169181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124.72098995018084</v>
      </c>
      <c r="R8" s="98">
        <f>IF(RES_hhdet_in_tes!R8=0,0,RES_hhdet_in_tes!R8*1000*11630/RES_hhdet_in_new!R5)</f>
        <v>120.36171889025714</v>
      </c>
      <c r="S8" s="98">
        <f>IF(RES_hhdet_in_tes!S8=0,0,RES_hhdet_in_tes!S8*1000*11630/RES_hhdet_in_new!S5)</f>
        <v>168.89855222477081</v>
      </c>
      <c r="T8" s="98">
        <f>IF(RES_hhdet_in_tes!T8=0,0,RES_hhdet_in_tes!T8*1000*11630/RES_hhdet_in_new!T5)</f>
        <v>360.69972547852848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997.91290427336594</v>
      </c>
      <c r="D9" s="122">
        <v>1033.2453598895127</v>
      </c>
      <c r="E9" s="122">
        <v>1123.6768839179229</v>
      </c>
      <c r="F9" s="122">
        <v>1064.1998947154125</v>
      </c>
      <c r="G9" s="122">
        <v>1046.8846137742132</v>
      </c>
      <c r="H9" s="122">
        <v>1158.0418778911719</v>
      </c>
      <c r="I9" s="122">
        <v>0</v>
      </c>
      <c r="J9" s="122">
        <v>1170.8934012386155</v>
      </c>
      <c r="K9" s="122">
        <v>1127.0431530767303</v>
      </c>
      <c r="L9" s="122">
        <v>1143.147536032789</v>
      </c>
      <c r="M9" s="122">
        <v>1152.0490603278379</v>
      </c>
      <c r="N9" s="122">
        <v>967.48566444776907</v>
      </c>
      <c r="O9" s="122">
        <v>986.63223506191343</v>
      </c>
      <c r="P9" s="122">
        <v>0</v>
      </c>
      <c r="Q9" s="122">
        <v>1189.6003954393188</v>
      </c>
      <c r="R9" s="122">
        <v>1173.0594236735849</v>
      </c>
      <c r="S9" s="122">
        <v>1179.3002195298441</v>
      </c>
      <c r="T9" s="122">
        <v>1194.0496681827813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958.06796739041215</v>
      </c>
      <c r="D11" s="98">
        <v>1086.4058554193696</v>
      </c>
      <c r="E11" s="98">
        <v>1084.7503015899979</v>
      </c>
      <c r="F11" s="98">
        <v>947.86478869411587</v>
      </c>
      <c r="G11" s="98">
        <v>1143.8877010701915</v>
      </c>
      <c r="H11" s="98">
        <v>1186.0040561049109</v>
      </c>
      <c r="I11" s="98">
        <v>0</v>
      </c>
      <c r="J11" s="98">
        <v>1012.7353508355416</v>
      </c>
      <c r="K11" s="98">
        <v>1065.2283192503396</v>
      </c>
      <c r="L11" s="98">
        <v>1400.470342737053</v>
      </c>
      <c r="M11" s="98">
        <v>1134.1203841761378</v>
      </c>
      <c r="N11" s="98">
        <v>917.33088275864498</v>
      </c>
      <c r="O11" s="98">
        <v>1068.8112389084497</v>
      </c>
      <c r="P11" s="98">
        <v>0</v>
      </c>
      <c r="Q11" s="98">
        <v>1056.6654955230074</v>
      </c>
      <c r="R11" s="98">
        <v>928.93348955839883</v>
      </c>
      <c r="S11" s="98">
        <v>1260.6319417785173</v>
      </c>
      <c r="T11" s="98">
        <v>1371.4508519931367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958.27443862450343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223.65393916260223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734.62049946190132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1005.6259073256865</v>
      </c>
      <c r="D15" s="101">
        <v>1021.901193163867</v>
      </c>
      <c r="E15" s="101">
        <v>1128.408383510872</v>
      </c>
      <c r="F15" s="101">
        <v>1075.8539861697459</v>
      </c>
      <c r="G15" s="101">
        <v>1036.6062552819928</v>
      </c>
      <c r="H15" s="101">
        <v>1155.0358663018039</v>
      </c>
      <c r="I15" s="101">
        <v>0</v>
      </c>
      <c r="J15" s="101">
        <v>1173.1712165363149</v>
      </c>
      <c r="K15" s="101">
        <v>1130.2899032283362</v>
      </c>
      <c r="L15" s="101">
        <v>1129.9884486086612</v>
      </c>
      <c r="M15" s="101">
        <v>1152.7632382078125</v>
      </c>
      <c r="N15" s="101">
        <v>969.70146626803478</v>
      </c>
      <c r="O15" s="101">
        <v>981.91578232638494</v>
      </c>
      <c r="P15" s="101">
        <v>0</v>
      </c>
      <c r="Q15" s="101">
        <v>1192.1230911291318</v>
      </c>
      <c r="R15" s="101">
        <v>1185.1014655085348</v>
      </c>
      <c r="S15" s="101">
        <v>1173.501598027708</v>
      </c>
      <c r="T15" s="101">
        <v>1181.5001537864973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1006.1970044315948</v>
      </c>
      <c r="D16" s="104">
        <v>1022.3044740051156</v>
      </c>
      <c r="E16" s="104">
        <v>1128.5407910246795</v>
      </c>
      <c r="F16" s="104">
        <v>1075.6057299579186</v>
      </c>
      <c r="G16" s="104">
        <v>1036.1115988386721</v>
      </c>
      <c r="H16" s="104">
        <v>1154.2529479735931</v>
      </c>
      <c r="I16" s="104">
        <v>0</v>
      </c>
      <c r="J16" s="104">
        <v>1174.2854788022198</v>
      </c>
      <c r="K16" s="104">
        <v>1131.9020285574725</v>
      </c>
      <c r="L16" s="104">
        <v>1131.1815132841211</v>
      </c>
      <c r="M16" s="104">
        <v>1153.5880394709989</v>
      </c>
      <c r="N16" s="104">
        <v>970.4192074690294</v>
      </c>
      <c r="O16" s="104">
        <v>982.16462488947411</v>
      </c>
      <c r="P16" s="104">
        <v>0</v>
      </c>
      <c r="Q16" s="104">
        <v>1192.3515474998248</v>
      </c>
      <c r="R16" s="104">
        <v>1185.4567435382737</v>
      </c>
      <c r="S16" s="104">
        <v>1173.6340697904682</v>
      </c>
      <c r="T16" s="104">
        <v>1181.566113626455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234.93141553259522</v>
      </c>
      <c r="D17" s="98">
        <v>233.48065453840141</v>
      </c>
      <c r="E17" s="98">
        <v>314.84804865854761</v>
      </c>
      <c r="F17" s="98">
        <v>255.14092936533783</v>
      </c>
      <c r="G17" s="98">
        <v>210.5871974419118</v>
      </c>
      <c r="H17" s="98">
        <v>316.23445159052204</v>
      </c>
      <c r="I17" s="98">
        <v>0</v>
      </c>
      <c r="J17" s="98">
        <v>299.68872803374643</v>
      </c>
      <c r="K17" s="98">
        <v>267.23204498492009</v>
      </c>
      <c r="L17" s="98">
        <v>256.3257675615186</v>
      </c>
      <c r="M17" s="98">
        <v>301.62091443100746</v>
      </c>
      <c r="N17" s="98">
        <v>153.71590652988351</v>
      </c>
      <c r="O17" s="98">
        <v>167.49382859459132</v>
      </c>
      <c r="P17" s="98">
        <v>0</v>
      </c>
      <c r="Q17" s="98">
        <v>317.67072395775267</v>
      </c>
      <c r="R17" s="98">
        <v>306.33848124778859</v>
      </c>
      <c r="S17" s="98">
        <v>285.99525675985842</v>
      </c>
      <c r="T17" s="98">
        <v>295.61656484838613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771.26558889899957</v>
      </c>
      <c r="D18" s="98">
        <v>788.82381946671421</v>
      </c>
      <c r="E18" s="98">
        <v>813.69274236613194</v>
      </c>
      <c r="F18" s="98">
        <v>820.4648005925809</v>
      </c>
      <c r="G18" s="98">
        <v>825.52440139676025</v>
      </c>
      <c r="H18" s="98">
        <v>838.01849638307112</v>
      </c>
      <c r="I18" s="98">
        <v>0</v>
      </c>
      <c r="J18" s="98">
        <v>874.59675076847338</v>
      </c>
      <c r="K18" s="98">
        <v>864.66998357255238</v>
      </c>
      <c r="L18" s="98">
        <v>874.85574572260271</v>
      </c>
      <c r="M18" s="98">
        <v>851.96712503999152</v>
      </c>
      <c r="N18" s="98">
        <v>816.70330093914583</v>
      </c>
      <c r="O18" s="98">
        <v>814.67079629488285</v>
      </c>
      <c r="P18" s="98">
        <v>0</v>
      </c>
      <c r="Q18" s="98">
        <v>874.68082354207218</v>
      </c>
      <c r="R18" s="98">
        <v>879.11826229048506</v>
      </c>
      <c r="S18" s="98">
        <v>887.63881303060987</v>
      </c>
      <c r="T18" s="98">
        <v>885.94954877806913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435.01822088318278</v>
      </c>
      <c r="D19" s="122">
        <v>455.69385914241553</v>
      </c>
      <c r="E19" s="122">
        <v>463.39918512090156</v>
      </c>
      <c r="F19" s="122">
        <v>449.28180667880991</v>
      </c>
      <c r="G19" s="122">
        <v>440.2295430328744</v>
      </c>
      <c r="H19" s="122">
        <v>431.83618741854161</v>
      </c>
      <c r="I19" s="122">
        <v>0</v>
      </c>
      <c r="J19" s="122">
        <v>372.93064505275049</v>
      </c>
      <c r="K19" s="122">
        <v>345.05835438021273</v>
      </c>
      <c r="L19" s="122">
        <v>362.89689715989414</v>
      </c>
      <c r="M19" s="122">
        <v>322.02564560128337</v>
      </c>
      <c r="N19" s="122">
        <v>279.58346914544927</v>
      </c>
      <c r="O19" s="122">
        <v>284.64101367111766</v>
      </c>
      <c r="P19" s="122">
        <v>0</v>
      </c>
      <c r="Q19" s="122">
        <v>290.38349580845392</v>
      </c>
      <c r="R19" s="122">
        <v>275.80832547064199</v>
      </c>
      <c r="S19" s="122">
        <v>338.57650078092439</v>
      </c>
      <c r="T19" s="122">
        <v>361.62998487995748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427.80919355789615</v>
      </c>
      <c r="D21" s="98">
        <v>455.69385914241553</v>
      </c>
      <c r="E21" s="98">
        <v>463.39918512090156</v>
      </c>
      <c r="F21" s="98">
        <v>443.56540664143495</v>
      </c>
      <c r="G21" s="98">
        <v>443.83434249403615</v>
      </c>
      <c r="H21" s="98">
        <v>440.87078005906386</v>
      </c>
      <c r="I21" s="98">
        <v>0</v>
      </c>
      <c r="J21" s="98">
        <v>358.46742952805062</v>
      </c>
      <c r="K21" s="98">
        <v>358.91638330750953</v>
      </c>
      <c r="L21" s="98">
        <v>380.29372519821425</v>
      </c>
      <c r="M21" s="98">
        <v>314.45735573747811</v>
      </c>
      <c r="N21" s="98">
        <v>266.58768282845085</v>
      </c>
      <c r="O21" s="98">
        <v>289.94428156267503</v>
      </c>
      <c r="P21" s="98">
        <v>0</v>
      </c>
      <c r="Q21" s="98">
        <v>291.09456682066991</v>
      </c>
      <c r="R21" s="98">
        <v>259.06953479894213</v>
      </c>
      <c r="S21" s="98">
        <v>342.7333487245902</v>
      </c>
      <c r="T21" s="98">
        <v>371.07542771281413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479.03257847465466</v>
      </c>
      <c r="D22" s="33">
        <v>0</v>
      </c>
      <c r="E22" s="33">
        <v>0</v>
      </c>
      <c r="F22" s="33">
        <v>484.13430060619766</v>
      </c>
      <c r="G22" s="33">
        <v>429.37638336486037</v>
      </c>
      <c r="H22" s="33">
        <v>403.13253371688234</v>
      </c>
      <c r="I22" s="33">
        <v>0</v>
      </c>
      <c r="J22" s="33">
        <v>414.07212341057544</v>
      </c>
      <c r="K22" s="33">
        <v>323.78608588677133</v>
      </c>
      <c r="L22" s="33">
        <v>336.1947890080541</v>
      </c>
      <c r="M22" s="33">
        <v>331.058145445999</v>
      </c>
      <c r="N22" s="33">
        <v>295.97436061409729</v>
      </c>
      <c r="O22" s="33">
        <v>273.20484512518408</v>
      </c>
      <c r="P22" s="33">
        <v>0</v>
      </c>
      <c r="Q22" s="33">
        <v>289.81623691106819</v>
      </c>
      <c r="R22" s="33">
        <v>291.36813498119022</v>
      </c>
      <c r="S22" s="33">
        <v>331.3373902405753</v>
      </c>
      <c r="T22" s="33">
        <v>349.30984205449215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6352.7732569237442</v>
      </c>
      <c r="O24" s="117">
        <f t="shared" si="7"/>
        <v>8791.3418395302087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7103.7603711297033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3987.9361430389154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4889.8765381493668</v>
      </c>
      <c r="O25" s="122">
        <f t="shared" si="10"/>
        <v>7386.2534709898719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5415.3966556215446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1992.7017206019586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4795.9132746963296</v>
      </c>
      <c r="O26" s="98">
        <v>7245.3593476235601</v>
      </c>
      <c r="P26" s="98">
        <v>0</v>
      </c>
      <c r="Q26" s="98">
        <v>0</v>
      </c>
      <c r="R26" s="98">
        <v>0</v>
      </c>
      <c r="S26" s="98">
        <v>5311.8377549315646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1954.6798959555888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93.963263453037328</v>
      </c>
      <c r="O27" s="98">
        <v>140.89412336631148</v>
      </c>
      <c r="P27" s="98">
        <v>0</v>
      </c>
      <c r="Q27" s="98">
        <v>0</v>
      </c>
      <c r="R27" s="98">
        <v>0</v>
      </c>
      <c r="S27" s="98">
        <v>103.55890068998004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38.021824646369765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215.80300489171191</v>
      </c>
      <c r="O28" s="122">
        <f t="shared" si="13"/>
        <v>133.7840199805332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170.97550296549258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314.95045031883984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215.80300489171191</v>
      </c>
      <c r="O29" s="98">
        <f>IF(RES_hhdet_in_tes!O29=0,0,RES_hhdet_in_tes!O29*1000*11630/RES_hhdet_in_new!O26)</f>
        <v>133.7840199805332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170.97550296549258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314.95045031883984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967.50562033817391</v>
      </c>
      <c r="O30" s="122">
        <v>986.65807044872577</v>
      </c>
      <c r="P30" s="122">
        <v>0</v>
      </c>
      <c r="Q30" s="122">
        <v>0</v>
      </c>
      <c r="R30" s="122">
        <v>0</v>
      </c>
      <c r="S30" s="122">
        <v>1178.8241169219837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1219.6814775025364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917.3308827586452</v>
      </c>
      <c r="O31" s="98">
        <v>1068.8112389084499</v>
      </c>
      <c r="P31" s="98">
        <v>0</v>
      </c>
      <c r="Q31" s="98">
        <v>0</v>
      </c>
      <c r="R31" s="98">
        <v>0</v>
      </c>
      <c r="S31" s="98">
        <v>1260.6319417785176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969.70146626803501</v>
      </c>
      <c r="O35" s="101">
        <v>981.91578232638449</v>
      </c>
      <c r="P35" s="101">
        <v>0</v>
      </c>
      <c r="Q35" s="101">
        <v>0</v>
      </c>
      <c r="R35" s="101">
        <v>0</v>
      </c>
      <c r="S35" s="101">
        <v>1173.5015980277078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1219.1936286496195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970.41920746902952</v>
      </c>
      <c r="O36" s="104">
        <v>982.16462488947411</v>
      </c>
      <c r="P36" s="104">
        <v>0</v>
      </c>
      <c r="Q36" s="104">
        <v>0</v>
      </c>
      <c r="R36" s="104">
        <v>0</v>
      </c>
      <c r="S36" s="104">
        <v>1173.6340697904682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1223.0964194729575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153.71590652988345</v>
      </c>
      <c r="O37" s="98">
        <v>167.49382859459126</v>
      </c>
      <c r="P37" s="98">
        <v>0</v>
      </c>
      <c r="Q37" s="98">
        <v>0</v>
      </c>
      <c r="R37" s="98">
        <v>0</v>
      </c>
      <c r="S37" s="98">
        <v>285.99525675985836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385.57791519822035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816.70330093914583</v>
      </c>
      <c r="O38" s="98">
        <v>814.67079629488285</v>
      </c>
      <c r="P38" s="98">
        <v>0</v>
      </c>
      <c r="Q38" s="98">
        <v>0</v>
      </c>
      <c r="R38" s="98">
        <v>0</v>
      </c>
      <c r="S38" s="98">
        <v>887.63881303060987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837.51850427473698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279.58809354449232</v>
      </c>
      <c r="O39" s="122">
        <v>284.64627811107852</v>
      </c>
      <c r="P39" s="122">
        <v>0</v>
      </c>
      <c r="Q39" s="122">
        <v>0</v>
      </c>
      <c r="R39" s="122">
        <v>0</v>
      </c>
      <c r="S39" s="122">
        <v>338.56409562068234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460.60249461558021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266.58768282845085</v>
      </c>
      <c r="O40" s="98">
        <v>289.94428156267497</v>
      </c>
      <c r="P40" s="98">
        <v>0</v>
      </c>
      <c r="Q40" s="98">
        <v>0</v>
      </c>
      <c r="R40" s="98">
        <v>0</v>
      </c>
      <c r="S40" s="98">
        <v>342.7333487245902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453.8297639226414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295.97436061409735</v>
      </c>
      <c r="O41" s="33">
        <v>273.20484512518402</v>
      </c>
      <c r="P41" s="33">
        <v>0</v>
      </c>
      <c r="Q41" s="33">
        <v>0</v>
      </c>
      <c r="R41" s="33">
        <v>0</v>
      </c>
      <c r="S41" s="33">
        <v>331.33739024057536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464.66613303134346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10496.391838164211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9040.6941380897133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8826.8236114877491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213.8705266019638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15.01059249316287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15.01059249316287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1005.6678997599444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1005.6259073256864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1006.1970044315949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234.93141553259525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771.26558889899957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435.0192078213895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427.80919355789621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479.0325784746546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8783.3801716364669</v>
      </c>
      <c r="D62" s="117">
        <f t="shared" si="21"/>
        <v>8827.7068152361462</v>
      </c>
      <c r="E62" s="117">
        <f t="shared" si="21"/>
        <v>10017.140280953396</v>
      </c>
      <c r="F62" s="117">
        <f t="shared" si="21"/>
        <v>8766.0170801099903</v>
      </c>
      <c r="G62" s="117">
        <f t="shared" si="21"/>
        <v>9360.397124805113</v>
      </c>
      <c r="H62" s="117">
        <f t="shared" si="21"/>
        <v>8716.0194737354122</v>
      </c>
      <c r="I62" s="117">
        <f t="shared" si="21"/>
        <v>7492.0604214897521</v>
      </c>
      <c r="J62" s="117">
        <f t="shared" si="21"/>
        <v>7728.0726362286705</v>
      </c>
      <c r="K62" s="117">
        <f t="shared" si="21"/>
        <v>7698.334225454304</v>
      </c>
      <c r="L62" s="117">
        <f t="shared" si="21"/>
        <v>8271.3983664250027</v>
      </c>
      <c r="M62" s="117">
        <f t="shared" si="21"/>
        <v>8146.2558318303336</v>
      </c>
      <c r="N62" s="117">
        <f t="shared" si="21"/>
        <v>8157.4821303799499</v>
      </c>
      <c r="O62" s="117">
        <f t="shared" si="21"/>
        <v>7744.9290310788638</v>
      </c>
      <c r="P62" s="117">
        <f t="shared" si="21"/>
        <v>7083.7163183740095</v>
      </c>
      <c r="Q62" s="117">
        <f t="shared" si="21"/>
        <v>7556.0765233143957</v>
      </c>
      <c r="R62" s="117">
        <f t="shared" ref="R62:V62" si="22">R63+R66+R68+R77</f>
        <v>7352.4697440009086</v>
      </c>
      <c r="S62" s="117">
        <f t="shared" si="22"/>
        <v>7150.1654366053144</v>
      </c>
      <c r="T62" s="117">
        <f t="shared" si="22"/>
        <v>6588.4473963340806</v>
      </c>
      <c r="U62" s="117">
        <f t="shared" si="22"/>
        <v>6108.5386939167156</v>
      </c>
      <c r="V62" s="117">
        <f t="shared" si="22"/>
        <v>6076.6809284761457</v>
      </c>
      <c r="W62" s="117">
        <f t="shared" ref="W62:Y62" si="23">W63+W66+W68+W77</f>
        <v>6411.2697475884606</v>
      </c>
      <c r="X62" s="117">
        <f t="shared" si="23"/>
        <v>5110.6825511277166</v>
      </c>
      <c r="Y62" s="117">
        <f t="shared" si="23"/>
        <v>4032.7420741218148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7338.3244332866989</v>
      </c>
      <c r="D63" s="122">
        <f t="shared" si="24"/>
        <v>7332.0563770197095</v>
      </c>
      <c r="E63" s="122">
        <f t="shared" si="24"/>
        <v>8393.8456506369657</v>
      </c>
      <c r="F63" s="122">
        <f t="shared" si="24"/>
        <v>7190.8358403714828</v>
      </c>
      <c r="G63" s="122">
        <f t="shared" si="24"/>
        <v>7816.2228811017403</v>
      </c>
      <c r="H63" s="122">
        <f t="shared" si="24"/>
        <v>7080.0497785734915</v>
      </c>
      <c r="I63" s="122">
        <f t="shared" si="24"/>
        <v>5881.6281462141278</v>
      </c>
      <c r="J63" s="122">
        <f t="shared" si="24"/>
        <v>6092.2997976346041</v>
      </c>
      <c r="K63" s="122">
        <f t="shared" si="24"/>
        <v>6129.1998915054901</v>
      </c>
      <c r="L63" s="122">
        <f t="shared" si="24"/>
        <v>6651.5733057601383</v>
      </c>
      <c r="M63" s="122">
        <f t="shared" si="24"/>
        <v>6614.7174104191263</v>
      </c>
      <c r="N63" s="122">
        <f t="shared" si="24"/>
        <v>6645.667852955803</v>
      </c>
      <c r="O63" s="122">
        <f t="shared" si="24"/>
        <v>6375.9629092800533</v>
      </c>
      <c r="P63" s="122">
        <f t="shared" si="24"/>
        <v>5656.6917134440873</v>
      </c>
      <c r="Q63" s="122">
        <f t="shared" si="24"/>
        <v>5971.2080652799432</v>
      </c>
      <c r="R63" s="122">
        <f t="shared" ref="R63:V63" si="25">SUM(R64:R65)</f>
        <v>5776.5537397838516</v>
      </c>
      <c r="S63" s="122">
        <f t="shared" si="25"/>
        <v>5460.7904695612033</v>
      </c>
      <c r="T63" s="122">
        <f t="shared" si="25"/>
        <v>4676.6071830460623</v>
      </c>
      <c r="U63" s="122">
        <f t="shared" si="25"/>
        <v>4175.7663307297044</v>
      </c>
      <c r="V63" s="122">
        <f t="shared" si="25"/>
        <v>4026.7632109121046</v>
      </c>
      <c r="W63" s="122">
        <f t="shared" ref="W63:Y63" si="26">SUM(W64:W65)</f>
        <v>3972.5706789538804</v>
      </c>
      <c r="X63" s="122">
        <f t="shared" si="26"/>
        <v>2932.9520701164079</v>
      </c>
      <c r="Y63" s="122">
        <f t="shared" si="26"/>
        <v>2063.7719009405901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7164.725892405776</v>
      </c>
      <c r="D64" s="98">
        <v>7161.1469578496135</v>
      </c>
      <c r="E64" s="98">
        <v>8203.0497663678616</v>
      </c>
      <c r="F64" s="98">
        <v>7028.7480340762359</v>
      </c>
      <c r="G64" s="98">
        <v>7644.1704219013973</v>
      </c>
      <c r="H64" s="98">
        <v>6927.7433482151382</v>
      </c>
      <c r="I64" s="98">
        <v>5757.0633923876749</v>
      </c>
      <c r="J64" s="98">
        <v>5964.7354420598476</v>
      </c>
      <c r="K64" s="98">
        <v>6002.8974036806767</v>
      </c>
      <c r="L64" s="98">
        <v>6516.2757871632857</v>
      </c>
      <c r="M64" s="98">
        <v>6482.4702780269927</v>
      </c>
      <c r="N64" s="98">
        <v>6517.9655205110257</v>
      </c>
      <c r="O64" s="98">
        <v>6254.3402614454753</v>
      </c>
      <c r="P64" s="98">
        <v>5548.5445994788988</v>
      </c>
      <c r="Q64" s="98">
        <v>5856.8972451203936</v>
      </c>
      <c r="R64" s="98">
        <v>5666.4123449023591</v>
      </c>
      <c r="S64" s="98">
        <v>5356.3635007002913</v>
      </c>
      <c r="T64" s="98">
        <v>4587.3229307302354</v>
      </c>
      <c r="U64" s="98">
        <v>4096.1578105877088</v>
      </c>
      <c r="V64" s="98">
        <v>3948.7023885706008</v>
      </c>
      <c r="W64" s="98">
        <v>3895.6044620811831</v>
      </c>
      <c r="X64" s="98">
        <v>2876.6743403423657</v>
      </c>
      <c r="Y64" s="98">
        <v>2024.39401888408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173.59854088092257</v>
      </c>
      <c r="D65" s="98">
        <v>170.90941917009604</v>
      </c>
      <c r="E65" s="98">
        <v>190.79588426910459</v>
      </c>
      <c r="F65" s="98">
        <v>162.08780629524711</v>
      </c>
      <c r="G65" s="98">
        <v>172.05245920034335</v>
      </c>
      <c r="H65" s="98">
        <v>152.3064303583534</v>
      </c>
      <c r="I65" s="98">
        <v>124.5647538264525</v>
      </c>
      <c r="J65" s="98">
        <v>127.56435557475668</v>
      </c>
      <c r="K65" s="98">
        <v>126.30248782481365</v>
      </c>
      <c r="L65" s="98">
        <v>135.2975185968528</v>
      </c>
      <c r="M65" s="98">
        <v>132.24713239213361</v>
      </c>
      <c r="N65" s="98">
        <v>127.70233244477726</v>
      </c>
      <c r="O65" s="98">
        <v>121.6226478345779</v>
      </c>
      <c r="P65" s="98">
        <v>108.14711396518888</v>
      </c>
      <c r="Q65" s="98">
        <v>114.31082015954988</v>
      </c>
      <c r="R65" s="98">
        <v>110.14139488149289</v>
      </c>
      <c r="S65" s="98">
        <v>104.42696886091201</v>
      </c>
      <c r="T65" s="98">
        <v>89.284252315826933</v>
      </c>
      <c r="U65" s="98">
        <v>79.608520141995683</v>
      </c>
      <c r="V65" s="98">
        <v>78.060822341503837</v>
      </c>
      <c r="W65" s="98">
        <v>76.966216872697373</v>
      </c>
      <c r="X65" s="98">
        <v>56.277729774042072</v>
      </c>
      <c r="Y65" s="98">
        <v>39.377882056509918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14.523408722595173</v>
      </c>
      <c r="D66" s="122">
        <f t="shared" si="27"/>
        <v>27.47442342154002</v>
      </c>
      <c r="E66" s="122">
        <f t="shared" si="27"/>
        <v>52.956066090194206</v>
      </c>
      <c r="F66" s="122">
        <f t="shared" si="27"/>
        <v>32.310669914809097</v>
      </c>
      <c r="G66" s="122">
        <f t="shared" si="27"/>
        <v>39.067366691963109</v>
      </c>
      <c r="H66" s="122">
        <f t="shared" si="27"/>
        <v>69.665897954242624</v>
      </c>
      <c r="I66" s="122">
        <f t="shared" si="27"/>
        <v>109.93669970734618</v>
      </c>
      <c r="J66" s="122">
        <f t="shared" si="27"/>
        <v>81.205831457193852</v>
      </c>
      <c r="K66" s="122">
        <f t="shared" si="27"/>
        <v>90.148243721784496</v>
      </c>
      <c r="L66" s="122">
        <f t="shared" si="27"/>
        <v>106.47120627305954</v>
      </c>
      <c r="M66" s="122">
        <f t="shared" si="27"/>
        <v>106.57883296132388</v>
      </c>
      <c r="N66" s="122">
        <f t="shared" si="27"/>
        <v>216.1852080485763</v>
      </c>
      <c r="O66" s="122">
        <f t="shared" si="27"/>
        <v>133.60469073028753</v>
      </c>
      <c r="P66" s="122">
        <f t="shared" si="27"/>
        <v>92.588249846121698</v>
      </c>
      <c r="Q66" s="122">
        <f t="shared" si="27"/>
        <v>124.89109502082967</v>
      </c>
      <c r="R66" s="122">
        <f t="shared" si="27"/>
        <v>120.35930858822218</v>
      </c>
      <c r="S66" s="122">
        <f t="shared" si="27"/>
        <v>168.88958079480426</v>
      </c>
      <c r="T66" s="122">
        <f t="shared" si="27"/>
        <v>361.4666421892905</v>
      </c>
      <c r="U66" s="122">
        <f t="shared" si="27"/>
        <v>364.89781349403273</v>
      </c>
      <c r="V66" s="122">
        <f t="shared" si="27"/>
        <v>216.08749854359223</v>
      </c>
      <c r="W66" s="122">
        <f t="shared" si="27"/>
        <v>662.3138941284285</v>
      </c>
      <c r="X66" s="122">
        <f t="shared" si="27"/>
        <v>474.18318106132403</v>
      </c>
      <c r="Y66" s="122">
        <f t="shared" si="27"/>
        <v>322.03896616325437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14.523408722595173</v>
      </c>
      <c r="D67" s="98">
        <f>IF(RES_hhdet_in_tes!D67=0,0,RES_hhdet_in_tes!D67*1000*11630/RES_hhdet_in_new!D64)</f>
        <v>27.47442342154002</v>
      </c>
      <c r="E67" s="98">
        <f>IF(RES_hhdet_in_tes!E67=0,0,RES_hhdet_in_tes!E67*1000*11630/RES_hhdet_in_new!E64)</f>
        <v>52.956066090194206</v>
      </c>
      <c r="F67" s="98">
        <f>IF(RES_hhdet_in_tes!F67=0,0,RES_hhdet_in_tes!F67*1000*11630/RES_hhdet_in_new!F64)</f>
        <v>32.310669914809097</v>
      </c>
      <c r="G67" s="98">
        <f>IF(RES_hhdet_in_tes!G67=0,0,RES_hhdet_in_tes!G67*1000*11630/RES_hhdet_in_new!G64)</f>
        <v>39.067366691963109</v>
      </c>
      <c r="H67" s="98">
        <f>IF(RES_hhdet_in_tes!H67=0,0,RES_hhdet_in_tes!H67*1000*11630/RES_hhdet_in_new!H64)</f>
        <v>69.665897954242624</v>
      </c>
      <c r="I67" s="98">
        <f>IF(RES_hhdet_in_tes!I67=0,0,RES_hhdet_in_tes!I67*1000*11630/RES_hhdet_in_new!I64)</f>
        <v>109.93669970734618</v>
      </c>
      <c r="J67" s="98">
        <f>IF(RES_hhdet_in_tes!J67=0,0,RES_hhdet_in_tes!J67*1000*11630/RES_hhdet_in_new!J64)</f>
        <v>81.205831457193852</v>
      </c>
      <c r="K67" s="98">
        <f>IF(RES_hhdet_in_tes!K67=0,0,RES_hhdet_in_tes!K67*1000*11630/RES_hhdet_in_new!K64)</f>
        <v>90.148243721784496</v>
      </c>
      <c r="L67" s="98">
        <f>IF(RES_hhdet_in_tes!L67=0,0,RES_hhdet_in_tes!L67*1000*11630/RES_hhdet_in_new!L64)</f>
        <v>106.47120627305954</v>
      </c>
      <c r="M67" s="98">
        <f>IF(RES_hhdet_in_tes!M67=0,0,RES_hhdet_in_tes!M67*1000*11630/RES_hhdet_in_new!M64)</f>
        <v>106.57883296132388</v>
      </c>
      <c r="N67" s="98">
        <f>IF(RES_hhdet_in_tes!N67=0,0,RES_hhdet_in_tes!N67*1000*11630/RES_hhdet_in_new!N64)</f>
        <v>216.1852080485763</v>
      </c>
      <c r="O67" s="98">
        <f>IF(RES_hhdet_in_tes!O67=0,0,RES_hhdet_in_tes!O67*1000*11630/RES_hhdet_in_new!O64)</f>
        <v>133.60469073028753</v>
      </c>
      <c r="P67" s="98">
        <f>IF(RES_hhdet_in_tes!P67=0,0,RES_hhdet_in_tes!P67*1000*11630/RES_hhdet_in_new!P64)</f>
        <v>92.588249846121698</v>
      </c>
      <c r="Q67" s="98">
        <f>IF(RES_hhdet_in_tes!Q67=0,0,RES_hhdet_in_tes!Q67*1000*11630/RES_hhdet_in_new!Q64)</f>
        <v>124.89109502082967</v>
      </c>
      <c r="R67" s="98">
        <f>IF(RES_hhdet_in_tes!R67=0,0,RES_hhdet_in_tes!R67*1000*11630/RES_hhdet_in_new!R64)</f>
        <v>120.35930858822218</v>
      </c>
      <c r="S67" s="98">
        <f>IF(RES_hhdet_in_tes!S67=0,0,RES_hhdet_in_tes!S67*1000*11630/RES_hhdet_in_new!S64)</f>
        <v>168.88958079480426</v>
      </c>
      <c r="T67" s="98">
        <f>IF(RES_hhdet_in_tes!T67=0,0,RES_hhdet_in_tes!T67*1000*11630/RES_hhdet_in_new!T64)</f>
        <v>361.4666421892905</v>
      </c>
      <c r="U67" s="98">
        <f>IF(RES_hhdet_in_tes!U67=0,0,RES_hhdet_in_tes!U67*1000*11630/RES_hhdet_in_new!U64)</f>
        <v>364.89781349403273</v>
      </c>
      <c r="V67" s="98">
        <f>IF(RES_hhdet_in_tes!V67=0,0,RES_hhdet_in_tes!V67*1000*11630/RES_hhdet_in_new!V64)</f>
        <v>216.08749854359223</v>
      </c>
      <c r="W67" s="98">
        <f>IF(RES_hhdet_in_tes!W67=0,0,RES_hhdet_in_tes!W67*1000*11630/RES_hhdet_in_new!W64)</f>
        <v>662.3138941284285</v>
      </c>
      <c r="X67" s="98">
        <f>IF(RES_hhdet_in_tes!X67=0,0,RES_hhdet_in_tes!X67*1000*11630/RES_hhdet_in_new!X64)</f>
        <v>474.18318106132403</v>
      </c>
      <c r="Y67" s="98">
        <f>IF(RES_hhdet_in_tes!Y67=0,0,RES_hhdet_in_tes!Y67*1000*11630/RES_hhdet_in_new!Y64)</f>
        <v>322.03896616325437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1003.2063015312917</v>
      </c>
      <c r="D68" s="122">
        <v>1027.3092879564656</v>
      </c>
      <c r="E68" s="122">
        <v>1118.914000482305</v>
      </c>
      <c r="F68" s="122">
        <v>1074.5419484802371</v>
      </c>
      <c r="G68" s="122">
        <v>1068.1646003665783</v>
      </c>
      <c r="H68" s="122">
        <v>1143.7271918968297</v>
      </c>
      <c r="I68" s="122">
        <v>1116.6668624465644</v>
      </c>
      <c r="J68" s="122">
        <v>1135.4121820606297</v>
      </c>
      <c r="K68" s="122">
        <v>1135.4658371603539</v>
      </c>
      <c r="L68" s="122">
        <v>1140.1174109874471</v>
      </c>
      <c r="M68" s="122">
        <v>1108.4353399187776</v>
      </c>
      <c r="N68" s="122">
        <v>1030.0839862504174</v>
      </c>
      <c r="O68" s="122">
        <v>971.5640898110363</v>
      </c>
      <c r="P68" s="122">
        <v>1065.5402192566064</v>
      </c>
      <c r="Q68" s="122">
        <v>1170.2403416836048</v>
      </c>
      <c r="R68" s="122">
        <v>1183.3869022953438</v>
      </c>
      <c r="S68" s="122">
        <v>1184.1416141110142</v>
      </c>
      <c r="T68" s="122">
        <v>1177.8394415739585</v>
      </c>
      <c r="U68" s="122">
        <v>1185.8449430302358</v>
      </c>
      <c r="V68" s="122">
        <v>1268.6825907126367</v>
      </c>
      <c r="W68" s="122">
        <v>1216.6848568929995</v>
      </c>
      <c r="X68" s="122">
        <v>1228.1448275249415</v>
      </c>
      <c r="Y68" s="122">
        <v>1202.4792906617195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995.32884959100932</v>
      </c>
      <c r="D69" s="98">
        <v>1067.4827253170138</v>
      </c>
      <c r="E69" s="98">
        <v>1033.0391898454525</v>
      </c>
      <c r="F69" s="98">
        <v>1068.7556967182825</v>
      </c>
      <c r="G69" s="98">
        <v>1142.0462806425842</v>
      </c>
      <c r="H69" s="98">
        <v>1035.9718040642956</v>
      </c>
      <c r="I69" s="98">
        <v>1126.6542565910916</v>
      </c>
      <c r="J69" s="98">
        <v>1115.7147011257637</v>
      </c>
      <c r="K69" s="98">
        <v>1136.1099263868491</v>
      </c>
      <c r="L69" s="98">
        <v>1141.4914290664924</v>
      </c>
      <c r="M69" s="98">
        <v>1108.4349398976076</v>
      </c>
      <c r="N69" s="98">
        <v>1030.0818650058859</v>
      </c>
      <c r="O69" s="98">
        <v>971.08486752464091</v>
      </c>
      <c r="P69" s="98">
        <v>1084.166733622016</v>
      </c>
      <c r="Q69" s="98">
        <v>1142.3269965746806</v>
      </c>
      <c r="R69" s="98">
        <v>1181.5750019660159</v>
      </c>
      <c r="S69" s="98">
        <v>1192.1203207163269</v>
      </c>
      <c r="T69" s="98">
        <v>1174.9729740727735</v>
      </c>
      <c r="U69" s="98">
        <v>1181.9372633171872</v>
      </c>
      <c r="V69" s="98">
        <v>1256.6456620047777</v>
      </c>
      <c r="W69" s="98">
        <v>1250.870820379135</v>
      </c>
      <c r="X69" s="98">
        <v>1228.1362206288945</v>
      </c>
      <c r="Y69" s="98">
        <v>1202.4748879531323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995.56750905375952</v>
      </c>
      <c r="D70" s="98">
        <v>1067.7321305116282</v>
      </c>
      <c r="E70" s="98">
        <v>0</v>
      </c>
      <c r="F70" s="98">
        <v>0</v>
      </c>
      <c r="G70" s="98">
        <v>0</v>
      </c>
      <c r="H70" s="98">
        <v>0</v>
      </c>
      <c r="I70" s="98">
        <v>1126.6312520446027</v>
      </c>
      <c r="J70" s="98">
        <v>1116.1719334641282</v>
      </c>
      <c r="K70" s="98">
        <v>1136.6578322743903</v>
      </c>
      <c r="L70" s="98">
        <v>1142.0196233977595</v>
      </c>
      <c r="M70" s="98">
        <v>1108.9348189840118</v>
      </c>
      <c r="N70" s="98">
        <v>1031.2828570931154</v>
      </c>
      <c r="O70" s="98">
        <v>971.28526146905779</v>
      </c>
      <c r="P70" s="98">
        <v>1086.5265360076521</v>
      </c>
      <c r="Q70" s="98">
        <v>0</v>
      </c>
      <c r="R70" s="98">
        <v>1182.6660804630662</v>
      </c>
      <c r="S70" s="98">
        <v>1193.1152672770518</v>
      </c>
      <c r="T70" s="98">
        <v>1175.7014283215199</v>
      </c>
      <c r="U70" s="98">
        <v>1182.7036353816898</v>
      </c>
      <c r="V70" s="98">
        <v>1257.4699071243324</v>
      </c>
      <c r="W70" s="98">
        <v>1254.0630644047596</v>
      </c>
      <c r="X70" s="98">
        <v>1231.6249366247193</v>
      </c>
      <c r="Y70" s="98">
        <v>1205.143105465344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232.44466319017994</v>
      </c>
      <c r="D71" s="101">
        <v>243.95562423958549</v>
      </c>
      <c r="E71" s="101">
        <v>0</v>
      </c>
      <c r="F71" s="101">
        <v>0</v>
      </c>
      <c r="G71" s="101">
        <v>0</v>
      </c>
      <c r="H71" s="101">
        <v>0</v>
      </c>
      <c r="I71" s="101">
        <v>250.94919639321012</v>
      </c>
      <c r="J71" s="101">
        <v>284.66645490908144</v>
      </c>
      <c r="K71" s="101">
        <v>268.34541198260916</v>
      </c>
      <c r="L71" s="101">
        <v>258.8361532075001</v>
      </c>
      <c r="M71" s="101">
        <v>289.7469766973262</v>
      </c>
      <c r="N71" s="101">
        <v>164.02235823694474</v>
      </c>
      <c r="O71" s="101">
        <v>165.66199285576468</v>
      </c>
      <c r="P71" s="101">
        <v>191.68610183832763</v>
      </c>
      <c r="Q71" s="101">
        <v>0</v>
      </c>
      <c r="R71" s="101">
        <v>305.58894236570978</v>
      </c>
      <c r="S71" s="101">
        <v>290.91752775561145</v>
      </c>
      <c r="T71" s="101">
        <v>294.13144257865042</v>
      </c>
      <c r="U71" s="101">
        <v>290.58212801278211</v>
      </c>
      <c r="V71" s="101">
        <v>335.62804897538473</v>
      </c>
      <c r="W71" s="101">
        <v>268.69869032989158</v>
      </c>
      <c r="X71" s="101">
        <v>312.73694946417999</v>
      </c>
      <c r="Y71" s="101">
        <v>379.70633197586722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763.12284586357987</v>
      </c>
      <c r="D72" s="104">
        <v>823.77650627204275</v>
      </c>
      <c r="E72" s="104">
        <v>0</v>
      </c>
      <c r="F72" s="104">
        <v>0</v>
      </c>
      <c r="G72" s="104">
        <v>0</v>
      </c>
      <c r="H72" s="104">
        <v>0</v>
      </c>
      <c r="I72" s="104">
        <v>875.68205565139249</v>
      </c>
      <c r="J72" s="104">
        <v>831.50547855504669</v>
      </c>
      <c r="K72" s="104">
        <v>868.31242029178122</v>
      </c>
      <c r="L72" s="104">
        <v>883.18347019025907</v>
      </c>
      <c r="M72" s="104">
        <v>819.18784228668562</v>
      </c>
      <c r="N72" s="104">
        <v>867.26049885617044</v>
      </c>
      <c r="O72" s="104">
        <v>805.62326861329313</v>
      </c>
      <c r="P72" s="104">
        <v>894.84043416932445</v>
      </c>
      <c r="Q72" s="104">
        <v>0</v>
      </c>
      <c r="R72" s="104">
        <v>877.07713809735628</v>
      </c>
      <c r="S72" s="104">
        <v>902.1977395214401</v>
      </c>
      <c r="T72" s="104">
        <v>881.56998574286956</v>
      </c>
      <c r="U72" s="104">
        <v>892.1215073689076</v>
      </c>
      <c r="V72" s="104">
        <v>921.84185814894772</v>
      </c>
      <c r="W72" s="104">
        <v>985.36437407486824</v>
      </c>
      <c r="X72" s="104">
        <v>918.88798716053918</v>
      </c>
      <c r="Y72" s="104">
        <v>825.43677348947676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1005.6259073256864</v>
      </c>
      <c r="D73" s="101">
        <v>1021.9011931638671</v>
      </c>
      <c r="E73" s="101">
        <v>1128.408383510872</v>
      </c>
      <c r="F73" s="101">
        <v>1075.8539861697461</v>
      </c>
      <c r="G73" s="101">
        <v>1036.6062552819928</v>
      </c>
      <c r="H73" s="101">
        <v>1155.0358663018042</v>
      </c>
      <c r="I73" s="101">
        <v>1100.8209860235313</v>
      </c>
      <c r="J73" s="101">
        <v>1173.1712165363147</v>
      </c>
      <c r="K73" s="101">
        <v>1130.2899032283367</v>
      </c>
      <c r="L73" s="101">
        <v>1129.9884486086612</v>
      </c>
      <c r="M73" s="101">
        <v>0</v>
      </c>
      <c r="N73" s="101">
        <v>0</v>
      </c>
      <c r="O73" s="101">
        <v>981.91578232638506</v>
      </c>
      <c r="P73" s="101">
        <v>1013.820969684365</v>
      </c>
      <c r="Q73" s="101">
        <v>1192.123091129132</v>
      </c>
      <c r="R73" s="101">
        <v>1185.1014655085346</v>
      </c>
      <c r="S73" s="101">
        <v>1173.501598027708</v>
      </c>
      <c r="T73" s="101">
        <v>1181.5001537864973</v>
      </c>
      <c r="U73" s="101">
        <v>1191.6943545664599</v>
      </c>
      <c r="V73" s="101">
        <v>1310.6860611351624</v>
      </c>
      <c r="W73" s="101">
        <v>1158.6600957853075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1006.1970044315949</v>
      </c>
      <c r="D74" s="104">
        <v>1022.3044740051158</v>
      </c>
      <c r="E74" s="104">
        <v>1128.5407910246795</v>
      </c>
      <c r="F74" s="104">
        <v>1075.6057299579188</v>
      </c>
      <c r="G74" s="104">
        <v>1036.1115988386721</v>
      </c>
      <c r="H74" s="104">
        <v>1154.2529479735933</v>
      </c>
      <c r="I74" s="104">
        <v>1100.7411636317497</v>
      </c>
      <c r="J74" s="104">
        <v>1174.2854788022196</v>
      </c>
      <c r="K74" s="104">
        <v>1131.9020285574727</v>
      </c>
      <c r="L74" s="104">
        <v>1131.1815132841211</v>
      </c>
      <c r="M74" s="104">
        <v>0</v>
      </c>
      <c r="N74" s="104">
        <v>0</v>
      </c>
      <c r="O74" s="104">
        <v>982.16462488947423</v>
      </c>
      <c r="P74" s="104">
        <v>1014.1001274872367</v>
      </c>
      <c r="Q74" s="104">
        <v>1192.3515474998248</v>
      </c>
      <c r="R74" s="104">
        <v>1185.4567435382737</v>
      </c>
      <c r="S74" s="104">
        <v>1173.6340697904682</v>
      </c>
      <c r="T74" s="104">
        <v>1181.5661136264555</v>
      </c>
      <c r="U74" s="104">
        <v>1192.0130233380635</v>
      </c>
      <c r="V74" s="104">
        <v>1311.9333182835264</v>
      </c>
      <c r="W74" s="104">
        <v>1160.1921366322181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234.93141553259522</v>
      </c>
      <c r="D75" s="98">
        <v>233.48065453840141</v>
      </c>
      <c r="E75" s="98">
        <v>314.84804865854755</v>
      </c>
      <c r="F75" s="98">
        <v>255.14092936533785</v>
      </c>
      <c r="G75" s="98">
        <v>210.58719744191183</v>
      </c>
      <c r="H75" s="98">
        <v>316.23445159052199</v>
      </c>
      <c r="I75" s="98">
        <v>245.14724303431177</v>
      </c>
      <c r="J75" s="98">
        <v>299.68872803374649</v>
      </c>
      <c r="K75" s="98">
        <v>267.23204498492004</v>
      </c>
      <c r="L75" s="98">
        <v>256.32576756151855</v>
      </c>
      <c r="M75" s="98">
        <v>0</v>
      </c>
      <c r="N75" s="98">
        <v>0</v>
      </c>
      <c r="O75" s="98">
        <v>167.49382859459132</v>
      </c>
      <c r="P75" s="98">
        <v>177.94440169768242</v>
      </c>
      <c r="Q75" s="98">
        <v>317.67072395775267</v>
      </c>
      <c r="R75" s="98">
        <v>306.33848124778859</v>
      </c>
      <c r="S75" s="98">
        <v>285.99525675985836</v>
      </c>
      <c r="T75" s="98">
        <v>295.61656484838619</v>
      </c>
      <c r="U75" s="98">
        <v>292.92824694642161</v>
      </c>
      <c r="V75" s="98">
        <v>350.62344148180398</v>
      </c>
      <c r="W75" s="98">
        <v>247.2476401231684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771.26558889899968</v>
      </c>
      <c r="D76" s="98">
        <v>788.82381946671433</v>
      </c>
      <c r="E76" s="98">
        <v>813.69274236613194</v>
      </c>
      <c r="F76" s="98">
        <v>820.4648005925809</v>
      </c>
      <c r="G76" s="98">
        <v>825.52440139676037</v>
      </c>
      <c r="H76" s="98">
        <v>838.01849638307135</v>
      </c>
      <c r="I76" s="98">
        <v>855.59392059743789</v>
      </c>
      <c r="J76" s="98">
        <v>874.59675076847316</v>
      </c>
      <c r="K76" s="98">
        <v>864.6699835725525</v>
      </c>
      <c r="L76" s="98">
        <v>874.85574572260225</v>
      </c>
      <c r="M76" s="98">
        <v>0</v>
      </c>
      <c r="N76" s="98">
        <v>0</v>
      </c>
      <c r="O76" s="98">
        <v>814.67079629488285</v>
      </c>
      <c r="P76" s="98">
        <v>836.15572578955425</v>
      </c>
      <c r="Q76" s="98">
        <v>874.68082354207218</v>
      </c>
      <c r="R76" s="98">
        <v>879.11826229048518</v>
      </c>
      <c r="S76" s="98">
        <v>887.63881303060975</v>
      </c>
      <c r="T76" s="98">
        <v>885.94954877806913</v>
      </c>
      <c r="U76" s="98">
        <v>899.08477639164198</v>
      </c>
      <c r="V76" s="98">
        <v>961.30987680172245</v>
      </c>
      <c r="W76" s="98">
        <v>912.9444965090496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427.32602809587996</v>
      </c>
      <c r="D77" s="122">
        <v>440.86672683843011</v>
      </c>
      <c r="E77" s="122">
        <v>451.42456374393026</v>
      </c>
      <c r="F77" s="122">
        <v>468.32862134345976</v>
      </c>
      <c r="G77" s="122">
        <v>436.94227664483157</v>
      </c>
      <c r="H77" s="122">
        <v>422.57660531084906</v>
      </c>
      <c r="I77" s="122">
        <v>383.82871312171369</v>
      </c>
      <c r="J77" s="122">
        <v>419.15482507624216</v>
      </c>
      <c r="K77" s="122">
        <v>343.52025306667588</v>
      </c>
      <c r="L77" s="122">
        <v>373.23644340435737</v>
      </c>
      <c r="M77" s="122">
        <v>316.52424853110557</v>
      </c>
      <c r="N77" s="122">
        <v>265.54508312515344</v>
      </c>
      <c r="O77" s="122">
        <v>263.79734125748638</v>
      </c>
      <c r="P77" s="122">
        <v>268.8961358271942</v>
      </c>
      <c r="Q77" s="122">
        <v>289.73702133001746</v>
      </c>
      <c r="R77" s="122">
        <v>272.16979333349104</v>
      </c>
      <c r="S77" s="122">
        <v>336.34377213829276</v>
      </c>
      <c r="T77" s="122">
        <v>372.53412952476901</v>
      </c>
      <c r="U77" s="122">
        <v>382.02960666274288</v>
      </c>
      <c r="V77" s="122">
        <v>565.14762830781206</v>
      </c>
      <c r="W77" s="122">
        <v>559.70031761315227</v>
      </c>
      <c r="X77" s="122">
        <v>475.40247242504279</v>
      </c>
      <c r="Y77" s="122">
        <v>444.45191635625065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424.63118919532519</v>
      </c>
      <c r="D78" s="98">
        <v>456.60814818505037</v>
      </c>
      <c r="E78" s="98">
        <v>464.6517436135627</v>
      </c>
      <c r="F78" s="98">
        <v>468.17291919542777</v>
      </c>
      <c r="G78" s="98">
        <v>441.12665322614924</v>
      </c>
      <c r="H78" s="98">
        <v>425.74002350397296</v>
      </c>
      <c r="I78" s="98">
        <v>381.32953017230255</v>
      </c>
      <c r="J78" s="98">
        <v>419.93203371017802</v>
      </c>
      <c r="K78" s="98">
        <v>345.54216178003418</v>
      </c>
      <c r="L78" s="98">
        <v>373.51774765421368</v>
      </c>
      <c r="M78" s="98">
        <v>315.599725231408</v>
      </c>
      <c r="N78" s="98">
        <v>263.17781231182255</v>
      </c>
      <c r="O78" s="98">
        <v>261.84305280154899</v>
      </c>
      <c r="P78" s="98">
        <v>268.88235554763048</v>
      </c>
      <c r="Q78" s="98">
        <v>289.73354589798305</v>
      </c>
      <c r="R78" s="98">
        <v>271.75101201400406</v>
      </c>
      <c r="S78" s="98">
        <v>336.41450449577701</v>
      </c>
      <c r="T78" s="98">
        <v>373.3850862274424</v>
      </c>
      <c r="U78" s="98">
        <v>383.9328091708652</v>
      </c>
      <c r="V78" s="98">
        <v>559.99563292523908</v>
      </c>
      <c r="W78" s="98">
        <v>561.53176876349039</v>
      </c>
      <c r="X78" s="98">
        <v>475.43091989490784</v>
      </c>
      <c r="Y78" s="98">
        <v>442.83368386935808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479.0325784746546</v>
      </c>
      <c r="D79" s="33">
        <v>366.23671447935931</v>
      </c>
      <c r="E79" s="33">
        <v>378.63250540592327</v>
      </c>
      <c r="F79" s="33">
        <v>484.13430060619754</v>
      </c>
      <c r="G79" s="33">
        <v>429.37638336486037</v>
      </c>
      <c r="H79" s="33">
        <v>403.13253371688239</v>
      </c>
      <c r="I79" s="33">
        <v>415.32820661928076</v>
      </c>
      <c r="J79" s="33">
        <v>414.07212341057544</v>
      </c>
      <c r="K79" s="33">
        <v>323.78608588677139</v>
      </c>
      <c r="L79" s="33">
        <v>336.19478900805404</v>
      </c>
      <c r="M79" s="33">
        <v>331.05814544599906</v>
      </c>
      <c r="N79" s="33">
        <v>295.97436061409729</v>
      </c>
      <c r="O79" s="33">
        <v>273.20484512518408</v>
      </c>
      <c r="P79" s="33">
        <v>271.94673537254027</v>
      </c>
      <c r="Q79" s="33">
        <v>289.81623691106813</v>
      </c>
      <c r="R79" s="33">
        <v>291.36813498119017</v>
      </c>
      <c r="S79" s="33">
        <v>331.33739024057536</v>
      </c>
      <c r="T79" s="33">
        <v>349.30984205449215</v>
      </c>
      <c r="U79" s="33">
        <v>359.80144936951768</v>
      </c>
      <c r="V79" s="33">
        <v>597.44949697596405</v>
      </c>
      <c r="W79" s="33">
        <v>517.32795956108157</v>
      </c>
      <c r="X79" s="33">
        <v>474.30127665070933</v>
      </c>
      <c r="Y79" s="33">
        <v>464.66613303134341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8846.6911850936922</v>
      </c>
      <c r="D81" s="117">
        <f t="shared" si="28"/>
        <v>9111.6850211009969</v>
      </c>
      <c r="E81" s="117">
        <f t="shared" si="28"/>
        <v>9142.5730216144802</v>
      </c>
      <c r="F81" s="117">
        <f t="shared" si="28"/>
        <v>7073.2342713596599</v>
      </c>
      <c r="G81" s="117">
        <f t="shared" si="28"/>
        <v>9867.6146006319359</v>
      </c>
      <c r="H81" s="117">
        <f t="shared" si="28"/>
        <v>9045.54988981721</v>
      </c>
      <c r="I81" s="117">
        <f t="shared" si="28"/>
        <v>8390.3536828927681</v>
      </c>
      <c r="J81" s="117">
        <f t="shared" si="28"/>
        <v>6651.0923655533343</v>
      </c>
      <c r="K81" s="117">
        <f t="shared" si="28"/>
        <v>8068.6792245922416</v>
      </c>
      <c r="L81" s="117">
        <f t="shared" si="28"/>
        <v>8264.5233002302284</v>
      </c>
      <c r="M81" s="117">
        <f t="shared" si="28"/>
        <v>8531.382568561663</v>
      </c>
      <c r="N81" s="117">
        <f t="shared" si="28"/>
        <v>8800.0084593832362</v>
      </c>
      <c r="O81" s="117">
        <f t="shared" si="28"/>
        <v>8921.0974787670475</v>
      </c>
      <c r="P81" s="117">
        <f t="shared" si="28"/>
        <v>7386.2906131109294</v>
      </c>
      <c r="Q81" s="117">
        <f t="shared" si="28"/>
        <v>7744.2675263693718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5932.6584905870868</v>
      </c>
      <c r="V81" s="117">
        <f t="shared" si="29"/>
        <v>5911.9266032437326</v>
      </c>
      <c r="W81" s="117">
        <f t="shared" ref="W81:Y81" si="30">W82+W85+W87+W100</f>
        <v>5939.5323415304047</v>
      </c>
      <c r="X81" s="117">
        <f t="shared" si="30"/>
        <v>5066.9519919995946</v>
      </c>
      <c r="Y81" s="117">
        <f t="shared" si="30"/>
        <v>4232.555866003655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7399.2333261210479</v>
      </c>
      <c r="D82" s="122">
        <f t="shared" si="31"/>
        <v>7595.215002955807</v>
      </c>
      <c r="E82" s="122">
        <f t="shared" si="31"/>
        <v>7503.6813789667358</v>
      </c>
      <c r="F82" s="122">
        <f t="shared" si="31"/>
        <v>5531.9466517032261</v>
      </c>
      <c r="G82" s="122">
        <f t="shared" si="31"/>
        <v>8336.955863128258</v>
      </c>
      <c r="H82" s="122">
        <f t="shared" si="31"/>
        <v>7386.8677659154464</v>
      </c>
      <c r="I82" s="122">
        <f t="shared" si="31"/>
        <v>6773.4777071325025</v>
      </c>
      <c r="J82" s="122">
        <f t="shared" si="31"/>
        <v>5034.0670847448282</v>
      </c>
      <c r="K82" s="122">
        <f t="shared" si="31"/>
        <v>6505.5117313107812</v>
      </c>
      <c r="L82" s="122">
        <f t="shared" si="31"/>
        <v>6654.8091603935081</v>
      </c>
      <c r="M82" s="122">
        <f t="shared" si="31"/>
        <v>6952.8656339061072</v>
      </c>
      <c r="N82" s="122">
        <f t="shared" si="31"/>
        <v>7331.4741838493101</v>
      </c>
      <c r="O82" s="122">
        <f t="shared" si="31"/>
        <v>7512.3739686600802</v>
      </c>
      <c r="P82" s="122">
        <f t="shared" si="31"/>
        <v>6006.7590644896309</v>
      </c>
      <c r="Q82" s="122">
        <f t="shared" si="31"/>
        <v>6140.1847245148829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3986.3497415658562</v>
      </c>
      <c r="V82" s="122">
        <f t="shared" si="32"/>
        <v>3831.0373294207175</v>
      </c>
      <c r="W82" s="122">
        <f t="shared" ref="W82:Y82" si="33">SUM(W83:W84)</f>
        <v>3598.3600971375072</v>
      </c>
      <c r="X82" s="122">
        <f t="shared" si="33"/>
        <v>2979.7263396304397</v>
      </c>
      <c r="Y82" s="122">
        <f t="shared" si="33"/>
        <v>2231.6374643723875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7328.2094523648311</v>
      </c>
      <c r="D83" s="98">
        <v>7523.3930590422106</v>
      </c>
      <c r="E83" s="98">
        <v>7434.5132249139106</v>
      </c>
      <c r="F83" s="98">
        <v>5481.3848367489118</v>
      </c>
      <c r="G83" s="98">
        <v>8262.567409514375</v>
      </c>
      <c r="H83" s="98">
        <v>7322.4739331710098</v>
      </c>
      <c r="I83" s="98">
        <v>6715.3580123746506</v>
      </c>
      <c r="J83" s="98">
        <v>4991.3680809836687</v>
      </c>
      <c r="K83" s="98">
        <v>6451.2176275759721</v>
      </c>
      <c r="L83" s="98">
        <v>6599.9948489687786</v>
      </c>
      <c r="M83" s="98">
        <v>6896.587463626016</v>
      </c>
      <c r="N83" s="98">
        <v>7274.4646096187016</v>
      </c>
      <c r="O83" s="98">
        <v>7454.3903823253331</v>
      </c>
      <c r="P83" s="98">
        <v>5960.2900736897409</v>
      </c>
      <c r="Q83" s="98">
        <v>6092.6201267789111</v>
      </c>
      <c r="R83" s="98">
        <v>0</v>
      </c>
      <c r="S83" s="98">
        <v>0</v>
      </c>
      <c r="T83" s="98">
        <v>0</v>
      </c>
      <c r="U83" s="98">
        <v>3955.5990332316478</v>
      </c>
      <c r="V83" s="98">
        <v>3800.9811052153741</v>
      </c>
      <c r="W83" s="98">
        <v>3570.1456715001564</v>
      </c>
      <c r="X83" s="98">
        <v>2956.58987766056</v>
      </c>
      <c r="Y83" s="98">
        <v>2214.4078754032003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71.0238737562171</v>
      </c>
      <c r="D84" s="98">
        <v>71.82194391359613</v>
      </c>
      <c r="E84" s="98">
        <v>69.168154052824804</v>
      </c>
      <c r="F84" s="98">
        <v>50.561814954314563</v>
      </c>
      <c r="G84" s="98">
        <v>74.388453613882334</v>
      </c>
      <c r="H84" s="98">
        <v>64.393832744436395</v>
      </c>
      <c r="I84" s="98">
        <v>58.119694757852336</v>
      </c>
      <c r="J84" s="98">
        <v>42.699003761159794</v>
      </c>
      <c r="K84" s="98">
        <v>54.294103734809106</v>
      </c>
      <c r="L84" s="98">
        <v>54.814311424729723</v>
      </c>
      <c r="M84" s="98">
        <v>56.278170280090904</v>
      </c>
      <c r="N84" s="98">
        <v>57.009574230608138</v>
      </c>
      <c r="O84" s="98">
        <v>57.983586334746938</v>
      </c>
      <c r="P84" s="98">
        <v>46.468990799889831</v>
      </c>
      <c r="Q84" s="98">
        <v>47.564597735971503</v>
      </c>
      <c r="R84" s="98">
        <v>0</v>
      </c>
      <c r="S84" s="98">
        <v>0</v>
      </c>
      <c r="T84" s="98">
        <v>0</v>
      </c>
      <c r="U84" s="98">
        <v>30.75070833420834</v>
      </c>
      <c r="V84" s="98">
        <v>30.056224205343167</v>
      </c>
      <c r="W84" s="98">
        <v>28.21442563735069</v>
      </c>
      <c r="X84" s="98">
        <v>23.136461969879601</v>
      </c>
      <c r="Y84" s="98">
        <v>17.22958896918713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14.499099749521788</v>
      </c>
      <c r="D85" s="122">
        <f t="shared" si="34"/>
        <v>27.471871023461315</v>
      </c>
      <c r="E85" s="122">
        <f t="shared" si="34"/>
        <v>52.902706892540607</v>
      </c>
      <c r="F85" s="122">
        <f t="shared" si="34"/>
        <v>32.328370088218428</v>
      </c>
      <c r="G85" s="122">
        <f t="shared" si="34"/>
        <v>39.065083665937813</v>
      </c>
      <c r="H85" s="122">
        <f t="shared" si="34"/>
        <v>69.664390405705092</v>
      </c>
      <c r="I85" s="122">
        <f t="shared" si="34"/>
        <v>109.93789325183766</v>
      </c>
      <c r="J85" s="122">
        <f t="shared" si="34"/>
        <v>81.198205365318572</v>
      </c>
      <c r="K85" s="122">
        <f t="shared" si="34"/>
        <v>90.162418464328098</v>
      </c>
      <c r="L85" s="122">
        <f t="shared" si="34"/>
        <v>106.48022792616506</v>
      </c>
      <c r="M85" s="122">
        <f t="shared" si="34"/>
        <v>106.57645081391719</v>
      </c>
      <c r="N85" s="122">
        <f t="shared" si="34"/>
        <v>216.19442962820543</v>
      </c>
      <c r="O85" s="122">
        <f t="shared" si="34"/>
        <v>133.60701414358337</v>
      </c>
      <c r="P85" s="122">
        <f t="shared" si="34"/>
        <v>92.597817229231495</v>
      </c>
      <c r="Q85" s="122">
        <f t="shared" si="34"/>
        <v>124.84586281253117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364.87208052385438</v>
      </c>
      <c r="V85" s="122">
        <f t="shared" si="34"/>
        <v>216.09299121799779</v>
      </c>
      <c r="W85" s="122">
        <f t="shared" si="34"/>
        <v>662.34037256705824</v>
      </c>
      <c r="X85" s="122">
        <f t="shared" si="34"/>
        <v>474.17979715928857</v>
      </c>
      <c r="Y85" s="122">
        <f t="shared" si="34"/>
        <v>322.07011326379541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14.499099749521788</v>
      </c>
      <c r="D86" s="98">
        <f>IF(RES_hhdet_in_tes!D86=0,0,RES_hhdet_in_tes!D86*1000*11630/RES_hhdet_in_new!D83)</f>
        <v>27.471871023461315</v>
      </c>
      <c r="E86" s="98">
        <f>IF(RES_hhdet_in_tes!E86=0,0,RES_hhdet_in_tes!E86*1000*11630/RES_hhdet_in_new!E83)</f>
        <v>52.902706892540607</v>
      </c>
      <c r="F86" s="98">
        <f>IF(RES_hhdet_in_tes!F86=0,0,RES_hhdet_in_tes!F86*1000*11630/RES_hhdet_in_new!F83)</f>
        <v>32.328370088218428</v>
      </c>
      <c r="G86" s="98">
        <f>IF(RES_hhdet_in_tes!G86=0,0,RES_hhdet_in_tes!G86*1000*11630/RES_hhdet_in_new!G83)</f>
        <v>39.065083665937813</v>
      </c>
      <c r="H86" s="98">
        <f>IF(RES_hhdet_in_tes!H86=0,0,RES_hhdet_in_tes!H86*1000*11630/RES_hhdet_in_new!H83)</f>
        <v>69.664390405705092</v>
      </c>
      <c r="I86" s="98">
        <f>IF(RES_hhdet_in_tes!I86=0,0,RES_hhdet_in_tes!I86*1000*11630/RES_hhdet_in_new!I83)</f>
        <v>109.93789325183766</v>
      </c>
      <c r="J86" s="98">
        <f>IF(RES_hhdet_in_tes!J86=0,0,RES_hhdet_in_tes!J86*1000*11630/RES_hhdet_in_new!J83)</f>
        <v>81.198205365318572</v>
      </c>
      <c r="K86" s="98">
        <f>IF(RES_hhdet_in_tes!K86=0,0,RES_hhdet_in_tes!K86*1000*11630/RES_hhdet_in_new!K83)</f>
        <v>90.162418464328098</v>
      </c>
      <c r="L86" s="98">
        <f>IF(RES_hhdet_in_tes!L86=0,0,RES_hhdet_in_tes!L86*1000*11630/RES_hhdet_in_new!L83)</f>
        <v>106.48022792616506</v>
      </c>
      <c r="M86" s="98">
        <f>IF(RES_hhdet_in_tes!M86=0,0,RES_hhdet_in_tes!M86*1000*11630/RES_hhdet_in_new!M83)</f>
        <v>106.57645081391719</v>
      </c>
      <c r="N86" s="98">
        <f>IF(RES_hhdet_in_tes!N86=0,0,RES_hhdet_in_tes!N86*1000*11630/RES_hhdet_in_new!N83)</f>
        <v>216.19442962820543</v>
      </c>
      <c r="O86" s="98">
        <f>IF(RES_hhdet_in_tes!O86=0,0,RES_hhdet_in_tes!O86*1000*11630/RES_hhdet_in_new!O83)</f>
        <v>133.60701414358337</v>
      </c>
      <c r="P86" s="98">
        <f>IF(RES_hhdet_in_tes!P86=0,0,RES_hhdet_in_tes!P86*1000*11630/RES_hhdet_in_new!P83)</f>
        <v>92.597817229231495</v>
      </c>
      <c r="Q86" s="98">
        <f>IF(RES_hhdet_in_tes!Q86=0,0,RES_hhdet_in_tes!Q86*1000*11630/RES_hhdet_in_new!Q83)</f>
        <v>124.84586281253117</v>
      </c>
      <c r="R86" s="98">
        <f>IF(RES_hhdet_in_tes!R86=0,0,RES_hhdet_in_tes!R86*1000*11630/RES_hhdet_in_new!R83)</f>
        <v>0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364.87208052385438</v>
      </c>
      <c r="V86" s="98">
        <f>IF(RES_hhdet_in_tes!V86=0,0,RES_hhdet_in_tes!V86*1000*11630/RES_hhdet_in_new!V83)</f>
        <v>216.09299121799779</v>
      </c>
      <c r="W86" s="98">
        <f>IF(RES_hhdet_in_tes!W86=0,0,RES_hhdet_in_tes!W86*1000*11630/RES_hhdet_in_new!W83)</f>
        <v>662.34037256705824</v>
      </c>
      <c r="X86" s="98">
        <f>IF(RES_hhdet_in_tes!X86=0,0,RES_hhdet_in_tes!X86*1000*11630/RES_hhdet_in_new!X83)</f>
        <v>474.17979715928857</v>
      </c>
      <c r="Y86" s="98">
        <f>IF(RES_hhdet_in_tes!Y86=0,0,RES_hhdet_in_tes!Y86*1000*11630/RES_hhdet_in_new!Y83)</f>
        <v>322.07011326379541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997.94414211323522</v>
      </c>
      <c r="D87" s="122">
        <v>1033.3005342583394</v>
      </c>
      <c r="E87" s="122">
        <v>1122.620238520175</v>
      </c>
      <c r="F87" s="122">
        <v>1059.802664722215</v>
      </c>
      <c r="G87" s="122">
        <v>1051.2979934592029</v>
      </c>
      <c r="H87" s="122">
        <v>1157.204286593726</v>
      </c>
      <c r="I87" s="122">
        <v>1101.4163905563362</v>
      </c>
      <c r="J87" s="122">
        <v>1163.019155458584</v>
      </c>
      <c r="K87" s="122">
        <v>1127.8972884782672</v>
      </c>
      <c r="L87" s="122">
        <v>1140.4017517611626</v>
      </c>
      <c r="M87" s="122">
        <v>1149.9264617028164</v>
      </c>
      <c r="N87" s="122">
        <v>972.7012081680931</v>
      </c>
      <c r="O87" s="122">
        <v>990.42840970836255</v>
      </c>
      <c r="P87" s="122">
        <v>1014.6855883090764</v>
      </c>
      <c r="Q87" s="122">
        <v>1188.8073228079663</v>
      </c>
      <c r="R87" s="122">
        <v>0</v>
      </c>
      <c r="S87" s="122">
        <v>0</v>
      </c>
      <c r="T87" s="122">
        <v>0</v>
      </c>
      <c r="U87" s="122">
        <v>1208.3150170955273</v>
      </c>
      <c r="V87" s="122">
        <v>1292.0026119388808</v>
      </c>
      <c r="W87" s="122">
        <v>1157.9095028662518</v>
      </c>
      <c r="X87" s="122">
        <v>1138.0622821699822</v>
      </c>
      <c r="Y87" s="122">
        <v>1218.6116473648913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1006.6486523045842</v>
      </c>
      <c r="D88" s="98">
        <v>1071.0262454706944</v>
      </c>
      <c r="E88" s="98">
        <v>969.27000982936795</v>
      </c>
      <c r="F88" s="98">
        <v>762.86749316927455</v>
      </c>
      <c r="G88" s="98">
        <v>1198.1423483445326</v>
      </c>
      <c r="H88" s="98">
        <v>1122.5653161851255</v>
      </c>
      <c r="I88" s="98">
        <v>1195.5633210852443</v>
      </c>
      <c r="J88" s="98">
        <v>922.28750175693631</v>
      </c>
      <c r="K88" s="98">
        <v>1148.904570211927</v>
      </c>
      <c r="L88" s="98">
        <v>1082.6400295656401</v>
      </c>
      <c r="M88" s="98">
        <v>1107.4147975751357</v>
      </c>
      <c r="N88" s="98">
        <v>1107.6142740782732</v>
      </c>
      <c r="O88" s="98">
        <v>1150.4413194489532</v>
      </c>
      <c r="P88" s="98">
        <v>1145.7863152894085</v>
      </c>
      <c r="Q88" s="98">
        <v>1159.4978711395618</v>
      </c>
      <c r="R88" s="98">
        <v>0</v>
      </c>
      <c r="S88" s="98">
        <v>0</v>
      </c>
      <c r="T88" s="98">
        <v>0</v>
      </c>
      <c r="U88" s="98">
        <v>1360.6913182847659</v>
      </c>
      <c r="V88" s="98">
        <v>995.17922362583545</v>
      </c>
      <c r="W88" s="98">
        <v>1124.2519175242646</v>
      </c>
      <c r="X88" s="98">
        <v>1187.4956558229671</v>
      </c>
      <c r="Y88" s="98">
        <v>1181.949683053532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921.98280735353364</v>
      </c>
      <c r="K89" s="98">
        <v>1149.8734837531863</v>
      </c>
      <c r="L89" s="98">
        <v>1082.8942208028498</v>
      </c>
      <c r="M89" s="98">
        <v>1108.3878810766837</v>
      </c>
      <c r="N89" s="98">
        <v>1108.6764024792174</v>
      </c>
      <c r="O89" s="98">
        <v>1151.6743935032102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1189.9902398345916</v>
      </c>
      <c r="Y89" s="98">
        <v>1188.6252180378735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232.85152455437546</v>
      </c>
      <c r="K90" s="101">
        <v>271.27323189733357</v>
      </c>
      <c r="L90" s="101">
        <v>245.19039319483954</v>
      </c>
      <c r="M90" s="101">
        <v>289.56875467619687</v>
      </c>
      <c r="N90" s="101">
        <v>176.63542524702362</v>
      </c>
      <c r="O90" s="101">
        <v>197.76260584280027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300.83435621200567</v>
      </c>
      <c r="Y90" s="101">
        <v>372.10556102829304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689.13128279915827</v>
      </c>
      <c r="K91" s="104">
        <v>878.60025185585266</v>
      </c>
      <c r="L91" s="104">
        <v>837.70382760801033</v>
      </c>
      <c r="M91" s="104">
        <v>818.81912640048665</v>
      </c>
      <c r="N91" s="104">
        <v>932.04097723219354</v>
      </c>
      <c r="O91" s="104">
        <v>953.9117876604098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889.1558836225862</v>
      </c>
      <c r="Y91" s="104">
        <v>816.51965700958044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958.06796739041215</v>
      </c>
      <c r="D92" s="101">
        <v>1086.4058554193698</v>
      </c>
      <c r="E92" s="101">
        <v>1084.7503015899979</v>
      </c>
      <c r="F92" s="101">
        <v>947.86478869411576</v>
      </c>
      <c r="G92" s="101">
        <v>1143.8877010701913</v>
      </c>
      <c r="H92" s="101">
        <v>1186.0040561049109</v>
      </c>
      <c r="I92" s="101">
        <v>1018.4818869667018</v>
      </c>
      <c r="J92" s="101">
        <v>1012.7353508355413</v>
      </c>
      <c r="K92" s="101">
        <v>1065.2283192503396</v>
      </c>
      <c r="L92" s="101">
        <v>1400.4703427370534</v>
      </c>
      <c r="M92" s="101">
        <v>1134.1203841761383</v>
      </c>
      <c r="N92" s="101">
        <v>917.3308827586452</v>
      </c>
      <c r="O92" s="101">
        <v>1068.8112389084495</v>
      </c>
      <c r="P92" s="101">
        <v>1020.1966044545862</v>
      </c>
      <c r="Q92" s="101">
        <v>1056.6654955230074</v>
      </c>
      <c r="R92" s="101">
        <v>0</v>
      </c>
      <c r="S92" s="101">
        <v>0</v>
      </c>
      <c r="T92" s="101">
        <v>0</v>
      </c>
      <c r="U92" s="101">
        <v>1435.7784672657078</v>
      </c>
      <c r="V92" s="101">
        <v>1121.6330921421029</v>
      </c>
      <c r="W92" s="101">
        <v>1179.0714256951062</v>
      </c>
      <c r="X92" s="101">
        <v>1162.3382880773559</v>
      </c>
      <c r="Y92" s="101">
        <v>1179.0554923341779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958.27443862450389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1012.8977666539218</v>
      </c>
      <c r="K93" s="104">
        <v>1068.7571751848275</v>
      </c>
      <c r="L93" s="104">
        <v>1403.7419042694082</v>
      </c>
      <c r="M93" s="104">
        <v>1136.0021062595347</v>
      </c>
      <c r="N93" s="104">
        <v>918.43982671349681</v>
      </c>
      <c r="O93" s="104">
        <v>1069.0207753282843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1435.5192090849416</v>
      </c>
      <c r="V93" s="104">
        <v>0</v>
      </c>
      <c r="W93" s="104">
        <v>1176.1236668282568</v>
      </c>
      <c r="X93" s="104">
        <v>1159.3033563485576</v>
      </c>
      <c r="Y93" s="104">
        <v>1178.5535192043869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223.65393916260223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258.14175368348259</v>
      </c>
      <c r="K94" s="98">
        <v>248.20944344341868</v>
      </c>
      <c r="L94" s="98">
        <v>319.51056227325552</v>
      </c>
      <c r="M94" s="98">
        <v>296.44429877094069</v>
      </c>
      <c r="N94" s="98">
        <v>144.80153683163326</v>
      </c>
      <c r="O94" s="98">
        <v>182.56412317750937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353.24187449476511</v>
      </c>
      <c r="V94" s="98">
        <v>0</v>
      </c>
      <c r="W94" s="98">
        <v>250.96107603174761</v>
      </c>
      <c r="X94" s="98">
        <v>293.63520626396371</v>
      </c>
      <c r="Y94" s="98">
        <v>371.26411687069111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734.62049946190155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754.75601297043931</v>
      </c>
      <c r="K95" s="98">
        <v>820.54773174140905</v>
      </c>
      <c r="L95" s="98">
        <v>1084.2313419961527</v>
      </c>
      <c r="M95" s="98">
        <v>839.55780748859411</v>
      </c>
      <c r="N95" s="98">
        <v>773.63828988186344</v>
      </c>
      <c r="O95" s="98">
        <v>886.45665215077497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1082.2773345901765</v>
      </c>
      <c r="V95" s="98">
        <v>0</v>
      </c>
      <c r="W95" s="98">
        <v>925.16259079650933</v>
      </c>
      <c r="X95" s="98">
        <v>865.66815008459378</v>
      </c>
      <c r="Y95" s="98">
        <v>807.28940233369565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1005.6259073256864</v>
      </c>
      <c r="D96" s="101">
        <v>1021.9011931638672</v>
      </c>
      <c r="E96" s="101">
        <v>1128.4083835108718</v>
      </c>
      <c r="F96" s="101">
        <v>1075.8539861697459</v>
      </c>
      <c r="G96" s="101">
        <v>1036.6062552819931</v>
      </c>
      <c r="H96" s="101">
        <v>1155.0358663018037</v>
      </c>
      <c r="I96" s="101">
        <v>1100.8209860235318</v>
      </c>
      <c r="J96" s="101">
        <v>1173.1712165363149</v>
      </c>
      <c r="K96" s="101">
        <v>1130.2899032283365</v>
      </c>
      <c r="L96" s="101">
        <v>1129.988448608661</v>
      </c>
      <c r="M96" s="101">
        <v>1152.7632382078123</v>
      </c>
      <c r="N96" s="101">
        <v>969.70146626803489</v>
      </c>
      <c r="O96" s="101">
        <v>981.91578232638471</v>
      </c>
      <c r="P96" s="101">
        <v>1013.8209696843652</v>
      </c>
      <c r="Q96" s="101">
        <v>1192.1230911291318</v>
      </c>
      <c r="R96" s="101">
        <v>0</v>
      </c>
      <c r="S96" s="101">
        <v>0</v>
      </c>
      <c r="T96" s="101">
        <v>0</v>
      </c>
      <c r="U96" s="101">
        <v>1191.6943545664594</v>
      </c>
      <c r="V96" s="101">
        <v>1310.6860611351619</v>
      </c>
      <c r="W96" s="101">
        <v>1158.6600957853077</v>
      </c>
      <c r="X96" s="101">
        <v>1136.1906954951041</v>
      </c>
      <c r="Y96" s="101">
        <v>1219.1936286496191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1006.197004431595</v>
      </c>
      <c r="D97" s="104">
        <v>1022.3044740051156</v>
      </c>
      <c r="E97" s="104">
        <v>1128.5407910246797</v>
      </c>
      <c r="F97" s="104">
        <v>1075.6057299579188</v>
      </c>
      <c r="G97" s="104">
        <v>1036.1115988386721</v>
      </c>
      <c r="H97" s="104">
        <v>1154.2529479735933</v>
      </c>
      <c r="I97" s="104">
        <v>1100.7411636317499</v>
      </c>
      <c r="J97" s="104">
        <v>1174.2854788022198</v>
      </c>
      <c r="K97" s="104">
        <v>1131.9020285574729</v>
      </c>
      <c r="L97" s="104">
        <v>1131.1815132841207</v>
      </c>
      <c r="M97" s="104">
        <v>1153.5880394709986</v>
      </c>
      <c r="N97" s="104">
        <v>970.4192074690294</v>
      </c>
      <c r="O97" s="104">
        <v>982.16462488947411</v>
      </c>
      <c r="P97" s="104">
        <v>1014.1001274872365</v>
      </c>
      <c r="Q97" s="104">
        <v>1192.3515474998248</v>
      </c>
      <c r="R97" s="104">
        <v>0</v>
      </c>
      <c r="S97" s="104">
        <v>0</v>
      </c>
      <c r="T97" s="104">
        <v>0</v>
      </c>
      <c r="U97" s="104">
        <v>1192.0130233380635</v>
      </c>
      <c r="V97" s="104">
        <v>1311.9333182835267</v>
      </c>
      <c r="W97" s="104">
        <v>1160.1921366322181</v>
      </c>
      <c r="X97" s="104">
        <v>1139.0461519218541</v>
      </c>
      <c r="Y97" s="104">
        <v>1223.0964194729572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234.93141553259531</v>
      </c>
      <c r="D98" s="98">
        <v>233.48065453840144</v>
      </c>
      <c r="E98" s="98">
        <v>314.84804865854761</v>
      </c>
      <c r="F98" s="98">
        <v>255.14092936533785</v>
      </c>
      <c r="G98" s="98">
        <v>210.58719744191183</v>
      </c>
      <c r="H98" s="98">
        <v>316.23445159052204</v>
      </c>
      <c r="I98" s="98">
        <v>245.1472430343118</v>
      </c>
      <c r="J98" s="98">
        <v>299.68872803374649</v>
      </c>
      <c r="K98" s="98">
        <v>267.23204498492009</v>
      </c>
      <c r="L98" s="98">
        <v>256.3257675615186</v>
      </c>
      <c r="M98" s="98">
        <v>301.62091443100735</v>
      </c>
      <c r="N98" s="98">
        <v>153.71590652988348</v>
      </c>
      <c r="O98" s="98">
        <v>167.49382859459129</v>
      </c>
      <c r="P98" s="98">
        <v>177.94440169768239</v>
      </c>
      <c r="Q98" s="98">
        <v>317.67072395775267</v>
      </c>
      <c r="R98" s="98">
        <v>0</v>
      </c>
      <c r="S98" s="98">
        <v>0</v>
      </c>
      <c r="T98" s="98">
        <v>0</v>
      </c>
      <c r="U98" s="98">
        <v>292.92824694642161</v>
      </c>
      <c r="V98" s="98">
        <v>350.62344148180404</v>
      </c>
      <c r="W98" s="98">
        <v>247.2476401231684</v>
      </c>
      <c r="X98" s="98">
        <v>287.77763334218702</v>
      </c>
      <c r="Y98" s="98">
        <v>385.5779151982203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771.26558889899968</v>
      </c>
      <c r="D99" s="98">
        <v>788.8238194667141</v>
      </c>
      <c r="E99" s="98">
        <v>813.69274236613217</v>
      </c>
      <c r="F99" s="98">
        <v>820.46480059258079</v>
      </c>
      <c r="G99" s="98">
        <v>825.52440139676025</v>
      </c>
      <c r="H99" s="98">
        <v>838.01849638307112</v>
      </c>
      <c r="I99" s="98">
        <v>855.593920597438</v>
      </c>
      <c r="J99" s="98">
        <v>874.5967507684735</v>
      </c>
      <c r="K99" s="98">
        <v>864.66998357255284</v>
      </c>
      <c r="L99" s="98">
        <v>874.85574572260214</v>
      </c>
      <c r="M99" s="98">
        <v>851.96712503999152</v>
      </c>
      <c r="N99" s="98">
        <v>816.70330093914595</v>
      </c>
      <c r="O99" s="98">
        <v>814.67079629488296</v>
      </c>
      <c r="P99" s="98">
        <v>836.15572578955414</v>
      </c>
      <c r="Q99" s="98">
        <v>874.68082354207218</v>
      </c>
      <c r="R99" s="98">
        <v>0</v>
      </c>
      <c r="S99" s="98">
        <v>0</v>
      </c>
      <c r="T99" s="98">
        <v>0</v>
      </c>
      <c r="U99" s="98">
        <v>899.08477639164187</v>
      </c>
      <c r="V99" s="98">
        <v>961.30987680172257</v>
      </c>
      <c r="W99" s="98">
        <v>912.9444965090496</v>
      </c>
      <c r="X99" s="98">
        <v>851.26851857966699</v>
      </c>
      <c r="Y99" s="98">
        <v>837.51850427473687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435.01461710988849</v>
      </c>
      <c r="D100" s="122">
        <v>455.69761286338905</v>
      </c>
      <c r="E100" s="122">
        <v>463.36869723502952</v>
      </c>
      <c r="F100" s="122">
        <v>449.15658484600067</v>
      </c>
      <c r="G100" s="122">
        <v>440.29566037853891</v>
      </c>
      <c r="H100" s="122">
        <v>431.81344690233135</v>
      </c>
      <c r="I100" s="122">
        <v>405.52169195209098</v>
      </c>
      <c r="J100" s="122">
        <v>372.80791998460387</v>
      </c>
      <c r="K100" s="122">
        <v>345.10778633886542</v>
      </c>
      <c r="L100" s="122">
        <v>362.83216014939183</v>
      </c>
      <c r="M100" s="122">
        <v>322.01402213882284</v>
      </c>
      <c r="N100" s="122">
        <v>279.63863773762699</v>
      </c>
      <c r="O100" s="122">
        <v>284.68808625502282</v>
      </c>
      <c r="P100" s="122">
        <v>272.24814308299017</v>
      </c>
      <c r="Q100" s="122">
        <v>290.42961623399123</v>
      </c>
      <c r="R100" s="122">
        <v>0</v>
      </c>
      <c r="S100" s="122">
        <v>0</v>
      </c>
      <c r="T100" s="122">
        <v>0</v>
      </c>
      <c r="U100" s="122">
        <v>373.12165140184965</v>
      </c>
      <c r="V100" s="122">
        <v>572.79367066613634</v>
      </c>
      <c r="W100" s="122">
        <v>520.92236895958695</v>
      </c>
      <c r="X100" s="122">
        <v>474.98357303988456</v>
      </c>
      <c r="Y100" s="122">
        <v>460.2366410025806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429.22037822793681</v>
      </c>
      <c r="D101" s="98">
        <v>464.42501412681781</v>
      </c>
      <c r="E101" s="98">
        <v>418.25882129874401</v>
      </c>
      <c r="F101" s="98">
        <v>325.57711977131385</v>
      </c>
      <c r="G101" s="98">
        <v>483.23661589326264</v>
      </c>
      <c r="H101" s="98">
        <v>423.07271154109674</v>
      </c>
      <c r="I101" s="98">
        <v>424.83894587597678</v>
      </c>
      <c r="J101" s="98">
        <v>315.97188363512851</v>
      </c>
      <c r="K101" s="98">
        <v>366.53265598786555</v>
      </c>
      <c r="L101" s="98">
        <v>329.6349655618049</v>
      </c>
      <c r="M101" s="98">
        <v>317.64887400486026</v>
      </c>
      <c r="N101" s="98">
        <v>307.97893712231263</v>
      </c>
      <c r="O101" s="98">
        <v>315.16991057866255</v>
      </c>
      <c r="P101" s="98">
        <v>305.40256447565315</v>
      </c>
      <c r="Q101" s="98">
        <v>314.87274487586961</v>
      </c>
      <c r="R101" s="98">
        <v>0</v>
      </c>
      <c r="S101" s="98">
        <v>0</v>
      </c>
      <c r="T101" s="98">
        <v>0</v>
      </c>
      <c r="U101" s="98">
        <v>433.36507051719758</v>
      </c>
      <c r="V101" s="98">
        <v>431.58304525028512</v>
      </c>
      <c r="W101" s="98">
        <v>482.46849748885387</v>
      </c>
      <c r="X101" s="98">
        <v>486.37268982572391</v>
      </c>
      <c r="Y101" s="98">
        <v>457.66785230556428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427.80919355789615</v>
      </c>
      <c r="D102" s="98">
        <v>455.69385914241548</v>
      </c>
      <c r="E102" s="98">
        <v>463.39918512090162</v>
      </c>
      <c r="F102" s="98">
        <v>443.56540664143489</v>
      </c>
      <c r="G102" s="98">
        <v>443.83434249403626</v>
      </c>
      <c r="H102" s="98">
        <v>440.8707800590638</v>
      </c>
      <c r="I102" s="98">
        <v>402.12401869314397</v>
      </c>
      <c r="J102" s="98">
        <v>358.4674295280505</v>
      </c>
      <c r="K102" s="98">
        <v>358.91638330750948</v>
      </c>
      <c r="L102" s="98">
        <v>380.29372519821425</v>
      </c>
      <c r="M102" s="98">
        <v>314.45735573747811</v>
      </c>
      <c r="N102" s="98">
        <v>266.58768282845085</v>
      </c>
      <c r="O102" s="98">
        <v>289.94428156267503</v>
      </c>
      <c r="P102" s="98">
        <v>272.53658585286252</v>
      </c>
      <c r="Q102" s="98">
        <v>291.09456682066991</v>
      </c>
      <c r="R102" s="98">
        <v>0</v>
      </c>
      <c r="S102" s="98">
        <v>0</v>
      </c>
      <c r="T102" s="98">
        <v>0</v>
      </c>
      <c r="U102" s="98">
        <v>385.45395507108753</v>
      </c>
      <c r="V102" s="98">
        <v>540.09442887530508</v>
      </c>
      <c r="W102" s="98">
        <v>525.47712379655411</v>
      </c>
      <c r="X102" s="98">
        <v>476.10028968512921</v>
      </c>
      <c r="Y102" s="98">
        <v>453.82976392264129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479.03257847465466</v>
      </c>
      <c r="D103" s="33">
        <v>0</v>
      </c>
      <c r="E103" s="33">
        <v>0</v>
      </c>
      <c r="F103" s="33">
        <v>484.13430060619766</v>
      </c>
      <c r="G103" s="33">
        <v>429.37638336486037</v>
      </c>
      <c r="H103" s="33">
        <v>403.13253371688234</v>
      </c>
      <c r="I103" s="33">
        <v>415.32820661928076</v>
      </c>
      <c r="J103" s="33">
        <v>414.0721234105755</v>
      </c>
      <c r="K103" s="33">
        <v>323.78608588677133</v>
      </c>
      <c r="L103" s="33">
        <v>336.1947890080541</v>
      </c>
      <c r="M103" s="33">
        <v>331.058145445999</v>
      </c>
      <c r="N103" s="33">
        <v>295.97436061409735</v>
      </c>
      <c r="O103" s="33">
        <v>273.20484512518408</v>
      </c>
      <c r="P103" s="33">
        <v>271.94673537254027</v>
      </c>
      <c r="Q103" s="33">
        <v>289.81623691106819</v>
      </c>
      <c r="R103" s="33">
        <v>0</v>
      </c>
      <c r="S103" s="33">
        <v>0</v>
      </c>
      <c r="T103" s="33">
        <v>0</v>
      </c>
      <c r="U103" s="33">
        <v>359.80144936951774</v>
      </c>
      <c r="V103" s="33">
        <v>597.44949697596383</v>
      </c>
      <c r="W103" s="33">
        <v>517.32795956108157</v>
      </c>
      <c r="X103" s="33">
        <v>474.30127665070938</v>
      </c>
      <c r="Y103" s="33">
        <v>464.66613303134352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9296.6148042469085</v>
      </c>
      <c r="D124" s="117">
        <f t="shared" si="42"/>
        <v>0</v>
      </c>
      <c r="E124" s="117">
        <f t="shared" si="42"/>
        <v>9208.5906228594995</v>
      </c>
      <c r="F124" s="117">
        <f t="shared" si="42"/>
        <v>9269.840358880554</v>
      </c>
      <c r="G124" s="117">
        <f t="shared" si="42"/>
        <v>9417.1677811696827</v>
      </c>
      <c r="H124" s="117">
        <f t="shared" si="42"/>
        <v>8712.0739722775033</v>
      </c>
      <c r="I124" s="117">
        <f t="shared" si="42"/>
        <v>8107.5872076310934</v>
      </c>
      <c r="J124" s="117">
        <f t="shared" si="42"/>
        <v>7450.5676067569393</v>
      </c>
      <c r="K124" s="117">
        <f t="shared" si="42"/>
        <v>7578.1175278730752</v>
      </c>
      <c r="L124" s="117">
        <f t="shared" si="42"/>
        <v>8329.8840056380359</v>
      </c>
      <c r="M124" s="117">
        <f t="shared" si="42"/>
        <v>8072.1358375126538</v>
      </c>
      <c r="N124" s="117">
        <f t="shared" si="42"/>
        <v>8562.4111999761353</v>
      </c>
      <c r="O124" s="117">
        <f t="shared" si="42"/>
        <v>8484.8831857216082</v>
      </c>
      <c r="P124" s="117">
        <f t="shared" si="42"/>
        <v>7150.687004709941</v>
      </c>
      <c r="Q124" s="117">
        <f t="shared" si="42"/>
        <v>7546.9454049634378</v>
      </c>
      <c r="R124" s="117">
        <f t="shared" ref="R124:V124" si="43">R125+R128+R130+R139</f>
        <v>7375.3404991624893</v>
      </c>
      <c r="S124" s="117">
        <f t="shared" si="43"/>
        <v>7055.4886774507877</v>
      </c>
      <c r="T124" s="117">
        <f t="shared" si="43"/>
        <v>6490.6366255230414</v>
      </c>
      <c r="U124" s="117">
        <f t="shared" si="43"/>
        <v>6068.0673359458842</v>
      </c>
      <c r="V124" s="117">
        <f t="shared" si="43"/>
        <v>5995.6773489773459</v>
      </c>
      <c r="W124" s="117">
        <f t="shared" ref="W124:Y124" si="44">W125+W128+W130+W139</f>
        <v>6144.490234586523</v>
      </c>
      <c r="X124" s="117">
        <f t="shared" si="44"/>
        <v>5042.9562614118186</v>
      </c>
      <c r="Y124" s="117">
        <f t="shared" si="44"/>
        <v>4150.1022773535587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7792.9035853533533</v>
      </c>
      <c r="D125" s="122">
        <f t="shared" si="45"/>
        <v>0</v>
      </c>
      <c r="E125" s="122">
        <f t="shared" si="45"/>
        <v>7659.6122605735773</v>
      </c>
      <c r="F125" s="122">
        <f t="shared" si="45"/>
        <v>7646.3419484575861</v>
      </c>
      <c r="G125" s="122">
        <f t="shared" si="45"/>
        <v>7875.1109869861966</v>
      </c>
      <c r="H125" s="122">
        <f t="shared" si="45"/>
        <v>7113.9656447332545</v>
      </c>
      <c r="I125" s="122">
        <f t="shared" si="45"/>
        <v>6433.021994314814</v>
      </c>
      <c r="J125" s="122">
        <f t="shared" si="45"/>
        <v>5852.9853456047567</v>
      </c>
      <c r="K125" s="122">
        <f t="shared" si="45"/>
        <v>6043.5287361542642</v>
      </c>
      <c r="L125" s="122">
        <f t="shared" si="45"/>
        <v>6720.7500836410736</v>
      </c>
      <c r="M125" s="122">
        <f t="shared" si="45"/>
        <v>6567.4729721269059</v>
      </c>
      <c r="N125" s="122">
        <f t="shared" si="45"/>
        <v>7035.6733634062839</v>
      </c>
      <c r="O125" s="122">
        <f t="shared" si="45"/>
        <v>7045.3087507629043</v>
      </c>
      <c r="P125" s="122">
        <f t="shared" si="45"/>
        <v>5769.9474248589368</v>
      </c>
      <c r="Q125" s="122">
        <f t="shared" si="45"/>
        <v>5955.0639112743911</v>
      </c>
      <c r="R125" s="122">
        <f t="shared" ref="R125:V125" si="46">SUM(R126:R127)</f>
        <v>5802.7340713455196</v>
      </c>
      <c r="S125" s="122">
        <f t="shared" si="46"/>
        <v>5373.7933211148356</v>
      </c>
      <c r="T125" s="122">
        <f t="shared" si="46"/>
        <v>4581.9047716157602</v>
      </c>
      <c r="U125" s="122">
        <f t="shared" si="46"/>
        <v>4128.9045825097401</v>
      </c>
      <c r="V125" s="122">
        <f t="shared" si="46"/>
        <v>3935.4219836863685</v>
      </c>
      <c r="W125" s="122">
        <f t="shared" ref="W125:Y125" si="47">SUM(W126:W127)</f>
        <v>3772.2685452817627</v>
      </c>
      <c r="X125" s="122">
        <f t="shared" si="47"/>
        <v>2936.3926489173173</v>
      </c>
      <c r="Y125" s="122">
        <f t="shared" si="47"/>
        <v>2151.4257161951546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7755.3218945761164</v>
      </c>
      <c r="D126" s="98">
        <v>0</v>
      </c>
      <c r="E126" s="98">
        <v>7624.1460442821772</v>
      </c>
      <c r="F126" s="98">
        <v>7611.237863278574</v>
      </c>
      <c r="G126" s="98">
        <v>7839.8197729713293</v>
      </c>
      <c r="H126" s="98">
        <v>7082.8224757697471</v>
      </c>
      <c r="I126" s="98">
        <v>6405.3038663418101</v>
      </c>
      <c r="J126" s="98">
        <v>5828.0570867157739</v>
      </c>
      <c r="K126" s="98">
        <v>6018.2038283757438</v>
      </c>
      <c r="L126" s="98">
        <v>6692.9568935016896</v>
      </c>
      <c r="M126" s="98">
        <v>6540.7856105659566</v>
      </c>
      <c r="N126" s="98">
        <v>7008.2118802010546</v>
      </c>
      <c r="O126" s="98">
        <v>7018.014122570411</v>
      </c>
      <c r="P126" s="98">
        <v>5747.5422662684032</v>
      </c>
      <c r="Q126" s="98">
        <v>5931.9089420849814</v>
      </c>
      <c r="R126" s="98">
        <v>5780.2631951598214</v>
      </c>
      <c r="S126" s="98">
        <v>5352.9213488917949</v>
      </c>
      <c r="T126" s="98">
        <v>4564.1381713459214</v>
      </c>
      <c r="U126" s="98">
        <v>4112.9177329144059</v>
      </c>
      <c r="V126" s="98">
        <v>3919.9236032124022</v>
      </c>
      <c r="W126" s="98">
        <v>3757.4213241466955</v>
      </c>
      <c r="X126" s="98">
        <v>2924.9482220432192</v>
      </c>
      <c r="Y126" s="98">
        <v>2143.0883786389763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37.581690777236972</v>
      </c>
      <c r="D127" s="98">
        <v>0</v>
      </c>
      <c r="E127" s="98">
        <v>35.466216291400229</v>
      </c>
      <c r="F127" s="98">
        <v>35.1040851790126</v>
      </c>
      <c r="G127" s="98">
        <v>35.291214014867073</v>
      </c>
      <c r="H127" s="98">
        <v>31.143168963507762</v>
      </c>
      <c r="I127" s="98">
        <v>27.718127973004048</v>
      </c>
      <c r="J127" s="98">
        <v>24.928258888982658</v>
      </c>
      <c r="K127" s="98">
        <v>25.32490777852076</v>
      </c>
      <c r="L127" s="98">
        <v>27.793190139384368</v>
      </c>
      <c r="M127" s="98">
        <v>26.687361560949572</v>
      </c>
      <c r="N127" s="98">
        <v>27.461483205228891</v>
      </c>
      <c r="O127" s="98">
        <v>27.294628192493217</v>
      </c>
      <c r="P127" s="98">
        <v>22.405158590533659</v>
      </c>
      <c r="Q127" s="98">
        <v>23.154969189409549</v>
      </c>
      <c r="R127" s="98">
        <v>22.470876185697978</v>
      </c>
      <c r="S127" s="98">
        <v>20.871972223040956</v>
      </c>
      <c r="T127" s="98">
        <v>17.766600269838733</v>
      </c>
      <c r="U127" s="98">
        <v>15.986849595333801</v>
      </c>
      <c r="V127" s="98">
        <v>15.498380473966165</v>
      </c>
      <c r="W127" s="98">
        <v>14.84722113506735</v>
      </c>
      <c r="X127" s="98">
        <v>11.444426874098106</v>
      </c>
      <c r="Y127" s="98">
        <v>8.3373375561780829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14.521614639176729</v>
      </c>
      <c r="D128" s="122">
        <f t="shared" si="48"/>
        <v>0</v>
      </c>
      <c r="E128" s="122">
        <f t="shared" si="48"/>
        <v>52.871924144234484</v>
      </c>
      <c r="F128" s="122">
        <f t="shared" si="48"/>
        <v>32.307681246513738</v>
      </c>
      <c r="G128" s="122">
        <f t="shared" si="48"/>
        <v>39.052988967846694</v>
      </c>
      <c r="H128" s="122">
        <f t="shared" si="48"/>
        <v>69.644354034097134</v>
      </c>
      <c r="I128" s="122">
        <f t="shared" si="48"/>
        <v>109.90904580103678</v>
      </c>
      <c r="J128" s="122">
        <f t="shared" si="48"/>
        <v>81.176008070566397</v>
      </c>
      <c r="K128" s="122">
        <f t="shared" si="48"/>
        <v>90.111107069912279</v>
      </c>
      <c r="L128" s="122">
        <f t="shared" si="48"/>
        <v>106.45451176927095</v>
      </c>
      <c r="M128" s="122">
        <f t="shared" si="48"/>
        <v>106.57070092791569</v>
      </c>
      <c r="N128" s="122">
        <f t="shared" si="48"/>
        <v>216.18140144317877</v>
      </c>
      <c r="O128" s="122">
        <f t="shared" si="48"/>
        <v>133.60548750704214</v>
      </c>
      <c r="P128" s="122">
        <f t="shared" si="48"/>
        <v>92.54425532662323</v>
      </c>
      <c r="Q128" s="122">
        <f t="shared" si="48"/>
        <v>124.88170756485314</v>
      </c>
      <c r="R128" s="122">
        <f t="shared" si="48"/>
        <v>120.37437902597809</v>
      </c>
      <c r="S128" s="122">
        <f t="shared" si="48"/>
        <v>168.88039412415776</v>
      </c>
      <c r="T128" s="122">
        <f t="shared" si="48"/>
        <v>361.46357871502926</v>
      </c>
      <c r="U128" s="122">
        <f t="shared" si="48"/>
        <v>364.91751889269074</v>
      </c>
      <c r="V128" s="122">
        <f t="shared" si="48"/>
        <v>216.10278281461331</v>
      </c>
      <c r="W128" s="122">
        <f t="shared" si="48"/>
        <v>662.32978167372141</v>
      </c>
      <c r="X128" s="122">
        <f t="shared" si="48"/>
        <v>474.23932812217095</v>
      </c>
      <c r="Y128" s="122">
        <f t="shared" si="48"/>
        <v>322.08441668880624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14.521614639176729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52.871924144234484</v>
      </c>
      <c r="F129" s="98">
        <f>IF(RES_hhdet_in_tes!F129=0,0,RES_hhdet_in_tes!F129*1000*11630/RES_hhdet_in_new!F126)</f>
        <v>32.307681246513738</v>
      </c>
      <c r="G129" s="98">
        <f>IF(RES_hhdet_in_tes!G129=0,0,RES_hhdet_in_tes!G129*1000*11630/RES_hhdet_in_new!G126)</f>
        <v>39.052988967846694</v>
      </c>
      <c r="H129" s="98">
        <f>IF(RES_hhdet_in_tes!H129=0,0,RES_hhdet_in_tes!H129*1000*11630/RES_hhdet_in_new!H126)</f>
        <v>69.644354034097134</v>
      </c>
      <c r="I129" s="98">
        <f>IF(RES_hhdet_in_tes!I129=0,0,RES_hhdet_in_tes!I129*1000*11630/RES_hhdet_in_new!I126)</f>
        <v>109.90904580103678</v>
      </c>
      <c r="J129" s="98">
        <f>IF(RES_hhdet_in_tes!J129=0,0,RES_hhdet_in_tes!J129*1000*11630/RES_hhdet_in_new!J126)</f>
        <v>81.176008070566397</v>
      </c>
      <c r="K129" s="98">
        <f>IF(RES_hhdet_in_tes!K129=0,0,RES_hhdet_in_tes!K129*1000*11630/RES_hhdet_in_new!K126)</f>
        <v>90.111107069912279</v>
      </c>
      <c r="L129" s="98">
        <f>IF(RES_hhdet_in_tes!L129=0,0,RES_hhdet_in_tes!L129*1000*11630/RES_hhdet_in_new!L126)</f>
        <v>106.45451176927095</v>
      </c>
      <c r="M129" s="98">
        <f>IF(RES_hhdet_in_tes!M129=0,0,RES_hhdet_in_tes!M129*1000*11630/RES_hhdet_in_new!M126)</f>
        <v>106.57070092791569</v>
      </c>
      <c r="N129" s="98">
        <f>IF(RES_hhdet_in_tes!N129=0,0,RES_hhdet_in_tes!N129*1000*11630/RES_hhdet_in_new!N126)</f>
        <v>216.18140144317877</v>
      </c>
      <c r="O129" s="98">
        <f>IF(RES_hhdet_in_tes!O129=0,0,RES_hhdet_in_tes!O129*1000*11630/RES_hhdet_in_new!O126)</f>
        <v>133.60548750704214</v>
      </c>
      <c r="P129" s="98">
        <f>IF(RES_hhdet_in_tes!P129=0,0,RES_hhdet_in_tes!P129*1000*11630/RES_hhdet_in_new!P126)</f>
        <v>92.54425532662323</v>
      </c>
      <c r="Q129" s="98">
        <f>IF(RES_hhdet_in_tes!Q129=0,0,RES_hhdet_in_tes!Q129*1000*11630/RES_hhdet_in_new!Q126)</f>
        <v>124.88170756485314</v>
      </c>
      <c r="R129" s="98">
        <f>IF(RES_hhdet_in_tes!R129=0,0,RES_hhdet_in_tes!R129*1000*11630/RES_hhdet_in_new!R126)</f>
        <v>120.37437902597809</v>
      </c>
      <c r="S129" s="98">
        <f>IF(RES_hhdet_in_tes!S129=0,0,RES_hhdet_in_tes!S129*1000*11630/RES_hhdet_in_new!S126)</f>
        <v>168.88039412415776</v>
      </c>
      <c r="T129" s="98">
        <f>IF(RES_hhdet_in_tes!T129=0,0,RES_hhdet_in_tes!T129*1000*11630/RES_hhdet_in_new!T126)</f>
        <v>361.46357871502926</v>
      </c>
      <c r="U129" s="98">
        <f>IF(RES_hhdet_in_tes!U129=0,0,RES_hhdet_in_tes!U129*1000*11630/RES_hhdet_in_new!U126)</f>
        <v>364.91751889269074</v>
      </c>
      <c r="V129" s="98">
        <f>IF(RES_hhdet_in_tes!V129=0,0,RES_hhdet_in_tes!V129*1000*11630/RES_hhdet_in_new!V126)</f>
        <v>216.10278281461331</v>
      </c>
      <c r="W129" s="98">
        <f>IF(RES_hhdet_in_tes!W129=0,0,RES_hhdet_in_tes!W129*1000*11630/RES_hhdet_in_new!W126)</f>
        <v>662.32978167372141</v>
      </c>
      <c r="X129" s="98">
        <f>IF(RES_hhdet_in_tes!X129=0,0,RES_hhdet_in_tes!X129*1000*11630/RES_hhdet_in_new!X126)</f>
        <v>474.23932812217095</v>
      </c>
      <c r="Y129" s="98">
        <f>IF(RES_hhdet_in_tes!Y129=0,0,RES_hhdet_in_tes!Y129*1000*11630/RES_hhdet_in_new!Y126)</f>
        <v>322.08441668880624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1054.1718483697898</v>
      </c>
      <c r="D130" s="122">
        <v>0</v>
      </c>
      <c r="E130" s="122">
        <v>1032.7072530207868</v>
      </c>
      <c r="F130" s="122">
        <v>1141.9110978188139</v>
      </c>
      <c r="G130" s="122">
        <v>1062.7769510709049</v>
      </c>
      <c r="H130" s="122">
        <v>1096.6401354402817</v>
      </c>
      <c r="I130" s="122">
        <v>1159.155866574737</v>
      </c>
      <c r="J130" s="122">
        <v>1143.5054688490218</v>
      </c>
      <c r="K130" s="122">
        <v>1099.4166050006465</v>
      </c>
      <c r="L130" s="122">
        <v>1139.7772186712441</v>
      </c>
      <c r="M130" s="122">
        <v>1076.0674938199068</v>
      </c>
      <c r="N130" s="122">
        <v>1030.9692972237003</v>
      </c>
      <c r="O130" s="122">
        <v>1021.3250486250604</v>
      </c>
      <c r="P130" s="122">
        <v>1015.9957960888456</v>
      </c>
      <c r="Q130" s="122">
        <v>1176.6165054650198</v>
      </c>
      <c r="R130" s="122">
        <v>1176.4186866999748</v>
      </c>
      <c r="S130" s="122">
        <v>1174.23760554827</v>
      </c>
      <c r="T130" s="122">
        <v>1185.5898596516074</v>
      </c>
      <c r="U130" s="122">
        <v>1201.1682049939825</v>
      </c>
      <c r="V130" s="122">
        <v>1271.3100135190855</v>
      </c>
      <c r="W130" s="122">
        <v>1188.8983691063258</v>
      </c>
      <c r="X130" s="122">
        <v>1157.3685424173655</v>
      </c>
      <c r="Y130" s="122">
        <v>1216.3504117129905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1066.5734245658009</v>
      </c>
      <c r="D131" s="98">
        <v>0</v>
      </c>
      <c r="E131" s="98">
        <v>993.92174187834109</v>
      </c>
      <c r="F131" s="98">
        <v>1154.1528145614063</v>
      </c>
      <c r="G131" s="98">
        <v>1068.282770447965</v>
      </c>
      <c r="H131" s="98">
        <v>1083.373138519006</v>
      </c>
      <c r="I131" s="98">
        <v>1168.158537277498</v>
      </c>
      <c r="J131" s="98">
        <v>1138.8673061021284</v>
      </c>
      <c r="K131" s="98">
        <v>1091.8440638636446</v>
      </c>
      <c r="L131" s="98">
        <v>1140.9515696225847</v>
      </c>
      <c r="M131" s="98">
        <v>1070.9240002838474</v>
      </c>
      <c r="N131" s="98">
        <v>1031.8227202078394</v>
      </c>
      <c r="O131" s="98">
        <v>1028.0406469299128</v>
      </c>
      <c r="P131" s="98">
        <v>1038.5697309515003</v>
      </c>
      <c r="Q131" s="98">
        <v>1121.1706029884656</v>
      </c>
      <c r="R131" s="98">
        <v>1171.9771063289952</v>
      </c>
      <c r="S131" s="98">
        <v>1174.3653229436311</v>
      </c>
      <c r="T131" s="98">
        <v>1186.3451936090803</v>
      </c>
      <c r="U131" s="98">
        <v>1202.6808829987233</v>
      </c>
      <c r="V131" s="98">
        <v>1262.4858537798168</v>
      </c>
      <c r="W131" s="98">
        <v>1197.6716569520265</v>
      </c>
      <c r="X131" s="98">
        <v>1165.6249597503302</v>
      </c>
      <c r="Y131" s="98">
        <v>1215.2516279905342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1067.0594262002594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1139.0511892834706</v>
      </c>
      <c r="K132" s="98">
        <v>1092.3122173284353</v>
      </c>
      <c r="L132" s="98">
        <v>1141.7825956579445</v>
      </c>
      <c r="M132" s="98">
        <v>1071.7068336927553</v>
      </c>
      <c r="N132" s="98">
        <v>1033.3596108321005</v>
      </c>
      <c r="O132" s="98">
        <v>1028.7934054974974</v>
      </c>
      <c r="P132" s="98">
        <v>1039.3028622079269</v>
      </c>
      <c r="Q132" s="98">
        <v>0</v>
      </c>
      <c r="R132" s="98">
        <v>1173.3275711054232</v>
      </c>
      <c r="S132" s="98">
        <v>1176.1012781797035</v>
      </c>
      <c r="T132" s="98">
        <v>1187.4723876020839</v>
      </c>
      <c r="U132" s="98">
        <v>1203.2253899769864</v>
      </c>
      <c r="V132" s="98">
        <v>1261.8959578837307</v>
      </c>
      <c r="W132" s="98">
        <v>1199.290082465363</v>
      </c>
      <c r="X132" s="98">
        <v>1168.4294633578263</v>
      </c>
      <c r="Y132" s="98">
        <v>1219.4867344354918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249.28715586483256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290.59711891470283</v>
      </c>
      <c r="K133" s="101">
        <v>257.75247996597659</v>
      </c>
      <c r="L133" s="101">
        <v>258.75592710046988</v>
      </c>
      <c r="M133" s="101">
        <v>279.81951048771964</v>
      </c>
      <c r="N133" s="101">
        <v>164.40362040350834</v>
      </c>
      <c r="O133" s="101">
        <v>175.74720613188632</v>
      </c>
      <c r="P133" s="101">
        <v>182.69372513462952</v>
      </c>
      <c r="Q133" s="101">
        <v>0</v>
      </c>
      <c r="R133" s="101">
        <v>303.09437819663924</v>
      </c>
      <c r="S133" s="101">
        <v>286.68806994253157</v>
      </c>
      <c r="T133" s="101">
        <v>297.15141507360039</v>
      </c>
      <c r="U133" s="101">
        <v>295.73269403833035</v>
      </c>
      <c r="V133" s="101">
        <v>337.05601418444007</v>
      </c>
      <c r="W133" s="101">
        <v>256.1687927389172</v>
      </c>
      <c r="X133" s="101">
        <v>295.74382574527834</v>
      </c>
      <c r="Y133" s="101">
        <v>384.20360598898327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817.77227033542715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848.45407036876782</v>
      </c>
      <c r="K134" s="104">
        <v>834.55973736245869</v>
      </c>
      <c r="L134" s="104">
        <v>883.02666855747475</v>
      </c>
      <c r="M134" s="104">
        <v>791.8873232050355</v>
      </c>
      <c r="N134" s="104">
        <v>868.95599042859226</v>
      </c>
      <c r="O134" s="104">
        <v>853.0461993656113</v>
      </c>
      <c r="P134" s="104">
        <v>856.60913707329735</v>
      </c>
      <c r="Q134" s="104">
        <v>0</v>
      </c>
      <c r="R134" s="104">
        <v>870.23319290878396</v>
      </c>
      <c r="S134" s="104">
        <v>889.41320823717194</v>
      </c>
      <c r="T134" s="104">
        <v>890.32097252848337</v>
      </c>
      <c r="U134" s="104">
        <v>907.4926959386562</v>
      </c>
      <c r="V134" s="104">
        <v>924.83994369929076</v>
      </c>
      <c r="W134" s="104">
        <v>943.12128972644587</v>
      </c>
      <c r="X134" s="104">
        <v>872.68563761254791</v>
      </c>
      <c r="Y134" s="104">
        <v>835.28312844650873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1005.6259073256865</v>
      </c>
      <c r="D135" s="101">
        <v>0</v>
      </c>
      <c r="E135" s="101">
        <v>1128.4083835108722</v>
      </c>
      <c r="F135" s="101">
        <v>1075.8539861697461</v>
      </c>
      <c r="G135" s="101">
        <v>1036.6062552819931</v>
      </c>
      <c r="H135" s="101">
        <v>1155.0358663018042</v>
      </c>
      <c r="I135" s="101">
        <v>1100.820986023532</v>
      </c>
      <c r="J135" s="101">
        <v>1173.1712165363144</v>
      </c>
      <c r="K135" s="101">
        <v>1130.2899032283365</v>
      </c>
      <c r="L135" s="101">
        <v>1129.9884486086612</v>
      </c>
      <c r="M135" s="101">
        <v>1152.7632382078123</v>
      </c>
      <c r="N135" s="101">
        <v>969.70146626803455</v>
      </c>
      <c r="O135" s="101">
        <v>981.91578232638506</v>
      </c>
      <c r="P135" s="101">
        <v>1013.8209696843651</v>
      </c>
      <c r="Q135" s="101">
        <v>1192.1230911291318</v>
      </c>
      <c r="R135" s="101">
        <v>1185.1014655085346</v>
      </c>
      <c r="S135" s="101">
        <v>1173.501598027708</v>
      </c>
      <c r="T135" s="101">
        <v>1181.5001537864973</v>
      </c>
      <c r="U135" s="101">
        <v>1191.6943545664599</v>
      </c>
      <c r="V135" s="101">
        <v>1310.6860611351624</v>
      </c>
      <c r="W135" s="101">
        <v>1158.6600957853075</v>
      </c>
      <c r="X135" s="101">
        <v>1136.1906954951041</v>
      </c>
      <c r="Y135" s="101">
        <v>1219.1936286496195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1006.1970044315947</v>
      </c>
      <c r="D136" s="104">
        <v>0</v>
      </c>
      <c r="E136" s="104">
        <v>1128.5407910246797</v>
      </c>
      <c r="F136" s="104">
        <v>1075.6057299579186</v>
      </c>
      <c r="G136" s="104">
        <v>1036.1115988386721</v>
      </c>
      <c r="H136" s="104">
        <v>1154.2529479735931</v>
      </c>
      <c r="I136" s="104">
        <v>1100.7411636317495</v>
      </c>
      <c r="J136" s="104">
        <v>1174.2854788022196</v>
      </c>
      <c r="K136" s="104">
        <v>1131.9020285574725</v>
      </c>
      <c r="L136" s="104">
        <v>1131.1815132841211</v>
      </c>
      <c r="M136" s="104">
        <v>1153.5880394709989</v>
      </c>
      <c r="N136" s="104">
        <v>970.41920746902917</v>
      </c>
      <c r="O136" s="104">
        <v>982.164624889474</v>
      </c>
      <c r="P136" s="104">
        <v>1014.1001274872365</v>
      </c>
      <c r="Q136" s="104">
        <v>1192.3515474998248</v>
      </c>
      <c r="R136" s="104">
        <v>1185.4567435382737</v>
      </c>
      <c r="S136" s="104">
        <v>1173.6340697904684</v>
      </c>
      <c r="T136" s="104">
        <v>1181.5661136264555</v>
      </c>
      <c r="U136" s="104">
        <v>1192.0130233380637</v>
      </c>
      <c r="V136" s="104">
        <v>1311.9333182835264</v>
      </c>
      <c r="W136" s="104">
        <v>1160.1921366322179</v>
      </c>
      <c r="X136" s="104">
        <v>1139.0461519218541</v>
      </c>
      <c r="Y136" s="104">
        <v>1223.096419472957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234.93141553259522</v>
      </c>
      <c r="D137" s="98">
        <v>0</v>
      </c>
      <c r="E137" s="98">
        <v>314.84804865854761</v>
      </c>
      <c r="F137" s="98">
        <v>255.14092936533783</v>
      </c>
      <c r="G137" s="98">
        <v>210.5871974419118</v>
      </c>
      <c r="H137" s="98">
        <v>316.23445159052199</v>
      </c>
      <c r="I137" s="98">
        <v>245.1472430343118</v>
      </c>
      <c r="J137" s="98">
        <v>299.68872803374649</v>
      </c>
      <c r="K137" s="98">
        <v>267.23204498492009</v>
      </c>
      <c r="L137" s="98">
        <v>256.3257675615186</v>
      </c>
      <c r="M137" s="98">
        <v>301.62091443100735</v>
      </c>
      <c r="N137" s="98">
        <v>153.71590652988351</v>
      </c>
      <c r="O137" s="98">
        <v>167.49382859459126</v>
      </c>
      <c r="P137" s="98">
        <v>177.94440169768239</v>
      </c>
      <c r="Q137" s="98">
        <v>317.67072395775261</v>
      </c>
      <c r="R137" s="98">
        <v>306.33848124778859</v>
      </c>
      <c r="S137" s="98">
        <v>285.99525675985836</v>
      </c>
      <c r="T137" s="98">
        <v>295.61656484838625</v>
      </c>
      <c r="U137" s="98">
        <v>292.92824694642161</v>
      </c>
      <c r="V137" s="98">
        <v>350.62344148180409</v>
      </c>
      <c r="W137" s="98">
        <v>247.24764012316831</v>
      </c>
      <c r="X137" s="98">
        <v>287.77763334218702</v>
      </c>
      <c r="Y137" s="98">
        <v>385.57791519822041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771.26558889899957</v>
      </c>
      <c r="D138" s="98">
        <v>0</v>
      </c>
      <c r="E138" s="98">
        <v>813.69274236613194</v>
      </c>
      <c r="F138" s="98">
        <v>820.4648005925809</v>
      </c>
      <c r="G138" s="98">
        <v>825.52440139676025</v>
      </c>
      <c r="H138" s="98">
        <v>838.0184963830709</v>
      </c>
      <c r="I138" s="98">
        <v>855.59392059743766</v>
      </c>
      <c r="J138" s="98">
        <v>874.59675076847327</v>
      </c>
      <c r="K138" s="98">
        <v>864.66998357255238</v>
      </c>
      <c r="L138" s="98">
        <v>874.85574572260225</v>
      </c>
      <c r="M138" s="98">
        <v>851.96712503999152</v>
      </c>
      <c r="N138" s="98">
        <v>816.70330093914583</v>
      </c>
      <c r="O138" s="98">
        <v>814.67079629488262</v>
      </c>
      <c r="P138" s="98">
        <v>836.15572578955414</v>
      </c>
      <c r="Q138" s="98">
        <v>874.68082354207206</v>
      </c>
      <c r="R138" s="98">
        <v>879.11826229048495</v>
      </c>
      <c r="S138" s="98">
        <v>887.63881303061009</v>
      </c>
      <c r="T138" s="98">
        <v>885.94954877806936</v>
      </c>
      <c r="U138" s="98">
        <v>899.08477639164187</v>
      </c>
      <c r="V138" s="98">
        <v>961.30987680172245</v>
      </c>
      <c r="W138" s="98">
        <v>912.94449650904983</v>
      </c>
      <c r="X138" s="98">
        <v>851.26851857966699</v>
      </c>
      <c r="Y138" s="98">
        <v>837.51850427473687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435.01775588458781</v>
      </c>
      <c r="D139" s="122">
        <v>0</v>
      </c>
      <c r="E139" s="122">
        <v>463.39918512090168</v>
      </c>
      <c r="F139" s="122">
        <v>449.2796313576394</v>
      </c>
      <c r="G139" s="122">
        <v>440.22685414473466</v>
      </c>
      <c r="H139" s="122">
        <v>431.82383806986957</v>
      </c>
      <c r="I139" s="122">
        <v>405.50030094050527</v>
      </c>
      <c r="J139" s="122">
        <v>372.90078423259462</v>
      </c>
      <c r="K139" s="122">
        <v>345.06107964825213</v>
      </c>
      <c r="L139" s="122">
        <v>362.90219155644746</v>
      </c>
      <c r="M139" s="122">
        <v>322.02467063792443</v>
      </c>
      <c r="N139" s="122">
        <v>279.58713790297236</v>
      </c>
      <c r="O139" s="122">
        <v>284.64389882660129</v>
      </c>
      <c r="P139" s="122">
        <v>272.19952843553551</v>
      </c>
      <c r="Q139" s="122">
        <v>290.38328065917341</v>
      </c>
      <c r="R139" s="122">
        <v>275.81336209101659</v>
      </c>
      <c r="S139" s="122">
        <v>338.57735666352443</v>
      </c>
      <c r="T139" s="122">
        <v>361.67841554064523</v>
      </c>
      <c r="U139" s="122">
        <v>373.07702954947024</v>
      </c>
      <c r="V139" s="122">
        <v>572.84256895727913</v>
      </c>
      <c r="W139" s="122">
        <v>520.99353852471268</v>
      </c>
      <c r="X139" s="122">
        <v>474.95574195496471</v>
      </c>
      <c r="Y139" s="122">
        <v>460.24173275660723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427.80919355789621</v>
      </c>
      <c r="D140" s="98">
        <v>0</v>
      </c>
      <c r="E140" s="98">
        <v>463.39918512090168</v>
      </c>
      <c r="F140" s="98">
        <v>443.56540664143478</v>
      </c>
      <c r="G140" s="98">
        <v>443.83434249403632</v>
      </c>
      <c r="H140" s="98">
        <v>440.8707800590638</v>
      </c>
      <c r="I140" s="98">
        <v>402.12401869314391</v>
      </c>
      <c r="J140" s="98">
        <v>358.46742952805056</v>
      </c>
      <c r="K140" s="98">
        <v>358.91638330750953</v>
      </c>
      <c r="L140" s="98">
        <v>380.2937251982143</v>
      </c>
      <c r="M140" s="98">
        <v>314.45735573747805</v>
      </c>
      <c r="N140" s="98">
        <v>266.5876828284508</v>
      </c>
      <c r="O140" s="98">
        <v>289.94428156267497</v>
      </c>
      <c r="P140" s="98">
        <v>272.53658585286246</v>
      </c>
      <c r="Q140" s="98">
        <v>291.09456682066997</v>
      </c>
      <c r="R140" s="98">
        <v>259.06953479894213</v>
      </c>
      <c r="S140" s="98">
        <v>342.73334872459031</v>
      </c>
      <c r="T140" s="98">
        <v>371.07542771281413</v>
      </c>
      <c r="U140" s="98">
        <v>385.45395507108753</v>
      </c>
      <c r="V140" s="98">
        <v>540.0944288753052</v>
      </c>
      <c r="W140" s="98">
        <v>525.47712379655411</v>
      </c>
      <c r="X140" s="98">
        <v>476.10028968512927</v>
      </c>
      <c r="Y140" s="98">
        <v>453.82976392264123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479.0325784746546</v>
      </c>
      <c r="D141" s="33">
        <v>0</v>
      </c>
      <c r="E141" s="33">
        <v>0</v>
      </c>
      <c r="F141" s="33">
        <v>484.13430060619754</v>
      </c>
      <c r="G141" s="33">
        <v>429.37638336486037</v>
      </c>
      <c r="H141" s="33">
        <v>403.13253371688239</v>
      </c>
      <c r="I141" s="33">
        <v>415.32820661928082</v>
      </c>
      <c r="J141" s="33">
        <v>414.07212341057544</v>
      </c>
      <c r="K141" s="33">
        <v>323.78608588677139</v>
      </c>
      <c r="L141" s="33">
        <v>336.19478900805404</v>
      </c>
      <c r="M141" s="33">
        <v>331.05814544599912</v>
      </c>
      <c r="N141" s="33">
        <v>295.97436061409735</v>
      </c>
      <c r="O141" s="33">
        <v>273.20484512518414</v>
      </c>
      <c r="P141" s="33">
        <v>271.94673537254022</v>
      </c>
      <c r="Q141" s="33">
        <v>289.81623691106819</v>
      </c>
      <c r="R141" s="33">
        <v>291.36813498119022</v>
      </c>
      <c r="S141" s="33">
        <v>331.33739024057536</v>
      </c>
      <c r="T141" s="33">
        <v>349.30984205449209</v>
      </c>
      <c r="U141" s="33">
        <v>359.80144936951768</v>
      </c>
      <c r="V141" s="33">
        <v>597.44949697596383</v>
      </c>
      <c r="W141" s="33">
        <v>517.32795956108168</v>
      </c>
      <c r="X141" s="33">
        <v>474.30127665070933</v>
      </c>
      <c r="Y141" s="33">
        <v>464.66613303134352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8416.7531948848118</v>
      </c>
      <c r="D143" s="117">
        <f t="shared" si="49"/>
        <v>8779.5997338090856</v>
      </c>
      <c r="E143" s="117">
        <f t="shared" si="49"/>
        <v>9777.5026080962343</v>
      </c>
      <c r="F143" s="117">
        <f t="shared" si="49"/>
        <v>8903.3446150639775</v>
      </c>
      <c r="G143" s="117">
        <f t="shared" si="49"/>
        <v>8868.0073164028636</v>
      </c>
      <c r="H143" s="117">
        <f t="shared" si="49"/>
        <v>8974.9564641039833</v>
      </c>
      <c r="I143" s="117">
        <f t="shared" si="49"/>
        <v>7653.0704085889201</v>
      </c>
      <c r="J143" s="117">
        <f t="shared" si="49"/>
        <v>7559.0744259420235</v>
      </c>
      <c r="K143" s="117">
        <f t="shared" si="49"/>
        <v>7407.7034883403176</v>
      </c>
      <c r="L143" s="117">
        <f t="shared" si="49"/>
        <v>8662.0757543835352</v>
      </c>
      <c r="M143" s="117">
        <f t="shared" si="49"/>
        <v>8218.8173548769082</v>
      </c>
      <c r="N143" s="117">
        <f t="shared" si="49"/>
        <v>7983.957415505577</v>
      </c>
      <c r="O143" s="117">
        <f t="shared" si="49"/>
        <v>7343.2566128798735</v>
      </c>
      <c r="P143" s="117">
        <f t="shared" si="49"/>
        <v>6600.7602323276305</v>
      </c>
      <c r="Q143" s="117">
        <f t="shared" si="49"/>
        <v>8850.3888093911992</v>
      </c>
      <c r="R143" s="117">
        <f t="shared" ref="R143:V143" si="50">R144+R146+R148+R157</f>
        <v>7534.4222993848507</v>
      </c>
      <c r="S143" s="117">
        <f t="shared" si="50"/>
        <v>6533.3892838696274</v>
      </c>
      <c r="T143" s="117">
        <f t="shared" si="50"/>
        <v>6517.8935766481045</v>
      </c>
      <c r="U143" s="117">
        <f t="shared" si="50"/>
        <v>6390.7106049895438</v>
      </c>
      <c r="V143" s="117">
        <f t="shared" si="50"/>
        <v>5737.9961917287583</v>
      </c>
      <c r="W143" s="117">
        <f t="shared" ref="W143:Y143" si="51">W144+W146+W148+W157</f>
        <v>6365.0413739244059</v>
      </c>
      <c r="X143" s="117">
        <f t="shared" si="51"/>
        <v>5705.3243198196733</v>
      </c>
      <c r="Y143" s="117">
        <f t="shared" si="51"/>
        <v>4731.2201902361521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6968.6025234629451</v>
      </c>
      <c r="D144" s="122">
        <f t="shared" si="52"/>
        <v>7261.7687686692043</v>
      </c>
      <c r="E144" s="122">
        <f t="shared" si="52"/>
        <v>8134.0943299679939</v>
      </c>
      <c r="F144" s="122">
        <f t="shared" si="52"/>
        <v>7355.3608018404502</v>
      </c>
      <c r="G144" s="122">
        <f t="shared" si="52"/>
        <v>7341.9880232371243</v>
      </c>
      <c r="H144" s="122">
        <f t="shared" si="52"/>
        <v>7312.2664447148554</v>
      </c>
      <c r="I144" s="122">
        <f t="shared" si="52"/>
        <v>6043.5114264489348</v>
      </c>
      <c r="J144" s="122">
        <f t="shared" si="52"/>
        <v>5935.7492665167256</v>
      </c>
      <c r="K144" s="122">
        <f t="shared" si="52"/>
        <v>5837.8378352638047</v>
      </c>
      <c r="L144" s="122">
        <f t="shared" si="52"/>
        <v>7013.3883222150253</v>
      </c>
      <c r="M144" s="122">
        <f t="shared" si="52"/>
        <v>6588.9587453296499</v>
      </c>
      <c r="N144" s="122">
        <f t="shared" si="52"/>
        <v>6384.4558980233141</v>
      </c>
      <c r="O144" s="122">
        <f t="shared" si="52"/>
        <v>5821.5190365704038</v>
      </c>
      <c r="P144" s="122">
        <f t="shared" si="52"/>
        <v>5125.7546955344169</v>
      </c>
      <c r="Q144" s="122">
        <f t="shared" si="52"/>
        <v>7072.8025555313679</v>
      </c>
      <c r="R144" s="122">
        <f t="shared" si="52"/>
        <v>5797.137189211956</v>
      </c>
      <c r="S144" s="122">
        <f t="shared" si="52"/>
        <v>4700.1896447463578</v>
      </c>
      <c r="T144" s="122">
        <f t="shared" si="52"/>
        <v>4543.3813511243352</v>
      </c>
      <c r="U144" s="122">
        <f t="shared" si="52"/>
        <v>4246.2715103481869</v>
      </c>
      <c r="V144" s="122">
        <f t="shared" si="52"/>
        <v>3547.1786783171415</v>
      </c>
      <c r="W144" s="122">
        <f t="shared" si="52"/>
        <v>3673.5084637243185</v>
      </c>
      <c r="X144" s="122">
        <f t="shared" si="52"/>
        <v>3271.5046793170168</v>
      </c>
      <c r="Y144" s="122">
        <f t="shared" si="52"/>
        <v>2518.1326773669707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6968.6025234629451</v>
      </c>
      <c r="D145" s="98">
        <v>7261.7687686692043</v>
      </c>
      <c r="E145" s="98">
        <v>8134.0943299679939</v>
      </c>
      <c r="F145" s="98">
        <v>7355.3608018404502</v>
      </c>
      <c r="G145" s="98">
        <v>7341.9880232371243</v>
      </c>
      <c r="H145" s="98">
        <v>7312.2664447148554</v>
      </c>
      <c r="I145" s="98">
        <v>6043.5114264489348</v>
      </c>
      <c r="J145" s="98">
        <v>5935.7492665167256</v>
      </c>
      <c r="K145" s="98">
        <v>5837.8378352638047</v>
      </c>
      <c r="L145" s="98">
        <v>7013.3883222150253</v>
      </c>
      <c r="M145" s="98">
        <v>6588.9587453296499</v>
      </c>
      <c r="N145" s="98">
        <v>6384.4558980233141</v>
      </c>
      <c r="O145" s="98">
        <v>5821.5190365704038</v>
      </c>
      <c r="P145" s="98">
        <v>5125.7546955344169</v>
      </c>
      <c r="Q145" s="98">
        <v>7072.8025555313679</v>
      </c>
      <c r="R145" s="98">
        <v>5797.137189211956</v>
      </c>
      <c r="S145" s="98">
        <v>4700.1896447463578</v>
      </c>
      <c r="T145" s="98">
        <v>4543.3813511243352</v>
      </c>
      <c r="U145" s="98">
        <v>4246.2715103481869</v>
      </c>
      <c r="V145" s="98">
        <v>3547.1786783171415</v>
      </c>
      <c r="W145" s="98">
        <v>3673.5084637243185</v>
      </c>
      <c r="X145" s="98">
        <v>3271.5046793170168</v>
      </c>
      <c r="Y145" s="98">
        <v>2518.1326773669707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15.283512356674919</v>
      </c>
      <c r="D146" s="122">
        <f t="shared" si="53"/>
        <v>29.095515891344611</v>
      </c>
      <c r="E146" s="122">
        <f t="shared" si="53"/>
        <v>56.290152946529389</v>
      </c>
      <c r="F146" s="122">
        <f t="shared" si="53"/>
        <v>34.403525898776756</v>
      </c>
      <c r="G146" s="122">
        <f t="shared" si="53"/>
        <v>39.445947559934581</v>
      </c>
      <c r="H146" s="122">
        <f t="shared" si="53"/>
        <v>72.884884363370944</v>
      </c>
      <c r="I146" s="122">
        <f t="shared" si="53"/>
        <v>105.45233005428815</v>
      </c>
      <c r="J146" s="122">
        <f t="shared" si="53"/>
        <v>78.966181257630438</v>
      </c>
      <c r="K146" s="122">
        <f t="shared" si="53"/>
        <v>97.10897823554194</v>
      </c>
      <c r="L146" s="122">
        <f t="shared" si="53"/>
        <v>141.70186568697173</v>
      </c>
      <c r="M146" s="122">
        <f t="shared" si="53"/>
        <v>155.80305167782743</v>
      </c>
      <c r="N146" s="122">
        <f t="shared" si="53"/>
        <v>352.43567662788456</v>
      </c>
      <c r="O146" s="122">
        <f t="shared" si="53"/>
        <v>250.35770396987155</v>
      </c>
      <c r="P146" s="122">
        <f t="shared" si="53"/>
        <v>188.73274039667822</v>
      </c>
      <c r="Q146" s="122">
        <f t="shared" si="53"/>
        <v>297.92506895141793</v>
      </c>
      <c r="R146" s="122">
        <f t="shared" si="53"/>
        <v>288.44737663447927</v>
      </c>
      <c r="S146" s="122">
        <f t="shared" si="53"/>
        <v>315.35732281801467</v>
      </c>
      <c r="T146" s="122">
        <f t="shared" si="53"/>
        <v>418.96386067480569</v>
      </c>
      <c r="U146" s="122">
        <f t="shared" si="53"/>
        <v>566.93514501820152</v>
      </c>
      <c r="V146" s="122">
        <f t="shared" si="53"/>
        <v>313.32781348843355</v>
      </c>
      <c r="W146" s="122">
        <f t="shared" si="53"/>
        <v>1011.3208622103358</v>
      </c>
      <c r="X146" s="122">
        <f t="shared" si="53"/>
        <v>821.94333176521559</v>
      </c>
      <c r="Y146" s="122">
        <f t="shared" si="53"/>
        <v>533.74313038077264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15.283512356674919</v>
      </c>
      <c r="D147" s="98">
        <f>IF(RES_hhdet_in_tes!D147=0,0,RES_hhdet_in_tes!D147*1000*11630/RES_hhdet_in_new!D145)</f>
        <v>29.095515891344611</v>
      </c>
      <c r="E147" s="98">
        <f>IF(RES_hhdet_in_tes!E147=0,0,RES_hhdet_in_tes!E147*1000*11630/RES_hhdet_in_new!E145)</f>
        <v>56.290152946529389</v>
      </c>
      <c r="F147" s="98">
        <f>IF(RES_hhdet_in_tes!F147=0,0,RES_hhdet_in_tes!F147*1000*11630/RES_hhdet_in_new!F145)</f>
        <v>34.403525898776756</v>
      </c>
      <c r="G147" s="98">
        <f>IF(RES_hhdet_in_tes!G147=0,0,RES_hhdet_in_tes!G147*1000*11630/RES_hhdet_in_new!G145)</f>
        <v>39.445947559934581</v>
      </c>
      <c r="H147" s="98">
        <f>IF(RES_hhdet_in_tes!H147=0,0,RES_hhdet_in_tes!H147*1000*11630/RES_hhdet_in_new!H145)</f>
        <v>72.884884363370944</v>
      </c>
      <c r="I147" s="98">
        <f>IF(RES_hhdet_in_tes!I147=0,0,RES_hhdet_in_tes!I147*1000*11630/RES_hhdet_in_new!I145)</f>
        <v>105.45233005428815</v>
      </c>
      <c r="J147" s="98">
        <f>IF(RES_hhdet_in_tes!J147=0,0,RES_hhdet_in_tes!J147*1000*11630/RES_hhdet_in_new!J145)</f>
        <v>78.966181257630438</v>
      </c>
      <c r="K147" s="98">
        <f>IF(RES_hhdet_in_tes!K147=0,0,RES_hhdet_in_tes!K147*1000*11630/RES_hhdet_in_new!K145)</f>
        <v>97.10897823554194</v>
      </c>
      <c r="L147" s="98">
        <f>IF(RES_hhdet_in_tes!L147=0,0,RES_hhdet_in_tes!L147*1000*11630/RES_hhdet_in_new!L145)</f>
        <v>141.70186568697173</v>
      </c>
      <c r="M147" s="98">
        <f>IF(RES_hhdet_in_tes!M147=0,0,RES_hhdet_in_tes!M147*1000*11630/RES_hhdet_in_new!M145)</f>
        <v>155.80305167782743</v>
      </c>
      <c r="N147" s="98">
        <f>IF(RES_hhdet_in_tes!N147=0,0,RES_hhdet_in_tes!N147*1000*11630/RES_hhdet_in_new!N145)</f>
        <v>352.43567662788456</v>
      </c>
      <c r="O147" s="98">
        <f>IF(RES_hhdet_in_tes!O147=0,0,RES_hhdet_in_tes!O147*1000*11630/RES_hhdet_in_new!O145)</f>
        <v>250.35770396987155</v>
      </c>
      <c r="P147" s="98">
        <f>IF(RES_hhdet_in_tes!P147=0,0,RES_hhdet_in_tes!P147*1000*11630/RES_hhdet_in_new!P145)</f>
        <v>188.73274039667822</v>
      </c>
      <c r="Q147" s="98">
        <f>IF(RES_hhdet_in_tes!Q147=0,0,RES_hhdet_in_tes!Q147*1000*11630/RES_hhdet_in_new!Q145)</f>
        <v>297.92506895141793</v>
      </c>
      <c r="R147" s="98">
        <f>IF(RES_hhdet_in_tes!R147=0,0,RES_hhdet_in_tes!R147*1000*11630/RES_hhdet_in_new!R145)</f>
        <v>288.44737663447927</v>
      </c>
      <c r="S147" s="98">
        <f>IF(RES_hhdet_in_tes!S147=0,0,RES_hhdet_in_tes!S147*1000*11630/RES_hhdet_in_new!S145)</f>
        <v>315.35732281801467</v>
      </c>
      <c r="T147" s="98">
        <f>IF(RES_hhdet_in_tes!T147=0,0,RES_hhdet_in_tes!T147*1000*11630/RES_hhdet_in_new!T145)</f>
        <v>418.96386067480569</v>
      </c>
      <c r="U147" s="98">
        <f>IF(RES_hhdet_in_tes!U147=0,0,RES_hhdet_in_tes!U147*1000*11630/RES_hhdet_in_new!U145)</f>
        <v>566.93514501820152</v>
      </c>
      <c r="V147" s="98">
        <f>IF(RES_hhdet_in_tes!V147=0,0,RES_hhdet_in_tes!V147*1000*11630/RES_hhdet_in_new!V145)</f>
        <v>313.32781348843355</v>
      </c>
      <c r="W147" s="98">
        <f>IF(RES_hhdet_in_tes!W147=0,0,RES_hhdet_in_tes!W147*1000*11630/RES_hhdet_in_new!W145)</f>
        <v>1011.3208622103358</v>
      </c>
      <c r="X147" s="98">
        <f>IF(RES_hhdet_in_tes!X147=0,0,RES_hhdet_in_tes!X147*1000*11630/RES_hhdet_in_new!X145)</f>
        <v>821.94333176521559</v>
      </c>
      <c r="Y147" s="98">
        <f>IF(RES_hhdet_in_tes!Y147=0,0,RES_hhdet_in_tes!Y147*1000*11630/RES_hhdet_in_new!Y145)</f>
        <v>533.74313038077264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997.82642881316542</v>
      </c>
      <c r="D148" s="122">
        <v>1033.041590106121</v>
      </c>
      <c r="E148" s="122">
        <v>1123.7189400608097</v>
      </c>
      <c r="F148" s="122">
        <v>1064.4077977776167</v>
      </c>
      <c r="G148" s="122">
        <v>1046.3534928940644</v>
      </c>
      <c r="H148" s="122">
        <v>1158.0060487989467</v>
      </c>
      <c r="I148" s="122">
        <v>1098.5923689250317</v>
      </c>
      <c r="J148" s="122">
        <v>1171.5419502183199</v>
      </c>
      <c r="K148" s="122">
        <v>1127.4729442638973</v>
      </c>
      <c r="L148" s="122">
        <v>1143.9677131928704</v>
      </c>
      <c r="M148" s="122">
        <v>1152.0725107974242</v>
      </c>
      <c r="N148" s="122">
        <v>967.3671787061777</v>
      </c>
      <c r="O148" s="122">
        <v>986.7407044786512</v>
      </c>
      <c r="P148" s="122">
        <v>1014.0736172432979</v>
      </c>
      <c r="Q148" s="122">
        <v>1189.2778016289997</v>
      </c>
      <c r="R148" s="122">
        <v>1173.0173487882221</v>
      </c>
      <c r="S148" s="122">
        <v>1179.2584194824963</v>
      </c>
      <c r="T148" s="122">
        <v>1193.8776063959808</v>
      </c>
      <c r="U148" s="122">
        <v>1204.4243739961853</v>
      </c>
      <c r="V148" s="122">
        <v>1304.6532046124628</v>
      </c>
      <c r="W148" s="122">
        <v>1159.2189339213394</v>
      </c>
      <c r="X148" s="122">
        <v>1136.92050622038</v>
      </c>
      <c r="Y148" s="122">
        <v>1219.1015732609028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958.06796739041215</v>
      </c>
      <c r="D149" s="98">
        <v>1086.4058554193698</v>
      </c>
      <c r="E149" s="98">
        <v>1084.7503015899979</v>
      </c>
      <c r="F149" s="98">
        <v>947.86478869411576</v>
      </c>
      <c r="G149" s="98">
        <v>1143.8877010701913</v>
      </c>
      <c r="H149" s="98">
        <v>1186.0040561049111</v>
      </c>
      <c r="I149" s="98">
        <v>1018.4818869667018</v>
      </c>
      <c r="J149" s="98">
        <v>1012.7353508355415</v>
      </c>
      <c r="K149" s="98">
        <v>1065.2283192503398</v>
      </c>
      <c r="L149" s="98">
        <v>1400.470342737053</v>
      </c>
      <c r="M149" s="98">
        <v>1134.120384176138</v>
      </c>
      <c r="N149" s="98">
        <v>917.3308827586452</v>
      </c>
      <c r="O149" s="98">
        <v>1068.8112389084499</v>
      </c>
      <c r="P149" s="98">
        <v>1020.1966044545861</v>
      </c>
      <c r="Q149" s="98">
        <v>1056.6654955230074</v>
      </c>
      <c r="R149" s="98">
        <v>928.93348955839895</v>
      </c>
      <c r="S149" s="98">
        <v>1260.6319417785178</v>
      </c>
      <c r="T149" s="98">
        <v>1371.4508519931367</v>
      </c>
      <c r="U149" s="98">
        <v>1435.7784672657074</v>
      </c>
      <c r="V149" s="98">
        <v>1121.6330921421027</v>
      </c>
      <c r="W149" s="98">
        <v>1179.0714256951064</v>
      </c>
      <c r="X149" s="98">
        <v>1162.3382880773563</v>
      </c>
      <c r="Y149" s="98">
        <v>1179.0554923341783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1005.6259073256863</v>
      </c>
      <c r="D153" s="101">
        <v>1021.9011931638671</v>
      </c>
      <c r="E153" s="101">
        <v>1128.408383510872</v>
      </c>
      <c r="F153" s="101">
        <v>1075.8539861697461</v>
      </c>
      <c r="G153" s="101">
        <v>1036.6062552819933</v>
      </c>
      <c r="H153" s="101">
        <v>1155.0358663018039</v>
      </c>
      <c r="I153" s="101">
        <v>1100.8209860235318</v>
      </c>
      <c r="J153" s="101">
        <v>1173.1712165363147</v>
      </c>
      <c r="K153" s="101">
        <v>1130.2899032283369</v>
      </c>
      <c r="L153" s="101">
        <v>1129.9884486086607</v>
      </c>
      <c r="M153" s="101">
        <v>1152.7632382078123</v>
      </c>
      <c r="N153" s="101">
        <v>969.70146626803466</v>
      </c>
      <c r="O153" s="101">
        <v>981.91578232638471</v>
      </c>
      <c r="P153" s="101">
        <v>1013.8209696843652</v>
      </c>
      <c r="Q153" s="101">
        <v>1192.123091129132</v>
      </c>
      <c r="R153" s="101">
        <v>1185.1014655085346</v>
      </c>
      <c r="S153" s="101">
        <v>1173.501598027708</v>
      </c>
      <c r="T153" s="101">
        <v>1181.5001537864973</v>
      </c>
      <c r="U153" s="101">
        <v>1191.6943545664599</v>
      </c>
      <c r="V153" s="101">
        <v>1310.6860611351622</v>
      </c>
      <c r="W153" s="101">
        <v>1158.6600957853077</v>
      </c>
      <c r="X153" s="101">
        <v>1136.1906954951041</v>
      </c>
      <c r="Y153" s="101">
        <v>1219.1936286496191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1006.1970044315951</v>
      </c>
      <c r="D154" s="104">
        <v>1022.3044740051157</v>
      </c>
      <c r="E154" s="104">
        <v>1128.5407910246797</v>
      </c>
      <c r="F154" s="104">
        <v>0</v>
      </c>
      <c r="G154" s="104">
        <v>1036.1115988386721</v>
      </c>
      <c r="H154" s="104">
        <v>1154.2529479735936</v>
      </c>
      <c r="I154" s="104">
        <v>1100.7411636317499</v>
      </c>
      <c r="J154" s="104">
        <v>1174.2854788022196</v>
      </c>
      <c r="K154" s="104">
        <v>1131.9020285574725</v>
      </c>
      <c r="L154" s="104">
        <v>1131.1815132841209</v>
      </c>
      <c r="M154" s="104">
        <v>1153.5880394709989</v>
      </c>
      <c r="N154" s="104">
        <v>970.41920746902929</v>
      </c>
      <c r="O154" s="104">
        <v>982.16462488947434</v>
      </c>
      <c r="P154" s="104">
        <v>1014.1001274872365</v>
      </c>
      <c r="Q154" s="104">
        <v>1192.3515474998248</v>
      </c>
      <c r="R154" s="104">
        <v>1185.4567435382735</v>
      </c>
      <c r="S154" s="104">
        <v>1173.6340697904682</v>
      </c>
      <c r="T154" s="104">
        <v>1181.5661136264555</v>
      </c>
      <c r="U154" s="104">
        <v>1192.0130233380637</v>
      </c>
      <c r="V154" s="104">
        <v>1311.9333182835264</v>
      </c>
      <c r="W154" s="104">
        <v>1160.1921366322181</v>
      </c>
      <c r="X154" s="104">
        <v>1139.0461519218541</v>
      </c>
      <c r="Y154" s="104">
        <v>1223.0964194729572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234.93141553259525</v>
      </c>
      <c r="D155" s="98">
        <v>233.48065453840138</v>
      </c>
      <c r="E155" s="98">
        <v>314.84804865854767</v>
      </c>
      <c r="F155" s="98">
        <v>0</v>
      </c>
      <c r="G155" s="98">
        <v>210.58719744191183</v>
      </c>
      <c r="H155" s="98">
        <v>316.2344515905221</v>
      </c>
      <c r="I155" s="98">
        <v>245.1472430343118</v>
      </c>
      <c r="J155" s="98">
        <v>299.68872803374643</v>
      </c>
      <c r="K155" s="98">
        <v>267.23204498492004</v>
      </c>
      <c r="L155" s="98">
        <v>256.3257675615186</v>
      </c>
      <c r="M155" s="98">
        <v>301.62091443100729</v>
      </c>
      <c r="N155" s="98">
        <v>153.71590652988348</v>
      </c>
      <c r="O155" s="98">
        <v>167.49382859459129</v>
      </c>
      <c r="P155" s="98">
        <v>177.94440169768242</v>
      </c>
      <c r="Q155" s="98">
        <v>317.67072395775267</v>
      </c>
      <c r="R155" s="98">
        <v>306.33848124778865</v>
      </c>
      <c r="S155" s="98">
        <v>285.99525675985831</v>
      </c>
      <c r="T155" s="98">
        <v>295.61656484838619</v>
      </c>
      <c r="U155" s="98">
        <v>292.92824694642167</v>
      </c>
      <c r="V155" s="98">
        <v>350.62344148180392</v>
      </c>
      <c r="W155" s="98">
        <v>247.24764012316831</v>
      </c>
      <c r="X155" s="98">
        <v>287.77763334218707</v>
      </c>
      <c r="Y155" s="98">
        <v>385.57791519822041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771.26558889899979</v>
      </c>
      <c r="D156" s="98">
        <v>788.82381946671433</v>
      </c>
      <c r="E156" s="98">
        <v>813.69274236613194</v>
      </c>
      <c r="F156" s="98">
        <v>0</v>
      </c>
      <c r="G156" s="98">
        <v>825.52440139676025</v>
      </c>
      <c r="H156" s="98">
        <v>838.01849638307112</v>
      </c>
      <c r="I156" s="98">
        <v>855.59392059743789</v>
      </c>
      <c r="J156" s="98">
        <v>874.59675076847327</v>
      </c>
      <c r="K156" s="98">
        <v>864.6699835725525</v>
      </c>
      <c r="L156" s="98">
        <v>874.85574572260236</v>
      </c>
      <c r="M156" s="98">
        <v>851.96712503999152</v>
      </c>
      <c r="N156" s="98">
        <v>816.70330093914583</v>
      </c>
      <c r="O156" s="98">
        <v>814.67079629488308</v>
      </c>
      <c r="P156" s="98">
        <v>836.15572578955425</v>
      </c>
      <c r="Q156" s="98">
        <v>874.68082354207206</v>
      </c>
      <c r="R156" s="98">
        <v>879.11826229048484</v>
      </c>
      <c r="S156" s="98">
        <v>887.63881303060975</v>
      </c>
      <c r="T156" s="98">
        <v>885.94954877806936</v>
      </c>
      <c r="U156" s="98">
        <v>899.08477639164221</v>
      </c>
      <c r="V156" s="98">
        <v>961.30987680172257</v>
      </c>
      <c r="W156" s="98">
        <v>912.9444965090496</v>
      </c>
      <c r="X156" s="98">
        <v>851.26851857966699</v>
      </c>
      <c r="Y156" s="98">
        <v>837.51850427473687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435.04073025202678</v>
      </c>
      <c r="D157" s="122">
        <v>455.69385914241559</v>
      </c>
      <c r="E157" s="122">
        <v>463.39918512090156</v>
      </c>
      <c r="F157" s="122">
        <v>449.17248954713386</v>
      </c>
      <c r="G157" s="122">
        <v>440.21985271174236</v>
      </c>
      <c r="H157" s="122">
        <v>431.79908622680875</v>
      </c>
      <c r="I157" s="122">
        <v>405.51428316066557</v>
      </c>
      <c r="J157" s="122">
        <v>372.81702794934728</v>
      </c>
      <c r="K157" s="122">
        <v>345.28373057707381</v>
      </c>
      <c r="L157" s="122">
        <v>363.01785328866697</v>
      </c>
      <c r="M157" s="122">
        <v>321.98304707200759</v>
      </c>
      <c r="N157" s="122">
        <v>279.69866214820087</v>
      </c>
      <c r="O157" s="122">
        <v>284.63916786094711</v>
      </c>
      <c r="P157" s="122">
        <v>272.19917915323771</v>
      </c>
      <c r="Q157" s="122">
        <v>290.38338327941261</v>
      </c>
      <c r="R157" s="122">
        <v>275.82038475019402</v>
      </c>
      <c r="S157" s="122">
        <v>338.58389682275896</v>
      </c>
      <c r="T157" s="122">
        <v>361.67075845298319</v>
      </c>
      <c r="U157" s="122">
        <v>373.07957562696981</v>
      </c>
      <c r="V157" s="122">
        <v>572.83649531072058</v>
      </c>
      <c r="W157" s="122">
        <v>520.99311406841184</v>
      </c>
      <c r="X157" s="122">
        <v>474.95580251706087</v>
      </c>
      <c r="Y157" s="122">
        <v>460.24280922750557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427.80919355789615</v>
      </c>
      <c r="D158" s="98">
        <v>455.69385914241559</v>
      </c>
      <c r="E158" s="98">
        <v>463.39918512090156</v>
      </c>
      <c r="F158" s="98">
        <v>443.56540664143495</v>
      </c>
      <c r="G158" s="98">
        <v>443.83434249403632</v>
      </c>
      <c r="H158" s="98">
        <v>440.87078005906386</v>
      </c>
      <c r="I158" s="98">
        <v>402.12401869314397</v>
      </c>
      <c r="J158" s="98">
        <v>358.46742952805056</v>
      </c>
      <c r="K158" s="98">
        <v>358.91638330750953</v>
      </c>
      <c r="L158" s="98">
        <v>380.2937251982143</v>
      </c>
      <c r="M158" s="98">
        <v>314.45735573747811</v>
      </c>
      <c r="N158" s="98">
        <v>266.58768282845085</v>
      </c>
      <c r="O158" s="98">
        <v>289.94428156267497</v>
      </c>
      <c r="P158" s="98">
        <v>272.53658585286252</v>
      </c>
      <c r="Q158" s="98">
        <v>291.09456682066997</v>
      </c>
      <c r="R158" s="98">
        <v>259.06953479894224</v>
      </c>
      <c r="S158" s="98">
        <v>342.73334872459026</v>
      </c>
      <c r="T158" s="98">
        <v>371.07542771281419</v>
      </c>
      <c r="U158" s="98">
        <v>385.45395507108753</v>
      </c>
      <c r="V158" s="98">
        <v>540.0944288753052</v>
      </c>
      <c r="W158" s="98">
        <v>525.47712379655411</v>
      </c>
      <c r="X158" s="98">
        <v>476.10028968512921</v>
      </c>
      <c r="Y158" s="98">
        <v>453.82976392264135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479.03257847465466</v>
      </c>
      <c r="D159" s="33">
        <v>0</v>
      </c>
      <c r="E159" s="33">
        <v>0</v>
      </c>
      <c r="F159" s="33">
        <v>484.1343006061976</v>
      </c>
      <c r="G159" s="33">
        <v>429.37638336486032</v>
      </c>
      <c r="H159" s="33">
        <v>403.13253371688239</v>
      </c>
      <c r="I159" s="33">
        <v>415.32820661928082</v>
      </c>
      <c r="J159" s="33">
        <v>414.07212341057539</v>
      </c>
      <c r="K159" s="33">
        <v>323.78608588677133</v>
      </c>
      <c r="L159" s="33">
        <v>336.19478900805416</v>
      </c>
      <c r="M159" s="33">
        <v>331.05814544599912</v>
      </c>
      <c r="N159" s="33">
        <v>295.97436061409729</v>
      </c>
      <c r="O159" s="33">
        <v>273.20484512518402</v>
      </c>
      <c r="P159" s="33">
        <v>271.94673537254022</v>
      </c>
      <c r="Q159" s="33">
        <v>289.81623691106807</v>
      </c>
      <c r="R159" s="33">
        <v>291.36813498119022</v>
      </c>
      <c r="S159" s="33">
        <v>331.33739024057542</v>
      </c>
      <c r="T159" s="33">
        <v>349.30984205449221</v>
      </c>
      <c r="U159" s="33">
        <v>359.80144936951768</v>
      </c>
      <c r="V159" s="33">
        <v>597.44949697596394</v>
      </c>
      <c r="W159" s="33">
        <v>517.32795956108157</v>
      </c>
      <c r="X159" s="33">
        <v>474.30127665070938</v>
      </c>
      <c r="Y159" s="33">
        <v>464.66613303134346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8623.5328456448551</v>
      </c>
      <c r="D161" s="117">
        <f t="shared" si="54"/>
        <v>8956.0504963844287</v>
      </c>
      <c r="E161" s="117">
        <f t="shared" si="54"/>
        <v>9683.00864593607</v>
      </c>
      <c r="F161" s="117">
        <f t="shared" si="54"/>
        <v>8993.1558733984784</v>
      </c>
      <c r="G161" s="117">
        <f t="shared" si="54"/>
        <v>9074.7237385854169</v>
      </c>
      <c r="H161" s="117">
        <f t="shared" si="54"/>
        <v>8682.0729179702284</v>
      </c>
      <c r="I161" s="117">
        <f t="shared" si="54"/>
        <v>7748.5867030285981</v>
      </c>
      <c r="J161" s="117">
        <f t="shared" si="54"/>
        <v>7801.1857527531429</v>
      </c>
      <c r="K161" s="117">
        <f t="shared" si="54"/>
        <v>7944.0499057226398</v>
      </c>
      <c r="L161" s="117">
        <f t="shared" si="54"/>
        <v>0</v>
      </c>
      <c r="M161" s="117">
        <f t="shared" si="54"/>
        <v>0</v>
      </c>
      <c r="N161" s="117">
        <f t="shared" si="54"/>
        <v>7848.3215541162017</v>
      </c>
      <c r="O161" s="117">
        <f t="shared" si="54"/>
        <v>8038.0298509242584</v>
      </c>
      <c r="P161" s="117">
        <f t="shared" si="54"/>
        <v>7486.003681952071</v>
      </c>
      <c r="Q161" s="117">
        <f t="shared" si="54"/>
        <v>7944.6696832068646</v>
      </c>
      <c r="R161" s="117">
        <f t="shared" ref="R161:V161" si="55">R162+R164+R166+R175</f>
        <v>7476.5212675514249</v>
      </c>
      <c r="S161" s="117">
        <f t="shared" si="55"/>
        <v>7127.0119644985871</v>
      </c>
      <c r="T161" s="117">
        <f t="shared" si="55"/>
        <v>6224.7768512468556</v>
      </c>
      <c r="U161" s="117">
        <f t="shared" si="55"/>
        <v>4858.0760332293685</v>
      </c>
      <c r="V161" s="117">
        <f t="shared" si="55"/>
        <v>4772.1923654982511</v>
      </c>
      <c r="W161" s="117">
        <f t="shared" ref="W161:Y161" si="56">W162+W164+W166+W175</f>
        <v>5927.0331407477343</v>
      </c>
      <c r="X161" s="117">
        <f t="shared" si="56"/>
        <v>5619.2323230806915</v>
      </c>
      <c r="Y161" s="117">
        <f t="shared" si="56"/>
        <v>4988.3396583343074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7176.0983954115754</v>
      </c>
      <c r="D162" s="122">
        <f t="shared" si="57"/>
        <v>7439.4967242132197</v>
      </c>
      <c r="E162" s="122">
        <f t="shared" si="57"/>
        <v>8041.5008989591288</v>
      </c>
      <c r="F162" s="122">
        <f t="shared" si="57"/>
        <v>7446.5813699015052</v>
      </c>
      <c r="G162" s="122">
        <f t="shared" si="57"/>
        <v>7546.7319279620524</v>
      </c>
      <c r="H162" s="122">
        <f t="shared" si="57"/>
        <v>7023.4638465699909</v>
      </c>
      <c r="I162" s="122">
        <f t="shared" si="57"/>
        <v>6132.1305916319634</v>
      </c>
      <c r="J162" s="122">
        <f t="shared" si="57"/>
        <v>6177.0325411637778</v>
      </c>
      <c r="K162" s="122">
        <f t="shared" si="57"/>
        <v>6371.7024259833379</v>
      </c>
      <c r="L162" s="122">
        <f t="shared" si="57"/>
        <v>0</v>
      </c>
      <c r="M162" s="122">
        <f t="shared" si="57"/>
        <v>0</v>
      </c>
      <c r="N162" s="122">
        <f t="shared" si="57"/>
        <v>6266.6495840099706</v>
      </c>
      <c r="O162" s="122">
        <f t="shared" si="57"/>
        <v>6515.7512814687152</v>
      </c>
      <c r="P162" s="122">
        <f t="shared" si="57"/>
        <v>6011.2231715166572</v>
      </c>
      <c r="Q162" s="122">
        <f t="shared" si="57"/>
        <v>6169.4057487091331</v>
      </c>
      <c r="R162" s="122">
        <f t="shared" si="57"/>
        <v>5739.5224867480993</v>
      </c>
      <c r="S162" s="122">
        <f t="shared" si="57"/>
        <v>5292.8301222318787</v>
      </c>
      <c r="T162" s="122">
        <f t="shared" si="57"/>
        <v>4251.2477297266751</v>
      </c>
      <c r="U162" s="122">
        <f t="shared" si="57"/>
        <v>2714.8778115719074</v>
      </c>
      <c r="V162" s="122">
        <f t="shared" si="57"/>
        <v>2582.4426632542259</v>
      </c>
      <c r="W162" s="122">
        <f t="shared" si="57"/>
        <v>3248.5316961998574</v>
      </c>
      <c r="X162" s="122">
        <f t="shared" si="57"/>
        <v>3204.2918747041426</v>
      </c>
      <c r="Y162" s="122">
        <f t="shared" si="57"/>
        <v>2788.586261763237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7176.0983954115754</v>
      </c>
      <c r="D163" s="33">
        <v>7439.4967242132197</v>
      </c>
      <c r="E163" s="33">
        <v>8041.5008989591288</v>
      </c>
      <c r="F163" s="33">
        <v>7446.5813699015052</v>
      </c>
      <c r="G163" s="33">
        <v>7546.7319279620524</v>
      </c>
      <c r="H163" s="33">
        <v>7023.4638465699909</v>
      </c>
      <c r="I163" s="33">
        <v>6132.1305916319634</v>
      </c>
      <c r="J163" s="33">
        <v>6177.0325411637778</v>
      </c>
      <c r="K163" s="33">
        <v>6371.7024259833379</v>
      </c>
      <c r="L163" s="33">
        <v>0</v>
      </c>
      <c r="M163" s="33">
        <v>0</v>
      </c>
      <c r="N163" s="33">
        <v>6266.6495840099706</v>
      </c>
      <c r="O163" s="33">
        <v>6515.7512814687152</v>
      </c>
      <c r="P163" s="33">
        <v>6011.2231715166572</v>
      </c>
      <c r="Q163" s="33">
        <v>6169.4057487091331</v>
      </c>
      <c r="R163" s="33">
        <v>5739.5224867480993</v>
      </c>
      <c r="S163" s="33">
        <v>5292.8301222318787</v>
      </c>
      <c r="T163" s="33">
        <v>4251.2477297266751</v>
      </c>
      <c r="U163" s="33">
        <v>2714.8778115719074</v>
      </c>
      <c r="V163" s="33">
        <v>2582.4426632542259</v>
      </c>
      <c r="W163" s="33">
        <v>3248.5316961998574</v>
      </c>
      <c r="X163" s="33">
        <v>3204.2918747041426</v>
      </c>
      <c r="Y163" s="33">
        <v>2788.586261763237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14.515067601311376</v>
      </c>
      <c r="D164" s="122">
        <f t="shared" si="58"/>
        <v>27.653174077927527</v>
      </c>
      <c r="E164" s="122">
        <f t="shared" si="58"/>
        <v>54.343950849973844</v>
      </c>
      <c r="F164" s="122">
        <f t="shared" si="58"/>
        <v>33.219346565304363</v>
      </c>
      <c r="G164" s="122">
        <f t="shared" si="58"/>
        <v>40.707545029868527</v>
      </c>
      <c r="H164" s="122">
        <f t="shared" si="58"/>
        <v>68.909345216277998</v>
      </c>
      <c r="I164" s="122">
        <f t="shared" si="58"/>
        <v>111.87774084612649</v>
      </c>
      <c r="J164" s="122">
        <f t="shared" si="58"/>
        <v>80.701701724831111</v>
      </c>
      <c r="K164" s="122">
        <f t="shared" si="58"/>
        <v>100.09694679663555</v>
      </c>
      <c r="L164" s="122">
        <f t="shared" si="58"/>
        <v>0</v>
      </c>
      <c r="M164" s="122">
        <f t="shared" si="58"/>
        <v>0</v>
      </c>
      <c r="N164" s="122">
        <f t="shared" si="58"/>
        <v>334.91694416392539</v>
      </c>
      <c r="O164" s="122">
        <f t="shared" si="58"/>
        <v>250.75134815850336</v>
      </c>
      <c r="P164" s="122">
        <f t="shared" si="58"/>
        <v>188.50342782397055</v>
      </c>
      <c r="Q164" s="122">
        <f t="shared" si="58"/>
        <v>295.76691902471464</v>
      </c>
      <c r="R164" s="122">
        <f t="shared" si="58"/>
        <v>288.46138573485007</v>
      </c>
      <c r="S164" s="122">
        <f t="shared" si="58"/>
        <v>316.24040398128705</v>
      </c>
      <c r="T164" s="122">
        <f t="shared" si="58"/>
        <v>418.01207252978173</v>
      </c>
      <c r="U164" s="122">
        <f t="shared" si="58"/>
        <v>565.80713080196836</v>
      </c>
      <c r="V164" s="122">
        <f t="shared" si="58"/>
        <v>312.28879260700336</v>
      </c>
      <c r="W164" s="122">
        <f t="shared" si="58"/>
        <v>998.29226059377118</v>
      </c>
      <c r="X164" s="122">
        <f t="shared" si="58"/>
        <v>803.06475953785275</v>
      </c>
      <c r="Y164" s="122">
        <f t="shared" si="58"/>
        <v>520.40710360767036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14.515067601311376</v>
      </c>
      <c r="D165" s="98">
        <f>IF(RES_hhdet_in_tes!D165=0,0,RES_hhdet_in_tes!D165*1000*11630/RES_hhdet_in_new!D163)</f>
        <v>27.653174077927527</v>
      </c>
      <c r="E165" s="98">
        <f>IF(RES_hhdet_in_tes!E165=0,0,RES_hhdet_in_tes!E165*1000*11630/RES_hhdet_in_new!E163)</f>
        <v>54.343950849973844</v>
      </c>
      <c r="F165" s="98">
        <f>IF(RES_hhdet_in_tes!F165=0,0,RES_hhdet_in_tes!F165*1000*11630/RES_hhdet_in_new!F163)</f>
        <v>33.219346565304363</v>
      </c>
      <c r="G165" s="98">
        <f>IF(RES_hhdet_in_tes!G165=0,0,RES_hhdet_in_tes!G165*1000*11630/RES_hhdet_in_new!G163)</f>
        <v>40.707545029868527</v>
      </c>
      <c r="H165" s="98">
        <f>IF(RES_hhdet_in_tes!H165=0,0,RES_hhdet_in_tes!H165*1000*11630/RES_hhdet_in_new!H163)</f>
        <v>68.909345216277998</v>
      </c>
      <c r="I165" s="98">
        <f>IF(RES_hhdet_in_tes!I165=0,0,RES_hhdet_in_tes!I165*1000*11630/RES_hhdet_in_new!I163)</f>
        <v>111.87774084612649</v>
      </c>
      <c r="J165" s="98">
        <f>IF(RES_hhdet_in_tes!J165=0,0,RES_hhdet_in_tes!J165*1000*11630/RES_hhdet_in_new!J163)</f>
        <v>80.701701724831111</v>
      </c>
      <c r="K165" s="98">
        <f>IF(RES_hhdet_in_tes!K165=0,0,RES_hhdet_in_tes!K165*1000*11630/RES_hhdet_in_new!K163)</f>
        <v>100.09694679663555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334.91694416392539</v>
      </c>
      <c r="O165" s="98">
        <f>IF(RES_hhdet_in_tes!O165=0,0,RES_hhdet_in_tes!O165*1000*11630/RES_hhdet_in_new!O163)</f>
        <v>250.75134815850336</v>
      </c>
      <c r="P165" s="98">
        <f>IF(RES_hhdet_in_tes!P165=0,0,RES_hhdet_in_tes!P165*1000*11630/RES_hhdet_in_new!P163)</f>
        <v>188.50342782397055</v>
      </c>
      <c r="Q165" s="98">
        <f>IF(RES_hhdet_in_tes!Q165=0,0,RES_hhdet_in_tes!Q165*1000*11630/RES_hhdet_in_new!Q163)</f>
        <v>295.76691902471464</v>
      </c>
      <c r="R165" s="98">
        <f>IF(RES_hhdet_in_tes!R165=0,0,RES_hhdet_in_tes!R165*1000*11630/RES_hhdet_in_new!R163)</f>
        <v>288.46138573485007</v>
      </c>
      <c r="S165" s="98">
        <f>IF(RES_hhdet_in_tes!S165=0,0,RES_hhdet_in_tes!S165*1000*11630/RES_hhdet_in_new!S163)</f>
        <v>316.24040398128705</v>
      </c>
      <c r="T165" s="98">
        <f>IF(RES_hhdet_in_tes!T165=0,0,RES_hhdet_in_tes!T165*1000*11630/RES_hhdet_in_new!T163)</f>
        <v>418.01207252978173</v>
      </c>
      <c r="U165" s="98">
        <f>IF(RES_hhdet_in_tes!U165=0,0,RES_hhdet_in_tes!U165*1000*11630/RES_hhdet_in_new!U163)</f>
        <v>565.80713080196836</v>
      </c>
      <c r="V165" s="98">
        <f>IF(RES_hhdet_in_tes!V165=0,0,RES_hhdet_in_tes!V165*1000*11630/RES_hhdet_in_new!V163)</f>
        <v>312.28879260700336</v>
      </c>
      <c r="W165" s="98">
        <f>IF(RES_hhdet_in_tes!W165=0,0,RES_hhdet_in_tes!W165*1000*11630/RES_hhdet_in_new!W163)</f>
        <v>998.29226059377118</v>
      </c>
      <c r="X165" s="98">
        <f>IF(RES_hhdet_in_tes!X165=0,0,RES_hhdet_in_tes!X165*1000*11630/RES_hhdet_in_new!X163)</f>
        <v>803.06475953785275</v>
      </c>
      <c r="Y165" s="98">
        <f>IF(RES_hhdet_in_tes!Y165=0,0,RES_hhdet_in_tes!Y165*1000*11630/RES_hhdet_in_new!Y163)</f>
        <v>520.40710360767036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997.95608503541837</v>
      </c>
      <c r="D166" s="122">
        <v>1033.2067389508675</v>
      </c>
      <c r="E166" s="122">
        <v>1123.764611006065</v>
      </c>
      <c r="F166" s="122">
        <v>1064.1061854352679</v>
      </c>
      <c r="G166" s="122">
        <v>1047.010465273062</v>
      </c>
      <c r="H166" s="122">
        <v>1157.9655741866868</v>
      </c>
      <c r="I166" s="122">
        <v>1099.0468194893297</v>
      </c>
      <c r="J166" s="122">
        <v>1170.6246264217664</v>
      </c>
      <c r="K166" s="122">
        <v>1127.3862686034529</v>
      </c>
      <c r="L166" s="122">
        <v>0</v>
      </c>
      <c r="M166" s="122">
        <v>0</v>
      </c>
      <c r="N166" s="122">
        <v>967.02067147290848</v>
      </c>
      <c r="O166" s="122">
        <v>986.84691345684575</v>
      </c>
      <c r="P166" s="122">
        <v>1014.077865114485</v>
      </c>
      <c r="Q166" s="122">
        <v>1189.1158023965443</v>
      </c>
      <c r="R166" s="122">
        <v>1172.7616877614739</v>
      </c>
      <c r="S166" s="122">
        <v>1179.4066005812579</v>
      </c>
      <c r="T166" s="122">
        <v>1193.8403969027688</v>
      </c>
      <c r="U166" s="122">
        <v>1204.3220552037642</v>
      </c>
      <c r="V166" s="122">
        <v>1304.6249566978502</v>
      </c>
      <c r="W166" s="122">
        <v>1159.2167489253102</v>
      </c>
      <c r="X166" s="122">
        <v>1136.919868784764</v>
      </c>
      <c r="Y166" s="122">
        <v>1219.1044491286425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958.06796739041226</v>
      </c>
      <c r="D167" s="98">
        <v>1086.40585541937</v>
      </c>
      <c r="E167" s="98">
        <v>1084.7503015899981</v>
      </c>
      <c r="F167" s="98">
        <v>947.86478869411576</v>
      </c>
      <c r="G167" s="98">
        <v>1143.8877010701913</v>
      </c>
      <c r="H167" s="98">
        <v>1186.0040561049109</v>
      </c>
      <c r="I167" s="98">
        <v>1018.4818869667018</v>
      </c>
      <c r="J167" s="98">
        <v>1012.7353508355415</v>
      </c>
      <c r="K167" s="98">
        <v>1065.2283192503398</v>
      </c>
      <c r="L167" s="98">
        <v>0</v>
      </c>
      <c r="M167" s="98">
        <v>0</v>
      </c>
      <c r="N167" s="98">
        <v>917.3308827586452</v>
      </c>
      <c r="O167" s="98">
        <v>1068.8112389084499</v>
      </c>
      <c r="P167" s="98">
        <v>1020.1966044545863</v>
      </c>
      <c r="Q167" s="98">
        <v>1056.6654955230076</v>
      </c>
      <c r="R167" s="98">
        <v>928.93348955839917</v>
      </c>
      <c r="S167" s="98">
        <v>1260.6319417785176</v>
      </c>
      <c r="T167" s="98">
        <v>1371.4508519931364</v>
      </c>
      <c r="U167" s="98">
        <v>1435.7784672657074</v>
      </c>
      <c r="V167" s="98">
        <v>1121.6330921421027</v>
      </c>
      <c r="W167" s="98">
        <v>1179.0714256951064</v>
      </c>
      <c r="X167" s="98">
        <v>1162.3382880773559</v>
      </c>
      <c r="Y167" s="98">
        <v>1179.0554923341781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1005.6259073256865</v>
      </c>
      <c r="D171" s="101">
        <v>1021.9011931638669</v>
      </c>
      <c r="E171" s="101">
        <v>1128.408383510872</v>
      </c>
      <c r="F171" s="101">
        <v>1075.8539861697461</v>
      </c>
      <c r="G171" s="101">
        <v>1036.6062552819931</v>
      </c>
      <c r="H171" s="101">
        <v>1155.0358663018039</v>
      </c>
      <c r="I171" s="101">
        <v>1100.8209860235315</v>
      </c>
      <c r="J171" s="101">
        <v>1173.1712165363149</v>
      </c>
      <c r="K171" s="101">
        <v>1130.2899032283367</v>
      </c>
      <c r="L171" s="101">
        <v>0</v>
      </c>
      <c r="M171" s="101">
        <v>0</v>
      </c>
      <c r="N171" s="101">
        <v>969.70146626803489</v>
      </c>
      <c r="O171" s="101">
        <v>981.91578232638483</v>
      </c>
      <c r="P171" s="101">
        <v>1013.820969684365</v>
      </c>
      <c r="Q171" s="101">
        <v>1192.1230911291316</v>
      </c>
      <c r="R171" s="101">
        <v>1185.1014655085348</v>
      </c>
      <c r="S171" s="101">
        <v>1173.501598027708</v>
      </c>
      <c r="T171" s="101">
        <v>1181.5001537864973</v>
      </c>
      <c r="U171" s="101">
        <v>1191.6943545664597</v>
      </c>
      <c r="V171" s="101">
        <v>1310.6860611351619</v>
      </c>
      <c r="W171" s="101">
        <v>1158.6600957853077</v>
      </c>
      <c r="X171" s="101">
        <v>1136.1906954951039</v>
      </c>
      <c r="Y171" s="101">
        <v>1219.1936286496191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1006.197004431595</v>
      </c>
      <c r="D172" s="104">
        <v>1022.3044740051157</v>
      </c>
      <c r="E172" s="104">
        <v>1128.5407910246797</v>
      </c>
      <c r="F172" s="104">
        <v>0</v>
      </c>
      <c r="G172" s="104">
        <v>1036.1115988386721</v>
      </c>
      <c r="H172" s="104">
        <v>1154.2529479735936</v>
      </c>
      <c r="I172" s="104">
        <v>1100.7411636317499</v>
      </c>
      <c r="J172" s="104">
        <v>1174.2854788022196</v>
      </c>
      <c r="K172" s="104">
        <v>1131.9020285574725</v>
      </c>
      <c r="L172" s="104">
        <v>0</v>
      </c>
      <c r="M172" s="104">
        <v>0</v>
      </c>
      <c r="N172" s="104">
        <v>970.41920746902929</v>
      </c>
      <c r="O172" s="104">
        <v>982.16462488947434</v>
      </c>
      <c r="P172" s="104">
        <v>1014.1001274872366</v>
      </c>
      <c r="Q172" s="104">
        <v>1192.3515474998251</v>
      </c>
      <c r="R172" s="104">
        <v>1185.4567435382737</v>
      </c>
      <c r="S172" s="104">
        <v>1173.6340697904686</v>
      </c>
      <c r="T172" s="104">
        <v>1181.5661136264555</v>
      </c>
      <c r="U172" s="104">
        <v>1192.0130233380635</v>
      </c>
      <c r="V172" s="104">
        <v>1311.9333182835267</v>
      </c>
      <c r="W172" s="104">
        <v>1160.1921366322181</v>
      </c>
      <c r="X172" s="104">
        <v>1139.0461519218543</v>
      </c>
      <c r="Y172" s="104">
        <v>1223.0964194729572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234.9314155325952</v>
      </c>
      <c r="D173" s="98">
        <v>233.48065453840138</v>
      </c>
      <c r="E173" s="98">
        <v>314.84804865854767</v>
      </c>
      <c r="F173" s="98">
        <v>0</v>
      </c>
      <c r="G173" s="98">
        <v>210.58719744191183</v>
      </c>
      <c r="H173" s="98">
        <v>316.2344515905221</v>
      </c>
      <c r="I173" s="98">
        <v>245.14724303431186</v>
      </c>
      <c r="J173" s="98">
        <v>299.68872803374643</v>
      </c>
      <c r="K173" s="98">
        <v>267.23204498492004</v>
      </c>
      <c r="L173" s="98">
        <v>0</v>
      </c>
      <c r="M173" s="98">
        <v>0</v>
      </c>
      <c r="N173" s="98">
        <v>153.71590652988345</v>
      </c>
      <c r="O173" s="98">
        <v>167.49382859459129</v>
      </c>
      <c r="P173" s="98">
        <v>177.94440169768245</v>
      </c>
      <c r="Q173" s="98">
        <v>317.67072395775267</v>
      </c>
      <c r="R173" s="98">
        <v>306.33848124778865</v>
      </c>
      <c r="S173" s="98">
        <v>285.99525675985842</v>
      </c>
      <c r="T173" s="98">
        <v>295.61656484838613</v>
      </c>
      <c r="U173" s="98">
        <v>292.92824694642161</v>
      </c>
      <c r="V173" s="98">
        <v>350.62344148180398</v>
      </c>
      <c r="W173" s="98">
        <v>247.24764012316834</v>
      </c>
      <c r="X173" s="98">
        <v>287.77763334218702</v>
      </c>
      <c r="Y173" s="98">
        <v>385.5779151982203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771.26558889899979</v>
      </c>
      <c r="D174" s="33">
        <v>788.82381946671433</v>
      </c>
      <c r="E174" s="33">
        <v>813.69274236613194</v>
      </c>
      <c r="F174" s="33">
        <v>0</v>
      </c>
      <c r="G174" s="33">
        <v>825.52440139676025</v>
      </c>
      <c r="H174" s="33">
        <v>838.01849638307112</v>
      </c>
      <c r="I174" s="33">
        <v>855.593920597438</v>
      </c>
      <c r="J174" s="33">
        <v>874.59675076847327</v>
      </c>
      <c r="K174" s="33">
        <v>864.6699835725525</v>
      </c>
      <c r="L174" s="33">
        <v>0</v>
      </c>
      <c r="M174" s="33">
        <v>0</v>
      </c>
      <c r="N174" s="33">
        <v>816.70330093914595</v>
      </c>
      <c r="O174" s="33">
        <v>814.67079629488308</v>
      </c>
      <c r="P174" s="33">
        <v>836.15572578955414</v>
      </c>
      <c r="Q174" s="33">
        <v>874.6808235420724</v>
      </c>
      <c r="R174" s="33">
        <v>879.11826229048518</v>
      </c>
      <c r="S174" s="33">
        <v>887.63881303060998</v>
      </c>
      <c r="T174" s="33">
        <v>885.94954877806947</v>
      </c>
      <c r="U174" s="33">
        <v>899.08477639164187</v>
      </c>
      <c r="V174" s="33">
        <v>961.30987680172268</v>
      </c>
      <c r="W174" s="33">
        <v>912.9444965090496</v>
      </c>
      <c r="X174" s="33">
        <v>851.26851857966722</v>
      </c>
      <c r="Y174" s="33">
        <v>837.51850427473698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434.96329759654958</v>
      </c>
      <c r="D175" s="122">
        <v>455.69385914241548</v>
      </c>
      <c r="E175" s="122">
        <v>463.39918512090156</v>
      </c>
      <c r="F175" s="122">
        <v>449.24897149640168</v>
      </c>
      <c r="G175" s="122">
        <v>440.27380032043317</v>
      </c>
      <c r="H175" s="122">
        <v>431.73415199727253</v>
      </c>
      <c r="I175" s="122">
        <v>405.53155106117936</v>
      </c>
      <c r="J175" s="122">
        <v>372.82688344276852</v>
      </c>
      <c r="K175" s="122">
        <v>344.86426433921423</v>
      </c>
      <c r="L175" s="122">
        <v>0</v>
      </c>
      <c r="M175" s="122">
        <v>0</v>
      </c>
      <c r="N175" s="122">
        <v>279.734354469398</v>
      </c>
      <c r="O175" s="122">
        <v>284.68030784019351</v>
      </c>
      <c r="P175" s="122">
        <v>272.19921749695862</v>
      </c>
      <c r="Q175" s="122">
        <v>290.38121307647248</v>
      </c>
      <c r="R175" s="122">
        <v>275.77570730700148</v>
      </c>
      <c r="S175" s="122">
        <v>338.53483770416369</v>
      </c>
      <c r="T175" s="122">
        <v>361.67665208762963</v>
      </c>
      <c r="U175" s="122">
        <v>373.06903565172752</v>
      </c>
      <c r="V175" s="122">
        <v>572.83595293917199</v>
      </c>
      <c r="W175" s="122">
        <v>520.99243502879551</v>
      </c>
      <c r="X175" s="122">
        <v>474.95582005393209</v>
      </c>
      <c r="Y175" s="122">
        <v>460.24184383475773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427.80919355789615</v>
      </c>
      <c r="D176" s="98">
        <v>455.69385914241548</v>
      </c>
      <c r="E176" s="98">
        <v>463.39918512090156</v>
      </c>
      <c r="F176" s="98">
        <v>443.565406641435</v>
      </c>
      <c r="G176" s="98">
        <v>443.83434249403621</v>
      </c>
      <c r="H176" s="98">
        <v>440.8707800590638</v>
      </c>
      <c r="I176" s="98">
        <v>402.12401869314402</v>
      </c>
      <c r="J176" s="98">
        <v>358.46742952805056</v>
      </c>
      <c r="K176" s="98">
        <v>358.91638330750953</v>
      </c>
      <c r="L176" s="98">
        <v>0</v>
      </c>
      <c r="M176" s="98">
        <v>0</v>
      </c>
      <c r="N176" s="98">
        <v>266.58768282845085</v>
      </c>
      <c r="O176" s="98">
        <v>289.94428156267497</v>
      </c>
      <c r="P176" s="98">
        <v>272.53658585286252</v>
      </c>
      <c r="Q176" s="98">
        <v>291.09456682066991</v>
      </c>
      <c r="R176" s="98">
        <v>259.06953479894219</v>
      </c>
      <c r="S176" s="98">
        <v>342.73334872459026</v>
      </c>
      <c r="T176" s="98">
        <v>371.07542771281413</v>
      </c>
      <c r="U176" s="98">
        <v>385.45395507108748</v>
      </c>
      <c r="V176" s="98">
        <v>540.0944288753052</v>
      </c>
      <c r="W176" s="98">
        <v>525.47712379655422</v>
      </c>
      <c r="X176" s="98">
        <v>476.10028968512927</v>
      </c>
      <c r="Y176" s="98">
        <v>453.82976392264129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479.03257847465466</v>
      </c>
      <c r="D177" s="33">
        <v>0</v>
      </c>
      <c r="E177" s="33">
        <v>0</v>
      </c>
      <c r="F177" s="33">
        <v>484.13430060619754</v>
      </c>
      <c r="G177" s="33">
        <v>429.37638336486032</v>
      </c>
      <c r="H177" s="33">
        <v>403.13253371688234</v>
      </c>
      <c r="I177" s="33">
        <v>415.32820661928076</v>
      </c>
      <c r="J177" s="33">
        <v>414.07212341057544</v>
      </c>
      <c r="K177" s="33">
        <v>323.78608588677133</v>
      </c>
      <c r="L177" s="33">
        <v>0</v>
      </c>
      <c r="M177" s="33">
        <v>0</v>
      </c>
      <c r="N177" s="33">
        <v>295.97436061409735</v>
      </c>
      <c r="O177" s="33">
        <v>273.20484512518414</v>
      </c>
      <c r="P177" s="33">
        <v>271.94673537254027</v>
      </c>
      <c r="Q177" s="33">
        <v>289.81623691106813</v>
      </c>
      <c r="R177" s="33">
        <v>291.36813498119017</v>
      </c>
      <c r="S177" s="33">
        <v>331.33739024057536</v>
      </c>
      <c r="T177" s="33">
        <v>349.30984205449209</v>
      </c>
      <c r="U177" s="33">
        <v>359.80144936951774</v>
      </c>
      <c r="V177" s="33">
        <v>597.44949697596383</v>
      </c>
      <c r="W177" s="33">
        <v>517.32795956108157</v>
      </c>
      <c r="X177" s="33">
        <v>474.30127665070938</v>
      </c>
      <c r="Y177" s="33">
        <v>464.66613303134346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4079.5413239768977</v>
      </c>
      <c r="D3" s="117">
        <f t="shared" si="0"/>
        <v>4880.7933247788887</v>
      </c>
      <c r="E3" s="117">
        <f t="shared" si="0"/>
        <v>5036.2572772505291</v>
      </c>
      <c r="F3" s="117">
        <f t="shared" si="0"/>
        <v>4644.7345259369595</v>
      </c>
      <c r="G3" s="117">
        <f t="shared" si="0"/>
        <v>4771.4950017499696</v>
      </c>
      <c r="H3" s="117">
        <f t="shared" si="0"/>
        <v>4657.622232146543</v>
      </c>
      <c r="I3" s="117">
        <f t="shared" si="0"/>
        <v>0</v>
      </c>
      <c r="J3" s="117">
        <f t="shared" si="0"/>
        <v>3658.1832038311586</v>
      </c>
      <c r="K3" s="117">
        <f t="shared" si="0"/>
        <v>3396.7332078761092</v>
      </c>
      <c r="L3" s="117">
        <f t="shared" si="0"/>
        <v>3637.4950968008179</v>
      </c>
      <c r="M3" s="117">
        <f t="shared" si="0"/>
        <v>4224.7232969641673</v>
      </c>
      <c r="N3" s="117">
        <f t="shared" si="0"/>
        <v>4124.1242026923992</v>
      </c>
      <c r="O3" s="117">
        <f t="shared" si="0"/>
        <v>4042.280872674557</v>
      </c>
      <c r="P3" s="117">
        <f t="shared" si="0"/>
        <v>0</v>
      </c>
      <c r="Q3" s="117">
        <f t="shared" si="0"/>
        <v>2982.8332054890975</v>
      </c>
      <c r="R3" s="117">
        <f t="shared" ref="R3:V3" si="1">R4+R7+R9+R19</f>
        <v>3427.8190582593852</v>
      </c>
      <c r="S3" s="117">
        <f t="shared" si="1"/>
        <v>3754.1429985012655</v>
      </c>
      <c r="T3" s="117">
        <f t="shared" si="1"/>
        <v>2493.695108895663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3868.2125639285427</v>
      </c>
      <c r="D4" s="122">
        <f t="shared" si="3"/>
        <v>4620.4339867091512</v>
      </c>
      <c r="E4" s="122">
        <f t="shared" si="3"/>
        <v>4804.8147540352002</v>
      </c>
      <c r="F4" s="122">
        <f t="shared" si="3"/>
        <v>4459.1763036214779</v>
      </c>
      <c r="G4" s="122">
        <f t="shared" si="3"/>
        <v>4595.2481730292266</v>
      </c>
      <c r="H4" s="122">
        <f t="shared" si="3"/>
        <v>4478.6197493849313</v>
      </c>
      <c r="I4" s="122">
        <f t="shared" si="3"/>
        <v>0</v>
      </c>
      <c r="J4" s="122">
        <f t="shared" si="3"/>
        <v>3548.5394117008332</v>
      </c>
      <c r="K4" s="122">
        <f t="shared" si="3"/>
        <v>3289.914613419895</v>
      </c>
      <c r="L4" s="122">
        <f t="shared" si="3"/>
        <v>3520.7664804062256</v>
      </c>
      <c r="M4" s="122">
        <f t="shared" si="3"/>
        <v>4140.0991125425553</v>
      </c>
      <c r="N4" s="122">
        <f t="shared" si="3"/>
        <v>4051.3694986162586</v>
      </c>
      <c r="O4" s="122">
        <f t="shared" si="3"/>
        <v>3945.1082354962168</v>
      </c>
      <c r="P4" s="122">
        <f t="shared" si="3"/>
        <v>0</v>
      </c>
      <c r="Q4" s="122">
        <f t="shared" si="3"/>
        <v>2926.6158371903211</v>
      </c>
      <c r="R4" s="122">
        <f t="shared" ref="R4:V4" si="4">SUM(R5:R6)</f>
        <v>3366.7381980344658</v>
      </c>
      <c r="S4" s="122">
        <f t="shared" si="4"/>
        <v>3646.7483347924258</v>
      </c>
      <c r="T4" s="122">
        <f t="shared" si="4"/>
        <v>2388.6025633575491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3868.2125639285427</v>
      </c>
      <c r="D5" s="98">
        <v>4620.4339867091512</v>
      </c>
      <c r="E5" s="98">
        <v>4804.8147540352002</v>
      </c>
      <c r="F5" s="98">
        <v>4459.1763036214779</v>
      </c>
      <c r="G5" s="98">
        <v>4595.2481730292266</v>
      </c>
      <c r="H5" s="98">
        <v>4478.6197493849313</v>
      </c>
      <c r="I5" s="98">
        <v>0</v>
      </c>
      <c r="J5" s="98">
        <v>3548.5394117008332</v>
      </c>
      <c r="K5" s="98">
        <v>3289.914613419895</v>
      </c>
      <c r="L5" s="98">
        <v>3520.7664804062256</v>
      </c>
      <c r="M5" s="98">
        <v>4140.0991125425553</v>
      </c>
      <c r="N5" s="98">
        <v>4051.3694986162586</v>
      </c>
      <c r="O5" s="98">
        <v>3945.1082354962168</v>
      </c>
      <c r="P5" s="98">
        <v>0</v>
      </c>
      <c r="Q5" s="98">
        <v>2926.6158371903211</v>
      </c>
      <c r="R5" s="98">
        <v>3366.7381980344658</v>
      </c>
      <c r="S5" s="98">
        <v>3646.7483347924258</v>
      </c>
      <c r="T5" s="98">
        <v>2388.6025633575491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67.26424084735082</v>
      </c>
      <c r="D9" s="122">
        <v>81.874410864612258</v>
      </c>
      <c r="E9" s="122">
        <v>50.045020839384847</v>
      </c>
      <c r="F9" s="122">
        <v>36.477252690211913</v>
      </c>
      <c r="G9" s="122">
        <v>45.977586561659983</v>
      </c>
      <c r="H9" s="122">
        <v>47.967689030662513</v>
      </c>
      <c r="I9" s="122">
        <v>0</v>
      </c>
      <c r="J9" s="122">
        <v>6.121360295685224</v>
      </c>
      <c r="K9" s="122">
        <v>22.03926690112025</v>
      </c>
      <c r="L9" s="122">
        <v>26.954783260780797</v>
      </c>
      <c r="M9" s="122">
        <v>17.949154970997458</v>
      </c>
      <c r="N9" s="122">
        <v>14.824144517378532</v>
      </c>
      <c r="O9" s="122">
        <v>20.010175678277967</v>
      </c>
      <c r="P9" s="122">
        <v>0</v>
      </c>
      <c r="Q9" s="122">
        <v>6.0035352135402045</v>
      </c>
      <c r="R9" s="122">
        <v>12.775622785987458</v>
      </c>
      <c r="S9" s="122">
        <v>23.643505064197861</v>
      </c>
      <c r="T9" s="122">
        <v>24.830390536821511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413.20409108352692</v>
      </c>
      <c r="D11" s="98">
        <v>465.66654662792007</v>
      </c>
      <c r="E11" s="98">
        <v>461.71521442067615</v>
      </c>
      <c r="F11" s="98">
        <v>400.61142767025228</v>
      </c>
      <c r="G11" s="98">
        <v>479.71020384613075</v>
      </c>
      <c r="H11" s="98">
        <v>493.20623849476073</v>
      </c>
      <c r="I11" s="98">
        <v>0</v>
      </c>
      <c r="J11" s="98">
        <v>412.91357630894873</v>
      </c>
      <c r="K11" s="98">
        <v>428.93626979599628</v>
      </c>
      <c r="L11" s="98">
        <v>555.85134129664186</v>
      </c>
      <c r="M11" s="98">
        <v>437.365901168297</v>
      </c>
      <c r="N11" s="98">
        <v>337.95809249455323</v>
      </c>
      <c r="O11" s="98">
        <v>369.62458312762749</v>
      </c>
      <c r="P11" s="98">
        <v>0</v>
      </c>
      <c r="Q11" s="98">
        <v>320.18854472214423</v>
      </c>
      <c r="R11" s="98">
        <v>271.16547102510322</v>
      </c>
      <c r="S11" s="98">
        <v>355.84669238035161</v>
      </c>
      <c r="T11" s="98">
        <v>376.00305670044003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96.459464040586724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96.459464040586724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144.06451920100415</v>
      </c>
      <c r="D19" s="122">
        <v>178.48492720512476</v>
      </c>
      <c r="E19" s="122">
        <v>181.39750237594359</v>
      </c>
      <c r="F19" s="122">
        <v>149.08096962527</v>
      </c>
      <c r="G19" s="122">
        <v>130.26924215908275</v>
      </c>
      <c r="H19" s="122">
        <v>131.0347937309491</v>
      </c>
      <c r="I19" s="122">
        <v>0</v>
      </c>
      <c r="J19" s="122">
        <v>103.52243183464051</v>
      </c>
      <c r="K19" s="122">
        <v>84.7793275550939</v>
      </c>
      <c r="L19" s="122">
        <v>89.773833133811323</v>
      </c>
      <c r="M19" s="122">
        <v>66.675029450614929</v>
      </c>
      <c r="N19" s="122">
        <v>57.930559558761779</v>
      </c>
      <c r="O19" s="122">
        <v>77.162461500062406</v>
      </c>
      <c r="P19" s="122">
        <v>0</v>
      </c>
      <c r="Q19" s="122">
        <v>50.213833085236132</v>
      </c>
      <c r="R19" s="122">
        <v>48.305237438932359</v>
      </c>
      <c r="S19" s="122">
        <v>83.751158644641507</v>
      </c>
      <c r="T19" s="122">
        <v>80.262155001292257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167.66057086132776</v>
      </c>
      <c r="D21" s="98">
        <v>178.48492720512476</v>
      </c>
      <c r="E21" s="98">
        <v>181.39750237594359</v>
      </c>
      <c r="F21" s="98">
        <v>173.53277677896423</v>
      </c>
      <c r="G21" s="98">
        <v>173.53724044763521</v>
      </c>
      <c r="H21" s="98">
        <v>172.27853208560848</v>
      </c>
      <c r="I21" s="98">
        <v>0</v>
      </c>
      <c r="J21" s="98">
        <v>139.91556360893128</v>
      </c>
      <c r="K21" s="98">
        <v>140.0096559075912</v>
      </c>
      <c r="L21" s="98">
        <v>148.26284563008232</v>
      </c>
      <c r="M21" s="98">
        <v>122.54172839722203</v>
      </c>
      <c r="N21" s="98">
        <v>103.86175095795193</v>
      </c>
      <c r="O21" s="98">
        <v>112.94483064434358</v>
      </c>
      <c r="P21" s="98">
        <v>0</v>
      </c>
      <c r="Q21" s="98">
        <v>113.15793371320818</v>
      </c>
      <c r="R21" s="98">
        <v>100.27060740627722</v>
      </c>
      <c r="S21" s="98">
        <v>131.8428170951039</v>
      </c>
      <c r="T21" s="98">
        <v>141.79647383561633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2045.11662315137</v>
      </c>
      <c r="O24" s="117">
        <f t="shared" si="7"/>
        <v>2931.861810318137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1950.993295793269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733.5853060598813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1972.5085775630969</v>
      </c>
      <c r="O25" s="122">
        <f t="shared" si="10"/>
        <v>2834.5439717725758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1845.6876866365965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669.39841963395486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1972.5085775630969</v>
      </c>
      <c r="O26" s="98">
        <v>2834.5439717725758</v>
      </c>
      <c r="P26" s="98">
        <v>0</v>
      </c>
      <c r="Q26" s="98">
        <v>0</v>
      </c>
      <c r="R26" s="98">
        <v>0</v>
      </c>
      <c r="S26" s="98">
        <v>1845.6876866365965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669.39841963395486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14.693830108458837</v>
      </c>
      <c r="O30" s="122">
        <v>20.119856657339998</v>
      </c>
      <c r="P30" s="122">
        <v>0</v>
      </c>
      <c r="Q30" s="122">
        <v>0</v>
      </c>
      <c r="R30" s="122">
        <v>0</v>
      </c>
      <c r="S30" s="122">
        <v>21.697969047582419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337.95809249455323</v>
      </c>
      <c r="O31" s="98">
        <v>369.62458312762755</v>
      </c>
      <c r="P31" s="98">
        <v>0</v>
      </c>
      <c r="Q31" s="98">
        <v>0</v>
      </c>
      <c r="R31" s="98">
        <v>0</v>
      </c>
      <c r="S31" s="98">
        <v>355.84669238035167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57.914215479814494</v>
      </c>
      <c r="O39" s="122">
        <v>77.197981888221392</v>
      </c>
      <c r="P39" s="122">
        <v>0</v>
      </c>
      <c r="Q39" s="122">
        <v>0</v>
      </c>
      <c r="R39" s="122">
        <v>0</v>
      </c>
      <c r="S39" s="122">
        <v>83.607640109090298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64.186886425926488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103.86175095795193</v>
      </c>
      <c r="O40" s="98">
        <v>112.94483064434361</v>
      </c>
      <c r="P40" s="98">
        <v>0</v>
      </c>
      <c r="Q40" s="98">
        <v>0</v>
      </c>
      <c r="R40" s="98">
        <v>0</v>
      </c>
      <c r="S40" s="98">
        <v>131.84281709510392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171.16503046913729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5408.9846297457407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5264.9233409174149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5264.9233409174149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144.06128882832576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167.66057086132778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3196.3466063121014</v>
      </c>
      <c r="D62" s="117">
        <f t="shared" si="21"/>
        <v>3114.3666489331449</v>
      </c>
      <c r="E62" s="117">
        <f t="shared" si="21"/>
        <v>3503.9485898675157</v>
      </c>
      <c r="F62" s="117">
        <f t="shared" si="21"/>
        <v>3058.8557008782482</v>
      </c>
      <c r="G62" s="117">
        <f t="shared" si="21"/>
        <v>3264.5271056898073</v>
      </c>
      <c r="H62" s="117">
        <f t="shared" si="21"/>
        <v>2888.8317974136257</v>
      </c>
      <c r="I62" s="117">
        <f t="shared" si="21"/>
        <v>2611.0449203938479</v>
      </c>
      <c r="J62" s="117">
        <f t="shared" si="21"/>
        <v>2679.4399312154342</v>
      </c>
      <c r="K62" s="117">
        <f t="shared" si="21"/>
        <v>2737.4171123630094</v>
      </c>
      <c r="L62" s="117">
        <f t="shared" si="21"/>
        <v>2908.7604292535152</v>
      </c>
      <c r="M62" s="117">
        <f t="shared" si="21"/>
        <v>2832.7555780545026</v>
      </c>
      <c r="N62" s="117">
        <f t="shared" si="21"/>
        <v>2693.9151914549961</v>
      </c>
      <c r="O62" s="117">
        <f t="shared" si="21"/>
        <v>2428.5341941452702</v>
      </c>
      <c r="P62" s="117">
        <f t="shared" si="21"/>
        <v>2050.1635173229511</v>
      </c>
      <c r="Q62" s="117">
        <f t="shared" si="21"/>
        <v>1969.0160964356921</v>
      </c>
      <c r="R62" s="117">
        <f t="shared" ref="R62:V62" si="22">R63+R66+R68+R77</f>
        <v>1885.8645120300182</v>
      </c>
      <c r="S62" s="117">
        <f t="shared" si="22"/>
        <v>1813.1701078449062</v>
      </c>
      <c r="T62" s="117">
        <f t="shared" si="22"/>
        <v>1576.14778763091</v>
      </c>
      <c r="U62" s="117">
        <f t="shared" si="22"/>
        <v>1432.3031795034776</v>
      </c>
      <c r="V62" s="117">
        <f t="shared" si="22"/>
        <v>1488.5029025567289</v>
      </c>
      <c r="W62" s="117">
        <f t="shared" ref="W62:Y62" si="23">W63+W66+W68+W77</f>
        <v>1431.2693938981888</v>
      </c>
      <c r="X62" s="117">
        <f t="shared" si="23"/>
        <v>1240.2163315090856</v>
      </c>
      <c r="Y62" s="117">
        <f t="shared" si="23"/>
        <v>984.01875913928484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2963.8758099860438</v>
      </c>
      <c r="D63" s="122">
        <f t="shared" si="24"/>
        <v>2934.5175134120154</v>
      </c>
      <c r="E63" s="122">
        <f t="shared" si="24"/>
        <v>3328.1766322799067</v>
      </c>
      <c r="F63" s="122">
        <f t="shared" si="24"/>
        <v>2823.8654648831985</v>
      </c>
      <c r="G63" s="122">
        <f t="shared" si="24"/>
        <v>3039.826537142731</v>
      </c>
      <c r="H63" s="122">
        <f t="shared" si="24"/>
        <v>2725.940003781197</v>
      </c>
      <c r="I63" s="122">
        <f t="shared" si="24"/>
        <v>2240.4430190836074</v>
      </c>
      <c r="J63" s="122">
        <f t="shared" si="24"/>
        <v>2293.5625070974493</v>
      </c>
      <c r="K63" s="122">
        <f t="shared" si="24"/>
        <v>2277.5528780041864</v>
      </c>
      <c r="L63" s="122">
        <f t="shared" si="24"/>
        <v>2435.9818993776885</v>
      </c>
      <c r="M63" s="122">
        <f t="shared" si="24"/>
        <v>2359.1609652949614</v>
      </c>
      <c r="N63" s="122">
        <f t="shared" si="24"/>
        <v>2276.5577570337227</v>
      </c>
      <c r="O63" s="122">
        <f t="shared" si="24"/>
        <v>2066.2234814011158</v>
      </c>
      <c r="P63" s="122">
        <f t="shared" si="24"/>
        <v>1723.1595486469341</v>
      </c>
      <c r="Q63" s="122">
        <f t="shared" si="24"/>
        <v>1731.3574451806051</v>
      </c>
      <c r="R63" s="122">
        <f t="shared" ref="R63:V63" si="25">SUM(R64:R65)</f>
        <v>1635.0319932889058</v>
      </c>
      <c r="S63" s="122">
        <f t="shared" si="25"/>
        <v>1516.9504357417104</v>
      </c>
      <c r="T63" s="122">
        <f t="shared" si="25"/>
        <v>1280.3996925483207</v>
      </c>
      <c r="U63" s="122">
        <f t="shared" si="25"/>
        <v>1129.0460323161051</v>
      </c>
      <c r="V63" s="122">
        <f t="shared" si="25"/>
        <v>1076.2369592804969</v>
      </c>
      <c r="W63" s="122">
        <f t="shared" ref="W63:Y63" si="26">SUM(W64:W65)</f>
        <v>1052.9380982155224</v>
      </c>
      <c r="X63" s="122">
        <f t="shared" si="26"/>
        <v>773.62014367898792</v>
      </c>
      <c r="Y63" s="122">
        <f t="shared" si="26"/>
        <v>542.16190771875995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2963.8758099860438</v>
      </c>
      <c r="D64" s="98">
        <v>2934.5175134120154</v>
      </c>
      <c r="E64" s="98">
        <v>3328.1766322799067</v>
      </c>
      <c r="F64" s="98">
        <v>2823.8654648831985</v>
      </c>
      <c r="G64" s="98">
        <v>3039.826537142731</v>
      </c>
      <c r="H64" s="98">
        <v>2725.940003781197</v>
      </c>
      <c r="I64" s="98">
        <v>2240.4430190836074</v>
      </c>
      <c r="J64" s="98">
        <v>2293.5625070974493</v>
      </c>
      <c r="K64" s="98">
        <v>2277.5528780041864</v>
      </c>
      <c r="L64" s="98">
        <v>2435.9818993776885</v>
      </c>
      <c r="M64" s="98">
        <v>2359.1609652949614</v>
      </c>
      <c r="N64" s="98">
        <v>2276.5577570337227</v>
      </c>
      <c r="O64" s="98">
        <v>2066.2234814011158</v>
      </c>
      <c r="P64" s="98">
        <v>1723.1595486469341</v>
      </c>
      <c r="Q64" s="98">
        <v>1731.3574451806051</v>
      </c>
      <c r="R64" s="98">
        <v>1635.0319932889058</v>
      </c>
      <c r="S64" s="98">
        <v>1516.9504357417104</v>
      </c>
      <c r="T64" s="98">
        <v>1280.3996925483207</v>
      </c>
      <c r="U64" s="98">
        <v>1129.0460323161051</v>
      </c>
      <c r="V64" s="98">
        <v>1076.2369592804969</v>
      </c>
      <c r="W64" s="98">
        <v>1052.9380982155224</v>
      </c>
      <c r="X64" s="98">
        <v>773.62014367898792</v>
      </c>
      <c r="Y64" s="98">
        <v>542.16190771875995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91.682817131781476</v>
      </c>
      <c r="D68" s="122">
        <v>48.441917595546755</v>
      </c>
      <c r="E68" s="122">
        <v>38.877870677167827</v>
      </c>
      <c r="F68" s="122">
        <v>73.742514869263587</v>
      </c>
      <c r="G68" s="122">
        <v>126.00525013383368</v>
      </c>
      <c r="H68" s="122">
        <v>35.782621909135727</v>
      </c>
      <c r="I68" s="122">
        <v>248.07919807797876</v>
      </c>
      <c r="J68" s="122">
        <v>259.68461688710403</v>
      </c>
      <c r="K68" s="122">
        <v>351.37942767424886</v>
      </c>
      <c r="L68" s="122">
        <v>344.59471609924464</v>
      </c>
      <c r="M68" s="122">
        <v>371.06696201482458</v>
      </c>
      <c r="N68" s="122">
        <v>333.01981903729603</v>
      </c>
      <c r="O68" s="122">
        <v>287.44718638540206</v>
      </c>
      <c r="P68" s="122">
        <v>234.6387435586926</v>
      </c>
      <c r="Q68" s="122">
        <v>142.14982671749308</v>
      </c>
      <c r="R68" s="122">
        <v>159.9821774627396</v>
      </c>
      <c r="S68" s="122">
        <v>184.10992220906314</v>
      </c>
      <c r="T68" s="122">
        <v>175.36139559435509</v>
      </c>
      <c r="U68" s="122">
        <v>186.23416133285167</v>
      </c>
      <c r="V68" s="122">
        <v>253.56786937232704</v>
      </c>
      <c r="W68" s="122">
        <v>202.04278955864817</v>
      </c>
      <c r="X68" s="122">
        <v>314.92058294833316</v>
      </c>
      <c r="Y68" s="122">
        <v>307.77050080320896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385.61519465763774</v>
      </c>
      <c r="D69" s="98">
        <v>408.59264583609428</v>
      </c>
      <c r="E69" s="98">
        <v>390.49698851558469</v>
      </c>
      <c r="F69" s="98">
        <v>399.00331883520425</v>
      </c>
      <c r="G69" s="98">
        <v>420.95626650897731</v>
      </c>
      <c r="H69" s="98">
        <v>376.91434109617398</v>
      </c>
      <c r="I69" s="98">
        <v>404.46398443598844</v>
      </c>
      <c r="J69" s="98">
        <v>394.94543460267994</v>
      </c>
      <c r="K69" s="98">
        <v>396.16990206109398</v>
      </c>
      <c r="L69" s="98">
        <v>391.72609004224773</v>
      </c>
      <c r="M69" s="98">
        <v>371.28641185151702</v>
      </c>
      <c r="N69" s="98">
        <v>333.5150890906163</v>
      </c>
      <c r="O69" s="98">
        <v>300.80599760072494</v>
      </c>
      <c r="P69" s="98">
        <v>319.74458299982331</v>
      </c>
      <c r="Q69" s="98">
        <v>323.33449142379624</v>
      </c>
      <c r="R69" s="98">
        <v>326.41105762554935</v>
      </c>
      <c r="S69" s="98">
        <v>322.54574456811594</v>
      </c>
      <c r="T69" s="98">
        <v>312.62869259192689</v>
      </c>
      <c r="U69" s="98">
        <v>310.20042489773738</v>
      </c>
      <c r="V69" s="98">
        <v>326.2182002213487</v>
      </c>
      <c r="W69" s="98">
        <v>322.41271748686518</v>
      </c>
      <c r="X69" s="98">
        <v>315.50073969271688</v>
      </c>
      <c r="Y69" s="98">
        <v>308.1183716022187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90.054853810418408</v>
      </c>
      <c r="D70" s="98">
        <v>93.377130711924551</v>
      </c>
      <c r="E70" s="98">
        <v>0</v>
      </c>
      <c r="F70" s="98">
        <v>0</v>
      </c>
      <c r="G70" s="98">
        <v>0</v>
      </c>
      <c r="H70" s="98">
        <v>0</v>
      </c>
      <c r="I70" s="98">
        <v>90.089671494531615</v>
      </c>
      <c r="J70" s="98">
        <v>100.76744228379442</v>
      </c>
      <c r="K70" s="98">
        <v>93.574022297112805</v>
      </c>
      <c r="L70" s="98">
        <v>88.824910705171845</v>
      </c>
      <c r="M70" s="98">
        <v>97.054965925842311</v>
      </c>
      <c r="N70" s="98">
        <v>53.106392102083106</v>
      </c>
      <c r="O70" s="98">
        <v>51.315927878196504</v>
      </c>
      <c r="P70" s="98">
        <v>56.532441734673341</v>
      </c>
      <c r="Q70" s="98">
        <v>0</v>
      </c>
      <c r="R70" s="98">
        <v>84.419194473727771</v>
      </c>
      <c r="S70" s="98">
        <v>78.712030125839718</v>
      </c>
      <c r="T70" s="98">
        <v>78.260462472429253</v>
      </c>
      <c r="U70" s="98">
        <v>76.263522925297536</v>
      </c>
      <c r="V70" s="98">
        <v>87.127168294905104</v>
      </c>
      <c r="W70" s="98">
        <v>69.257251446767413</v>
      </c>
      <c r="X70" s="98">
        <v>80.340223851281792</v>
      </c>
      <c r="Y70" s="98">
        <v>97.29475257034693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90.054853810418408</v>
      </c>
      <c r="D71" s="101">
        <v>93.377130711924551</v>
      </c>
      <c r="E71" s="101">
        <v>0</v>
      </c>
      <c r="F71" s="101">
        <v>0</v>
      </c>
      <c r="G71" s="101">
        <v>0</v>
      </c>
      <c r="H71" s="101">
        <v>0</v>
      </c>
      <c r="I71" s="101">
        <v>90.089671494531615</v>
      </c>
      <c r="J71" s="101">
        <v>100.76744228379442</v>
      </c>
      <c r="K71" s="101">
        <v>93.574022297112805</v>
      </c>
      <c r="L71" s="101">
        <v>88.824910705171845</v>
      </c>
      <c r="M71" s="101">
        <v>97.054965925842311</v>
      </c>
      <c r="N71" s="101">
        <v>53.106392102083106</v>
      </c>
      <c r="O71" s="101">
        <v>51.315927878196504</v>
      </c>
      <c r="P71" s="101">
        <v>56.532441734673341</v>
      </c>
      <c r="Q71" s="101">
        <v>0</v>
      </c>
      <c r="R71" s="101">
        <v>84.419194473727771</v>
      </c>
      <c r="S71" s="101">
        <v>78.712030125839718</v>
      </c>
      <c r="T71" s="101">
        <v>78.260462472429253</v>
      </c>
      <c r="U71" s="101">
        <v>76.263522925297536</v>
      </c>
      <c r="V71" s="101">
        <v>87.127168294905104</v>
      </c>
      <c r="W71" s="101">
        <v>69.257251446767413</v>
      </c>
      <c r="X71" s="101">
        <v>80.340223851281792</v>
      </c>
      <c r="Y71" s="101">
        <v>97.29475257034693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140.78797919427589</v>
      </c>
      <c r="D77" s="122">
        <v>131.4072179255829</v>
      </c>
      <c r="E77" s="122">
        <v>136.89408691044136</v>
      </c>
      <c r="F77" s="122">
        <v>161.247721125786</v>
      </c>
      <c r="G77" s="122">
        <v>98.695318413242504</v>
      </c>
      <c r="H77" s="122">
        <v>127.1091717232928</v>
      </c>
      <c r="I77" s="122">
        <v>122.52270323226202</v>
      </c>
      <c r="J77" s="122">
        <v>126.1928072308809</v>
      </c>
      <c r="K77" s="122">
        <v>108.48480668457451</v>
      </c>
      <c r="L77" s="122">
        <v>128.18381377658221</v>
      </c>
      <c r="M77" s="122">
        <v>102.52765074471668</v>
      </c>
      <c r="N77" s="122">
        <v>84.337615383977194</v>
      </c>
      <c r="O77" s="122">
        <v>74.863526358752651</v>
      </c>
      <c r="P77" s="122">
        <v>92.365225117324485</v>
      </c>
      <c r="Q77" s="122">
        <v>95.508824537593867</v>
      </c>
      <c r="R77" s="122">
        <v>90.850341278372667</v>
      </c>
      <c r="S77" s="122">
        <v>112.10974989413272</v>
      </c>
      <c r="T77" s="122">
        <v>120.3866994882342</v>
      </c>
      <c r="U77" s="122">
        <v>117.02298585452077</v>
      </c>
      <c r="V77" s="122">
        <v>158.69807390390491</v>
      </c>
      <c r="W77" s="122">
        <v>176.28850612401823</v>
      </c>
      <c r="X77" s="122">
        <v>151.6756048817646</v>
      </c>
      <c r="Y77" s="122">
        <v>134.0863506173159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148.12555867470846</v>
      </c>
      <c r="D78" s="98">
        <v>159.12443677583985</v>
      </c>
      <c r="E78" s="98">
        <v>161.76936523057748</v>
      </c>
      <c r="F78" s="98">
        <v>162.83617652382313</v>
      </c>
      <c r="G78" s="98">
        <v>153.27953785330973</v>
      </c>
      <c r="H78" s="98">
        <v>147.7889693880548</v>
      </c>
      <c r="I78" s="98">
        <v>132.24370559877519</v>
      </c>
      <c r="J78" s="98">
        <v>145.48926525102584</v>
      </c>
      <c r="K78" s="98">
        <v>119.59986281554205</v>
      </c>
      <c r="L78" s="98">
        <v>129.15727600892106</v>
      </c>
      <c r="M78" s="98">
        <v>109.04959062992467</v>
      </c>
      <c r="N78" s="98">
        <v>90.898729936794339</v>
      </c>
      <c r="O78" s="98">
        <v>90.415465256810322</v>
      </c>
      <c r="P78" s="98">
        <v>92.782460682057305</v>
      </c>
      <c r="Q78" s="98">
        <v>99.699091451797415</v>
      </c>
      <c r="R78" s="98">
        <v>92.832097124506006</v>
      </c>
      <c r="S78" s="98">
        <v>113.69368557243089</v>
      </c>
      <c r="T78" s="98">
        <v>124.79776566080702</v>
      </c>
      <c r="U78" s="98">
        <v>127.04263963185748</v>
      </c>
      <c r="V78" s="98">
        <v>184.00966662863976</v>
      </c>
      <c r="W78" s="98">
        <v>183.90818560788026</v>
      </c>
      <c r="X78" s="98">
        <v>155.59387927012457</v>
      </c>
      <c r="Y78" s="98">
        <v>144.82052311113154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210.98563361491637</v>
      </c>
      <c r="D81" s="117">
        <f t="shared" si="28"/>
        <v>260.22349576118876</v>
      </c>
      <c r="E81" s="117">
        <f t="shared" si="28"/>
        <v>231.01399514760499</v>
      </c>
      <c r="F81" s="117">
        <f t="shared" si="28"/>
        <v>184.88005945886431</v>
      </c>
      <c r="G81" s="117">
        <f t="shared" si="28"/>
        <v>174.7967388049872</v>
      </c>
      <c r="H81" s="117">
        <f t="shared" si="28"/>
        <v>177.66181480586087</v>
      </c>
      <c r="I81" s="117">
        <f t="shared" si="28"/>
        <v>126.41004420050233</v>
      </c>
      <c r="J81" s="117">
        <f t="shared" si="28"/>
        <v>109.09954618885135</v>
      </c>
      <c r="K81" s="117">
        <f t="shared" si="28"/>
        <v>105.8495158235197</v>
      </c>
      <c r="L81" s="117">
        <f t="shared" si="28"/>
        <v>115.28091506742385</v>
      </c>
      <c r="M81" s="117">
        <f t="shared" si="28"/>
        <v>83.584309519222359</v>
      </c>
      <c r="N81" s="117">
        <f t="shared" si="28"/>
        <v>72.081480282462408</v>
      </c>
      <c r="O81" s="117">
        <f t="shared" si="28"/>
        <v>96.647918559962491</v>
      </c>
      <c r="P81" s="117">
        <f t="shared" si="28"/>
        <v>57.096666978684809</v>
      </c>
      <c r="Q81" s="117">
        <f t="shared" si="28"/>
        <v>56.896544531321041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95.098915493961385</v>
      </c>
      <c r="V81" s="117">
        <f t="shared" si="29"/>
        <v>96.888691404231963</v>
      </c>
      <c r="W81" s="117">
        <f t="shared" ref="W81:Y81" si="30">W82+W85+W87+W100</f>
        <v>94.55535230466208</v>
      </c>
      <c r="X81" s="117">
        <f t="shared" si="30"/>
        <v>68.368972761903535</v>
      </c>
      <c r="Y81" s="117">
        <f t="shared" si="30"/>
        <v>75.51830217797793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67.000629404540149</v>
      </c>
      <c r="D87" s="122">
        <v>81.815303262515059</v>
      </c>
      <c r="E87" s="122">
        <v>49.739008982910867</v>
      </c>
      <c r="F87" s="122">
        <v>35.934191352917622</v>
      </c>
      <c r="G87" s="122">
        <v>44.770191961779943</v>
      </c>
      <c r="H87" s="122">
        <v>46.835533998352275</v>
      </c>
      <c r="I87" s="122">
        <v>9.6479311351601904</v>
      </c>
      <c r="J87" s="122">
        <v>5.6753113144458496</v>
      </c>
      <c r="K87" s="122">
        <v>21.245187997213304</v>
      </c>
      <c r="L87" s="122">
        <v>25.679352243054357</v>
      </c>
      <c r="M87" s="122">
        <v>17.067283435501317</v>
      </c>
      <c r="N87" s="122">
        <v>14.267996559442066</v>
      </c>
      <c r="O87" s="122">
        <v>19.581675687850353</v>
      </c>
      <c r="P87" s="122">
        <v>11.695472617527908</v>
      </c>
      <c r="Q87" s="122">
        <v>6.8014614424809414</v>
      </c>
      <c r="R87" s="122">
        <v>0</v>
      </c>
      <c r="S87" s="122">
        <v>0</v>
      </c>
      <c r="T87" s="122">
        <v>0</v>
      </c>
      <c r="U87" s="122">
        <v>19.379093454130615</v>
      </c>
      <c r="V87" s="122">
        <v>9.2887960994792991</v>
      </c>
      <c r="W87" s="122">
        <v>5.5139998278143194</v>
      </c>
      <c r="X87" s="122">
        <v>3.1997309626097401</v>
      </c>
      <c r="Y87" s="122">
        <v>5.7892021417913613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413.20409108352703</v>
      </c>
      <c r="D92" s="101">
        <v>465.66654662792018</v>
      </c>
      <c r="E92" s="101">
        <v>461.71521442067609</v>
      </c>
      <c r="F92" s="101">
        <v>400.61142767025211</v>
      </c>
      <c r="G92" s="101">
        <v>479.71020384613064</v>
      </c>
      <c r="H92" s="101">
        <v>493.20623849476067</v>
      </c>
      <c r="I92" s="101">
        <v>419.67063308184891</v>
      </c>
      <c r="J92" s="101">
        <v>412.91357630894873</v>
      </c>
      <c r="K92" s="101">
        <v>428.93626979599628</v>
      </c>
      <c r="L92" s="101">
        <v>555.85134129664186</v>
      </c>
      <c r="M92" s="101">
        <v>437.36590116829717</v>
      </c>
      <c r="N92" s="101">
        <v>337.95809249455328</v>
      </c>
      <c r="O92" s="101">
        <v>369.62458312762749</v>
      </c>
      <c r="P92" s="101">
        <v>328.39822733312116</v>
      </c>
      <c r="Q92" s="101">
        <v>320.18854472214417</v>
      </c>
      <c r="R92" s="101">
        <v>0</v>
      </c>
      <c r="S92" s="101">
        <v>0</v>
      </c>
      <c r="T92" s="101">
        <v>0</v>
      </c>
      <c r="U92" s="101">
        <v>384.23516053193958</v>
      </c>
      <c r="V92" s="101">
        <v>294.62424267579985</v>
      </c>
      <c r="W92" s="101">
        <v>306.23709970749587</v>
      </c>
      <c r="X92" s="101">
        <v>301.0663586458486</v>
      </c>
      <c r="Y92" s="101">
        <v>304.97454592637769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96.459464040586738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105.24984105686636</v>
      </c>
      <c r="K93" s="104">
        <v>99.946678918268304</v>
      </c>
      <c r="L93" s="104">
        <v>126.8148058393971</v>
      </c>
      <c r="M93" s="104">
        <v>114.32175074812865</v>
      </c>
      <c r="N93" s="104">
        <v>53.347000627225292</v>
      </c>
      <c r="O93" s="104">
        <v>63.13573947113764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94.532653503001214</v>
      </c>
      <c r="V93" s="104">
        <v>0</v>
      </c>
      <c r="W93" s="104">
        <v>65.181455837695935</v>
      </c>
      <c r="X93" s="104">
        <v>76.056758369669041</v>
      </c>
      <c r="Y93" s="104">
        <v>96.031192931592003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96.459464040586738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105.24984105686636</v>
      </c>
      <c r="K94" s="98">
        <v>99.946678918268304</v>
      </c>
      <c r="L94" s="98">
        <v>126.8148058393971</v>
      </c>
      <c r="M94" s="98">
        <v>114.32175074812865</v>
      </c>
      <c r="N94" s="98">
        <v>53.347000627225292</v>
      </c>
      <c r="O94" s="98">
        <v>63.13573947113764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94.532653503001214</v>
      </c>
      <c r="V94" s="98">
        <v>0</v>
      </c>
      <c r="W94" s="98">
        <v>65.181455837695935</v>
      </c>
      <c r="X94" s="98">
        <v>76.056758369669041</v>
      </c>
      <c r="Y94" s="98">
        <v>96.031192931592003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143.98500421037622</v>
      </c>
      <c r="D100" s="122">
        <v>178.40819249867369</v>
      </c>
      <c r="E100" s="122">
        <v>181.27498616469413</v>
      </c>
      <c r="F100" s="122">
        <v>148.94586810594669</v>
      </c>
      <c r="G100" s="122">
        <v>130.02654684320726</v>
      </c>
      <c r="H100" s="122">
        <v>130.8262808075086</v>
      </c>
      <c r="I100" s="122">
        <v>116.76211306534213</v>
      </c>
      <c r="J100" s="122">
        <v>103.4242348744055</v>
      </c>
      <c r="K100" s="122">
        <v>84.604327826306388</v>
      </c>
      <c r="L100" s="122">
        <v>89.601562824369495</v>
      </c>
      <c r="M100" s="122">
        <v>66.517026083721035</v>
      </c>
      <c r="N100" s="122">
        <v>57.81348372302034</v>
      </c>
      <c r="O100" s="122">
        <v>77.066242872112142</v>
      </c>
      <c r="P100" s="122">
        <v>45.401194361156897</v>
      </c>
      <c r="Q100" s="122">
        <v>50.095083088840099</v>
      </c>
      <c r="R100" s="122">
        <v>0</v>
      </c>
      <c r="S100" s="122">
        <v>0</v>
      </c>
      <c r="T100" s="122">
        <v>0</v>
      </c>
      <c r="U100" s="122">
        <v>75.719822039830774</v>
      </c>
      <c r="V100" s="122">
        <v>87.599895304752664</v>
      </c>
      <c r="W100" s="122">
        <v>89.041352476847763</v>
      </c>
      <c r="X100" s="122">
        <v>65.1692417992938</v>
      </c>
      <c r="Y100" s="122">
        <v>69.729100036186566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167.66057086132778</v>
      </c>
      <c r="D102" s="98">
        <v>178.48492720512473</v>
      </c>
      <c r="E102" s="98">
        <v>181.39750237594356</v>
      </c>
      <c r="F102" s="98">
        <v>173.53277677896426</v>
      </c>
      <c r="G102" s="98">
        <v>173.53724044763521</v>
      </c>
      <c r="H102" s="98">
        <v>172.27853208560845</v>
      </c>
      <c r="I102" s="98">
        <v>157.04642240922348</v>
      </c>
      <c r="J102" s="98">
        <v>139.91556360893125</v>
      </c>
      <c r="K102" s="98">
        <v>140.00965590759122</v>
      </c>
      <c r="L102" s="98">
        <v>148.26284563008232</v>
      </c>
      <c r="M102" s="98">
        <v>122.541728397222</v>
      </c>
      <c r="N102" s="98">
        <v>103.86175095795194</v>
      </c>
      <c r="O102" s="98">
        <v>112.94483064434358</v>
      </c>
      <c r="P102" s="98">
        <v>106.12037827003095</v>
      </c>
      <c r="Q102" s="98">
        <v>113.15793371320818</v>
      </c>
      <c r="R102" s="98">
        <v>0</v>
      </c>
      <c r="S102" s="98">
        <v>0</v>
      </c>
      <c r="T102" s="98">
        <v>0</v>
      </c>
      <c r="U102" s="98">
        <v>146.40331411488759</v>
      </c>
      <c r="V102" s="98">
        <v>204.265588953693</v>
      </c>
      <c r="W102" s="98">
        <v>198.33146490539906</v>
      </c>
      <c r="X102" s="98">
        <v>179.5763774151668</v>
      </c>
      <c r="Y102" s="98">
        <v>171.16503046913726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144.06604119979482</v>
      </c>
      <c r="D124" s="117">
        <f t="shared" si="42"/>
        <v>0</v>
      </c>
      <c r="E124" s="117">
        <f t="shared" si="42"/>
        <v>181.39750237594359</v>
      </c>
      <c r="F124" s="117">
        <f t="shared" si="42"/>
        <v>149.09027452580281</v>
      </c>
      <c r="G124" s="117">
        <f t="shared" si="42"/>
        <v>130.23696774030157</v>
      </c>
      <c r="H124" s="117">
        <f t="shared" si="42"/>
        <v>130.97841782937326</v>
      </c>
      <c r="I124" s="117">
        <f t="shared" si="42"/>
        <v>116.88999242216667</v>
      </c>
      <c r="J124" s="117">
        <f t="shared" si="42"/>
        <v>103.59756925902319</v>
      </c>
      <c r="K124" s="117">
        <f t="shared" si="42"/>
        <v>84.790188944505843</v>
      </c>
      <c r="L124" s="117">
        <f t="shared" si="42"/>
        <v>89.791633161809614</v>
      </c>
      <c r="M124" s="117">
        <f t="shared" si="42"/>
        <v>66.682226318788864</v>
      </c>
      <c r="N124" s="117">
        <f t="shared" si="42"/>
        <v>57.917593017155241</v>
      </c>
      <c r="O124" s="117">
        <f t="shared" si="42"/>
        <v>77.181928308201321</v>
      </c>
      <c r="P124" s="117">
        <f t="shared" si="42"/>
        <v>45.480162115727538</v>
      </c>
      <c r="Q124" s="117">
        <f t="shared" si="42"/>
        <v>50.194788042287136</v>
      </c>
      <c r="R124" s="117">
        <f t="shared" ref="R124:V124" si="43">R125+R128+R130+R139</f>
        <v>48.289601312865287</v>
      </c>
      <c r="S124" s="117">
        <f t="shared" si="43"/>
        <v>83.761060573754563</v>
      </c>
      <c r="T124" s="117">
        <f t="shared" si="43"/>
        <v>80.577666700304945</v>
      </c>
      <c r="U124" s="117">
        <f t="shared" si="43"/>
        <v>75.766046317417931</v>
      </c>
      <c r="V124" s="117">
        <f t="shared" si="43"/>
        <v>87.635649481864036</v>
      </c>
      <c r="W124" s="117">
        <f t="shared" ref="W124:Y124" si="44">W125+W128+W130+W139</f>
        <v>89.211558949664635</v>
      </c>
      <c r="X124" s="117">
        <f t="shared" si="44"/>
        <v>65.328325161355082</v>
      </c>
      <c r="Y124" s="117">
        <f t="shared" si="44"/>
        <v>69.885272477913347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144.06604119979482</v>
      </c>
      <c r="D139" s="122">
        <v>0</v>
      </c>
      <c r="E139" s="122">
        <v>181.39750237594359</v>
      </c>
      <c r="F139" s="122">
        <v>149.09027452580281</v>
      </c>
      <c r="G139" s="122">
        <v>130.23696774030157</v>
      </c>
      <c r="H139" s="122">
        <v>130.97841782937326</v>
      </c>
      <c r="I139" s="122">
        <v>116.88999242216667</v>
      </c>
      <c r="J139" s="122">
        <v>103.59756925902319</v>
      </c>
      <c r="K139" s="122">
        <v>84.790188944505843</v>
      </c>
      <c r="L139" s="122">
        <v>89.791633161809614</v>
      </c>
      <c r="M139" s="122">
        <v>66.682226318788864</v>
      </c>
      <c r="N139" s="122">
        <v>57.917593017155241</v>
      </c>
      <c r="O139" s="122">
        <v>77.181928308201321</v>
      </c>
      <c r="P139" s="122">
        <v>45.480162115727538</v>
      </c>
      <c r="Q139" s="122">
        <v>50.194788042287136</v>
      </c>
      <c r="R139" s="122">
        <v>48.289601312865287</v>
      </c>
      <c r="S139" s="122">
        <v>83.761060573754563</v>
      </c>
      <c r="T139" s="122">
        <v>80.577666700304945</v>
      </c>
      <c r="U139" s="122">
        <v>75.766046317417931</v>
      </c>
      <c r="V139" s="122">
        <v>87.635649481864036</v>
      </c>
      <c r="W139" s="122">
        <v>89.211558949664635</v>
      </c>
      <c r="X139" s="122">
        <v>65.328325161355082</v>
      </c>
      <c r="Y139" s="122">
        <v>69.885272477913347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167.66057086132778</v>
      </c>
      <c r="D140" s="98">
        <v>0</v>
      </c>
      <c r="E140" s="98">
        <v>181.39750237594359</v>
      </c>
      <c r="F140" s="98">
        <v>173.53277677896421</v>
      </c>
      <c r="G140" s="98">
        <v>173.53724044763527</v>
      </c>
      <c r="H140" s="98">
        <v>172.27853208560848</v>
      </c>
      <c r="I140" s="98">
        <v>157.04642240922351</v>
      </c>
      <c r="J140" s="98">
        <v>139.91556360893125</v>
      </c>
      <c r="K140" s="98">
        <v>140.00965590759122</v>
      </c>
      <c r="L140" s="98">
        <v>148.26284563008235</v>
      </c>
      <c r="M140" s="98">
        <v>122.54172839722199</v>
      </c>
      <c r="N140" s="98">
        <v>103.86175095795193</v>
      </c>
      <c r="O140" s="98">
        <v>112.9448306443436</v>
      </c>
      <c r="P140" s="98">
        <v>106.12037827003093</v>
      </c>
      <c r="Q140" s="98">
        <v>113.15793371320821</v>
      </c>
      <c r="R140" s="98">
        <v>100.27060740627722</v>
      </c>
      <c r="S140" s="98">
        <v>131.84281709510392</v>
      </c>
      <c r="T140" s="98">
        <v>141.7964738356163</v>
      </c>
      <c r="U140" s="98">
        <v>146.40331411488756</v>
      </c>
      <c r="V140" s="98">
        <v>204.26558895369303</v>
      </c>
      <c r="W140" s="98">
        <v>198.33146490539906</v>
      </c>
      <c r="X140" s="98">
        <v>179.57637741516686</v>
      </c>
      <c r="Y140" s="98">
        <v>171.16503046913724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212.04798762407418</v>
      </c>
      <c r="D143" s="117">
        <f t="shared" si="49"/>
        <v>258.88778417685194</v>
      </c>
      <c r="E143" s="117">
        <f t="shared" si="49"/>
        <v>231.00326921452861</v>
      </c>
      <c r="F143" s="117">
        <f t="shared" si="49"/>
        <v>185.37561010522751</v>
      </c>
      <c r="G143" s="117">
        <f t="shared" si="49"/>
        <v>173.76294886719288</v>
      </c>
      <c r="H143" s="117">
        <f t="shared" si="49"/>
        <v>178.28910018952578</v>
      </c>
      <c r="I143" s="117">
        <f t="shared" si="49"/>
        <v>128.06614187393231</v>
      </c>
      <c r="J143" s="117">
        <f t="shared" si="49"/>
        <v>108.24825231532479</v>
      </c>
      <c r="K143" s="117">
        <f t="shared" si="49"/>
        <v>104.88365226267507</v>
      </c>
      <c r="L143" s="117">
        <f t="shared" si="49"/>
        <v>118.83262472843367</v>
      </c>
      <c r="M143" s="117">
        <f t="shared" si="49"/>
        <v>84.484114237213248</v>
      </c>
      <c r="N143" s="117">
        <f t="shared" si="49"/>
        <v>73.121497107229686</v>
      </c>
      <c r="O143" s="117">
        <f t="shared" si="49"/>
        <v>97.621522767204851</v>
      </c>
      <c r="P143" s="117">
        <f t="shared" si="49"/>
        <v>57.328139048893277</v>
      </c>
      <c r="Q143" s="117">
        <f t="shared" si="49"/>
        <v>56.968418719003864</v>
      </c>
      <c r="R143" s="117">
        <f t="shared" ref="R143:V143" si="50">R144+R146+R148+R157</f>
        <v>61.087943599337471</v>
      </c>
      <c r="S143" s="117">
        <f t="shared" si="50"/>
        <v>107.30946234677793</v>
      </c>
      <c r="T143" s="117">
        <f t="shared" si="50"/>
        <v>105.01725928665746</v>
      </c>
      <c r="U143" s="117">
        <f t="shared" si="50"/>
        <v>95.773301024815083</v>
      </c>
      <c r="V143" s="117">
        <f t="shared" si="50"/>
        <v>97.284765394337327</v>
      </c>
      <c r="W143" s="117">
        <f t="shared" ref="W143:Y143" si="51">W144+W146+W148+W157</f>
        <v>94.966058339124984</v>
      </c>
      <c r="X143" s="117">
        <f t="shared" si="51"/>
        <v>68.627816076068655</v>
      </c>
      <c r="Y143" s="117">
        <f t="shared" si="51"/>
        <v>75.751321849044501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68.057144413757385</v>
      </c>
      <c r="D148" s="122">
        <v>80.402856971727203</v>
      </c>
      <c r="E148" s="122">
        <v>49.605766838585048</v>
      </c>
      <c r="F148" s="122">
        <v>35.827038246933121</v>
      </c>
      <c r="G148" s="122">
        <v>43.61001853146643</v>
      </c>
      <c r="H148" s="122">
        <v>47.423676778342383</v>
      </c>
      <c r="I148" s="122">
        <v>11.342449542752671</v>
      </c>
      <c r="J148" s="122">
        <v>4.4399309280532115</v>
      </c>
      <c r="K148" s="122">
        <v>19.206101632656551</v>
      </c>
      <c r="L148" s="122">
        <v>28.652130994672266</v>
      </c>
      <c r="M148" s="122">
        <v>17.49463604673188</v>
      </c>
      <c r="N148" s="122">
        <v>15.598065807440918</v>
      </c>
      <c r="O148" s="122">
        <v>20.471515373222452</v>
      </c>
      <c r="P148" s="122">
        <v>11.910816535398176</v>
      </c>
      <c r="Q148" s="122">
        <v>6.7645467194819204</v>
      </c>
      <c r="R148" s="122">
        <v>12.820144045599436</v>
      </c>
      <c r="S148" s="122">
        <v>23.472736964403143</v>
      </c>
      <c r="T148" s="122">
        <v>24.489476290259002</v>
      </c>
      <c r="U148" s="122">
        <v>19.992723800035879</v>
      </c>
      <c r="V148" s="122">
        <v>9.6274850953115703</v>
      </c>
      <c r="W148" s="122">
        <v>5.7648296561573895</v>
      </c>
      <c r="X148" s="122">
        <v>3.2934456434287473</v>
      </c>
      <c r="Y148" s="122">
        <v>5.8830526839810906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413.20409108352698</v>
      </c>
      <c r="D149" s="98">
        <v>465.66654662792007</v>
      </c>
      <c r="E149" s="98">
        <v>461.7152144206762</v>
      </c>
      <c r="F149" s="98">
        <v>400.61142767025217</v>
      </c>
      <c r="G149" s="98">
        <v>479.71020384613075</v>
      </c>
      <c r="H149" s="98">
        <v>493.20623849476078</v>
      </c>
      <c r="I149" s="98">
        <v>419.67063308184885</v>
      </c>
      <c r="J149" s="98">
        <v>412.91357630894868</v>
      </c>
      <c r="K149" s="98">
        <v>428.93626979599634</v>
      </c>
      <c r="L149" s="98">
        <v>555.85134129664198</v>
      </c>
      <c r="M149" s="98">
        <v>437.36590116829706</v>
      </c>
      <c r="N149" s="98">
        <v>337.95809249455323</v>
      </c>
      <c r="O149" s="98">
        <v>369.6245831276276</v>
      </c>
      <c r="P149" s="98">
        <v>328.39822733312116</v>
      </c>
      <c r="Q149" s="98">
        <v>320.18854472214423</v>
      </c>
      <c r="R149" s="98">
        <v>271.16547102510322</v>
      </c>
      <c r="S149" s="98">
        <v>355.84669238035167</v>
      </c>
      <c r="T149" s="98">
        <v>376.00305670044008</v>
      </c>
      <c r="U149" s="98">
        <v>384.23516053193953</v>
      </c>
      <c r="V149" s="98">
        <v>294.62424267579985</v>
      </c>
      <c r="W149" s="98">
        <v>306.23709970749593</v>
      </c>
      <c r="X149" s="98">
        <v>301.0663586458486</v>
      </c>
      <c r="Y149" s="98">
        <v>304.97454592637774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143.9908432103168</v>
      </c>
      <c r="D157" s="122">
        <v>178.48492720512476</v>
      </c>
      <c r="E157" s="122">
        <v>181.39750237594356</v>
      </c>
      <c r="F157" s="122">
        <v>149.54857185829439</v>
      </c>
      <c r="G157" s="122">
        <v>130.15293033572644</v>
      </c>
      <c r="H157" s="122">
        <v>130.8654234111834</v>
      </c>
      <c r="I157" s="122">
        <v>116.72369233117965</v>
      </c>
      <c r="J157" s="122">
        <v>103.80832138727158</v>
      </c>
      <c r="K157" s="122">
        <v>85.677550630018516</v>
      </c>
      <c r="L157" s="122">
        <v>90.180493733761409</v>
      </c>
      <c r="M157" s="122">
        <v>66.989478190481364</v>
      </c>
      <c r="N157" s="122">
        <v>57.523431299788768</v>
      </c>
      <c r="O157" s="122">
        <v>77.150007393982392</v>
      </c>
      <c r="P157" s="122">
        <v>45.417322513495101</v>
      </c>
      <c r="Q157" s="122">
        <v>50.203871999521944</v>
      </c>
      <c r="R157" s="122">
        <v>48.267799553738037</v>
      </c>
      <c r="S157" s="122">
        <v>83.836725382374794</v>
      </c>
      <c r="T157" s="122">
        <v>80.527782996398457</v>
      </c>
      <c r="U157" s="122">
        <v>75.780577224779208</v>
      </c>
      <c r="V157" s="122">
        <v>87.657280299025757</v>
      </c>
      <c r="W157" s="122">
        <v>89.201228682967596</v>
      </c>
      <c r="X157" s="122">
        <v>65.334370432639901</v>
      </c>
      <c r="Y157" s="122">
        <v>69.86826916506341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167.66057086132776</v>
      </c>
      <c r="D158" s="98">
        <v>178.48492720512476</v>
      </c>
      <c r="E158" s="98">
        <v>181.39750237594356</v>
      </c>
      <c r="F158" s="98">
        <v>173.53277677896423</v>
      </c>
      <c r="G158" s="98">
        <v>173.53724044763524</v>
      </c>
      <c r="H158" s="98">
        <v>172.27853208560853</v>
      </c>
      <c r="I158" s="98">
        <v>157.04642240922354</v>
      </c>
      <c r="J158" s="98">
        <v>139.91556360893125</v>
      </c>
      <c r="K158" s="98">
        <v>140.00965590759122</v>
      </c>
      <c r="L158" s="98">
        <v>148.26284563008232</v>
      </c>
      <c r="M158" s="98">
        <v>122.541728397222</v>
      </c>
      <c r="N158" s="98">
        <v>103.86175095795194</v>
      </c>
      <c r="O158" s="98">
        <v>112.94483064434358</v>
      </c>
      <c r="P158" s="98">
        <v>106.12037827003093</v>
      </c>
      <c r="Q158" s="98">
        <v>113.15793371320818</v>
      </c>
      <c r="R158" s="98">
        <v>100.27060740627724</v>
      </c>
      <c r="S158" s="98">
        <v>131.84281709510392</v>
      </c>
      <c r="T158" s="98">
        <v>141.7964738356163</v>
      </c>
      <c r="U158" s="98">
        <v>146.40331411488756</v>
      </c>
      <c r="V158" s="98">
        <v>204.26558895369305</v>
      </c>
      <c r="W158" s="98">
        <v>198.33146490539909</v>
      </c>
      <c r="X158" s="98">
        <v>179.5763774151668</v>
      </c>
      <c r="Y158" s="98">
        <v>171.16503046913726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211.18796957579193</v>
      </c>
      <c r="D161" s="117">
        <f t="shared" si="54"/>
        <v>260.07607426386289</v>
      </c>
      <c r="E161" s="117">
        <f t="shared" si="54"/>
        <v>230.51614220793041</v>
      </c>
      <c r="F161" s="117">
        <f t="shared" si="54"/>
        <v>185.99251880381851</v>
      </c>
      <c r="G161" s="117">
        <f t="shared" si="54"/>
        <v>177.3395069791855</v>
      </c>
      <c r="H161" s="117">
        <f t="shared" si="54"/>
        <v>177.29379428017535</v>
      </c>
      <c r="I161" s="117">
        <f t="shared" si="54"/>
        <v>125.54348830537765</v>
      </c>
      <c r="J161" s="117">
        <f t="shared" si="54"/>
        <v>110.58979019853058</v>
      </c>
      <c r="K161" s="117">
        <f t="shared" si="54"/>
        <v>103.80285215052379</v>
      </c>
      <c r="L161" s="117">
        <f t="shared" si="54"/>
        <v>0</v>
      </c>
      <c r="M161" s="117">
        <f t="shared" si="54"/>
        <v>0</v>
      </c>
      <c r="N161" s="117">
        <f t="shared" si="54"/>
        <v>75.184551450160455</v>
      </c>
      <c r="O161" s="117">
        <f t="shared" si="54"/>
        <v>98.349734518126397</v>
      </c>
      <c r="P161" s="117">
        <f t="shared" si="54"/>
        <v>57.542236725663471</v>
      </c>
      <c r="Q161" s="117">
        <f t="shared" si="54"/>
        <v>57.158831076867543</v>
      </c>
      <c r="R161" s="117">
        <f t="shared" ref="R161:V161" si="55">R162+R164+R166+R175</f>
        <v>61.497247004242269</v>
      </c>
      <c r="S161" s="117">
        <f t="shared" si="55"/>
        <v>107.34899900309694</v>
      </c>
      <c r="T161" s="117">
        <f t="shared" si="55"/>
        <v>104.98196121831705</v>
      </c>
      <c r="U161" s="117">
        <f t="shared" si="55"/>
        <v>95.551915908380678</v>
      </c>
      <c r="V161" s="117">
        <f t="shared" si="55"/>
        <v>97.330624202471768</v>
      </c>
      <c r="W161" s="117">
        <f t="shared" ref="W161:Y161" si="56">W162+W164+W166+W175</f>
        <v>94.91496136522322</v>
      </c>
      <c r="X161" s="117">
        <f t="shared" si="56"/>
        <v>68.620630524387408</v>
      </c>
      <c r="Y161" s="117">
        <f t="shared" si="56"/>
        <v>75.745097692386224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66.943679561018342</v>
      </c>
      <c r="D166" s="122">
        <v>81.591147058738144</v>
      </c>
      <c r="E166" s="122">
        <v>49.118639831986833</v>
      </c>
      <c r="F166" s="122">
        <v>36.771097225771939</v>
      </c>
      <c r="G166" s="122">
        <v>46.539049626863431</v>
      </c>
      <c r="H166" s="122">
        <v>46.724801541608912</v>
      </c>
      <c r="I166" s="122">
        <v>9.0251749049859971</v>
      </c>
      <c r="J166" s="122">
        <v>6.8062677413562973</v>
      </c>
      <c r="K166" s="122">
        <v>19.79705860596906</v>
      </c>
      <c r="L166" s="122">
        <v>0</v>
      </c>
      <c r="M166" s="122">
        <v>0</v>
      </c>
      <c r="N166" s="122">
        <v>17.787268026029121</v>
      </c>
      <c r="O166" s="122">
        <v>20.922146214771374</v>
      </c>
      <c r="P166" s="122">
        <v>12.118015768749858</v>
      </c>
      <c r="Q166" s="122">
        <v>7.1470657304050063</v>
      </c>
      <c r="R166" s="122">
        <v>13.090746877073952</v>
      </c>
      <c r="S166" s="122">
        <v>24.079851364083943</v>
      </c>
      <c r="T166" s="122">
        <v>24.415782902625978</v>
      </c>
      <c r="U166" s="122">
        <v>19.831492156487201</v>
      </c>
      <c r="V166" s="122">
        <v>9.6714122895979138</v>
      </c>
      <c r="W166" s="122">
        <v>5.7302589072704571</v>
      </c>
      <c r="X166" s="122">
        <v>3.2845095720261672</v>
      </c>
      <c r="Y166" s="122">
        <v>5.8615797408122345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413.20409108352698</v>
      </c>
      <c r="D167" s="98">
        <v>465.66654662792013</v>
      </c>
      <c r="E167" s="98">
        <v>461.71521442067626</v>
      </c>
      <c r="F167" s="98">
        <v>400.61142767025217</v>
      </c>
      <c r="G167" s="98">
        <v>479.71020384613075</v>
      </c>
      <c r="H167" s="98">
        <v>493.20623849476073</v>
      </c>
      <c r="I167" s="98">
        <v>419.67063308184885</v>
      </c>
      <c r="J167" s="98">
        <v>412.91357630894868</v>
      </c>
      <c r="K167" s="98">
        <v>428.93626979599634</v>
      </c>
      <c r="L167" s="98">
        <v>0</v>
      </c>
      <c r="M167" s="98">
        <v>0</v>
      </c>
      <c r="N167" s="98">
        <v>337.95809249455328</v>
      </c>
      <c r="O167" s="98">
        <v>369.6245831276276</v>
      </c>
      <c r="P167" s="98">
        <v>328.39822733312116</v>
      </c>
      <c r="Q167" s="98">
        <v>320.18854472214429</v>
      </c>
      <c r="R167" s="98">
        <v>271.16547102510333</v>
      </c>
      <c r="S167" s="98">
        <v>355.84669238035161</v>
      </c>
      <c r="T167" s="98">
        <v>376.00305670044003</v>
      </c>
      <c r="U167" s="98">
        <v>384.23516053193953</v>
      </c>
      <c r="V167" s="98">
        <v>294.62424267579985</v>
      </c>
      <c r="W167" s="98">
        <v>306.23709970749587</v>
      </c>
      <c r="X167" s="98">
        <v>301.06635864584854</v>
      </c>
      <c r="Y167" s="98">
        <v>304.97454592637774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144.24429001477358</v>
      </c>
      <c r="D175" s="122">
        <v>178.48492720512473</v>
      </c>
      <c r="E175" s="122">
        <v>181.39750237594359</v>
      </c>
      <c r="F175" s="122">
        <v>149.22142157804657</v>
      </c>
      <c r="G175" s="122">
        <v>130.80045735232207</v>
      </c>
      <c r="H175" s="122">
        <v>130.56899273856644</v>
      </c>
      <c r="I175" s="122">
        <v>116.51831340039165</v>
      </c>
      <c r="J175" s="122">
        <v>103.78352245717429</v>
      </c>
      <c r="K175" s="122">
        <v>84.005793544554734</v>
      </c>
      <c r="L175" s="122">
        <v>0</v>
      </c>
      <c r="M175" s="122">
        <v>0</v>
      </c>
      <c r="N175" s="122">
        <v>57.397283424131331</v>
      </c>
      <c r="O175" s="122">
        <v>77.427588303355023</v>
      </c>
      <c r="P175" s="122">
        <v>45.424220956913615</v>
      </c>
      <c r="Q175" s="122">
        <v>50.011765346462539</v>
      </c>
      <c r="R175" s="122">
        <v>48.406500127168314</v>
      </c>
      <c r="S175" s="122">
        <v>83.269147639012999</v>
      </c>
      <c r="T175" s="122">
        <v>80.566178315691076</v>
      </c>
      <c r="U175" s="122">
        <v>75.720423751893478</v>
      </c>
      <c r="V175" s="122">
        <v>87.659211912873857</v>
      </c>
      <c r="W175" s="122">
        <v>89.184702457952767</v>
      </c>
      <c r="X175" s="122">
        <v>65.336120952361242</v>
      </c>
      <c r="Y175" s="122">
        <v>69.883517951573992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167.66057086132776</v>
      </c>
      <c r="D176" s="98">
        <v>178.48492720512473</v>
      </c>
      <c r="E176" s="98">
        <v>181.39750237594359</v>
      </c>
      <c r="F176" s="98">
        <v>173.53277677896426</v>
      </c>
      <c r="G176" s="98">
        <v>173.53724044763521</v>
      </c>
      <c r="H176" s="98">
        <v>172.27853208560848</v>
      </c>
      <c r="I176" s="98">
        <v>157.04642240922351</v>
      </c>
      <c r="J176" s="98">
        <v>139.91556360893125</v>
      </c>
      <c r="K176" s="98">
        <v>140.00965590759122</v>
      </c>
      <c r="L176" s="98">
        <v>0</v>
      </c>
      <c r="M176" s="98">
        <v>0</v>
      </c>
      <c r="N176" s="98">
        <v>103.86175095795194</v>
      </c>
      <c r="O176" s="98">
        <v>112.94483064434357</v>
      </c>
      <c r="P176" s="98">
        <v>106.12037827003095</v>
      </c>
      <c r="Q176" s="98">
        <v>113.15793371320817</v>
      </c>
      <c r="R176" s="98">
        <v>100.27060740627722</v>
      </c>
      <c r="S176" s="98">
        <v>131.84281709510392</v>
      </c>
      <c r="T176" s="98">
        <v>141.7964738356163</v>
      </c>
      <c r="U176" s="98">
        <v>146.40331411488759</v>
      </c>
      <c r="V176" s="98">
        <v>204.26558895369303</v>
      </c>
      <c r="W176" s="98">
        <v>198.33146490539912</v>
      </c>
      <c r="X176" s="98">
        <v>179.5763774151668</v>
      </c>
      <c r="Y176" s="98">
        <v>171.16503046913726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143.22943709703588</v>
      </c>
      <c r="D3" s="118">
        <f t="shared" si="0"/>
        <v>165.18823767642209</v>
      </c>
      <c r="E3" s="118">
        <f t="shared" si="0"/>
        <v>172.46036895102571</v>
      </c>
      <c r="F3" s="118">
        <f t="shared" si="0"/>
        <v>165.44280321548038</v>
      </c>
      <c r="G3" s="118">
        <f t="shared" si="0"/>
        <v>178.28969711830729</v>
      </c>
      <c r="H3" s="118">
        <f t="shared" si="0"/>
        <v>186.0276944380459</v>
      </c>
      <c r="I3" s="118">
        <f t="shared" si="0"/>
        <v>0</v>
      </c>
      <c r="J3" s="118">
        <f t="shared" si="0"/>
        <v>161.30907520717327</v>
      </c>
      <c r="K3" s="118">
        <f t="shared" si="0"/>
        <v>149.43829217396501</v>
      </c>
      <c r="L3" s="118">
        <f t="shared" si="0"/>
        <v>154.33427709750364</v>
      </c>
      <c r="M3" s="118">
        <f t="shared" si="0"/>
        <v>167.24887301976756</v>
      </c>
      <c r="N3" s="118">
        <f t="shared" si="0"/>
        <v>146.09851053146971</v>
      </c>
      <c r="O3" s="118">
        <f t="shared" si="0"/>
        <v>135.30613795980943</v>
      </c>
      <c r="P3" s="118">
        <f t="shared" si="0"/>
        <v>0</v>
      </c>
      <c r="Q3" s="118">
        <f t="shared" si="0"/>
        <v>107.65912912924024</v>
      </c>
      <c r="R3" s="118">
        <f t="shared" ref="R3:V3" si="1">R4+R7+R9+R19</f>
        <v>127.33769906968254</v>
      </c>
      <c r="S3" s="118">
        <f t="shared" si="1"/>
        <v>141.92808649284171</v>
      </c>
      <c r="T3" s="118">
        <f t="shared" si="1"/>
        <v>106.76014518283617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117.20338391447855</v>
      </c>
      <c r="D4" s="123">
        <f t="shared" si="3"/>
        <v>138.44855512126179</v>
      </c>
      <c r="E4" s="123">
        <f t="shared" si="3"/>
        <v>144.09036456543305</v>
      </c>
      <c r="F4" s="123">
        <f t="shared" si="3"/>
        <v>137.84145545238016</v>
      </c>
      <c r="G4" s="123">
        <f t="shared" si="3"/>
        <v>149.91996409562907</v>
      </c>
      <c r="H4" s="123">
        <f t="shared" si="3"/>
        <v>153.85795831463003</v>
      </c>
      <c r="I4" s="123">
        <f t="shared" si="3"/>
        <v>0</v>
      </c>
      <c r="J4" s="123">
        <f t="shared" si="3"/>
        <v>129.07883791908617</v>
      </c>
      <c r="K4" s="123">
        <f t="shared" si="3"/>
        <v>118.70418707504335</v>
      </c>
      <c r="L4" s="123">
        <f t="shared" si="3"/>
        <v>123.40336371556809</v>
      </c>
      <c r="M4" s="123">
        <f t="shared" si="3"/>
        <v>138.68783346145301</v>
      </c>
      <c r="N4" s="123">
        <f t="shared" si="3"/>
        <v>123.77800323789877</v>
      </c>
      <c r="O4" s="123">
        <f t="shared" si="3"/>
        <v>113.76128628203244</v>
      </c>
      <c r="P4" s="123">
        <f t="shared" si="3"/>
        <v>0</v>
      </c>
      <c r="Q4" s="123">
        <f t="shared" si="3"/>
        <v>84.122702136816812</v>
      </c>
      <c r="R4" s="123">
        <f t="shared" ref="R4:V4" si="4">SUM(R5:R6)</f>
        <v>103.52454843583887</v>
      </c>
      <c r="S4" s="123">
        <f t="shared" si="4"/>
        <v>115.35588477403627</v>
      </c>
      <c r="T4" s="123">
        <f t="shared" si="4"/>
        <v>78.551644505751881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116.55234191692891</v>
      </c>
      <c r="D5" s="99">
        <v>137.68492123080384</v>
      </c>
      <c r="E5" s="99">
        <v>143.3092977982364</v>
      </c>
      <c r="F5" s="99">
        <v>137.09431019016711</v>
      </c>
      <c r="G5" s="99">
        <v>149.11980032682479</v>
      </c>
      <c r="H5" s="99">
        <v>153.04856449349327</v>
      </c>
      <c r="I5" s="99">
        <v>0</v>
      </c>
      <c r="J5" s="99">
        <v>128.40592089299147</v>
      </c>
      <c r="K5" s="99">
        <v>118.08953125928133</v>
      </c>
      <c r="L5" s="99">
        <v>122.76668757329887</v>
      </c>
      <c r="M5" s="99">
        <v>137.97803933845469</v>
      </c>
      <c r="N5" s="99">
        <v>123.16414284898055</v>
      </c>
      <c r="O5" s="99">
        <v>113.19693119248423</v>
      </c>
      <c r="P5" s="99">
        <v>0</v>
      </c>
      <c r="Q5" s="99">
        <v>83.695387150594613</v>
      </c>
      <c r="R5" s="99">
        <v>102.98826981564225</v>
      </c>
      <c r="S5" s="99">
        <v>114.73831082964816</v>
      </c>
      <c r="T5" s="99">
        <v>78.118679682248398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0.65104199754964476</v>
      </c>
      <c r="D6" s="99">
        <v>0.76363389045796348</v>
      </c>
      <c r="E6" s="99">
        <v>0.78106676719663959</v>
      </c>
      <c r="F6" s="99">
        <v>0.74714526221304567</v>
      </c>
      <c r="G6" s="99">
        <v>0.80016376880427498</v>
      </c>
      <c r="H6" s="99">
        <v>0.80939382113673952</v>
      </c>
      <c r="I6" s="99">
        <v>0</v>
      </c>
      <c r="J6" s="99">
        <v>0.67291702609470072</v>
      </c>
      <c r="K6" s="99">
        <v>0.61465581576202</v>
      </c>
      <c r="L6" s="99">
        <v>0.63667614226922531</v>
      </c>
      <c r="M6" s="99">
        <v>0.70979412299833189</v>
      </c>
      <c r="N6" s="99">
        <v>0.61386038891822958</v>
      </c>
      <c r="O6" s="99">
        <v>0.5643550895482099</v>
      </c>
      <c r="P6" s="99">
        <v>0</v>
      </c>
      <c r="Q6" s="99">
        <v>0.42731498622220193</v>
      </c>
      <c r="R6" s="99">
        <v>0.53627862019661143</v>
      </c>
      <c r="S6" s="99">
        <v>0.61757394438811353</v>
      </c>
      <c r="T6" s="99">
        <v>0.43296482350347676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7.172357570177422E-2</v>
      </c>
      <c r="D7" s="123">
        <f t="shared" si="6"/>
        <v>0.12561148243604434</v>
      </c>
      <c r="E7" s="123">
        <f t="shared" si="6"/>
        <v>0.23320306902780422</v>
      </c>
      <c r="F7" s="123">
        <f t="shared" si="6"/>
        <v>0.14218927693573924</v>
      </c>
      <c r="G7" s="123">
        <f t="shared" si="6"/>
        <v>0.1756486248302454</v>
      </c>
      <c r="H7" s="123">
        <f t="shared" si="6"/>
        <v>0.32192230452707088</v>
      </c>
      <c r="I7" s="123">
        <f t="shared" si="6"/>
        <v>0</v>
      </c>
      <c r="J7" s="123">
        <f t="shared" si="6"/>
        <v>0.36931272167306178</v>
      </c>
      <c r="K7" s="123">
        <f t="shared" si="6"/>
        <v>0.39508106963753503</v>
      </c>
      <c r="L7" s="123">
        <f t="shared" si="6"/>
        <v>0.44235980440300299</v>
      </c>
      <c r="M7" s="123">
        <f t="shared" si="6"/>
        <v>0.41013750938414339</v>
      </c>
      <c r="N7" s="123">
        <f t="shared" si="6"/>
        <v>0.74412011472117623</v>
      </c>
      <c r="O7" s="123">
        <f t="shared" si="6"/>
        <v>0.41908174972376233</v>
      </c>
      <c r="P7" s="123">
        <f t="shared" si="6"/>
        <v>0</v>
      </c>
      <c r="Q7" s="123">
        <f t="shared" si="6"/>
        <v>0.36284491189923468</v>
      </c>
      <c r="R7" s="123">
        <f t="shared" si="6"/>
        <v>0.36575702039499852</v>
      </c>
      <c r="S7" s="123">
        <f t="shared" si="6"/>
        <v>0.54552889299840501</v>
      </c>
      <c r="T7" s="123">
        <f t="shared" si="6"/>
        <v>1.2040206074728765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7.172357570177422E-2</v>
      </c>
      <c r="D8" s="99">
        <f>RES_hhdet_in_fech!D8/RES_summary!D$21</f>
        <v>0.12561148243604434</v>
      </c>
      <c r="E8" s="99">
        <f>RES_hhdet_in_fech!E8/RES_summary!E$21</f>
        <v>0.23320306902780422</v>
      </c>
      <c r="F8" s="99">
        <f>RES_hhdet_in_fech!F8/RES_summary!F$21</f>
        <v>0.14218927693573924</v>
      </c>
      <c r="G8" s="99">
        <f>RES_hhdet_in_fech!G8/RES_summary!G$21</f>
        <v>0.1756486248302454</v>
      </c>
      <c r="H8" s="99">
        <f>RES_hhdet_in_fech!H8/RES_summary!H$21</f>
        <v>0.32192230452707088</v>
      </c>
      <c r="I8" s="99">
        <f>RES_hhdet_in_fech!I8/RES_summary!I$21</f>
        <v>0</v>
      </c>
      <c r="J8" s="99">
        <f>RES_hhdet_in_fech!J8/RES_summary!J$21</f>
        <v>0.36931272167306178</v>
      </c>
      <c r="K8" s="99">
        <f>RES_hhdet_in_fech!K8/RES_summary!K$21</f>
        <v>0.39508106963753503</v>
      </c>
      <c r="L8" s="99">
        <f>RES_hhdet_in_fech!L8/RES_summary!L$21</f>
        <v>0.44235980440300299</v>
      </c>
      <c r="M8" s="99">
        <f>RES_hhdet_in_fech!M8/RES_summary!M$21</f>
        <v>0.41013750938414339</v>
      </c>
      <c r="N8" s="99">
        <f>RES_hhdet_in_fech!N8/RES_summary!N$21</f>
        <v>0.74412011472117623</v>
      </c>
      <c r="O8" s="99">
        <f>RES_hhdet_in_fech!O8/RES_summary!O$21</f>
        <v>0.41908174972376233</v>
      </c>
      <c r="P8" s="99">
        <f>RES_hhdet_in_fech!P8/RES_summary!P$21</f>
        <v>0</v>
      </c>
      <c r="Q8" s="99">
        <f>RES_hhdet_in_fech!Q8/RES_summary!Q$21</f>
        <v>0.36284491189923468</v>
      </c>
      <c r="R8" s="99">
        <f>RES_hhdet_in_fech!R8/RES_summary!R$21</f>
        <v>0.36575702039499852</v>
      </c>
      <c r="S8" s="99">
        <f>RES_hhdet_in_fech!S8/RES_summary!S$21</f>
        <v>0.54552889299840501</v>
      </c>
      <c r="T8" s="99">
        <f>RES_hhdet_in_fech!T8/RES_summary!T$21</f>
        <v>1.2040206074728765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18.180061118237873</v>
      </c>
      <c r="D9" s="123">
        <v>18.479096342329953</v>
      </c>
      <c r="E9" s="123">
        <v>19.870898939272436</v>
      </c>
      <c r="F9" s="123">
        <v>19.436039350164304</v>
      </c>
      <c r="G9" s="123">
        <v>20.090532008283926</v>
      </c>
      <c r="H9" s="123">
        <v>23.410651129236008</v>
      </c>
      <c r="I9" s="123">
        <v>0</v>
      </c>
      <c r="J9" s="123">
        <v>24.233440457856148</v>
      </c>
      <c r="K9" s="123">
        <v>23.445492019034845</v>
      </c>
      <c r="L9" s="123">
        <v>23.380882099050293</v>
      </c>
      <c r="M9" s="123">
        <v>22.255518879771962</v>
      </c>
      <c r="N9" s="123">
        <v>16.816579746310339</v>
      </c>
      <c r="O9" s="123">
        <v>16.312132227742207</v>
      </c>
      <c r="P9" s="123">
        <v>0</v>
      </c>
      <c r="Q9" s="123">
        <v>18.626617506607612</v>
      </c>
      <c r="R9" s="123">
        <v>18.9365967486975</v>
      </c>
      <c r="S9" s="123">
        <v>19.849102210556943</v>
      </c>
      <c r="T9" s="123">
        <v>20.381188721037567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19.5193944415945</v>
      </c>
      <c r="D11" s="99">
        <v>21.224120428132867</v>
      </c>
      <c r="E11" s="99">
        <v>21.039390501652676</v>
      </c>
      <c r="F11" s="99">
        <v>18.937089301117549</v>
      </c>
      <c r="G11" s="99">
        <v>23.90546483849679</v>
      </c>
      <c r="H11" s="99">
        <v>25.985222697783573</v>
      </c>
      <c r="I11" s="99">
        <v>0</v>
      </c>
      <c r="J11" s="99">
        <v>23.179474140549775</v>
      </c>
      <c r="K11" s="99">
        <v>24.028053304100947</v>
      </c>
      <c r="L11" s="99">
        <v>30.525404163228259</v>
      </c>
      <c r="M11" s="99">
        <v>23.095178697144</v>
      </c>
      <c r="N11" s="99">
        <v>16.627344569125565</v>
      </c>
      <c r="O11" s="99">
        <v>17.330895338031119</v>
      </c>
      <c r="P11" s="99">
        <v>0</v>
      </c>
      <c r="Q11" s="99">
        <v>15.041717300235787</v>
      </c>
      <c r="R11" s="99">
        <v>13.398245537101598</v>
      </c>
      <c r="S11" s="99">
        <v>18.702341323789547</v>
      </c>
      <c r="T11" s="99">
        <v>20.440393197708431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12.439752094495327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4.55665944956099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7.8830926449343384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18.34228335929512</v>
      </c>
      <c r="D15" s="102">
        <v>17.94181948557938</v>
      </c>
      <c r="E15" s="102">
        <v>19.75707579088159</v>
      </c>
      <c r="F15" s="102">
        <v>19.490573460205855</v>
      </c>
      <c r="G15" s="102">
        <v>19.742948837714266</v>
      </c>
      <c r="H15" s="102">
        <v>23.189725518060506</v>
      </c>
      <c r="I15" s="102">
        <v>0</v>
      </c>
      <c r="J15" s="102">
        <v>24.928233609680486</v>
      </c>
      <c r="K15" s="102">
        <v>23.868216211788884</v>
      </c>
      <c r="L15" s="102">
        <v>23.283158098530752</v>
      </c>
      <c r="M15" s="102">
        <v>22.637638592652518</v>
      </c>
      <c r="N15" s="102">
        <v>17.487879721890081</v>
      </c>
      <c r="O15" s="102">
        <v>16.514875440878974</v>
      </c>
      <c r="P15" s="102">
        <v>0</v>
      </c>
      <c r="Q15" s="102">
        <v>19.049717608119913</v>
      </c>
      <c r="R15" s="102">
        <v>19.581395276578654</v>
      </c>
      <c r="S15" s="102">
        <v>20.292664162891636</v>
      </c>
      <c r="T15" s="102">
        <v>20.800218231973339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12.561396297328711</v>
      </c>
      <c r="D16" s="105">
        <v>12.266363338506412</v>
      </c>
      <c r="E16" s="105">
        <v>13.935310074482032</v>
      </c>
      <c r="F16" s="105">
        <v>13.43234620113059</v>
      </c>
      <c r="G16" s="105">
        <v>13.355807369217505</v>
      </c>
      <c r="H16" s="105">
        <v>16.378652208785709</v>
      </c>
      <c r="I16" s="105">
        <v>0</v>
      </c>
      <c r="J16" s="105">
        <v>17.520768467990536</v>
      </c>
      <c r="K16" s="105">
        <v>16.646034374105312</v>
      </c>
      <c r="L16" s="105">
        <v>16.195211271400844</v>
      </c>
      <c r="M16" s="105">
        <v>16.142680493856062</v>
      </c>
      <c r="N16" s="105">
        <v>11.899749562983535</v>
      </c>
      <c r="O16" s="105">
        <v>11.494175646667042</v>
      </c>
      <c r="P16" s="105">
        <v>0</v>
      </c>
      <c r="Q16" s="105">
        <v>14.410382998260323</v>
      </c>
      <c r="R16" s="105">
        <v>14.928793541349334</v>
      </c>
      <c r="S16" s="105">
        <v>15.542991069423874</v>
      </c>
      <c r="T16" s="105">
        <v>16.144845685380286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4.2850711803545236</v>
      </c>
      <c r="D17" s="99">
        <v>4.099288448948097</v>
      </c>
      <c r="E17" s="99">
        <v>5.5126112592357979</v>
      </c>
      <c r="F17" s="99">
        <v>4.6222285648674504</v>
      </c>
      <c r="G17" s="99">
        <v>4.0107921824591735</v>
      </c>
      <c r="H17" s="99">
        <v>6.349058367528154</v>
      </c>
      <c r="I17" s="99">
        <v>0</v>
      </c>
      <c r="J17" s="99">
        <v>6.3679627639261822</v>
      </c>
      <c r="K17" s="99">
        <v>5.6431117452263377</v>
      </c>
      <c r="L17" s="99">
        <v>5.2815348495026564</v>
      </c>
      <c r="M17" s="99">
        <v>5.9231462511676769</v>
      </c>
      <c r="N17" s="99">
        <v>2.7721575951426529</v>
      </c>
      <c r="O17" s="99">
        <v>2.8170844853944446</v>
      </c>
      <c r="P17" s="99">
        <v>0</v>
      </c>
      <c r="Q17" s="99">
        <v>5.0762690772396857</v>
      </c>
      <c r="R17" s="99">
        <v>5.061621358442685</v>
      </c>
      <c r="S17" s="99">
        <v>4.9455456280262675</v>
      </c>
      <c r="T17" s="99">
        <v>5.2043066114944097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8.2763251169741849</v>
      </c>
      <c r="D18" s="99">
        <v>8.1670748895583163</v>
      </c>
      <c r="E18" s="99">
        <v>8.4226988152462354</v>
      </c>
      <c r="F18" s="99">
        <v>8.8101176362631399</v>
      </c>
      <c r="G18" s="99">
        <v>9.345015186758328</v>
      </c>
      <c r="H18" s="99">
        <v>10.029593841257554</v>
      </c>
      <c r="I18" s="99">
        <v>0</v>
      </c>
      <c r="J18" s="99">
        <v>11.152805704064354</v>
      </c>
      <c r="K18" s="99">
        <v>11.002922628878974</v>
      </c>
      <c r="L18" s="99">
        <v>10.913676421898193</v>
      </c>
      <c r="M18" s="99">
        <v>10.219534242688386</v>
      </c>
      <c r="N18" s="99">
        <v>9.1275919678408819</v>
      </c>
      <c r="O18" s="99">
        <v>8.6770911612725978</v>
      </c>
      <c r="P18" s="99">
        <v>0</v>
      </c>
      <c r="Q18" s="99">
        <v>9.3341139210206396</v>
      </c>
      <c r="R18" s="99">
        <v>9.8671721829066517</v>
      </c>
      <c r="S18" s="99">
        <v>10.597445441397605</v>
      </c>
      <c r="T18" s="99">
        <v>10.940539073885878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7.7742684886176781</v>
      </c>
      <c r="D19" s="123">
        <v>8.1349747303942728</v>
      </c>
      <c r="E19" s="123">
        <v>8.2659023772924201</v>
      </c>
      <c r="F19" s="123">
        <v>8.0231191360001937</v>
      </c>
      <c r="G19" s="123">
        <v>8.1035523895640544</v>
      </c>
      <c r="H19" s="123">
        <v>8.4371626896527747</v>
      </c>
      <c r="I19" s="123">
        <v>0</v>
      </c>
      <c r="J19" s="123">
        <v>7.6274841085579004</v>
      </c>
      <c r="K19" s="123">
        <v>6.8935320102492668</v>
      </c>
      <c r="L19" s="123">
        <v>7.1076714784822732</v>
      </c>
      <c r="M19" s="123">
        <v>5.8953831691584284</v>
      </c>
      <c r="N19" s="123">
        <v>4.7598074325394171</v>
      </c>
      <c r="O19" s="123">
        <v>4.8136377003110251</v>
      </c>
      <c r="P19" s="123">
        <v>0</v>
      </c>
      <c r="Q19" s="123">
        <v>4.5469645739165845</v>
      </c>
      <c r="R19" s="123">
        <v>4.51079686475118</v>
      </c>
      <c r="S19" s="123">
        <v>6.1775706152500884</v>
      </c>
      <c r="T19" s="123">
        <v>6.6232913485738418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7.9201365271178235</v>
      </c>
      <c r="D21" s="99">
        <v>8.1349747303942728</v>
      </c>
      <c r="E21" s="99">
        <v>8.2659023772924201</v>
      </c>
      <c r="F21" s="99">
        <v>8.2029754109736892</v>
      </c>
      <c r="G21" s="99">
        <v>8.6479052695350909</v>
      </c>
      <c r="H21" s="99">
        <v>9.0767222165608192</v>
      </c>
      <c r="I21" s="99">
        <v>0</v>
      </c>
      <c r="J21" s="99">
        <v>7.8543534885059758</v>
      </c>
      <c r="K21" s="99">
        <v>7.8430287017613143</v>
      </c>
      <c r="L21" s="99">
        <v>8.1420749560327206</v>
      </c>
      <c r="M21" s="99">
        <v>6.4708362211842987</v>
      </c>
      <c r="N21" s="99">
        <v>5.1099386553627397</v>
      </c>
      <c r="O21" s="99">
        <v>5.2957382387980587</v>
      </c>
      <c r="P21" s="99">
        <v>0</v>
      </c>
      <c r="Q21" s="99">
        <v>5.3158980146211992</v>
      </c>
      <c r="R21" s="99">
        <v>4.9543557780601413</v>
      </c>
      <c r="S21" s="99">
        <v>6.9293024754801351</v>
      </c>
      <c r="T21" s="99">
        <v>7.708383289973348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6.8836784383910725</v>
      </c>
      <c r="D22" s="110">
        <v>0</v>
      </c>
      <c r="E22" s="110">
        <v>0</v>
      </c>
      <c r="F22" s="110">
        <v>6.9265479215414372</v>
      </c>
      <c r="G22" s="110">
        <v>6.4646404928770567</v>
      </c>
      <c r="H22" s="110">
        <v>6.4052287760386752</v>
      </c>
      <c r="I22" s="110">
        <v>0</v>
      </c>
      <c r="J22" s="110">
        <v>6.9821406391719192</v>
      </c>
      <c r="K22" s="110">
        <v>5.4360412905052797</v>
      </c>
      <c r="L22" s="110">
        <v>5.5199824199164729</v>
      </c>
      <c r="M22" s="110">
        <v>5.2085992725845394</v>
      </c>
      <c r="N22" s="110">
        <v>4.3182056138348779</v>
      </c>
      <c r="O22" s="110">
        <v>3.7740177665339316</v>
      </c>
      <c r="P22" s="110">
        <v>0</v>
      </c>
      <c r="Q22" s="110">
        <v>3.9335457616690821</v>
      </c>
      <c r="R22" s="110">
        <v>4.0984796111838797</v>
      </c>
      <c r="S22" s="110">
        <v>4.8684368420987738</v>
      </c>
      <c r="T22" s="110">
        <v>5.2079540337049242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120.41735349262225</v>
      </c>
      <c r="O24" s="118">
        <f t="shared" si="7"/>
        <v>155.95111778065026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124.8164630031531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67.931642798334082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98.096438931963121</v>
      </c>
      <c r="O25" s="123">
        <f t="shared" si="10"/>
        <v>134.40629033191311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98.240742278215748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38.537763896338248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97.046292167795741</v>
      </c>
      <c r="O26" s="99">
        <v>132.90562140147247</v>
      </c>
      <c r="P26" s="99">
        <v>0</v>
      </c>
      <c r="Q26" s="99">
        <v>0</v>
      </c>
      <c r="R26" s="99">
        <v>0</v>
      </c>
      <c r="S26" s="99">
        <v>97.004361236825517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38.046857240146608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1.0501467641673778</v>
      </c>
      <c r="O27" s="99">
        <v>1.5006689304406473</v>
      </c>
      <c r="P27" s="99">
        <v>0</v>
      </c>
      <c r="Q27" s="99">
        <v>0</v>
      </c>
      <c r="R27" s="99">
        <v>0</v>
      </c>
      <c r="S27" s="99">
        <v>1.2363810413902336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0.4909066561916432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0.74246823833968922</v>
      </c>
      <c r="O28" s="123">
        <f t="shared" si="13"/>
        <v>0.41935293753590369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0.55223727873335393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1.0610990495855279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0.74246823833968922</v>
      </c>
      <c r="O29" s="99">
        <f>RES_hhdet_in_fech!O29/RES_summary!O$21</f>
        <v>0.41935293753590369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0.55223727873335393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1.0610990495855279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16.818763479893491</v>
      </c>
      <c r="O30" s="123">
        <v>16.311358240055796</v>
      </c>
      <c r="P30" s="123">
        <v>0</v>
      </c>
      <c r="Q30" s="123">
        <v>0</v>
      </c>
      <c r="R30" s="123">
        <v>0</v>
      </c>
      <c r="S30" s="123">
        <v>19.848156202448742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20.42132589398793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16.627344569125565</v>
      </c>
      <c r="O31" s="99">
        <v>17.330895338031127</v>
      </c>
      <c r="P31" s="99">
        <v>0</v>
      </c>
      <c r="Q31" s="99">
        <v>0</v>
      </c>
      <c r="R31" s="99">
        <v>0</v>
      </c>
      <c r="S31" s="99">
        <v>18.702341323789547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17.487879721890081</v>
      </c>
      <c r="O35" s="102">
        <v>16.514875440878967</v>
      </c>
      <c r="P35" s="102">
        <v>0</v>
      </c>
      <c r="Q35" s="102">
        <v>0</v>
      </c>
      <c r="R35" s="102">
        <v>0</v>
      </c>
      <c r="S35" s="102">
        <v>20.292664162891633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20.85181870583126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11.899749562983533</v>
      </c>
      <c r="O36" s="105">
        <v>11.494175646667042</v>
      </c>
      <c r="P36" s="105">
        <v>0</v>
      </c>
      <c r="Q36" s="105">
        <v>0</v>
      </c>
      <c r="R36" s="105">
        <v>0</v>
      </c>
      <c r="S36" s="105">
        <v>15.542991069423872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17.407876211084574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2.7721575951426529</v>
      </c>
      <c r="O37" s="99">
        <v>2.8170844853944446</v>
      </c>
      <c r="P37" s="99">
        <v>0</v>
      </c>
      <c r="Q37" s="99">
        <v>0</v>
      </c>
      <c r="R37" s="99">
        <v>0</v>
      </c>
      <c r="S37" s="99">
        <v>4.9455456280262675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6.594523294540827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9.1275919678408819</v>
      </c>
      <c r="O38" s="99">
        <v>8.6770911612725978</v>
      </c>
      <c r="P38" s="99">
        <v>0</v>
      </c>
      <c r="Q38" s="99">
        <v>0</v>
      </c>
      <c r="R38" s="99">
        <v>0</v>
      </c>
      <c r="S38" s="99">
        <v>10.597445441397605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10.813352916543749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4.7596828424259581</v>
      </c>
      <c r="O39" s="123">
        <v>4.8141162711454397</v>
      </c>
      <c r="P39" s="123">
        <v>0</v>
      </c>
      <c r="Q39" s="123">
        <v>0</v>
      </c>
      <c r="R39" s="123">
        <v>0</v>
      </c>
      <c r="S39" s="123">
        <v>6.1753272437552464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7.9114539584223671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5.1099386553627415</v>
      </c>
      <c r="O40" s="99">
        <v>5.2957382387980587</v>
      </c>
      <c r="P40" s="99">
        <v>0</v>
      </c>
      <c r="Q40" s="99">
        <v>0</v>
      </c>
      <c r="R40" s="99">
        <v>0</v>
      </c>
      <c r="S40" s="99">
        <v>6.9293024754801351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9.7285731303723537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4.3182056138348797</v>
      </c>
      <c r="O41" s="110">
        <v>3.7740177665339303</v>
      </c>
      <c r="P41" s="110">
        <v>0</v>
      </c>
      <c r="Q41" s="110">
        <v>0</v>
      </c>
      <c r="R41" s="110">
        <v>0</v>
      </c>
      <c r="S41" s="110">
        <v>4.8684368420987747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6.8211824552523748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239.85040131025815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214.08475635051789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211.7897466462432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2.2950097042746784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7.4178306759045229E-2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7.4178306759045229E-2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17.917218134150531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18.342283359295116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12.561396297328709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4.2850711803545245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8.2763251169741849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7.7742485188306549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7.9201365271178235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6.8836784383910734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185.76658585593057</v>
      </c>
      <c r="D62" s="118">
        <f t="shared" si="21"/>
        <v>178.20843726987212</v>
      </c>
      <c r="E62" s="118">
        <f t="shared" si="21"/>
        <v>200.3681968299411</v>
      </c>
      <c r="F62" s="118">
        <f t="shared" si="21"/>
        <v>180.47055915565761</v>
      </c>
      <c r="G62" s="118">
        <f t="shared" si="21"/>
        <v>201.19829890818059</v>
      </c>
      <c r="H62" s="118">
        <f t="shared" si="21"/>
        <v>195.17322586070105</v>
      </c>
      <c r="I62" s="118">
        <f t="shared" si="21"/>
        <v>173.28588579540994</v>
      </c>
      <c r="J62" s="118">
        <f t="shared" si="21"/>
        <v>180.40579240496672</v>
      </c>
      <c r="K62" s="118">
        <f t="shared" si="21"/>
        <v>177.62892123325543</v>
      </c>
      <c r="L62" s="118">
        <f t="shared" si="21"/>
        <v>184.60847351821133</v>
      </c>
      <c r="M62" s="118">
        <f t="shared" si="21"/>
        <v>170.56470278903024</v>
      </c>
      <c r="N62" s="118">
        <f t="shared" si="21"/>
        <v>151.57675032566496</v>
      </c>
      <c r="O62" s="118">
        <f t="shared" si="21"/>
        <v>131.1607982132717</v>
      </c>
      <c r="P62" s="118">
        <f t="shared" si="21"/>
        <v>110.12119129313999</v>
      </c>
      <c r="Q62" s="118">
        <f t="shared" si="21"/>
        <v>116.27287604486334</v>
      </c>
      <c r="R62" s="118">
        <f t="shared" ref="R62:V62" si="22">R63+R66+R68+R77</f>
        <v>116.28937968479015</v>
      </c>
      <c r="S62" s="118">
        <f t="shared" si="22"/>
        <v>117.65681079247304</v>
      </c>
      <c r="T62" s="118">
        <f t="shared" si="22"/>
        <v>107.86086359545737</v>
      </c>
      <c r="U62" s="118">
        <f t="shared" si="22"/>
        <v>100.38693470093767</v>
      </c>
      <c r="V62" s="118">
        <f t="shared" si="22"/>
        <v>103.29679870870906</v>
      </c>
      <c r="W62" s="118">
        <f t="shared" ref="W62:Y62" si="23">W63+W66+W68+W77</f>
        <v>102.89404274161012</v>
      </c>
      <c r="X62" s="118">
        <f t="shared" si="23"/>
        <v>81.501231917422444</v>
      </c>
      <c r="Y62" s="118">
        <f t="shared" si="23"/>
        <v>65.103350400266706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159.3438807335306</v>
      </c>
      <c r="D63" s="123">
        <f t="shared" si="24"/>
        <v>152.20761688786712</v>
      </c>
      <c r="E63" s="123">
        <f t="shared" si="24"/>
        <v>172.55642952770481</v>
      </c>
      <c r="F63" s="123">
        <f t="shared" si="24"/>
        <v>151.8818689358927</v>
      </c>
      <c r="G63" s="123">
        <f t="shared" si="24"/>
        <v>172.33350474927406</v>
      </c>
      <c r="H63" s="123">
        <f t="shared" si="24"/>
        <v>163.363058693184</v>
      </c>
      <c r="I63" s="123">
        <f t="shared" si="24"/>
        <v>140.49895876002981</v>
      </c>
      <c r="J63" s="123">
        <f t="shared" si="24"/>
        <v>146.44434291345684</v>
      </c>
      <c r="K63" s="123">
        <f t="shared" si="24"/>
        <v>145.11013348234624</v>
      </c>
      <c r="L63" s="123">
        <f t="shared" si="24"/>
        <v>152.15552639783425</v>
      </c>
      <c r="M63" s="123">
        <f t="shared" si="24"/>
        <v>141.70644634500036</v>
      </c>
      <c r="N63" s="123">
        <f t="shared" si="24"/>
        <v>127.40826760417187</v>
      </c>
      <c r="O63" s="123">
        <f t="shared" si="24"/>
        <v>110.2646528444245</v>
      </c>
      <c r="P63" s="123">
        <f t="shared" si="24"/>
        <v>88.993154767340911</v>
      </c>
      <c r="Q63" s="123">
        <f t="shared" si="24"/>
        <v>92.703804115442139</v>
      </c>
      <c r="R63" s="123">
        <f t="shared" ref="R63:V63" si="25">SUM(R64:R65)</f>
        <v>92.103243186390614</v>
      </c>
      <c r="S63" s="123">
        <f t="shared" si="25"/>
        <v>90.971020699091383</v>
      </c>
      <c r="T63" s="123">
        <f t="shared" si="25"/>
        <v>79.437510732865718</v>
      </c>
      <c r="U63" s="123">
        <f t="shared" si="25"/>
        <v>71.5317593526282</v>
      </c>
      <c r="V63" s="123">
        <f t="shared" si="25"/>
        <v>69.853498211502384</v>
      </c>
      <c r="W63" s="123">
        <f t="shared" ref="W63:Y63" si="26">SUM(W64:W65)</f>
        <v>68.558725082146864</v>
      </c>
      <c r="X63" s="123">
        <f t="shared" si="26"/>
        <v>49.97902175589789</v>
      </c>
      <c r="Y63" s="123">
        <f t="shared" si="26"/>
        <v>35.212054799602527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157.48102313318847</v>
      </c>
      <c r="D64" s="99">
        <v>150.43810893026418</v>
      </c>
      <c r="E64" s="99">
        <v>170.58146258414547</v>
      </c>
      <c r="F64" s="99">
        <v>150.1413766687856</v>
      </c>
      <c r="G64" s="99">
        <v>170.38585445398789</v>
      </c>
      <c r="H64" s="99">
        <v>161.54022107981493</v>
      </c>
      <c r="I64" s="99">
        <v>138.93886613657907</v>
      </c>
      <c r="J64" s="99">
        <v>144.8176498446347</v>
      </c>
      <c r="K64" s="99">
        <v>143.50293475014377</v>
      </c>
      <c r="L64" s="99">
        <v>150.46771289729858</v>
      </c>
      <c r="M64" s="99">
        <v>140.12011271984397</v>
      </c>
      <c r="N64" s="99">
        <v>125.98104821794296</v>
      </c>
      <c r="O64" s="99">
        <v>108.96924516891235</v>
      </c>
      <c r="P64" s="99">
        <v>87.879267515235554</v>
      </c>
      <c r="Q64" s="99">
        <v>91.483941750729826</v>
      </c>
      <c r="R64" s="99">
        <v>90.867022584022891</v>
      </c>
      <c r="S64" s="99">
        <v>89.724275864516557</v>
      </c>
      <c r="T64" s="99">
        <v>78.334944731797989</v>
      </c>
      <c r="U64" s="99">
        <v>70.52804578749091</v>
      </c>
      <c r="V64" s="99">
        <v>68.845606922701279</v>
      </c>
      <c r="W64" s="99">
        <v>67.561851001426788</v>
      </c>
      <c r="X64" s="99">
        <v>49.255797435465254</v>
      </c>
      <c r="Y64" s="99">
        <v>34.703639840876555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1.8628576003421291</v>
      </c>
      <c r="D65" s="99">
        <v>1.7695079576029302</v>
      </c>
      <c r="E65" s="99">
        <v>1.9749669435593253</v>
      </c>
      <c r="F65" s="99">
        <v>1.7404922671071053</v>
      </c>
      <c r="G65" s="99">
        <v>1.9476502952861547</v>
      </c>
      <c r="H65" s="99">
        <v>1.8228376133690816</v>
      </c>
      <c r="I65" s="99">
        <v>1.5600926234507448</v>
      </c>
      <c r="J65" s="99">
        <v>1.6266930688221393</v>
      </c>
      <c r="K65" s="99">
        <v>1.6071987322024892</v>
      </c>
      <c r="L65" s="99">
        <v>1.6878135005356638</v>
      </c>
      <c r="M65" s="99">
        <v>1.5863336251563862</v>
      </c>
      <c r="N65" s="99">
        <v>1.4272193862289131</v>
      </c>
      <c r="O65" s="99">
        <v>1.2954076755121491</v>
      </c>
      <c r="P65" s="99">
        <v>1.1138872521053504</v>
      </c>
      <c r="Q65" s="99">
        <v>1.2198623647123081</v>
      </c>
      <c r="R65" s="99">
        <v>1.2362206023677165</v>
      </c>
      <c r="S65" s="99">
        <v>1.2467448345748249</v>
      </c>
      <c r="T65" s="99">
        <v>1.1025660010677241</v>
      </c>
      <c r="U65" s="99">
        <v>1.0037135651372953</v>
      </c>
      <c r="V65" s="99">
        <v>1.0078912888010982</v>
      </c>
      <c r="W65" s="99">
        <v>0.99687408072008254</v>
      </c>
      <c r="X65" s="99">
        <v>0.72322432043263363</v>
      </c>
      <c r="Y65" s="99">
        <v>0.50841495872597098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7.1770775730695804E-2</v>
      </c>
      <c r="D66" s="123">
        <f t="shared" si="27"/>
        <v>0.1259293061233841</v>
      </c>
      <c r="E66" s="123">
        <f t="shared" si="27"/>
        <v>0.23350297564635122</v>
      </c>
      <c r="F66" s="123">
        <f t="shared" si="27"/>
        <v>0.14237086999139265</v>
      </c>
      <c r="G66" s="123">
        <f t="shared" si="27"/>
        <v>0.17496802256152713</v>
      </c>
      <c r="H66" s="123">
        <f t="shared" si="27"/>
        <v>0.31831250473627698</v>
      </c>
      <c r="I66" s="123">
        <f t="shared" si="27"/>
        <v>0.50762507974202398</v>
      </c>
      <c r="J66" s="123">
        <f t="shared" si="27"/>
        <v>0.36888542914329864</v>
      </c>
      <c r="K66" s="123">
        <f t="shared" si="27"/>
        <v>0.39500503285983246</v>
      </c>
      <c r="L66" s="123">
        <f t="shared" si="27"/>
        <v>0.44226505497204138</v>
      </c>
      <c r="M66" s="123">
        <f t="shared" si="27"/>
        <v>0.41018205272276581</v>
      </c>
      <c r="N66" s="123">
        <f t="shared" si="27"/>
        <v>0.74378320475874971</v>
      </c>
      <c r="O66" s="123">
        <f t="shared" si="27"/>
        <v>0.418790820715916</v>
      </c>
      <c r="P66" s="123">
        <f t="shared" si="27"/>
        <v>0.26856928487947168</v>
      </c>
      <c r="Q66" s="123">
        <f t="shared" si="27"/>
        <v>0.36333979058323035</v>
      </c>
      <c r="R66" s="123">
        <f t="shared" si="27"/>
        <v>0.36574969593254741</v>
      </c>
      <c r="S66" s="123">
        <f t="shared" si="27"/>
        <v>0.54549991599301462</v>
      </c>
      <c r="T66" s="123">
        <f t="shared" si="27"/>
        <v>1.2065805859223966</v>
      </c>
      <c r="U66" s="123">
        <f t="shared" si="27"/>
        <v>1.2424266317156605</v>
      </c>
      <c r="V66" s="123">
        <f t="shared" si="27"/>
        <v>0.75143682733994122</v>
      </c>
      <c r="W66" s="123">
        <f t="shared" si="27"/>
        <v>2.2902237526038016</v>
      </c>
      <c r="X66" s="123">
        <f t="shared" si="27"/>
        <v>1.6093920866994269</v>
      </c>
      <c r="Y66" s="123">
        <f t="shared" si="27"/>
        <v>1.0849809567803448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7.1770775730695804E-2</v>
      </c>
      <c r="D67" s="99">
        <f>RES_hhdet_in_fech!D67/RES_summary!D$21</f>
        <v>0.1259293061233841</v>
      </c>
      <c r="E67" s="99">
        <f>RES_hhdet_in_fech!E67/RES_summary!E$21</f>
        <v>0.23350297564635122</v>
      </c>
      <c r="F67" s="99">
        <f>RES_hhdet_in_fech!F67/RES_summary!F$21</f>
        <v>0.14237086999139265</v>
      </c>
      <c r="G67" s="99">
        <f>RES_hhdet_in_fech!G67/RES_summary!G$21</f>
        <v>0.17496802256152713</v>
      </c>
      <c r="H67" s="99">
        <f>RES_hhdet_in_fech!H67/RES_summary!H$21</f>
        <v>0.31831250473627698</v>
      </c>
      <c r="I67" s="99">
        <f>RES_hhdet_in_fech!I67/RES_summary!I$21</f>
        <v>0.50762507974202398</v>
      </c>
      <c r="J67" s="99">
        <f>RES_hhdet_in_fech!J67/RES_summary!J$21</f>
        <v>0.36888542914329864</v>
      </c>
      <c r="K67" s="99">
        <f>RES_hhdet_in_fech!K67/RES_summary!K$21</f>
        <v>0.39500503285983246</v>
      </c>
      <c r="L67" s="99">
        <f>RES_hhdet_in_fech!L67/RES_summary!L$21</f>
        <v>0.44226505497204138</v>
      </c>
      <c r="M67" s="99">
        <f>RES_hhdet_in_fech!M67/RES_summary!M$21</f>
        <v>0.41018205272276581</v>
      </c>
      <c r="N67" s="99">
        <f>RES_hhdet_in_fech!N67/RES_summary!N$21</f>
        <v>0.74378320475874971</v>
      </c>
      <c r="O67" s="99">
        <f>RES_hhdet_in_fech!O67/RES_summary!O$21</f>
        <v>0.418790820715916</v>
      </c>
      <c r="P67" s="99">
        <f>RES_hhdet_in_fech!P67/RES_summary!P$21</f>
        <v>0.26856928487947168</v>
      </c>
      <c r="Q67" s="99">
        <f>RES_hhdet_in_fech!Q67/RES_summary!Q$21</f>
        <v>0.36333979058323035</v>
      </c>
      <c r="R67" s="99">
        <f>RES_hhdet_in_fech!R67/RES_summary!R$21</f>
        <v>0.36574969593254741</v>
      </c>
      <c r="S67" s="99">
        <f>RES_hhdet_in_fech!S67/RES_summary!S$21</f>
        <v>0.54549991599301462</v>
      </c>
      <c r="T67" s="99">
        <f>RES_hhdet_in_fech!T67/RES_summary!T$21</f>
        <v>1.2065805859223966</v>
      </c>
      <c r="U67" s="99">
        <f>RES_hhdet_in_fech!U67/RES_summary!U$21</f>
        <v>1.2424266317156605</v>
      </c>
      <c r="V67" s="99">
        <f>RES_hhdet_in_fech!V67/RES_summary!V$21</f>
        <v>0.75143682733994122</v>
      </c>
      <c r="W67" s="99">
        <f>RES_hhdet_in_fech!W67/RES_summary!W$21</f>
        <v>2.2902237526038016</v>
      </c>
      <c r="X67" s="99">
        <f>RES_hhdet_in_fech!X67/RES_summary!X$21</f>
        <v>1.6093920866994269</v>
      </c>
      <c r="Y67" s="99">
        <f>RES_hhdet_in_fech!Y67/RES_summary!Y$21</f>
        <v>1.0849809567803448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18.529388311331928</v>
      </c>
      <c r="D68" s="123">
        <v>18.255268431466668</v>
      </c>
      <c r="E68" s="123">
        <v>19.757566424124988</v>
      </c>
      <c r="F68" s="123">
        <v>19.80541274882922</v>
      </c>
      <c r="G68" s="123">
        <v>20.85572088836</v>
      </c>
      <c r="H68" s="123">
        <v>23.063047644831084</v>
      </c>
      <c r="I68" s="123">
        <v>24.174526779676945</v>
      </c>
      <c r="J68" s="123">
        <v>24.698582231642646</v>
      </c>
      <c r="K68" s="123">
        <v>24.783224776679383</v>
      </c>
      <c r="L68" s="123">
        <v>24.051315640195856</v>
      </c>
      <c r="M68" s="123">
        <v>22.047031258222766</v>
      </c>
      <c r="N68" s="123">
        <v>18.445901215959694</v>
      </c>
      <c r="O68" s="123">
        <v>15.880023632813046</v>
      </c>
      <c r="P68" s="123">
        <v>16.132744148869154</v>
      </c>
      <c r="Q68" s="123">
        <v>17.993776683670792</v>
      </c>
      <c r="R68" s="123">
        <v>18.683879149147202</v>
      </c>
      <c r="S68" s="123">
        <v>19.441420344993499</v>
      </c>
      <c r="T68" s="123">
        <v>19.667426539520882</v>
      </c>
      <c r="U68" s="123">
        <v>19.878422341412037</v>
      </c>
      <c r="V68" s="123">
        <v>21.300267709267938</v>
      </c>
      <c r="W68" s="123">
        <v>20.412661847619443</v>
      </c>
      <c r="X68" s="123">
        <v>20.079883095760803</v>
      </c>
      <c r="Y68" s="123">
        <v>19.717893331777258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20.489075549583966</v>
      </c>
      <c r="D69" s="99">
        <v>20.946511541151235</v>
      </c>
      <c r="E69" s="99">
        <v>20.014426755367747</v>
      </c>
      <c r="F69" s="99">
        <v>21.214504844624329</v>
      </c>
      <c r="G69" s="99">
        <v>23.595094088595687</v>
      </c>
      <c r="H69" s="99">
        <v>22.336084398178823</v>
      </c>
      <c r="I69" s="99">
        <v>25.082435443327885</v>
      </c>
      <c r="J69" s="99">
        <v>24.937218619085954</v>
      </c>
      <c r="K69" s="99">
        <v>24.961678894262548</v>
      </c>
      <c r="L69" s="99">
        <v>24.196456002368496</v>
      </c>
      <c r="M69" s="99">
        <v>22.052201882492753</v>
      </c>
      <c r="N69" s="99">
        <v>18.456189126026235</v>
      </c>
      <c r="O69" s="99">
        <v>15.864016064034535</v>
      </c>
      <c r="P69" s="99">
        <v>16.30662684024405</v>
      </c>
      <c r="Q69" s="99">
        <v>17.084810454221838</v>
      </c>
      <c r="R69" s="99">
        <v>18.140318395405707</v>
      </c>
      <c r="S69" s="99">
        <v>19.077870102199658</v>
      </c>
      <c r="T69" s="99">
        <v>19.126645764044216</v>
      </c>
      <c r="U69" s="99">
        <v>19.37726996445571</v>
      </c>
      <c r="V69" s="99">
        <v>20.867792905462458</v>
      </c>
      <c r="W69" s="99">
        <v>20.687635879762844</v>
      </c>
      <c r="X69" s="99">
        <v>20.087688579490127</v>
      </c>
      <c r="Y69" s="99">
        <v>19.722575201626928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12.973874051545023</v>
      </c>
      <c r="D70" s="99">
        <v>13.315937766385712</v>
      </c>
      <c r="E70" s="99">
        <v>0</v>
      </c>
      <c r="F70" s="99">
        <v>0</v>
      </c>
      <c r="G70" s="99">
        <v>0</v>
      </c>
      <c r="H70" s="99">
        <v>0</v>
      </c>
      <c r="I70" s="99">
        <v>16.554171102217211</v>
      </c>
      <c r="J70" s="99">
        <v>16.965857512555583</v>
      </c>
      <c r="K70" s="99">
        <v>16.945138728969781</v>
      </c>
      <c r="L70" s="99">
        <v>16.504172755886898</v>
      </c>
      <c r="M70" s="99">
        <v>15.590826511842549</v>
      </c>
      <c r="N70" s="99">
        <v>12.631448790618014</v>
      </c>
      <c r="O70" s="99">
        <v>11.287043644010479</v>
      </c>
      <c r="P70" s="99">
        <v>12.099717808107425</v>
      </c>
      <c r="Q70" s="99">
        <v>0</v>
      </c>
      <c r="R70" s="99">
        <v>14.535865629609429</v>
      </c>
      <c r="S70" s="99">
        <v>15.426906395215562</v>
      </c>
      <c r="T70" s="99">
        <v>15.674436795809351</v>
      </c>
      <c r="U70" s="99">
        <v>16.011921243023316</v>
      </c>
      <c r="V70" s="99">
        <v>17.475889244441277</v>
      </c>
      <c r="W70" s="99">
        <v>17.206433846707277</v>
      </c>
      <c r="X70" s="99">
        <v>16.923816750110035</v>
      </c>
      <c r="Y70" s="99">
        <v>16.885174797932727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4.7849273806925083</v>
      </c>
      <c r="D71" s="102">
        <v>4.786980788982504</v>
      </c>
      <c r="E71" s="102">
        <v>0</v>
      </c>
      <c r="F71" s="102">
        <v>0</v>
      </c>
      <c r="G71" s="102">
        <v>0</v>
      </c>
      <c r="H71" s="102">
        <v>0</v>
      </c>
      <c r="I71" s="102">
        <v>5.5868222050060599</v>
      </c>
      <c r="J71" s="102">
        <v>6.3625491466816824</v>
      </c>
      <c r="K71" s="102">
        <v>5.8958661051058137</v>
      </c>
      <c r="L71" s="102">
        <v>5.4866093896380601</v>
      </c>
      <c r="M71" s="102">
        <v>5.76448702127849</v>
      </c>
      <c r="N71" s="102">
        <v>2.9388224056352859</v>
      </c>
      <c r="O71" s="102">
        <v>2.7063180611216144</v>
      </c>
      <c r="P71" s="102">
        <v>2.883093196095416</v>
      </c>
      <c r="Q71" s="102">
        <v>0</v>
      </c>
      <c r="R71" s="102">
        <v>4.6916029057871853</v>
      </c>
      <c r="S71" s="102">
        <v>4.6556431498790793</v>
      </c>
      <c r="T71" s="102">
        <v>4.7879806892653853</v>
      </c>
      <c r="U71" s="102">
        <v>4.7639485750257151</v>
      </c>
      <c r="V71" s="102">
        <v>5.5734220321974197</v>
      </c>
      <c r="W71" s="102">
        <v>4.4438966649083014</v>
      </c>
      <c r="X71" s="102">
        <v>5.1152000426461379</v>
      </c>
      <c r="Y71" s="102">
        <v>6.2278112931534624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8.1889466708525127</v>
      </c>
      <c r="D72" s="105">
        <v>8.5289569774032046</v>
      </c>
      <c r="E72" s="105">
        <v>0</v>
      </c>
      <c r="F72" s="105">
        <v>0</v>
      </c>
      <c r="G72" s="105">
        <v>0</v>
      </c>
      <c r="H72" s="105">
        <v>0</v>
      </c>
      <c r="I72" s="105">
        <v>10.967348897211147</v>
      </c>
      <c r="J72" s="105">
        <v>10.6033083658739</v>
      </c>
      <c r="K72" s="105">
        <v>11.049272623863969</v>
      </c>
      <c r="L72" s="105">
        <v>11.017563366248838</v>
      </c>
      <c r="M72" s="105">
        <v>9.8263394905640613</v>
      </c>
      <c r="N72" s="105">
        <v>9.6926263849827325</v>
      </c>
      <c r="O72" s="105">
        <v>8.5807255828888653</v>
      </c>
      <c r="P72" s="105">
        <v>9.2166246120120103</v>
      </c>
      <c r="Q72" s="105">
        <v>0</v>
      </c>
      <c r="R72" s="105">
        <v>9.8442627238222453</v>
      </c>
      <c r="S72" s="105">
        <v>10.771263245336481</v>
      </c>
      <c r="T72" s="105">
        <v>10.886456106543964</v>
      </c>
      <c r="U72" s="105">
        <v>11.247972667997601</v>
      </c>
      <c r="V72" s="105">
        <v>11.902467212243856</v>
      </c>
      <c r="W72" s="105">
        <v>12.762537181798974</v>
      </c>
      <c r="X72" s="105">
        <v>11.808616707463894</v>
      </c>
      <c r="Y72" s="105">
        <v>10.657363504779262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18.342283359295113</v>
      </c>
      <c r="D73" s="102">
        <v>17.941819485579384</v>
      </c>
      <c r="E73" s="102">
        <v>19.75707579088159</v>
      </c>
      <c r="F73" s="102">
        <v>19.490573460205859</v>
      </c>
      <c r="G73" s="102">
        <v>19.742948837714263</v>
      </c>
      <c r="H73" s="102">
        <v>23.189725518060509</v>
      </c>
      <c r="I73" s="102">
        <v>23.055241391186783</v>
      </c>
      <c r="J73" s="102">
        <v>24.928233609680486</v>
      </c>
      <c r="K73" s="102">
        <v>23.868216211788891</v>
      </c>
      <c r="L73" s="102">
        <v>23.283158098530755</v>
      </c>
      <c r="M73" s="102">
        <v>0</v>
      </c>
      <c r="N73" s="102">
        <v>0</v>
      </c>
      <c r="O73" s="102">
        <v>16.514875440878974</v>
      </c>
      <c r="P73" s="102">
        <v>16.043694291996164</v>
      </c>
      <c r="Q73" s="102">
        <v>19.049717608119913</v>
      </c>
      <c r="R73" s="102">
        <v>19.581395276578654</v>
      </c>
      <c r="S73" s="102">
        <v>20.292664162891636</v>
      </c>
      <c r="T73" s="102">
        <v>20.800218231973332</v>
      </c>
      <c r="U73" s="102">
        <v>21.087538044373243</v>
      </c>
      <c r="V73" s="102">
        <v>23.394725999112723</v>
      </c>
      <c r="W73" s="102">
        <v>20.465301610503545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12.561396297328709</v>
      </c>
      <c r="D74" s="105">
        <v>12.266363338506414</v>
      </c>
      <c r="E74" s="105">
        <v>13.935310074482032</v>
      </c>
      <c r="F74" s="105">
        <v>13.43234620113059</v>
      </c>
      <c r="G74" s="105">
        <v>13.355807369217503</v>
      </c>
      <c r="H74" s="105">
        <v>16.378652208785709</v>
      </c>
      <c r="I74" s="105">
        <v>15.850043226134972</v>
      </c>
      <c r="J74" s="105">
        <v>17.520768467990532</v>
      </c>
      <c r="K74" s="105">
        <v>16.646034374105312</v>
      </c>
      <c r="L74" s="105">
        <v>16.195211271400844</v>
      </c>
      <c r="M74" s="105">
        <v>0</v>
      </c>
      <c r="N74" s="105">
        <v>0</v>
      </c>
      <c r="O74" s="105">
        <v>11.494175646667044</v>
      </c>
      <c r="P74" s="105">
        <v>11.428153519702851</v>
      </c>
      <c r="Q74" s="105">
        <v>14.410382998260326</v>
      </c>
      <c r="R74" s="105">
        <v>14.928793541349339</v>
      </c>
      <c r="S74" s="105">
        <v>15.542991069423872</v>
      </c>
      <c r="T74" s="105">
        <v>16.14484568538029</v>
      </c>
      <c r="U74" s="105">
        <v>16.519256197975928</v>
      </c>
      <c r="V74" s="105">
        <v>18.670418593433428</v>
      </c>
      <c r="W74" s="105">
        <v>16.191658979025746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4.2850711803545236</v>
      </c>
      <c r="D75" s="99">
        <v>4.099288448948097</v>
      </c>
      <c r="E75" s="99">
        <v>5.512611259235797</v>
      </c>
      <c r="F75" s="99">
        <v>4.6222285648674504</v>
      </c>
      <c r="G75" s="99">
        <v>4.0107921824591743</v>
      </c>
      <c r="H75" s="99">
        <v>6.3490583675281531</v>
      </c>
      <c r="I75" s="99">
        <v>5.1342851710670168</v>
      </c>
      <c r="J75" s="99">
        <v>6.3679627639261831</v>
      </c>
      <c r="K75" s="99">
        <v>5.6431117452263369</v>
      </c>
      <c r="L75" s="99">
        <v>5.2815348495026546</v>
      </c>
      <c r="M75" s="99">
        <v>0</v>
      </c>
      <c r="N75" s="99">
        <v>0</v>
      </c>
      <c r="O75" s="99">
        <v>2.817084485394445</v>
      </c>
      <c r="P75" s="99">
        <v>2.8159661983501851</v>
      </c>
      <c r="Q75" s="99">
        <v>5.0762690772396857</v>
      </c>
      <c r="R75" s="99">
        <v>5.0616213584426859</v>
      </c>
      <c r="S75" s="99">
        <v>4.9455456280262675</v>
      </c>
      <c r="T75" s="99">
        <v>5.2043066114944114</v>
      </c>
      <c r="U75" s="99">
        <v>5.1834898169014796</v>
      </c>
      <c r="V75" s="99">
        <v>6.2583555174367902</v>
      </c>
      <c r="W75" s="99">
        <v>4.3671112399675351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8.2763251169741867</v>
      </c>
      <c r="D76" s="99">
        <v>8.1670748895583163</v>
      </c>
      <c r="E76" s="99">
        <v>8.4226988152462354</v>
      </c>
      <c r="F76" s="99">
        <v>8.8101176362631399</v>
      </c>
      <c r="G76" s="99">
        <v>9.3450151867583298</v>
      </c>
      <c r="H76" s="99">
        <v>10.029593841257556</v>
      </c>
      <c r="I76" s="99">
        <v>10.715758055067953</v>
      </c>
      <c r="J76" s="99">
        <v>11.152805704064351</v>
      </c>
      <c r="K76" s="99">
        <v>11.002922628878975</v>
      </c>
      <c r="L76" s="99">
        <v>10.913676421898188</v>
      </c>
      <c r="M76" s="99">
        <v>0</v>
      </c>
      <c r="N76" s="99">
        <v>0</v>
      </c>
      <c r="O76" s="99">
        <v>8.6770911612725978</v>
      </c>
      <c r="P76" s="99">
        <v>8.6121873213526658</v>
      </c>
      <c r="Q76" s="99">
        <v>9.3341139210206396</v>
      </c>
      <c r="R76" s="99">
        <v>9.8671721829066534</v>
      </c>
      <c r="S76" s="99">
        <v>10.597445441397603</v>
      </c>
      <c r="T76" s="99">
        <v>10.940539073885878</v>
      </c>
      <c r="U76" s="99">
        <v>11.33576638107445</v>
      </c>
      <c r="V76" s="99">
        <v>12.412063075996635</v>
      </c>
      <c r="W76" s="99">
        <v>11.824547739058207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7.8215460353373434</v>
      </c>
      <c r="D77" s="123">
        <v>7.6196226444149415</v>
      </c>
      <c r="E77" s="123">
        <v>7.8206979024649153</v>
      </c>
      <c r="F77" s="123">
        <v>8.6409066009443176</v>
      </c>
      <c r="G77" s="123">
        <v>7.8341052479850113</v>
      </c>
      <c r="H77" s="123">
        <v>8.4288070179496941</v>
      </c>
      <c r="I77" s="123">
        <v>8.1047751759611923</v>
      </c>
      <c r="J77" s="123">
        <v>8.8939818307239484</v>
      </c>
      <c r="K77" s="123">
        <v>7.340557941369938</v>
      </c>
      <c r="L77" s="123">
        <v>7.9593664252091569</v>
      </c>
      <c r="M77" s="123">
        <v>6.40104313308432</v>
      </c>
      <c r="N77" s="123">
        <v>4.9787983007746321</v>
      </c>
      <c r="O77" s="123">
        <v>4.5973309153182464</v>
      </c>
      <c r="P77" s="123">
        <v>4.7267230920504533</v>
      </c>
      <c r="Q77" s="123">
        <v>5.2119554551671907</v>
      </c>
      <c r="R77" s="123">
        <v>5.1365076533197866</v>
      </c>
      <c r="S77" s="123">
        <v>6.6988698323951388</v>
      </c>
      <c r="T77" s="123">
        <v>7.549345737148375</v>
      </c>
      <c r="U77" s="123">
        <v>7.7343263751817757</v>
      </c>
      <c r="V77" s="123">
        <v>11.391595960598789</v>
      </c>
      <c r="W77" s="123">
        <v>11.632432059239997</v>
      </c>
      <c r="X77" s="123">
        <v>9.8329349790643228</v>
      </c>
      <c r="Y77" s="123">
        <v>9.088421312106572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7.8704257626698846</v>
      </c>
      <c r="D78" s="99">
        <v>8.1575179714355013</v>
      </c>
      <c r="E78" s="99">
        <v>8.291283177310623</v>
      </c>
      <c r="F78" s="99">
        <v>8.6577947918561442</v>
      </c>
      <c r="G78" s="99">
        <v>8.5914984649080601</v>
      </c>
      <c r="H78" s="99">
        <v>8.7580294338791518</v>
      </c>
      <c r="I78" s="99">
        <v>8.2009630921605403</v>
      </c>
      <c r="J78" s="99">
        <v>9.1863262527516696</v>
      </c>
      <c r="K78" s="99">
        <v>7.5356895005593509</v>
      </c>
      <c r="L78" s="99">
        <v>7.9778917610480695</v>
      </c>
      <c r="M78" s="99">
        <v>6.4768963016508074</v>
      </c>
      <c r="N78" s="99">
        <v>5.0301896552969501</v>
      </c>
      <c r="O78" s="99">
        <v>4.7683636786228041</v>
      </c>
      <c r="P78" s="99">
        <v>4.7318048345568355</v>
      </c>
      <c r="Q78" s="99">
        <v>5.2680432341488466</v>
      </c>
      <c r="R78" s="99">
        <v>5.1591505857733919</v>
      </c>
      <c r="S78" s="99">
        <v>6.7247309918643392</v>
      </c>
      <c r="T78" s="99">
        <v>7.6351362254972264</v>
      </c>
      <c r="U78" s="99">
        <v>7.9359643880407802</v>
      </c>
      <c r="V78" s="99">
        <v>11.770881002973379</v>
      </c>
      <c r="W78" s="99">
        <v>11.800482340832803</v>
      </c>
      <c r="X78" s="99">
        <v>9.9065421992264113</v>
      </c>
      <c r="Y78" s="99">
        <v>9.2699232536696776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6.8836784383910734</v>
      </c>
      <c r="D79" s="110">
        <v>5.0694631626569766</v>
      </c>
      <c r="E79" s="110">
        <v>5.2309644054388675</v>
      </c>
      <c r="F79" s="110">
        <v>6.9265479215414363</v>
      </c>
      <c r="G79" s="110">
        <v>6.4646404928770567</v>
      </c>
      <c r="H79" s="110">
        <v>6.4052287760386752</v>
      </c>
      <c r="I79" s="110">
        <v>6.8924307009078838</v>
      </c>
      <c r="J79" s="110">
        <v>6.982140639171921</v>
      </c>
      <c r="K79" s="110">
        <v>5.4360412905052806</v>
      </c>
      <c r="L79" s="110">
        <v>5.5199824199164729</v>
      </c>
      <c r="M79" s="110">
        <v>5.2085992725845403</v>
      </c>
      <c r="N79" s="110">
        <v>4.3182056138348779</v>
      </c>
      <c r="O79" s="110">
        <v>3.7740177665339321</v>
      </c>
      <c r="P79" s="110">
        <v>3.6017559745161973</v>
      </c>
      <c r="Q79" s="110">
        <v>3.9335457616690821</v>
      </c>
      <c r="R79" s="110">
        <v>4.0984796111838797</v>
      </c>
      <c r="S79" s="110">
        <v>4.8684368420987738</v>
      </c>
      <c r="T79" s="110">
        <v>5.2079540337049233</v>
      </c>
      <c r="U79" s="110">
        <v>5.3793266066363818</v>
      </c>
      <c r="V79" s="110">
        <v>9.013562845891304</v>
      </c>
      <c r="W79" s="110">
        <v>7.7444295312516473</v>
      </c>
      <c r="X79" s="110">
        <v>6.983614452937827</v>
      </c>
      <c r="Y79" s="110">
        <v>6.8211824552523739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181.63082499741273</v>
      </c>
      <c r="D81" s="118">
        <f t="shared" si="28"/>
        <v>177.89981098288141</v>
      </c>
      <c r="E81" s="118">
        <f t="shared" si="28"/>
        <v>174.84263228381622</v>
      </c>
      <c r="F81" s="118">
        <f t="shared" si="28"/>
        <v>137.4552536887592</v>
      </c>
      <c r="G81" s="118">
        <f t="shared" si="28"/>
        <v>199.89325143874009</v>
      </c>
      <c r="H81" s="118">
        <f t="shared" si="28"/>
        <v>189.8078717362184</v>
      </c>
      <c r="I81" s="118">
        <f t="shared" si="28"/>
        <v>180.06691008562007</v>
      </c>
      <c r="J81" s="118">
        <f t="shared" si="28"/>
        <v>142.47791855170706</v>
      </c>
      <c r="K81" s="118">
        <f t="shared" si="28"/>
        <v>170.64111662220796</v>
      </c>
      <c r="L81" s="118">
        <f t="shared" si="28"/>
        <v>168.75418979028117</v>
      </c>
      <c r="M81" s="118">
        <f t="shared" si="28"/>
        <v>164.9120551181386</v>
      </c>
      <c r="N81" s="118">
        <f t="shared" si="28"/>
        <v>154.68698469195212</v>
      </c>
      <c r="O81" s="118">
        <f t="shared" si="28"/>
        <v>149.40957314677217</v>
      </c>
      <c r="P81" s="118">
        <f t="shared" si="28"/>
        <v>117.97582184186678</v>
      </c>
      <c r="Q81" s="118">
        <f t="shared" si="28"/>
        <v>126.1374737436462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102.38827551429688</v>
      </c>
      <c r="V81" s="118">
        <f t="shared" si="29"/>
        <v>104.77481345988706</v>
      </c>
      <c r="W81" s="118">
        <f t="shared" ref="W81:Y81" si="30">W82+W85+W87+W100</f>
        <v>98.197112194284102</v>
      </c>
      <c r="X81" s="118">
        <f t="shared" si="30"/>
        <v>83.036156105172495</v>
      </c>
      <c r="Y81" s="118">
        <f t="shared" si="30"/>
        <v>69.735728511008503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155.5964420047643</v>
      </c>
      <c r="D82" s="123">
        <f t="shared" si="31"/>
        <v>151.1566515894103</v>
      </c>
      <c r="E82" s="123">
        <f t="shared" si="31"/>
        <v>146.48365857063689</v>
      </c>
      <c r="F82" s="123">
        <f t="shared" si="31"/>
        <v>109.92648689840679</v>
      </c>
      <c r="G82" s="123">
        <f t="shared" si="31"/>
        <v>171.41989489153244</v>
      </c>
      <c r="H82" s="123">
        <f t="shared" si="31"/>
        <v>157.64957585393799</v>
      </c>
      <c r="I82" s="123">
        <f t="shared" si="31"/>
        <v>148.5475067612519</v>
      </c>
      <c r="J82" s="123">
        <f t="shared" si="31"/>
        <v>110.41148117307092</v>
      </c>
      <c r="K82" s="123">
        <f t="shared" si="31"/>
        <v>139.90898193890771</v>
      </c>
      <c r="L82" s="123">
        <f t="shared" si="31"/>
        <v>137.92462659630411</v>
      </c>
      <c r="M82" s="123">
        <f t="shared" si="31"/>
        <v>136.43711707312849</v>
      </c>
      <c r="N82" s="123">
        <f t="shared" si="31"/>
        <v>132.29434055471901</v>
      </c>
      <c r="O82" s="123">
        <f t="shared" si="31"/>
        <v>127.81763141076485</v>
      </c>
      <c r="P82" s="123">
        <f t="shared" si="31"/>
        <v>97.930512753247243</v>
      </c>
      <c r="Q82" s="123">
        <f t="shared" si="31"/>
        <v>102.6050323763054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73.606340431607222</v>
      </c>
      <c r="V82" s="123">
        <f t="shared" si="32"/>
        <v>71.493622257285892</v>
      </c>
      <c r="W82" s="123">
        <f t="shared" ref="W82:Y82" si="33">SUM(W83:W84)</f>
        <v>66.663813411283826</v>
      </c>
      <c r="X82" s="123">
        <f t="shared" si="33"/>
        <v>54.2543445170216</v>
      </c>
      <c r="Y82" s="123">
        <f t="shared" si="33"/>
        <v>40.462925911316844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154.83429641090666</v>
      </c>
      <c r="D83" s="99">
        <v>150.41304423352119</v>
      </c>
      <c r="E83" s="99">
        <v>145.76768496185255</v>
      </c>
      <c r="F83" s="99">
        <v>109.38355618726752</v>
      </c>
      <c r="G83" s="99">
        <v>170.57781048122911</v>
      </c>
      <c r="H83" s="99">
        <v>156.87889598100432</v>
      </c>
      <c r="I83" s="99">
        <v>147.81959533941213</v>
      </c>
      <c r="J83" s="99">
        <v>109.86698601883339</v>
      </c>
      <c r="K83" s="99">
        <v>139.21808965173685</v>
      </c>
      <c r="L83" s="99">
        <v>137.24082739728925</v>
      </c>
      <c r="M83" s="99">
        <v>135.76204796378201</v>
      </c>
      <c r="N83" s="99">
        <v>131.65719346441222</v>
      </c>
      <c r="O83" s="99">
        <v>127.20004591884302</v>
      </c>
      <c r="P83" s="99">
        <v>97.451894188475748</v>
      </c>
      <c r="Q83" s="99">
        <v>102.09744908200477</v>
      </c>
      <c r="R83" s="99">
        <v>0</v>
      </c>
      <c r="S83" s="99">
        <v>0</v>
      </c>
      <c r="T83" s="99">
        <v>0</v>
      </c>
      <c r="U83" s="99">
        <v>73.218631891898497</v>
      </c>
      <c r="V83" s="99">
        <v>71.105547860397152</v>
      </c>
      <c r="W83" s="99">
        <v>66.298377369821637</v>
      </c>
      <c r="X83" s="99">
        <v>53.957018166926012</v>
      </c>
      <c r="Y83" s="99">
        <v>40.240471571287486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0.7621455938576307</v>
      </c>
      <c r="D84" s="99">
        <v>0.74360735588911586</v>
      </c>
      <c r="E84" s="99">
        <v>0.71597360878432881</v>
      </c>
      <c r="F84" s="99">
        <v>0.54293071113928315</v>
      </c>
      <c r="G84" s="99">
        <v>0.84208441030332704</v>
      </c>
      <c r="H84" s="99">
        <v>0.77067987293366735</v>
      </c>
      <c r="I84" s="99">
        <v>0.72791142183977298</v>
      </c>
      <c r="J84" s="99">
        <v>0.54449515423753658</v>
      </c>
      <c r="K84" s="99">
        <v>0.69089228717086337</v>
      </c>
      <c r="L84" s="99">
        <v>0.68379919901485287</v>
      </c>
      <c r="M84" s="99">
        <v>0.67506910934649011</v>
      </c>
      <c r="N84" s="99">
        <v>0.63714709030678995</v>
      </c>
      <c r="O84" s="99">
        <v>0.61758549192182388</v>
      </c>
      <c r="P84" s="99">
        <v>0.47861856477149584</v>
      </c>
      <c r="Q84" s="99">
        <v>0.5075832943006362</v>
      </c>
      <c r="R84" s="99">
        <v>0</v>
      </c>
      <c r="S84" s="99">
        <v>0</v>
      </c>
      <c r="T84" s="99">
        <v>0</v>
      </c>
      <c r="U84" s="99">
        <v>0.38770853970872027</v>
      </c>
      <c r="V84" s="99">
        <v>0.38807439688873879</v>
      </c>
      <c r="W84" s="99">
        <v>0.365436041462192</v>
      </c>
      <c r="X84" s="99">
        <v>0.2973263500955865</v>
      </c>
      <c r="Y84" s="99">
        <v>0.22245434002935563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7.1650647330537276E-2</v>
      </c>
      <c r="D85" s="123">
        <f t="shared" si="34"/>
        <v>0.1259176071801863</v>
      </c>
      <c r="E85" s="123">
        <f t="shared" si="34"/>
        <v>0.23326769511382464</v>
      </c>
      <c r="F85" s="123">
        <f t="shared" si="34"/>
        <v>0.14244886246551747</v>
      </c>
      <c r="G85" s="123">
        <f t="shared" si="34"/>
        <v>0.17495779774775222</v>
      </c>
      <c r="H85" s="123">
        <f t="shared" si="34"/>
        <v>0.31830561655188422</v>
      </c>
      <c r="I85" s="123">
        <f t="shared" si="34"/>
        <v>0.50763059085086459</v>
      </c>
      <c r="J85" s="123">
        <f t="shared" si="34"/>
        <v>0.36885078687532813</v>
      </c>
      <c r="K85" s="123">
        <f t="shared" si="34"/>
        <v>0.39506714271813975</v>
      </c>
      <c r="L85" s="123">
        <f t="shared" si="34"/>
        <v>0.44230252953484878</v>
      </c>
      <c r="M85" s="123">
        <f t="shared" si="34"/>
        <v>0.41017288472865276</v>
      </c>
      <c r="N85" s="123">
        <f t="shared" si="34"/>
        <v>0.74381493151800127</v>
      </c>
      <c r="O85" s="123">
        <f t="shared" si="34"/>
        <v>0.41879810357519059</v>
      </c>
      <c r="P85" s="123">
        <f t="shared" si="34"/>
        <v>0.26859703683767633</v>
      </c>
      <c r="Q85" s="123">
        <f t="shared" si="34"/>
        <v>0.36320819864636683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1.2423390145081017</v>
      </c>
      <c r="V85" s="123">
        <f t="shared" si="34"/>
        <v>0.75145592792584626</v>
      </c>
      <c r="W85" s="123">
        <f t="shared" si="34"/>
        <v>2.2903153127380813</v>
      </c>
      <c r="X85" s="123">
        <f t="shared" si="34"/>
        <v>1.6093806016333696</v>
      </c>
      <c r="Y85" s="123">
        <f t="shared" si="34"/>
        <v>1.0850858944260853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7.1650647330537276E-2</v>
      </c>
      <c r="D86" s="99">
        <f>RES_hhdet_in_fech!D86/RES_summary!D$21</f>
        <v>0.1259176071801863</v>
      </c>
      <c r="E86" s="99">
        <f>RES_hhdet_in_fech!E86/RES_summary!E$21</f>
        <v>0.23326769511382464</v>
      </c>
      <c r="F86" s="99">
        <f>RES_hhdet_in_fech!F86/RES_summary!F$21</f>
        <v>0.14244886246551747</v>
      </c>
      <c r="G86" s="99">
        <f>RES_hhdet_in_fech!G86/RES_summary!G$21</f>
        <v>0.17495779774775222</v>
      </c>
      <c r="H86" s="99">
        <f>RES_hhdet_in_fech!H86/RES_summary!H$21</f>
        <v>0.31830561655188422</v>
      </c>
      <c r="I86" s="99">
        <f>RES_hhdet_in_fech!I86/RES_summary!I$21</f>
        <v>0.50763059085086459</v>
      </c>
      <c r="J86" s="99">
        <f>RES_hhdet_in_fech!J86/RES_summary!J$21</f>
        <v>0.36885078687532813</v>
      </c>
      <c r="K86" s="99">
        <f>RES_hhdet_in_fech!K86/RES_summary!K$21</f>
        <v>0.39506714271813975</v>
      </c>
      <c r="L86" s="99">
        <f>RES_hhdet_in_fech!L86/RES_summary!L$21</f>
        <v>0.44230252953484878</v>
      </c>
      <c r="M86" s="99">
        <f>RES_hhdet_in_fech!M86/RES_summary!M$21</f>
        <v>0.41017288472865276</v>
      </c>
      <c r="N86" s="99">
        <f>RES_hhdet_in_fech!N86/RES_summary!N$21</f>
        <v>0.74381493151800127</v>
      </c>
      <c r="O86" s="99">
        <f>RES_hhdet_in_fech!O86/RES_summary!O$21</f>
        <v>0.41879810357519059</v>
      </c>
      <c r="P86" s="99">
        <f>RES_hhdet_in_fech!P86/RES_summary!P$21</f>
        <v>0.26859703683767633</v>
      </c>
      <c r="Q86" s="99">
        <f>RES_hhdet_in_fech!Q86/RES_summary!Q$21</f>
        <v>0.36320819864636683</v>
      </c>
      <c r="R86" s="99">
        <f>RES_hhdet_in_fech!R86/RES_summary!R$21</f>
        <v>0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1.2423390145081017</v>
      </c>
      <c r="V86" s="99">
        <f>RES_hhdet_in_fech!V86/RES_summary!V$21</f>
        <v>0.75145592792584626</v>
      </c>
      <c r="W86" s="99">
        <f>RES_hhdet_in_fech!W86/RES_summary!W$21</f>
        <v>2.2903153127380813</v>
      </c>
      <c r="X86" s="99">
        <f>RES_hhdet_in_fech!X86/RES_summary!X$21</f>
        <v>1.6093806016333696</v>
      </c>
      <c r="Y86" s="99">
        <f>RES_hhdet_in_fech!Y86/RES_summary!Y$21</f>
        <v>1.0850858944260853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18.188309774747253</v>
      </c>
      <c r="D87" s="123">
        <v>18.48215927021598</v>
      </c>
      <c r="E87" s="123">
        <v>19.860289409965699</v>
      </c>
      <c r="F87" s="123">
        <v>19.365018997591438</v>
      </c>
      <c r="G87" s="123">
        <v>20.192992895687969</v>
      </c>
      <c r="H87" s="123">
        <v>23.4032917709809</v>
      </c>
      <c r="I87" s="123">
        <v>22.803517191874029</v>
      </c>
      <c r="J87" s="123">
        <v>24.07067551480495</v>
      </c>
      <c r="K87" s="123">
        <v>23.440714547982143</v>
      </c>
      <c r="L87" s="123">
        <v>23.279296658570349</v>
      </c>
      <c r="M87" s="123">
        <v>22.167542932376051</v>
      </c>
      <c r="N87" s="123">
        <v>16.886871394202053</v>
      </c>
      <c r="O87" s="123">
        <v>16.357802097116139</v>
      </c>
      <c r="P87" s="123">
        <v>15.654612408818496</v>
      </c>
      <c r="Q87" s="123">
        <v>18.62014202526797</v>
      </c>
      <c r="R87" s="123">
        <v>0</v>
      </c>
      <c r="S87" s="123">
        <v>0</v>
      </c>
      <c r="T87" s="123">
        <v>0</v>
      </c>
      <c r="U87" s="123">
        <v>20.736966822763577</v>
      </c>
      <c r="V87" s="123">
        <v>22.402400836538035</v>
      </c>
      <c r="W87" s="123">
        <v>19.893340515493872</v>
      </c>
      <c r="X87" s="123">
        <v>19.027731737061778</v>
      </c>
      <c r="Y87" s="123">
        <v>20.175374475286787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20.605369467885353</v>
      </c>
      <c r="D88" s="99">
        <v>20.662643133380339</v>
      </c>
      <c r="E88" s="99">
        <v>18.268562133581401</v>
      </c>
      <c r="F88" s="99">
        <v>14.57987040357313</v>
      </c>
      <c r="G88" s="99">
        <v>23.605038409435647</v>
      </c>
      <c r="H88" s="99">
        <v>22.872107881079231</v>
      </c>
      <c r="I88" s="99">
        <v>24.944516087455426</v>
      </c>
      <c r="J88" s="99">
        <v>19.180494598751874</v>
      </c>
      <c r="K88" s="99">
        <v>23.353235342867954</v>
      </c>
      <c r="L88" s="99">
        <v>21.142417643521082</v>
      </c>
      <c r="M88" s="99">
        <v>20.419831779776096</v>
      </c>
      <c r="N88" s="99">
        <v>18.736037533877649</v>
      </c>
      <c r="O88" s="99">
        <v>18.315868568033327</v>
      </c>
      <c r="P88" s="99">
        <v>17.453190736993992</v>
      </c>
      <c r="Q88" s="99">
        <v>18.071001636033774</v>
      </c>
      <c r="R88" s="99">
        <v>0</v>
      </c>
      <c r="S88" s="99">
        <v>0</v>
      </c>
      <c r="T88" s="99">
        <v>0</v>
      </c>
      <c r="U88" s="99">
        <v>23.186677546900679</v>
      </c>
      <c r="V88" s="99">
        <v>17.106020075124508</v>
      </c>
      <c r="W88" s="99">
        <v>19.154495331326746</v>
      </c>
      <c r="X88" s="99">
        <v>19.882866639758976</v>
      </c>
      <c r="Y88" s="99">
        <v>19.705821623716648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13.630293821543082</v>
      </c>
      <c r="K89" s="99">
        <v>16.694226873843462</v>
      </c>
      <c r="L89" s="99">
        <v>15.2384316962012</v>
      </c>
      <c r="M89" s="99">
        <v>15.161329926116956</v>
      </c>
      <c r="N89" s="99">
        <v>13.404528764180412</v>
      </c>
      <c r="O89" s="99">
        <v>13.308678073955484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16.463558294903368</v>
      </c>
      <c r="Y89" s="99">
        <v>16.746089151312685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4.8425327249022843</v>
      </c>
      <c r="K90" s="102">
        <v>5.514041627974593</v>
      </c>
      <c r="L90" s="102">
        <v>4.7882191250440451</v>
      </c>
      <c r="M90" s="102">
        <v>5.3394132642209096</v>
      </c>
      <c r="N90" s="102">
        <v>2.9879065616003446</v>
      </c>
      <c r="O90" s="102">
        <v>3.1485255571518365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5.0370284353383568</v>
      </c>
      <c r="Y90" s="102">
        <v>6.2038561505197753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8.7877610966407964</v>
      </c>
      <c r="K91" s="105">
        <v>11.180185245868868</v>
      </c>
      <c r="L91" s="105">
        <v>10.450212571157156</v>
      </c>
      <c r="M91" s="105">
        <v>9.8219166618960454</v>
      </c>
      <c r="N91" s="105">
        <v>10.416622202580067</v>
      </c>
      <c r="O91" s="105">
        <v>10.160152516803645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11.426529859565013</v>
      </c>
      <c r="Y91" s="105">
        <v>10.542233000792908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19.5193944415945</v>
      </c>
      <c r="D92" s="102">
        <v>21.224120428132871</v>
      </c>
      <c r="E92" s="102">
        <v>21.039390501652676</v>
      </c>
      <c r="F92" s="102">
        <v>18.937089301117542</v>
      </c>
      <c r="G92" s="102">
        <v>23.905464838496787</v>
      </c>
      <c r="H92" s="102">
        <v>25.985222697783573</v>
      </c>
      <c r="I92" s="102">
        <v>23.138325665027136</v>
      </c>
      <c r="J92" s="102">
        <v>23.179474140549775</v>
      </c>
      <c r="K92" s="102">
        <v>24.028053304100947</v>
      </c>
      <c r="L92" s="102">
        <v>30.525404163228259</v>
      </c>
      <c r="M92" s="102">
        <v>23.095178697144004</v>
      </c>
      <c r="N92" s="102">
        <v>16.627344569125565</v>
      </c>
      <c r="O92" s="102">
        <v>17.330895338031119</v>
      </c>
      <c r="P92" s="102">
        <v>14.890018713963219</v>
      </c>
      <c r="Q92" s="102">
        <v>15.041717300235785</v>
      </c>
      <c r="R92" s="102">
        <v>0</v>
      </c>
      <c r="S92" s="102">
        <v>0</v>
      </c>
      <c r="T92" s="102">
        <v>0</v>
      </c>
      <c r="U92" s="102">
        <v>21.326298641588121</v>
      </c>
      <c r="V92" s="102">
        <v>16.746235282346898</v>
      </c>
      <c r="W92" s="102">
        <v>17.46087917316596</v>
      </c>
      <c r="X92" s="102">
        <v>17.032046029446388</v>
      </c>
      <c r="Y92" s="102">
        <v>17.333956385921013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12.439752094495331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15.532949003800372</v>
      </c>
      <c r="K93" s="105">
        <v>16.040257194368866</v>
      </c>
      <c r="L93" s="105">
        <v>20.48982523562184</v>
      </c>
      <c r="M93" s="105">
        <v>16.107460674792488</v>
      </c>
      <c r="N93" s="105">
        <v>11.270933167881632</v>
      </c>
      <c r="O93" s="105">
        <v>12.401983118971819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18.892348778656721</v>
      </c>
      <c r="V93" s="105">
        <v>0</v>
      </c>
      <c r="W93" s="105">
        <v>15.699282504008044</v>
      </c>
      <c r="X93" s="105">
        <v>15.427402569885846</v>
      </c>
      <c r="Y93" s="105">
        <v>15.881221619220279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4.5566594495609918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5.9083452544297845</v>
      </c>
      <c r="K94" s="99">
        <v>5.5987900714439167</v>
      </c>
      <c r="L94" s="99">
        <v>6.9642239111968518</v>
      </c>
      <c r="M94" s="99">
        <v>6.0367789428614254</v>
      </c>
      <c r="N94" s="99">
        <v>2.6246418738220578</v>
      </c>
      <c r="O94" s="99">
        <v>2.9602979423196847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5.2468691235746308</v>
      </c>
      <c r="V94" s="99">
        <v>0</v>
      </c>
      <c r="W94" s="99">
        <v>3.71648479495185</v>
      </c>
      <c r="X94" s="99">
        <v>4.3027132464391249</v>
      </c>
      <c r="Y94" s="99">
        <v>5.4581621063091106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7.883092644934341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9.6246037493705909</v>
      </c>
      <c r="K95" s="99">
        <v>10.441467122924951</v>
      </c>
      <c r="L95" s="99">
        <v>13.52560132442499</v>
      </c>
      <c r="M95" s="99">
        <v>10.070681731931066</v>
      </c>
      <c r="N95" s="99">
        <v>8.6462912940595729</v>
      </c>
      <c r="O95" s="99">
        <v>9.4416851766521361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13.645479655082095</v>
      </c>
      <c r="V95" s="99">
        <v>0</v>
      </c>
      <c r="W95" s="99">
        <v>11.982797709056193</v>
      </c>
      <c r="X95" s="99">
        <v>11.124689323446718</v>
      </c>
      <c r="Y95" s="99">
        <v>10.423059512911166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18.342283359295116</v>
      </c>
      <c r="D96" s="102">
        <v>17.941819485579376</v>
      </c>
      <c r="E96" s="102">
        <v>19.757075790881586</v>
      </c>
      <c r="F96" s="102">
        <v>19.490573460205852</v>
      </c>
      <c r="G96" s="102">
        <v>19.742948837714266</v>
      </c>
      <c r="H96" s="102">
        <v>23.189725518060502</v>
      </c>
      <c r="I96" s="102">
        <v>23.055241391186787</v>
      </c>
      <c r="J96" s="102">
        <v>24.928233609680486</v>
      </c>
      <c r="K96" s="102">
        <v>23.86821621178888</v>
      </c>
      <c r="L96" s="102">
        <v>23.283158098530755</v>
      </c>
      <c r="M96" s="102">
        <v>22.637638592652522</v>
      </c>
      <c r="N96" s="102">
        <v>17.487879721890078</v>
      </c>
      <c r="O96" s="102">
        <v>16.514875440878967</v>
      </c>
      <c r="P96" s="102">
        <v>16.043694291996164</v>
      </c>
      <c r="Q96" s="102">
        <v>19.049717608119913</v>
      </c>
      <c r="R96" s="102">
        <v>0</v>
      </c>
      <c r="S96" s="102">
        <v>0</v>
      </c>
      <c r="T96" s="102">
        <v>0</v>
      </c>
      <c r="U96" s="102">
        <v>21.08753804437324</v>
      </c>
      <c r="V96" s="102">
        <v>23.394725999112719</v>
      </c>
      <c r="W96" s="102">
        <v>20.465301610503545</v>
      </c>
      <c r="X96" s="102">
        <v>19.612668634256718</v>
      </c>
      <c r="Y96" s="102">
        <v>20.85181870583126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12.561396297328713</v>
      </c>
      <c r="D97" s="105">
        <v>12.266363338506409</v>
      </c>
      <c r="E97" s="105">
        <v>13.935310074482034</v>
      </c>
      <c r="F97" s="105">
        <v>13.432346201130589</v>
      </c>
      <c r="G97" s="105">
        <v>13.3558073692175</v>
      </c>
      <c r="H97" s="105">
        <v>16.378652208785709</v>
      </c>
      <c r="I97" s="105">
        <v>15.850043226134975</v>
      </c>
      <c r="J97" s="105">
        <v>17.520768467990536</v>
      </c>
      <c r="K97" s="105">
        <v>16.646034374105316</v>
      </c>
      <c r="L97" s="105">
        <v>16.19521127140084</v>
      </c>
      <c r="M97" s="105">
        <v>16.142680493856062</v>
      </c>
      <c r="N97" s="105">
        <v>11.899749562983535</v>
      </c>
      <c r="O97" s="105">
        <v>11.494175646667042</v>
      </c>
      <c r="P97" s="105">
        <v>11.428153519702851</v>
      </c>
      <c r="Q97" s="105">
        <v>14.410382998260328</v>
      </c>
      <c r="R97" s="105">
        <v>0</v>
      </c>
      <c r="S97" s="105">
        <v>0</v>
      </c>
      <c r="T97" s="105">
        <v>0</v>
      </c>
      <c r="U97" s="105">
        <v>16.519256197975928</v>
      </c>
      <c r="V97" s="105">
        <v>18.670418593433432</v>
      </c>
      <c r="W97" s="105">
        <v>16.191658979025743</v>
      </c>
      <c r="X97" s="105">
        <v>15.907192741086146</v>
      </c>
      <c r="Y97" s="105">
        <v>17.407876211084574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4.2850711803545245</v>
      </c>
      <c r="D98" s="99">
        <v>4.099288448948097</v>
      </c>
      <c r="E98" s="99">
        <v>5.512611259235797</v>
      </c>
      <c r="F98" s="99">
        <v>4.6222285648674486</v>
      </c>
      <c r="G98" s="99">
        <v>4.0107921824591752</v>
      </c>
      <c r="H98" s="99">
        <v>6.349058367528154</v>
      </c>
      <c r="I98" s="99">
        <v>5.1342851710670177</v>
      </c>
      <c r="J98" s="99">
        <v>6.3679627639261831</v>
      </c>
      <c r="K98" s="99">
        <v>5.6431117452263369</v>
      </c>
      <c r="L98" s="99">
        <v>5.2815348495026564</v>
      </c>
      <c r="M98" s="99">
        <v>5.923146251167676</v>
      </c>
      <c r="N98" s="99">
        <v>2.7721575951426534</v>
      </c>
      <c r="O98" s="99">
        <v>2.8170844853944446</v>
      </c>
      <c r="P98" s="99">
        <v>2.8159661983501851</v>
      </c>
      <c r="Q98" s="99">
        <v>5.0762690772396875</v>
      </c>
      <c r="R98" s="99">
        <v>0</v>
      </c>
      <c r="S98" s="99">
        <v>0</v>
      </c>
      <c r="T98" s="99">
        <v>0</v>
      </c>
      <c r="U98" s="99">
        <v>5.1834898169014796</v>
      </c>
      <c r="V98" s="99">
        <v>6.2583555174367911</v>
      </c>
      <c r="W98" s="99">
        <v>4.3671112399675343</v>
      </c>
      <c r="X98" s="99">
        <v>4.9675528812806258</v>
      </c>
      <c r="Y98" s="99">
        <v>6.5945232945408261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8.2763251169741867</v>
      </c>
      <c r="D99" s="99">
        <v>8.1670748895583145</v>
      </c>
      <c r="E99" s="99">
        <v>8.4226988152462372</v>
      </c>
      <c r="F99" s="99">
        <v>8.8101176362631382</v>
      </c>
      <c r="G99" s="99">
        <v>9.345015186758328</v>
      </c>
      <c r="H99" s="99">
        <v>10.029593841257554</v>
      </c>
      <c r="I99" s="99">
        <v>10.715758055067955</v>
      </c>
      <c r="J99" s="99">
        <v>11.152805704064354</v>
      </c>
      <c r="K99" s="99">
        <v>11.002922628878981</v>
      </c>
      <c r="L99" s="99">
        <v>10.913676421898186</v>
      </c>
      <c r="M99" s="99">
        <v>10.219534242688386</v>
      </c>
      <c r="N99" s="99">
        <v>9.1275919678408837</v>
      </c>
      <c r="O99" s="99">
        <v>8.6770911612725978</v>
      </c>
      <c r="P99" s="99">
        <v>8.6121873213526641</v>
      </c>
      <c r="Q99" s="99">
        <v>9.3341139210206396</v>
      </c>
      <c r="R99" s="99">
        <v>0</v>
      </c>
      <c r="S99" s="99">
        <v>0</v>
      </c>
      <c r="T99" s="99">
        <v>0</v>
      </c>
      <c r="U99" s="99">
        <v>11.335766381074448</v>
      </c>
      <c r="V99" s="99">
        <v>12.412063075996636</v>
      </c>
      <c r="W99" s="99">
        <v>11.824547739058207</v>
      </c>
      <c r="X99" s="99">
        <v>10.939639859805517</v>
      </c>
      <c r="Y99" s="99">
        <v>10.813352916543749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7.7744225705706578</v>
      </c>
      <c r="D100" s="123">
        <v>8.1350825160749434</v>
      </c>
      <c r="E100" s="123">
        <v>8.2654166080997946</v>
      </c>
      <c r="F100" s="123">
        <v>8.0212989302954494</v>
      </c>
      <c r="G100" s="123">
        <v>8.10540585377192</v>
      </c>
      <c r="H100" s="123">
        <v>8.4366984947476116</v>
      </c>
      <c r="I100" s="123">
        <v>8.2082555416433074</v>
      </c>
      <c r="J100" s="123">
        <v>7.6269110769558468</v>
      </c>
      <c r="K100" s="123">
        <v>6.896352992599958</v>
      </c>
      <c r="L100" s="123">
        <v>7.1079640058718621</v>
      </c>
      <c r="M100" s="123">
        <v>5.8972222279053854</v>
      </c>
      <c r="N100" s="123">
        <v>4.7619578115130832</v>
      </c>
      <c r="O100" s="123">
        <v>4.8153415353159668</v>
      </c>
      <c r="P100" s="123">
        <v>4.1220996429633576</v>
      </c>
      <c r="Q100" s="123">
        <v>4.5490911434264723</v>
      </c>
      <c r="R100" s="123">
        <v>0</v>
      </c>
      <c r="S100" s="123">
        <v>0</v>
      </c>
      <c r="T100" s="123">
        <v>0</v>
      </c>
      <c r="U100" s="123">
        <v>6.8026292454179726</v>
      </c>
      <c r="V100" s="123">
        <v>10.127334438137282</v>
      </c>
      <c r="W100" s="123">
        <v>9.3496429547683189</v>
      </c>
      <c r="X100" s="123">
        <v>8.1446992494557477</v>
      </c>
      <c r="Y100" s="123">
        <v>8.012342229978783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8.0365046840572294</v>
      </c>
      <c r="D101" s="99">
        <v>8.3856842236367815</v>
      </c>
      <c r="E101" s="99">
        <v>7.5466725106877268</v>
      </c>
      <c r="F101" s="99">
        <v>6.0908581950555032</v>
      </c>
      <c r="G101" s="99">
        <v>9.5256840178527789</v>
      </c>
      <c r="H101" s="99">
        <v>8.8128112828635121</v>
      </c>
      <c r="I101" s="99">
        <v>9.2562016744431173</v>
      </c>
      <c r="J101" s="99">
        <v>7.0058627869762589</v>
      </c>
      <c r="K101" s="99">
        <v>8.1057080123342029</v>
      </c>
      <c r="L101" s="99">
        <v>7.1428618878477916</v>
      </c>
      <c r="M101" s="99">
        <v>6.6160043813369152</v>
      </c>
      <c r="N101" s="99">
        <v>5.9753230605215428</v>
      </c>
      <c r="O101" s="99">
        <v>5.8268040528977831</v>
      </c>
      <c r="P101" s="99">
        <v>5.4580777345675582</v>
      </c>
      <c r="Q101" s="99">
        <v>5.8220703980652999</v>
      </c>
      <c r="R101" s="99">
        <v>0</v>
      </c>
      <c r="S101" s="99">
        <v>0</v>
      </c>
      <c r="T101" s="99">
        <v>0</v>
      </c>
      <c r="U101" s="99">
        <v>9.2799489986927153</v>
      </c>
      <c r="V101" s="99">
        <v>9.4294660879546797</v>
      </c>
      <c r="W101" s="99">
        <v>10.555644279895811</v>
      </c>
      <c r="X101" s="99">
        <v>10.551139311233385</v>
      </c>
      <c r="Y101" s="99">
        <v>9.9742883249761682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7.9201365271178243</v>
      </c>
      <c r="D102" s="99">
        <v>8.1349747303942728</v>
      </c>
      <c r="E102" s="99">
        <v>8.2659023772924201</v>
      </c>
      <c r="F102" s="99">
        <v>8.2029754109736892</v>
      </c>
      <c r="G102" s="99">
        <v>8.6479052695350909</v>
      </c>
      <c r="H102" s="99">
        <v>9.0767222165608192</v>
      </c>
      <c r="I102" s="99">
        <v>8.6586741596554049</v>
      </c>
      <c r="J102" s="99">
        <v>7.854353488505974</v>
      </c>
      <c r="K102" s="99">
        <v>7.8430287017613152</v>
      </c>
      <c r="L102" s="99">
        <v>8.1420749560327188</v>
      </c>
      <c r="M102" s="99">
        <v>6.4708362211842969</v>
      </c>
      <c r="N102" s="99">
        <v>5.1099386553627415</v>
      </c>
      <c r="O102" s="99">
        <v>5.2957382387980587</v>
      </c>
      <c r="P102" s="99">
        <v>4.811641132187833</v>
      </c>
      <c r="Q102" s="99">
        <v>5.3158980146212</v>
      </c>
      <c r="R102" s="99">
        <v>0</v>
      </c>
      <c r="S102" s="99">
        <v>0</v>
      </c>
      <c r="T102" s="99">
        <v>0</v>
      </c>
      <c r="U102" s="99">
        <v>8.1258591603377983</v>
      </c>
      <c r="V102" s="99">
        <v>11.610312789059137</v>
      </c>
      <c r="W102" s="99">
        <v>11.308367759026986</v>
      </c>
      <c r="X102" s="99">
        <v>10.159066392184343</v>
      </c>
      <c r="Y102" s="99">
        <v>9.7285731303723519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6.8836784383910725</v>
      </c>
      <c r="D103" s="110">
        <v>0</v>
      </c>
      <c r="E103" s="110">
        <v>0</v>
      </c>
      <c r="F103" s="110">
        <v>6.9265479215414372</v>
      </c>
      <c r="G103" s="110">
        <v>6.4646404928770567</v>
      </c>
      <c r="H103" s="110">
        <v>6.4052287760386761</v>
      </c>
      <c r="I103" s="110">
        <v>6.8924307009078856</v>
      </c>
      <c r="J103" s="110">
        <v>6.9821406391719192</v>
      </c>
      <c r="K103" s="110">
        <v>5.4360412905052806</v>
      </c>
      <c r="L103" s="110">
        <v>5.5199824199164738</v>
      </c>
      <c r="M103" s="110">
        <v>5.2085992725845394</v>
      </c>
      <c r="N103" s="110">
        <v>4.3182056138348779</v>
      </c>
      <c r="O103" s="110">
        <v>3.7740177665339316</v>
      </c>
      <c r="P103" s="110">
        <v>3.6017559745161969</v>
      </c>
      <c r="Q103" s="110">
        <v>3.933545761669083</v>
      </c>
      <c r="R103" s="110">
        <v>0</v>
      </c>
      <c r="S103" s="110">
        <v>0</v>
      </c>
      <c r="T103" s="110">
        <v>0</v>
      </c>
      <c r="U103" s="110">
        <v>5.3793266066363801</v>
      </c>
      <c r="V103" s="110">
        <v>9.0135628458913022</v>
      </c>
      <c r="W103" s="110">
        <v>7.7444295312516473</v>
      </c>
      <c r="X103" s="110">
        <v>6.9836144529378279</v>
      </c>
      <c r="Y103" s="110">
        <v>6.8211824552523765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141.85489128849051</v>
      </c>
      <c r="D124" s="118">
        <f t="shared" si="42"/>
        <v>0</v>
      </c>
      <c r="E124" s="118">
        <f t="shared" si="42"/>
        <v>135.66404080389805</v>
      </c>
      <c r="F124" s="118">
        <f t="shared" si="42"/>
        <v>140.55224027018221</v>
      </c>
      <c r="G124" s="118">
        <f t="shared" si="42"/>
        <v>150.12107239750705</v>
      </c>
      <c r="H124" s="118">
        <f t="shared" si="42"/>
        <v>146.34352683237472</v>
      </c>
      <c r="I124" s="118">
        <f t="shared" si="42"/>
        <v>141.14646062488174</v>
      </c>
      <c r="J124" s="118">
        <f t="shared" si="42"/>
        <v>131.96744524767965</v>
      </c>
      <c r="K124" s="118">
        <f t="shared" si="42"/>
        <v>133.71258141349051</v>
      </c>
      <c r="L124" s="118">
        <f t="shared" si="42"/>
        <v>143.24517938320349</v>
      </c>
      <c r="M124" s="118">
        <f t="shared" si="42"/>
        <v>132.6497545313587</v>
      </c>
      <c r="N124" s="118">
        <f t="shared" si="42"/>
        <v>129.14586354843021</v>
      </c>
      <c r="O124" s="118">
        <f t="shared" si="42"/>
        <v>122.88385290286372</v>
      </c>
      <c r="P124" s="118">
        <f t="shared" si="42"/>
        <v>101.33627944152224</v>
      </c>
      <c r="Q124" s="118">
        <f t="shared" si="42"/>
        <v>109.44434574551899</v>
      </c>
      <c r="R124" s="118">
        <f t="shared" ref="R124:V124" si="43">R125+R128+R130+R139</f>
        <v>110.60969044031991</v>
      </c>
      <c r="S124" s="118">
        <f t="shared" si="43"/>
        <v>111.19301710261236</v>
      </c>
      <c r="T124" s="118">
        <f t="shared" si="43"/>
        <v>102.4240270866605</v>
      </c>
      <c r="U124" s="118">
        <f t="shared" si="43"/>
        <v>96.739749952887706</v>
      </c>
      <c r="V124" s="118">
        <f t="shared" si="43"/>
        <v>99.224073006029329</v>
      </c>
      <c r="W124" s="118">
        <f t="shared" ref="W124:Y124" si="44">W125+W128+W130+W139</f>
        <v>95.844276603336539</v>
      </c>
      <c r="X124" s="118">
        <f t="shared" si="44"/>
        <v>78.124894802368374</v>
      </c>
      <c r="Y124" s="118">
        <f t="shared" si="44"/>
        <v>64.879254696315201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118.38457176039351</v>
      </c>
      <c r="D125" s="123">
        <f t="shared" si="45"/>
        <v>0</v>
      </c>
      <c r="E125" s="123">
        <f t="shared" si="45"/>
        <v>111.89439021521831</v>
      </c>
      <c r="F125" s="123">
        <f t="shared" si="45"/>
        <v>115.68927223842189</v>
      </c>
      <c r="G125" s="123">
        <f t="shared" si="45"/>
        <v>125.40777820933296</v>
      </c>
      <c r="H125" s="123">
        <f t="shared" si="45"/>
        <v>119.57614924001889</v>
      </c>
      <c r="I125" s="123">
        <f t="shared" si="45"/>
        <v>112.96318904786858</v>
      </c>
      <c r="J125" s="123">
        <f t="shared" si="45"/>
        <v>104.45999358000789</v>
      </c>
      <c r="K125" s="123">
        <f t="shared" si="45"/>
        <v>107.43179429883136</v>
      </c>
      <c r="L125" s="123">
        <f t="shared" si="45"/>
        <v>116.88985981487068</v>
      </c>
      <c r="M125" s="123">
        <f t="shared" si="45"/>
        <v>109.53233559828035</v>
      </c>
      <c r="N125" s="123">
        <f t="shared" si="45"/>
        <v>108.92759522741798</v>
      </c>
      <c r="O125" s="123">
        <f t="shared" si="45"/>
        <v>103.4498685427213</v>
      </c>
      <c r="P125" s="123">
        <f t="shared" si="45"/>
        <v>81.469133789430046</v>
      </c>
      <c r="Q125" s="123">
        <f t="shared" si="45"/>
        <v>86.658861917681335</v>
      </c>
      <c r="R125" s="123">
        <f t="shared" ref="R125:V125" si="46">SUM(R126:R127)</f>
        <v>88.457655217010128</v>
      </c>
      <c r="S125" s="123">
        <f t="shared" si="46"/>
        <v>86.797773269350429</v>
      </c>
      <c r="T125" s="123">
        <f t="shared" si="46"/>
        <v>76.262460202488256</v>
      </c>
      <c r="U125" s="123">
        <f t="shared" si="46"/>
        <v>69.914568808884169</v>
      </c>
      <c r="V125" s="123">
        <f t="shared" si="46"/>
        <v>68.011110663184169</v>
      </c>
      <c r="W125" s="123">
        <f t="shared" ref="W125:Y125" si="47">SUM(W126:W127)</f>
        <v>65.193426162903236</v>
      </c>
      <c r="X125" s="123">
        <f t="shared" si="47"/>
        <v>50.086081837173701</v>
      </c>
      <c r="Y125" s="123">
        <f t="shared" si="47"/>
        <v>36.682897861592068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117.98128877228299</v>
      </c>
      <c r="D126" s="99">
        <v>0</v>
      </c>
      <c r="E126" s="99">
        <v>111.52727220815559</v>
      </c>
      <c r="F126" s="99">
        <v>115.31232600048807</v>
      </c>
      <c r="G126" s="99">
        <v>125.00827829101429</v>
      </c>
      <c r="H126" s="99">
        <v>119.20342078953507</v>
      </c>
      <c r="I126" s="99">
        <v>112.61603750091659</v>
      </c>
      <c r="J126" s="99">
        <v>104.14210990654907</v>
      </c>
      <c r="K126" s="99">
        <v>107.10953493264026</v>
      </c>
      <c r="L126" s="99">
        <v>116.54314450163581</v>
      </c>
      <c r="M126" s="99">
        <v>109.21221478926871</v>
      </c>
      <c r="N126" s="99">
        <v>108.62068179479097</v>
      </c>
      <c r="O126" s="99">
        <v>103.15915236863425</v>
      </c>
      <c r="P126" s="99">
        <v>81.238366461293793</v>
      </c>
      <c r="Q126" s="99">
        <v>86.411764788723559</v>
      </c>
      <c r="R126" s="99">
        <v>88.205443411231727</v>
      </c>
      <c r="S126" s="99">
        <v>86.5485845411865</v>
      </c>
      <c r="T126" s="99">
        <v>76.04306149662473</v>
      </c>
      <c r="U126" s="99">
        <v>69.713004732903045</v>
      </c>
      <c r="V126" s="99">
        <v>67.811001540557996</v>
      </c>
      <c r="W126" s="99">
        <v>65.001123481003873</v>
      </c>
      <c r="X126" s="99">
        <v>49.939009667027662</v>
      </c>
      <c r="Y126" s="99">
        <v>36.575252988172373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0.4032829881105135</v>
      </c>
      <c r="D127" s="99">
        <v>0</v>
      </c>
      <c r="E127" s="99">
        <v>0.36711800706270747</v>
      </c>
      <c r="F127" s="99">
        <v>0.37694623793382881</v>
      </c>
      <c r="G127" s="99">
        <v>0.39949991831866577</v>
      </c>
      <c r="H127" s="99">
        <v>0.37272845048381764</v>
      </c>
      <c r="I127" s="99">
        <v>0.34715154695199446</v>
      </c>
      <c r="J127" s="99">
        <v>0.31788367345882951</v>
      </c>
      <c r="K127" s="99">
        <v>0.32225936619109963</v>
      </c>
      <c r="L127" s="99">
        <v>0.34671531323486376</v>
      </c>
      <c r="M127" s="99">
        <v>0.32012080901164802</v>
      </c>
      <c r="N127" s="99">
        <v>0.3069134326270116</v>
      </c>
      <c r="O127" s="99">
        <v>0.2907161740870573</v>
      </c>
      <c r="P127" s="99">
        <v>0.23076732813625886</v>
      </c>
      <c r="Q127" s="99">
        <v>0.24709712895777894</v>
      </c>
      <c r="R127" s="99">
        <v>0.25221180577840713</v>
      </c>
      <c r="S127" s="99">
        <v>0.24918872816393528</v>
      </c>
      <c r="T127" s="99">
        <v>0.21939870586352472</v>
      </c>
      <c r="U127" s="99">
        <v>0.20156407598112597</v>
      </c>
      <c r="V127" s="99">
        <v>0.20010912262616834</v>
      </c>
      <c r="W127" s="99">
        <v>0.19230268189936739</v>
      </c>
      <c r="X127" s="99">
        <v>0.14707217014603635</v>
      </c>
      <c r="Y127" s="99">
        <v>0.10764487341969699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7.1761909853467754E-2</v>
      </c>
      <c r="D128" s="123">
        <f t="shared" si="48"/>
        <v>0</v>
      </c>
      <c r="E128" s="123">
        <f t="shared" si="48"/>
        <v>0.23313196253663862</v>
      </c>
      <c r="F128" s="123">
        <f t="shared" si="48"/>
        <v>0.14235770098850761</v>
      </c>
      <c r="G128" s="123">
        <f t="shared" si="48"/>
        <v>0.1749036301498906</v>
      </c>
      <c r="H128" s="123">
        <f t="shared" si="48"/>
        <v>0.31821406777666361</v>
      </c>
      <c r="I128" s="123">
        <f t="shared" si="48"/>
        <v>0.50749738974921133</v>
      </c>
      <c r="J128" s="123">
        <f t="shared" si="48"/>
        <v>0.36874995349361722</v>
      </c>
      <c r="K128" s="123">
        <f t="shared" si="48"/>
        <v>0.39484231017342758</v>
      </c>
      <c r="L128" s="123">
        <f t="shared" si="48"/>
        <v>0.44219570856474288</v>
      </c>
      <c r="M128" s="123">
        <f t="shared" si="48"/>
        <v>0.41015075556869207</v>
      </c>
      <c r="N128" s="123">
        <f t="shared" si="48"/>
        <v>0.74377010816815792</v>
      </c>
      <c r="O128" s="123">
        <f t="shared" si="48"/>
        <v>0.41879331825390781</v>
      </c>
      <c r="P128" s="123">
        <f t="shared" si="48"/>
        <v>0.26844167066643759</v>
      </c>
      <c r="Q128" s="123">
        <f t="shared" si="48"/>
        <v>0.36331248009893968</v>
      </c>
      <c r="R128" s="123">
        <f t="shared" si="48"/>
        <v>0.36579549220781232</v>
      </c>
      <c r="S128" s="123">
        <f t="shared" si="48"/>
        <v>0.54547024377734377</v>
      </c>
      <c r="T128" s="123">
        <f t="shared" si="48"/>
        <v>1.2065703600034936</v>
      </c>
      <c r="U128" s="123">
        <f t="shared" si="48"/>
        <v>1.2424937258751101</v>
      </c>
      <c r="V128" s="123">
        <f t="shared" si="48"/>
        <v>0.7514899778655465</v>
      </c>
      <c r="W128" s="123">
        <f t="shared" si="48"/>
        <v>2.2902786903514807</v>
      </c>
      <c r="X128" s="123">
        <f t="shared" si="48"/>
        <v>1.609582651525485</v>
      </c>
      <c r="Y128" s="123">
        <f t="shared" si="48"/>
        <v>1.0851340840720105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7.1761909853467754E-2</v>
      </c>
      <c r="D129" s="99">
        <f>RES_hhdet_in_fech!D129/RES_summary!D$21</f>
        <v>0</v>
      </c>
      <c r="E129" s="99">
        <f>RES_hhdet_in_fech!E129/RES_summary!E$21</f>
        <v>0.23313196253663862</v>
      </c>
      <c r="F129" s="99">
        <f>RES_hhdet_in_fech!F129/RES_summary!F$21</f>
        <v>0.14235770098850761</v>
      </c>
      <c r="G129" s="99">
        <f>RES_hhdet_in_fech!G129/RES_summary!G$21</f>
        <v>0.1749036301498906</v>
      </c>
      <c r="H129" s="99">
        <f>RES_hhdet_in_fech!H129/RES_summary!H$21</f>
        <v>0.31821406777666361</v>
      </c>
      <c r="I129" s="99">
        <f>RES_hhdet_in_fech!I129/RES_summary!I$21</f>
        <v>0.50749738974921133</v>
      </c>
      <c r="J129" s="99">
        <f>RES_hhdet_in_fech!J129/RES_summary!J$21</f>
        <v>0.36874995349361722</v>
      </c>
      <c r="K129" s="99">
        <f>RES_hhdet_in_fech!K129/RES_summary!K$21</f>
        <v>0.39484231017342758</v>
      </c>
      <c r="L129" s="99">
        <f>RES_hhdet_in_fech!L129/RES_summary!L$21</f>
        <v>0.44219570856474288</v>
      </c>
      <c r="M129" s="99">
        <f>RES_hhdet_in_fech!M129/RES_summary!M$21</f>
        <v>0.41015075556869207</v>
      </c>
      <c r="N129" s="99">
        <f>RES_hhdet_in_fech!N129/RES_summary!N$21</f>
        <v>0.74377010816815792</v>
      </c>
      <c r="O129" s="99">
        <f>RES_hhdet_in_fech!O129/RES_summary!O$21</f>
        <v>0.41879331825390781</v>
      </c>
      <c r="P129" s="99">
        <f>RES_hhdet_in_fech!P129/RES_summary!P$21</f>
        <v>0.26844167066643759</v>
      </c>
      <c r="Q129" s="99">
        <f>RES_hhdet_in_fech!Q129/RES_summary!Q$21</f>
        <v>0.36331248009893968</v>
      </c>
      <c r="R129" s="99">
        <f>RES_hhdet_in_fech!R129/RES_summary!R$21</f>
        <v>0.36579549220781232</v>
      </c>
      <c r="S129" s="99">
        <f>RES_hhdet_in_fech!S129/RES_summary!S$21</f>
        <v>0.54547024377734377</v>
      </c>
      <c r="T129" s="99">
        <f>RES_hhdet_in_fech!T129/RES_summary!T$21</f>
        <v>1.2065703600034936</v>
      </c>
      <c r="U129" s="99">
        <f>RES_hhdet_in_fech!U129/RES_summary!U$21</f>
        <v>1.2424937258751101</v>
      </c>
      <c r="V129" s="99">
        <f>RES_hhdet_in_fech!V129/RES_summary!V$21</f>
        <v>0.7514899778655465</v>
      </c>
      <c r="W129" s="99">
        <f>RES_hhdet_in_fech!W129/RES_summary!W$21</f>
        <v>2.2902786903514807</v>
      </c>
      <c r="X129" s="99">
        <f>RES_hhdet_in_fech!X129/RES_summary!X$21</f>
        <v>1.609582651525485</v>
      </c>
      <c r="Y129" s="99">
        <f>RES_hhdet_in_fech!Y129/RES_summary!Y$21</f>
        <v>1.0851340840720105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15.624279720806895</v>
      </c>
      <c r="D130" s="123">
        <v>0</v>
      </c>
      <c r="E130" s="123">
        <v>15.270616248850679</v>
      </c>
      <c r="F130" s="123">
        <v>16.697422752192381</v>
      </c>
      <c r="G130" s="123">
        <v>16.435244211575338</v>
      </c>
      <c r="H130" s="123">
        <v>18.012875046294692</v>
      </c>
      <c r="I130" s="123">
        <v>19.468724653647314</v>
      </c>
      <c r="J130" s="123">
        <v>19.510749210072806</v>
      </c>
      <c r="K130" s="123">
        <v>18.992226069775114</v>
      </c>
      <c r="L130" s="123">
        <v>18.805137580093653</v>
      </c>
      <c r="M130" s="123">
        <v>16.811810877252842</v>
      </c>
      <c r="N130" s="123">
        <v>14.714789623616349</v>
      </c>
      <c r="O130" s="123">
        <v>14.201291062725902</v>
      </c>
      <c r="P130" s="123">
        <v>15.478425796478867</v>
      </c>
      <c r="Q130" s="123">
        <v>17.875439430580379</v>
      </c>
      <c r="R130" s="123">
        <v>17.275576331061835</v>
      </c>
      <c r="S130" s="123">
        <v>17.672048194885384</v>
      </c>
      <c r="T130" s="123">
        <v>18.326141464018981</v>
      </c>
      <c r="U130" s="123">
        <v>18.781986480356771</v>
      </c>
      <c r="V130" s="123">
        <v>20.333831181287142</v>
      </c>
      <c r="W130" s="123">
        <v>19.013045678138564</v>
      </c>
      <c r="X130" s="123">
        <v>18.290414047400695</v>
      </c>
      <c r="Y130" s="123">
        <v>19.102976623726978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15.046096840301308</v>
      </c>
      <c r="D131" s="99">
        <v>0</v>
      </c>
      <c r="E131" s="99">
        <v>13.463621767239088</v>
      </c>
      <c r="F131" s="99">
        <v>16.180811774306388</v>
      </c>
      <c r="G131" s="99">
        <v>15.751651691723042</v>
      </c>
      <c r="H131" s="99">
        <v>16.848179588383353</v>
      </c>
      <c r="I131" s="99">
        <v>18.964156621829268</v>
      </c>
      <c r="J131" s="99">
        <v>18.776422448205103</v>
      </c>
      <c r="K131" s="99">
        <v>17.914598603279288</v>
      </c>
      <c r="L131" s="99">
        <v>18.299964542363966</v>
      </c>
      <c r="M131" s="99">
        <v>16.451431912839649</v>
      </c>
      <c r="N131" s="99">
        <v>14.690236400904293</v>
      </c>
      <c r="O131" s="99">
        <v>13.852686422620899</v>
      </c>
      <c r="P131" s="99">
        <v>13.425256521449182</v>
      </c>
      <c r="Q131" s="99">
        <v>14.904114866574748</v>
      </c>
      <c r="R131" s="99">
        <v>16.293027518359661</v>
      </c>
      <c r="S131" s="99">
        <v>17.270793671048814</v>
      </c>
      <c r="T131" s="99">
        <v>17.950938216211156</v>
      </c>
      <c r="U131" s="99">
        <v>18.486673841561156</v>
      </c>
      <c r="V131" s="99">
        <v>19.778835746814966</v>
      </c>
      <c r="W131" s="99">
        <v>18.740381079501976</v>
      </c>
      <c r="X131" s="99">
        <v>18.000735900541496</v>
      </c>
      <c r="Y131" s="99">
        <v>18.759581584650849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12.292061901740455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15.610489364800959</v>
      </c>
      <c r="K132" s="99">
        <v>14.848883115736376</v>
      </c>
      <c r="L132" s="99">
        <v>15.165848562363946</v>
      </c>
      <c r="M132" s="99">
        <v>13.797424238695005</v>
      </c>
      <c r="N132" s="99">
        <v>12.052217878793353</v>
      </c>
      <c r="O132" s="99">
        <v>11.453995139486977</v>
      </c>
      <c r="P132" s="99">
        <v>11.184475120459796</v>
      </c>
      <c r="Q132" s="99">
        <v>0</v>
      </c>
      <c r="R132" s="99">
        <v>13.981116912791013</v>
      </c>
      <c r="S132" s="99">
        <v>14.834805468546149</v>
      </c>
      <c r="T132" s="99">
        <v>15.490807030373684</v>
      </c>
      <c r="U132" s="99">
        <v>15.987547062821555</v>
      </c>
      <c r="V132" s="99">
        <v>17.221692381426429</v>
      </c>
      <c r="W132" s="99">
        <v>16.22376192430405</v>
      </c>
      <c r="X132" s="99">
        <v>15.782040232034968</v>
      </c>
      <c r="Y132" s="99">
        <v>16.715361137705848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3.5166811789938377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4.7910535650098387</v>
      </c>
      <c r="K133" s="102">
        <v>4.2291132684739488</v>
      </c>
      <c r="L133" s="102">
        <v>4.1502412697775402</v>
      </c>
      <c r="M133" s="102">
        <v>4.2985605173221479</v>
      </c>
      <c r="N133" s="102">
        <v>2.3406424394353254</v>
      </c>
      <c r="O133" s="102">
        <v>2.3681660287141506</v>
      </c>
      <c r="P133" s="102">
        <v>2.3616229625183123</v>
      </c>
      <c r="Q133" s="102">
        <v>0</v>
      </c>
      <c r="R133" s="102">
        <v>4.2136702312269199</v>
      </c>
      <c r="S133" s="102">
        <v>4.2161756713982399</v>
      </c>
      <c r="T133" s="102">
        <v>4.4962855006968603</v>
      </c>
      <c r="U133" s="102">
        <v>4.5457726453099481</v>
      </c>
      <c r="V133" s="102">
        <v>5.2805150426603156</v>
      </c>
      <c r="W133" s="102">
        <v>4.0083613640992777</v>
      </c>
      <c r="X133" s="102">
        <v>4.5671692742379211</v>
      </c>
      <c r="Y133" s="102">
        <v>5.9308695628618571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8.7753807227466183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10.819435799791119</v>
      </c>
      <c r="K134" s="105">
        <v>10.619769847262427</v>
      </c>
      <c r="L134" s="105">
        <v>11.015607292586408</v>
      </c>
      <c r="M134" s="105">
        <v>9.4988637213728548</v>
      </c>
      <c r="N134" s="105">
        <v>9.7115754393580289</v>
      </c>
      <c r="O134" s="105">
        <v>9.0858291107728295</v>
      </c>
      <c r="P134" s="105">
        <v>8.8228521579414867</v>
      </c>
      <c r="Q134" s="105">
        <v>0</v>
      </c>
      <c r="R134" s="105">
        <v>9.7674466815640937</v>
      </c>
      <c r="S134" s="105">
        <v>10.618629797147911</v>
      </c>
      <c r="T134" s="105">
        <v>10.994521529676822</v>
      </c>
      <c r="U134" s="105">
        <v>11.441774417511612</v>
      </c>
      <c r="V134" s="105">
        <v>11.941177338766115</v>
      </c>
      <c r="W134" s="105">
        <v>12.21540056020477</v>
      </c>
      <c r="X134" s="105">
        <v>11.214870957797045</v>
      </c>
      <c r="Y134" s="105">
        <v>10.784491574843992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18.34228335929512</v>
      </c>
      <c r="D135" s="102">
        <v>0</v>
      </c>
      <c r="E135" s="102">
        <v>19.75707579088159</v>
      </c>
      <c r="F135" s="102">
        <v>19.490573460205855</v>
      </c>
      <c r="G135" s="102">
        <v>19.742948837714266</v>
      </c>
      <c r="H135" s="102">
        <v>23.189725518060506</v>
      </c>
      <c r="I135" s="102">
        <v>23.055241391186787</v>
      </c>
      <c r="J135" s="102">
        <v>24.928233609680486</v>
      </c>
      <c r="K135" s="102">
        <v>23.868216211788887</v>
      </c>
      <c r="L135" s="102">
        <v>23.283158098530755</v>
      </c>
      <c r="M135" s="102">
        <v>22.637638592652518</v>
      </c>
      <c r="N135" s="102">
        <v>17.487879721890078</v>
      </c>
      <c r="O135" s="102">
        <v>16.514875440878974</v>
      </c>
      <c r="P135" s="102">
        <v>16.043694291996168</v>
      </c>
      <c r="Q135" s="102">
        <v>19.049717608119909</v>
      </c>
      <c r="R135" s="102">
        <v>19.58139527657865</v>
      </c>
      <c r="S135" s="102">
        <v>20.292664162891633</v>
      </c>
      <c r="T135" s="102">
        <v>20.800218231973339</v>
      </c>
      <c r="U135" s="102">
        <v>21.087538044373243</v>
      </c>
      <c r="V135" s="102">
        <v>23.394725999112723</v>
      </c>
      <c r="W135" s="102">
        <v>20.465301610503541</v>
      </c>
      <c r="X135" s="102">
        <v>19.612668634256718</v>
      </c>
      <c r="Y135" s="102">
        <v>20.851818705831263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12.561396297328709</v>
      </c>
      <c r="D136" s="105">
        <v>0</v>
      </c>
      <c r="E136" s="105">
        <v>13.935310074482034</v>
      </c>
      <c r="F136" s="105">
        <v>13.43234620113059</v>
      </c>
      <c r="G136" s="105">
        <v>13.355807369217503</v>
      </c>
      <c r="H136" s="105">
        <v>16.378652208785706</v>
      </c>
      <c r="I136" s="105">
        <v>15.85004322613497</v>
      </c>
      <c r="J136" s="105">
        <v>17.520768467990532</v>
      </c>
      <c r="K136" s="105">
        <v>16.646034374105316</v>
      </c>
      <c r="L136" s="105">
        <v>16.195211271400844</v>
      </c>
      <c r="M136" s="105">
        <v>16.142680493856059</v>
      </c>
      <c r="N136" s="105">
        <v>11.899749562983535</v>
      </c>
      <c r="O136" s="105">
        <v>11.494175646667042</v>
      </c>
      <c r="P136" s="105">
        <v>11.428153519702848</v>
      </c>
      <c r="Q136" s="105">
        <v>14.410382998260326</v>
      </c>
      <c r="R136" s="105">
        <v>14.928793541349334</v>
      </c>
      <c r="S136" s="105">
        <v>15.542991069423874</v>
      </c>
      <c r="T136" s="105">
        <v>16.14484568538029</v>
      </c>
      <c r="U136" s="105">
        <v>16.519256197975928</v>
      </c>
      <c r="V136" s="105">
        <v>18.670418593433432</v>
      </c>
      <c r="W136" s="105">
        <v>16.191658979025746</v>
      </c>
      <c r="X136" s="105">
        <v>15.907192741086142</v>
      </c>
      <c r="Y136" s="105">
        <v>17.407876211084574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4.2850711803545236</v>
      </c>
      <c r="D137" s="99">
        <v>0</v>
      </c>
      <c r="E137" s="99">
        <v>5.5126112592357979</v>
      </c>
      <c r="F137" s="99">
        <v>4.6222285648674504</v>
      </c>
      <c r="G137" s="99">
        <v>4.0107921824591743</v>
      </c>
      <c r="H137" s="99">
        <v>6.3490583675281531</v>
      </c>
      <c r="I137" s="99">
        <v>5.1342851710670168</v>
      </c>
      <c r="J137" s="99">
        <v>6.3679627639261831</v>
      </c>
      <c r="K137" s="99">
        <v>5.6431117452263377</v>
      </c>
      <c r="L137" s="99">
        <v>5.2815348495026555</v>
      </c>
      <c r="M137" s="99">
        <v>5.9231462511676769</v>
      </c>
      <c r="N137" s="99">
        <v>2.7721575951426534</v>
      </c>
      <c r="O137" s="99">
        <v>2.8170844853944446</v>
      </c>
      <c r="P137" s="99">
        <v>2.8159661983501847</v>
      </c>
      <c r="Q137" s="99">
        <v>5.0762690772396857</v>
      </c>
      <c r="R137" s="99">
        <v>5.061621358442685</v>
      </c>
      <c r="S137" s="99">
        <v>4.9455456280262684</v>
      </c>
      <c r="T137" s="99">
        <v>5.2043066114944114</v>
      </c>
      <c r="U137" s="99">
        <v>5.1834898169014796</v>
      </c>
      <c r="V137" s="99">
        <v>6.258355517436792</v>
      </c>
      <c r="W137" s="99">
        <v>4.3671112399675351</v>
      </c>
      <c r="X137" s="99">
        <v>4.9675528812806267</v>
      </c>
      <c r="Y137" s="99">
        <v>6.594523294540827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8.2763251169741849</v>
      </c>
      <c r="D138" s="99">
        <v>0</v>
      </c>
      <c r="E138" s="99">
        <v>8.4226988152462354</v>
      </c>
      <c r="F138" s="99">
        <v>8.8101176362631399</v>
      </c>
      <c r="G138" s="99">
        <v>9.345015186758328</v>
      </c>
      <c r="H138" s="99">
        <v>10.029593841257551</v>
      </c>
      <c r="I138" s="99">
        <v>10.715758055067951</v>
      </c>
      <c r="J138" s="99">
        <v>11.152805704064352</v>
      </c>
      <c r="K138" s="99">
        <v>11.002922628878974</v>
      </c>
      <c r="L138" s="99">
        <v>10.913676421898188</v>
      </c>
      <c r="M138" s="99">
        <v>10.219534242688386</v>
      </c>
      <c r="N138" s="99">
        <v>9.1275919678408819</v>
      </c>
      <c r="O138" s="99">
        <v>8.6770911612725943</v>
      </c>
      <c r="P138" s="99">
        <v>8.6121873213526641</v>
      </c>
      <c r="Q138" s="99">
        <v>9.3341139210206396</v>
      </c>
      <c r="R138" s="99">
        <v>9.8671721829066499</v>
      </c>
      <c r="S138" s="99">
        <v>10.597445441397609</v>
      </c>
      <c r="T138" s="99">
        <v>10.94053907388588</v>
      </c>
      <c r="U138" s="99">
        <v>11.335766381074448</v>
      </c>
      <c r="V138" s="99">
        <v>12.412063075996635</v>
      </c>
      <c r="W138" s="99">
        <v>11.824547739058211</v>
      </c>
      <c r="X138" s="99">
        <v>10.939639859805517</v>
      </c>
      <c r="Y138" s="99">
        <v>10.813352916543749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7.7742778974366349</v>
      </c>
      <c r="D139" s="123">
        <v>0</v>
      </c>
      <c r="E139" s="123">
        <v>8.2659023772924201</v>
      </c>
      <c r="F139" s="123">
        <v>8.0231875785794387</v>
      </c>
      <c r="G139" s="123">
        <v>8.1031463464488684</v>
      </c>
      <c r="H139" s="123">
        <v>8.4362884782844745</v>
      </c>
      <c r="I139" s="123">
        <v>8.2070495336166349</v>
      </c>
      <c r="J139" s="123">
        <v>7.627952504105342</v>
      </c>
      <c r="K139" s="123">
        <v>6.8937187347106175</v>
      </c>
      <c r="L139" s="123">
        <v>7.1079862796744324</v>
      </c>
      <c r="M139" s="123">
        <v>5.8954573002568065</v>
      </c>
      <c r="N139" s="123">
        <v>4.7597085892277118</v>
      </c>
      <c r="O139" s="123">
        <v>4.8138999791626169</v>
      </c>
      <c r="P139" s="123">
        <v>4.1202781849468986</v>
      </c>
      <c r="Q139" s="123">
        <v>4.5467319171583345</v>
      </c>
      <c r="R139" s="123">
        <v>4.5106634000401415</v>
      </c>
      <c r="S139" s="123">
        <v>6.1777253945991886</v>
      </c>
      <c r="T139" s="123">
        <v>6.6288550601497791</v>
      </c>
      <c r="U139" s="123">
        <v>6.8007009377716692</v>
      </c>
      <c r="V139" s="123">
        <v>10.127641183692472</v>
      </c>
      <c r="W139" s="123">
        <v>9.347526071943248</v>
      </c>
      <c r="X139" s="123">
        <v>8.1388162662684902</v>
      </c>
      <c r="Y139" s="123">
        <v>8.0082461269241421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7.9201365271178243</v>
      </c>
      <c r="D140" s="99">
        <v>0</v>
      </c>
      <c r="E140" s="99">
        <v>8.2659023772924201</v>
      </c>
      <c r="F140" s="99">
        <v>8.2029754109736874</v>
      </c>
      <c r="G140" s="99">
        <v>8.6479052695350926</v>
      </c>
      <c r="H140" s="99">
        <v>9.0767222165608192</v>
      </c>
      <c r="I140" s="99">
        <v>8.6586741596554049</v>
      </c>
      <c r="J140" s="99">
        <v>7.8543534885059758</v>
      </c>
      <c r="K140" s="99">
        <v>7.8430287017613152</v>
      </c>
      <c r="L140" s="99">
        <v>8.1420749560327206</v>
      </c>
      <c r="M140" s="99">
        <v>6.470836221184296</v>
      </c>
      <c r="N140" s="99">
        <v>5.1099386553627406</v>
      </c>
      <c r="O140" s="99">
        <v>5.2957382387980596</v>
      </c>
      <c r="P140" s="99">
        <v>4.8116411321878321</v>
      </c>
      <c r="Q140" s="99">
        <v>5.3158980146212</v>
      </c>
      <c r="R140" s="99">
        <v>4.9543557780601413</v>
      </c>
      <c r="S140" s="99">
        <v>6.929302475480136</v>
      </c>
      <c r="T140" s="99">
        <v>7.7083832899733462</v>
      </c>
      <c r="U140" s="99">
        <v>8.1258591603377983</v>
      </c>
      <c r="V140" s="99">
        <v>11.61031278905914</v>
      </c>
      <c r="W140" s="99">
        <v>11.308367759026988</v>
      </c>
      <c r="X140" s="99">
        <v>10.159066392184346</v>
      </c>
      <c r="Y140" s="99">
        <v>9.7285731303723519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6.8836784383910734</v>
      </c>
      <c r="D141" s="110">
        <v>0</v>
      </c>
      <c r="E141" s="110">
        <v>0</v>
      </c>
      <c r="F141" s="110">
        <v>6.9265479215414372</v>
      </c>
      <c r="G141" s="110">
        <v>6.4646404928770567</v>
      </c>
      <c r="H141" s="110">
        <v>6.4052287760386752</v>
      </c>
      <c r="I141" s="110">
        <v>6.8924307009078856</v>
      </c>
      <c r="J141" s="110">
        <v>6.9821406391719192</v>
      </c>
      <c r="K141" s="110">
        <v>5.4360412905052806</v>
      </c>
      <c r="L141" s="110">
        <v>5.5199824199164738</v>
      </c>
      <c r="M141" s="110">
        <v>5.2085992725845403</v>
      </c>
      <c r="N141" s="110">
        <v>4.3182056138348788</v>
      </c>
      <c r="O141" s="110">
        <v>3.7740177665339316</v>
      </c>
      <c r="P141" s="110">
        <v>3.6017559745161969</v>
      </c>
      <c r="Q141" s="110">
        <v>3.9335457616690834</v>
      </c>
      <c r="R141" s="110">
        <v>4.0984796111838797</v>
      </c>
      <c r="S141" s="110">
        <v>4.8684368420987747</v>
      </c>
      <c r="T141" s="110">
        <v>5.2079540337049224</v>
      </c>
      <c r="U141" s="110">
        <v>5.3793266066363801</v>
      </c>
      <c r="V141" s="110">
        <v>9.0135628458913022</v>
      </c>
      <c r="W141" s="110">
        <v>7.7444295312516491</v>
      </c>
      <c r="X141" s="110">
        <v>6.983614452937827</v>
      </c>
      <c r="Y141" s="110">
        <v>6.8211824552523748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75.294765804839116</v>
      </c>
      <c r="D143" s="118">
        <f t="shared" si="49"/>
        <v>73.305463704426174</v>
      </c>
      <c r="E143" s="118">
        <f t="shared" si="49"/>
        <v>77.53685166330078</v>
      </c>
      <c r="F143" s="118">
        <f t="shared" si="49"/>
        <v>71.24216649048644</v>
      </c>
      <c r="G143" s="118">
        <f t="shared" si="49"/>
        <v>71.831032922141674</v>
      </c>
      <c r="H143" s="118">
        <f t="shared" si="49"/>
        <v>75.661062173624757</v>
      </c>
      <c r="I143" s="118">
        <f t="shared" si="49"/>
        <v>67.248521796345045</v>
      </c>
      <c r="J143" s="118">
        <f t="shared" si="49"/>
        <v>66.351094301744141</v>
      </c>
      <c r="K143" s="118">
        <f t="shared" si="49"/>
        <v>62.674002612664118</v>
      </c>
      <c r="L143" s="118">
        <f t="shared" si="49"/>
        <v>66.978650390804688</v>
      </c>
      <c r="M143" s="118">
        <f t="shared" si="49"/>
        <v>59.372954911448744</v>
      </c>
      <c r="N143" s="118">
        <f t="shared" si="49"/>
        <v>48.736685358011684</v>
      </c>
      <c r="O143" s="118">
        <f t="shared" si="49"/>
        <v>42.909883291291536</v>
      </c>
      <c r="P143" s="118">
        <f t="shared" si="49"/>
        <v>36.95976974309233</v>
      </c>
      <c r="Q143" s="118">
        <f t="shared" si="49"/>
        <v>46.627546231793502</v>
      </c>
      <c r="R143" s="118">
        <f t="shared" ref="R143:V143" si="50">R144+R146+R148+R157</f>
        <v>43.7870523769814</v>
      </c>
      <c r="S143" s="118">
        <f t="shared" si="50"/>
        <v>43.832888233051179</v>
      </c>
      <c r="T143" s="118">
        <f t="shared" si="50"/>
        <v>45.179275666193519</v>
      </c>
      <c r="U143" s="118">
        <f t="shared" si="50"/>
        <v>45.419331003533443</v>
      </c>
      <c r="V143" s="118">
        <f t="shared" si="50"/>
        <v>47.505587893306036</v>
      </c>
      <c r="W143" s="118">
        <f t="shared" ref="W143:Y143" si="51">W144+W146+W148+W157</f>
        <v>46.738008441798591</v>
      </c>
      <c r="X143" s="118">
        <f t="shared" si="51"/>
        <v>42.033839561413856</v>
      </c>
      <c r="Y143" s="118">
        <f t="shared" si="51"/>
        <v>39.131033075405774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49.249317470737793</v>
      </c>
      <c r="D144" s="123">
        <f t="shared" si="52"/>
        <v>46.569412287562955</v>
      </c>
      <c r="E144" s="123">
        <f t="shared" si="52"/>
        <v>49.17601370863219</v>
      </c>
      <c r="F144" s="123">
        <f t="shared" si="52"/>
        <v>43.622940365157405</v>
      </c>
      <c r="G144" s="123">
        <f t="shared" si="52"/>
        <v>43.503502072887414</v>
      </c>
      <c r="H144" s="123">
        <f t="shared" si="52"/>
        <v>43.500473175696705</v>
      </c>
      <c r="I144" s="123">
        <f t="shared" si="52"/>
        <v>35.791039480864519</v>
      </c>
      <c r="J144" s="123">
        <f t="shared" si="52"/>
        <v>34.090887959118881</v>
      </c>
      <c r="K144" s="123">
        <f t="shared" si="52"/>
        <v>31.895325591521097</v>
      </c>
      <c r="L144" s="123">
        <f t="shared" si="52"/>
        <v>35.837924234004994</v>
      </c>
      <c r="M144" s="123">
        <f t="shared" si="52"/>
        <v>30.651762129543187</v>
      </c>
      <c r="N144" s="123">
        <f t="shared" si="52"/>
        <v>25.964051299336901</v>
      </c>
      <c r="O144" s="123">
        <f t="shared" si="52"/>
        <v>20.998756724885666</v>
      </c>
      <c r="P144" s="123">
        <f t="shared" si="52"/>
        <v>16.644840600301134</v>
      </c>
      <c r="Q144" s="123">
        <f t="shared" si="52"/>
        <v>22.583803950895408</v>
      </c>
      <c r="R144" s="123">
        <f t="shared" si="52"/>
        <v>19.464245867246852</v>
      </c>
      <c r="S144" s="123">
        <f t="shared" si="52"/>
        <v>16.786006640086416</v>
      </c>
      <c r="T144" s="123">
        <f t="shared" si="52"/>
        <v>16.782754944036551</v>
      </c>
      <c r="U144" s="123">
        <f t="shared" si="52"/>
        <v>16.013938043809379</v>
      </c>
      <c r="V144" s="123">
        <f t="shared" si="52"/>
        <v>13.659302132129836</v>
      </c>
      <c r="W144" s="123">
        <f t="shared" si="52"/>
        <v>13.971913954230105</v>
      </c>
      <c r="X144" s="123">
        <f t="shared" si="52"/>
        <v>12.096656624437379</v>
      </c>
      <c r="Y144" s="123">
        <f t="shared" si="52"/>
        <v>9.1428978788495403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49.249317470737793</v>
      </c>
      <c r="D145" s="99">
        <v>46.569412287562955</v>
      </c>
      <c r="E145" s="99">
        <v>49.17601370863219</v>
      </c>
      <c r="F145" s="99">
        <v>43.622940365157405</v>
      </c>
      <c r="G145" s="99">
        <v>43.503502072887414</v>
      </c>
      <c r="H145" s="99">
        <v>43.500473175696705</v>
      </c>
      <c r="I145" s="99">
        <v>35.791039480864519</v>
      </c>
      <c r="J145" s="99">
        <v>34.090887959118881</v>
      </c>
      <c r="K145" s="99">
        <v>31.895325591521097</v>
      </c>
      <c r="L145" s="99">
        <v>35.837924234004994</v>
      </c>
      <c r="M145" s="99">
        <v>30.651762129543187</v>
      </c>
      <c r="N145" s="99">
        <v>25.964051299336901</v>
      </c>
      <c r="O145" s="99">
        <v>20.998756724885666</v>
      </c>
      <c r="P145" s="99">
        <v>16.644840600301134</v>
      </c>
      <c r="Q145" s="99">
        <v>22.583803950895408</v>
      </c>
      <c r="R145" s="99">
        <v>19.464245867246852</v>
      </c>
      <c r="S145" s="99">
        <v>16.786006640086416</v>
      </c>
      <c r="T145" s="99">
        <v>16.782754944036551</v>
      </c>
      <c r="U145" s="99">
        <v>16.013938043809379</v>
      </c>
      <c r="V145" s="99">
        <v>13.659302132129836</v>
      </c>
      <c r="W145" s="99">
        <v>13.971913954230105</v>
      </c>
      <c r="X145" s="99">
        <v>12.096656624437379</v>
      </c>
      <c r="Y145" s="99">
        <v>9.1428978788495403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7.5527003245573321E-2</v>
      </c>
      <c r="D146" s="123">
        <f t="shared" si="53"/>
        <v>0.13335960035566585</v>
      </c>
      <c r="E146" s="123">
        <f t="shared" si="53"/>
        <v>0.24820420365470985</v>
      </c>
      <c r="F146" s="123">
        <f t="shared" si="53"/>
        <v>0.15159264496510194</v>
      </c>
      <c r="G146" s="123">
        <f t="shared" si="53"/>
        <v>0.17666354369482692</v>
      </c>
      <c r="H146" s="123">
        <f t="shared" si="53"/>
        <v>0.33302047027882498</v>
      </c>
      <c r="I146" s="123">
        <f t="shared" si="53"/>
        <v>0.48691881414749494</v>
      </c>
      <c r="J146" s="123">
        <f t="shared" si="53"/>
        <v>0.3587115991341529</v>
      </c>
      <c r="K146" s="123">
        <f t="shared" si="53"/>
        <v>0.42550507425632283</v>
      </c>
      <c r="L146" s="123">
        <f t="shared" si="53"/>
        <v>0.58860780873435792</v>
      </c>
      <c r="M146" s="123">
        <f t="shared" si="53"/>
        <v>0.59962765384073657</v>
      </c>
      <c r="N146" s="123">
        <f t="shared" si="53"/>
        <v>1.2125516791819779</v>
      </c>
      <c r="O146" s="123">
        <f t="shared" si="53"/>
        <v>0.78475918581147852</v>
      </c>
      <c r="P146" s="123">
        <f t="shared" si="53"/>
        <v>0.54745410142129447</v>
      </c>
      <c r="Q146" s="123">
        <f t="shared" si="53"/>
        <v>0.86673939518465115</v>
      </c>
      <c r="R146" s="123">
        <f t="shared" si="53"/>
        <v>0.87653827139819152</v>
      </c>
      <c r="S146" s="123">
        <f t="shared" si="53"/>
        <v>1.0185790757217703</v>
      </c>
      <c r="T146" s="123">
        <f t="shared" si="53"/>
        <v>1.3985070861078024</v>
      </c>
      <c r="U146" s="123">
        <f t="shared" si="53"/>
        <v>1.9303358271224955</v>
      </c>
      <c r="V146" s="123">
        <f t="shared" si="53"/>
        <v>1.089586670547773</v>
      </c>
      <c r="W146" s="123">
        <f t="shared" si="53"/>
        <v>3.4970594466930285</v>
      </c>
      <c r="X146" s="123">
        <f t="shared" si="53"/>
        <v>2.7897005771008661</v>
      </c>
      <c r="Y146" s="123">
        <f t="shared" si="53"/>
        <v>1.7982331118958363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7.5527003245573321E-2</v>
      </c>
      <c r="D147" s="99">
        <f>RES_hhdet_in_fech!D147/RES_summary!D$21</f>
        <v>0.13335960035566585</v>
      </c>
      <c r="E147" s="99">
        <f>RES_hhdet_in_fech!E147/RES_summary!E$21</f>
        <v>0.24820420365470985</v>
      </c>
      <c r="F147" s="99">
        <f>RES_hhdet_in_fech!F147/RES_summary!F$21</f>
        <v>0.15159264496510194</v>
      </c>
      <c r="G147" s="99">
        <f>RES_hhdet_in_fech!G147/RES_summary!G$21</f>
        <v>0.17666354369482692</v>
      </c>
      <c r="H147" s="99">
        <f>RES_hhdet_in_fech!H147/RES_summary!H$21</f>
        <v>0.33302047027882498</v>
      </c>
      <c r="I147" s="99">
        <f>RES_hhdet_in_fech!I147/RES_summary!I$21</f>
        <v>0.48691881414749494</v>
      </c>
      <c r="J147" s="99">
        <f>RES_hhdet_in_fech!J147/RES_summary!J$21</f>
        <v>0.3587115991341529</v>
      </c>
      <c r="K147" s="99">
        <f>RES_hhdet_in_fech!K147/RES_summary!K$21</f>
        <v>0.42550507425632283</v>
      </c>
      <c r="L147" s="99">
        <f>RES_hhdet_in_fech!L147/RES_summary!L$21</f>
        <v>0.58860780873435792</v>
      </c>
      <c r="M147" s="99">
        <f>RES_hhdet_in_fech!M147/RES_summary!M$21</f>
        <v>0.59962765384073657</v>
      </c>
      <c r="N147" s="99">
        <f>RES_hhdet_in_fech!N147/RES_summary!N$21</f>
        <v>1.2125516791819779</v>
      </c>
      <c r="O147" s="99">
        <f>RES_hhdet_in_fech!O147/RES_summary!O$21</f>
        <v>0.78475918581147852</v>
      </c>
      <c r="P147" s="99">
        <f>RES_hhdet_in_fech!P147/RES_summary!P$21</f>
        <v>0.54745410142129447</v>
      </c>
      <c r="Q147" s="99">
        <f>RES_hhdet_in_fech!Q147/RES_summary!Q$21</f>
        <v>0.86673939518465115</v>
      </c>
      <c r="R147" s="99">
        <f>RES_hhdet_in_fech!R147/RES_summary!R$21</f>
        <v>0.87653827139819152</v>
      </c>
      <c r="S147" s="99">
        <f>RES_hhdet_in_fech!S147/RES_summary!S$21</f>
        <v>1.0185790757217703</v>
      </c>
      <c r="T147" s="99">
        <f>RES_hhdet_in_fech!T147/RES_summary!T$21</f>
        <v>1.3985070861078024</v>
      </c>
      <c r="U147" s="99">
        <f>RES_hhdet_in_fech!U147/RES_summary!U$21</f>
        <v>1.9303358271224955</v>
      </c>
      <c r="V147" s="99">
        <f>RES_hhdet_in_fech!V147/RES_summary!V$21</f>
        <v>1.089586670547773</v>
      </c>
      <c r="W147" s="99">
        <f>RES_hhdet_in_fech!W147/RES_summary!W$21</f>
        <v>3.4970594466930285</v>
      </c>
      <c r="X147" s="99">
        <f>RES_hhdet_in_fech!X147/RES_summary!X$21</f>
        <v>2.7897005771008661</v>
      </c>
      <c r="Y147" s="99">
        <f>RES_hhdet_in_fech!Y147/RES_summary!Y$21</f>
        <v>1.7982331118958363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18.196108298616998</v>
      </c>
      <c r="D148" s="123">
        <v>18.467717086113272</v>
      </c>
      <c r="E148" s="123">
        <v>19.846731373721465</v>
      </c>
      <c r="F148" s="123">
        <v>19.441074876872758</v>
      </c>
      <c r="G148" s="123">
        <v>20.048778230188852</v>
      </c>
      <c r="H148" s="123">
        <v>23.393032234290853</v>
      </c>
      <c r="I148" s="123">
        <v>22.765384283788478</v>
      </c>
      <c r="J148" s="123">
        <v>24.272228441910048</v>
      </c>
      <c r="K148" s="123">
        <v>23.444198061433696</v>
      </c>
      <c r="L148" s="123">
        <v>23.437254901026602</v>
      </c>
      <c r="M148" s="123">
        <v>22.222942990245745</v>
      </c>
      <c r="N148" s="123">
        <v>16.803378465734806</v>
      </c>
      <c r="O148" s="123">
        <v>16.312897476083119</v>
      </c>
      <c r="P148" s="123">
        <v>15.647913294710301</v>
      </c>
      <c r="Q148" s="123">
        <v>18.630159997734612</v>
      </c>
      <c r="R148" s="123">
        <v>18.935790930776509</v>
      </c>
      <c r="S148" s="123">
        <v>19.849394388482189</v>
      </c>
      <c r="T148" s="123">
        <v>20.370038221699343</v>
      </c>
      <c r="U148" s="123">
        <v>20.674083594374483</v>
      </c>
      <c r="V148" s="123">
        <v>22.628782922669036</v>
      </c>
      <c r="W148" s="123">
        <v>19.92169459975182</v>
      </c>
      <c r="X148" s="123">
        <v>19.008559194978798</v>
      </c>
      <c r="Y148" s="123">
        <v>20.181944774167338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19.519394441594503</v>
      </c>
      <c r="D149" s="99">
        <v>21.224120428132871</v>
      </c>
      <c r="E149" s="99">
        <v>21.039390501652679</v>
      </c>
      <c r="F149" s="99">
        <v>18.937089301117545</v>
      </c>
      <c r="G149" s="99">
        <v>23.905464838496787</v>
      </c>
      <c r="H149" s="99">
        <v>25.985222697783573</v>
      </c>
      <c r="I149" s="99">
        <v>23.138325665027136</v>
      </c>
      <c r="J149" s="99">
        <v>23.179474140549779</v>
      </c>
      <c r="K149" s="99">
        <v>24.028053304100947</v>
      </c>
      <c r="L149" s="99">
        <v>30.525404163228259</v>
      </c>
      <c r="M149" s="99">
        <v>23.095178697144</v>
      </c>
      <c r="N149" s="99">
        <v>16.627344569125562</v>
      </c>
      <c r="O149" s="99">
        <v>17.330895338031123</v>
      </c>
      <c r="P149" s="99">
        <v>14.890018713963219</v>
      </c>
      <c r="Q149" s="99">
        <v>15.041717300235787</v>
      </c>
      <c r="R149" s="99">
        <v>13.398245537101602</v>
      </c>
      <c r="S149" s="99">
        <v>18.70234132378955</v>
      </c>
      <c r="T149" s="99">
        <v>20.440393197708428</v>
      </c>
      <c r="U149" s="99">
        <v>21.326298641588114</v>
      </c>
      <c r="V149" s="99">
        <v>16.746235282346895</v>
      </c>
      <c r="W149" s="99">
        <v>17.460879173165967</v>
      </c>
      <c r="X149" s="99">
        <v>17.032046029446395</v>
      </c>
      <c r="Y149" s="99">
        <v>17.33395638592102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18.342283359295116</v>
      </c>
      <c r="D153" s="102">
        <v>17.94181948557938</v>
      </c>
      <c r="E153" s="102">
        <v>19.75707579088159</v>
      </c>
      <c r="F153" s="102">
        <v>19.490573460205859</v>
      </c>
      <c r="G153" s="102">
        <v>19.74294883771427</v>
      </c>
      <c r="H153" s="102">
        <v>23.189725518060506</v>
      </c>
      <c r="I153" s="102">
        <v>23.055241391186783</v>
      </c>
      <c r="J153" s="102">
        <v>24.928233609680483</v>
      </c>
      <c r="K153" s="102">
        <v>23.868216211788891</v>
      </c>
      <c r="L153" s="102">
        <v>23.283158098530752</v>
      </c>
      <c r="M153" s="102">
        <v>22.637638592652515</v>
      </c>
      <c r="N153" s="102">
        <v>17.487879721890078</v>
      </c>
      <c r="O153" s="102">
        <v>16.514875440878971</v>
      </c>
      <c r="P153" s="102">
        <v>16.043694291996161</v>
      </c>
      <c r="Q153" s="102">
        <v>19.049717608119913</v>
      </c>
      <c r="R153" s="102">
        <v>19.581395276578654</v>
      </c>
      <c r="S153" s="102">
        <v>20.292664162891633</v>
      </c>
      <c r="T153" s="102">
        <v>20.800218231973336</v>
      </c>
      <c r="U153" s="102">
        <v>21.08753804437324</v>
      </c>
      <c r="V153" s="102">
        <v>23.394725999112723</v>
      </c>
      <c r="W153" s="102">
        <v>20.465301610503545</v>
      </c>
      <c r="X153" s="102">
        <v>19.612668634256725</v>
      </c>
      <c r="Y153" s="102">
        <v>20.851818705831256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12.561396297328711</v>
      </c>
      <c r="D154" s="105">
        <v>12.266363338506414</v>
      </c>
      <c r="E154" s="105">
        <v>13.935310074482034</v>
      </c>
      <c r="F154" s="105">
        <v>0</v>
      </c>
      <c r="G154" s="105">
        <v>13.3558073692175</v>
      </c>
      <c r="H154" s="105">
        <v>16.378652208785709</v>
      </c>
      <c r="I154" s="105">
        <v>15.85004322613497</v>
      </c>
      <c r="J154" s="105">
        <v>17.520768467990536</v>
      </c>
      <c r="K154" s="105">
        <v>16.646034374105316</v>
      </c>
      <c r="L154" s="105">
        <v>16.195211271400844</v>
      </c>
      <c r="M154" s="105">
        <v>16.142680493856059</v>
      </c>
      <c r="N154" s="105">
        <v>11.899749562983535</v>
      </c>
      <c r="O154" s="105">
        <v>11.494175646667044</v>
      </c>
      <c r="P154" s="105">
        <v>11.428153519702851</v>
      </c>
      <c r="Q154" s="105">
        <v>14.410382998260326</v>
      </c>
      <c r="R154" s="105">
        <v>14.928793541349332</v>
      </c>
      <c r="S154" s="105">
        <v>15.542991069423872</v>
      </c>
      <c r="T154" s="105">
        <v>16.144845685380293</v>
      </c>
      <c r="U154" s="105">
        <v>16.519256197975931</v>
      </c>
      <c r="V154" s="105">
        <v>18.670418593433425</v>
      </c>
      <c r="W154" s="105">
        <v>16.191658979025739</v>
      </c>
      <c r="X154" s="105">
        <v>15.907192741086142</v>
      </c>
      <c r="Y154" s="105">
        <v>17.407876211084574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4.2850711803545245</v>
      </c>
      <c r="D155" s="99">
        <v>4.0992884489480961</v>
      </c>
      <c r="E155" s="99">
        <v>5.5126112592357979</v>
      </c>
      <c r="F155" s="99">
        <v>0</v>
      </c>
      <c r="G155" s="99">
        <v>4.0107921824591752</v>
      </c>
      <c r="H155" s="99">
        <v>6.3490583675281567</v>
      </c>
      <c r="I155" s="99">
        <v>5.1342851710670177</v>
      </c>
      <c r="J155" s="99">
        <v>6.3679627639261822</v>
      </c>
      <c r="K155" s="99">
        <v>5.6431117452263369</v>
      </c>
      <c r="L155" s="99">
        <v>5.2815348495026564</v>
      </c>
      <c r="M155" s="99">
        <v>5.923146251167676</v>
      </c>
      <c r="N155" s="99">
        <v>2.7721575951426534</v>
      </c>
      <c r="O155" s="99">
        <v>2.817084485394445</v>
      </c>
      <c r="P155" s="99">
        <v>2.8159661983501851</v>
      </c>
      <c r="Q155" s="99">
        <v>5.0762690772396875</v>
      </c>
      <c r="R155" s="99">
        <v>5.061621358442685</v>
      </c>
      <c r="S155" s="99">
        <v>4.9455456280262675</v>
      </c>
      <c r="T155" s="99">
        <v>5.2043066114944123</v>
      </c>
      <c r="U155" s="99">
        <v>5.1834898169014805</v>
      </c>
      <c r="V155" s="99">
        <v>6.2583555174367902</v>
      </c>
      <c r="W155" s="99">
        <v>4.3671112399675343</v>
      </c>
      <c r="X155" s="99">
        <v>4.9675528812806267</v>
      </c>
      <c r="Y155" s="99">
        <v>6.5945232945408279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8.2763251169741885</v>
      </c>
      <c r="D156" s="99">
        <v>8.1670748895583163</v>
      </c>
      <c r="E156" s="99">
        <v>8.4226988152462354</v>
      </c>
      <c r="F156" s="99">
        <v>0</v>
      </c>
      <c r="G156" s="99">
        <v>9.345015186758328</v>
      </c>
      <c r="H156" s="99">
        <v>10.029593841257554</v>
      </c>
      <c r="I156" s="99">
        <v>10.715758055067953</v>
      </c>
      <c r="J156" s="99">
        <v>11.152805704064352</v>
      </c>
      <c r="K156" s="99">
        <v>11.002922628878975</v>
      </c>
      <c r="L156" s="99">
        <v>10.913676421898188</v>
      </c>
      <c r="M156" s="99">
        <v>10.219534242688386</v>
      </c>
      <c r="N156" s="99">
        <v>9.1275919678408819</v>
      </c>
      <c r="O156" s="99">
        <v>8.6770911612725996</v>
      </c>
      <c r="P156" s="99">
        <v>8.6121873213526658</v>
      </c>
      <c r="Q156" s="99">
        <v>9.3341139210206396</v>
      </c>
      <c r="R156" s="99">
        <v>9.8671721829066481</v>
      </c>
      <c r="S156" s="99">
        <v>10.597445441397603</v>
      </c>
      <c r="T156" s="99">
        <v>10.94053907388588</v>
      </c>
      <c r="U156" s="99">
        <v>11.335766381074452</v>
      </c>
      <c r="V156" s="99">
        <v>12.412063075996636</v>
      </c>
      <c r="W156" s="99">
        <v>11.824547739058207</v>
      </c>
      <c r="X156" s="99">
        <v>10.939639859805517</v>
      </c>
      <c r="Y156" s="99">
        <v>10.813352916543749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7.7738130322387535</v>
      </c>
      <c r="D157" s="123">
        <v>8.1349747303942728</v>
      </c>
      <c r="E157" s="123">
        <v>8.2659023772924201</v>
      </c>
      <c r="F157" s="123">
        <v>8.0265586034911838</v>
      </c>
      <c r="G157" s="123">
        <v>8.1020890753705821</v>
      </c>
      <c r="H157" s="123">
        <v>8.4345362933583807</v>
      </c>
      <c r="I157" s="123">
        <v>8.2051792175445541</v>
      </c>
      <c r="J157" s="123">
        <v>7.6292663015810582</v>
      </c>
      <c r="K157" s="123">
        <v>6.9089738854530029</v>
      </c>
      <c r="L157" s="123">
        <v>7.1148634470387266</v>
      </c>
      <c r="M157" s="123">
        <v>5.8986221378190731</v>
      </c>
      <c r="N157" s="123">
        <v>4.7567039137580016</v>
      </c>
      <c r="O157" s="123">
        <v>4.8134699045112743</v>
      </c>
      <c r="P157" s="123">
        <v>4.1195617466596017</v>
      </c>
      <c r="Q157" s="123">
        <v>4.5468428879788254</v>
      </c>
      <c r="R157" s="123">
        <v>4.5104773075598459</v>
      </c>
      <c r="S157" s="123">
        <v>6.1789081287608001</v>
      </c>
      <c r="T157" s="123">
        <v>6.6279754143498169</v>
      </c>
      <c r="U157" s="123">
        <v>6.8009735382270868</v>
      </c>
      <c r="V157" s="123">
        <v>10.127916167959389</v>
      </c>
      <c r="W157" s="123">
        <v>9.3473404411236398</v>
      </c>
      <c r="X157" s="123">
        <v>8.138923164896811</v>
      </c>
      <c r="Y157" s="123">
        <v>8.0079573104930617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7.9201365271178235</v>
      </c>
      <c r="D158" s="99">
        <v>8.1349747303942728</v>
      </c>
      <c r="E158" s="99">
        <v>8.2659023772924201</v>
      </c>
      <c r="F158" s="99">
        <v>8.202975410973691</v>
      </c>
      <c r="G158" s="99">
        <v>8.6479052695350909</v>
      </c>
      <c r="H158" s="99">
        <v>9.076722216560821</v>
      </c>
      <c r="I158" s="99">
        <v>8.6586741596554031</v>
      </c>
      <c r="J158" s="99">
        <v>7.854353488505974</v>
      </c>
      <c r="K158" s="99">
        <v>7.8430287017613152</v>
      </c>
      <c r="L158" s="99">
        <v>8.1420749560327188</v>
      </c>
      <c r="M158" s="99">
        <v>6.4708362211842969</v>
      </c>
      <c r="N158" s="99">
        <v>5.1099386553627415</v>
      </c>
      <c r="O158" s="99">
        <v>5.2957382387980587</v>
      </c>
      <c r="P158" s="99">
        <v>4.811641132187833</v>
      </c>
      <c r="Q158" s="99">
        <v>5.3158980146212</v>
      </c>
      <c r="R158" s="99">
        <v>4.954355778060143</v>
      </c>
      <c r="S158" s="99">
        <v>6.9293024754801351</v>
      </c>
      <c r="T158" s="99">
        <v>7.7083832899733462</v>
      </c>
      <c r="U158" s="99">
        <v>8.1258591603377983</v>
      </c>
      <c r="V158" s="99">
        <v>11.610312789059138</v>
      </c>
      <c r="W158" s="99">
        <v>11.308367759026988</v>
      </c>
      <c r="X158" s="99">
        <v>10.159066392184343</v>
      </c>
      <c r="Y158" s="99">
        <v>9.7285731303723555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6.8836784383910734</v>
      </c>
      <c r="D159" s="110">
        <v>0</v>
      </c>
      <c r="E159" s="110">
        <v>0</v>
      </c>
      <c r="F159" s="110">
        <v>6.9265479215414372</v>
      </c>
      <c r="G159" s="110">
        <v>6.4646404928770567</v>
      </c>
      <c r="H159" s="110">
        <v>6.4052287760386752</v>
      </c>
      <c r="I159" s="110">
        <v>6.8924307009078856</v>
      </c>
      <c r="J159" s="110">
        <v>6.9821406391719192</v>
      </c>
      <c r="K159" s="110">
        <v>5.4360412905052797</v>
      </c>
      <c r="L159" s="110">
        <v>5.5199824199164738</v>
      </c>
      <c r="M159" s="110">
        <v>5.2085992725845411</v>
      </c>
      <c r="N159" s="110">
        <v>4.3182056138348779</v>
      </c>
      <c r="O159" s="110">
        <v>3.7740177665339307</v>
      </c>
      <c r="P159" s="110">
        <v>3.6017559745161973</v>
      </c>
      <c r="Q159" s="110">
        <v>3.933545761669083</v>
      </c>
      <c r="R159" s="110">
        <v>4.0984796111838806</v>
      </c>
      <c r="S159" s="110">
        <v>4.8684368420987747</v>
      </c>
      <c r="T159" s="110">
        <v>5.2079540337049233</v>
      </c>
      <c r="U159" s="110">
        <v>5.379326606636381</v>
      </c>
      <c r="V159" s="110">
        <v>9.013562845891304</v>
      </c>
      <c r="W159" s="110">
        <v>7.7444295312516473</v>
      </c>
      <c r="X159" s="110">
        <v>6.9836144529378279</v>
      </c>
      <c r="Y159" s="110">
        <v>6.8211824552523748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144.84106713394655</v>
      </c>
      <c r="D161" s="118">
        <f t="shared" si="54"/>
        <v>144.57215766202424</v>
      </c>
      <c r="E161" s="118">
        <f t="shared" si="54"/>
        <v>154.65413325853666</v>
      </c>
      <c r="F161" s="118">
        <f t="shared" si="54"/>
        <v>147.91863130471782</v>
      </c>
      <c r="G161" s="118">
        <f t="shared" si="54"/>
        <v>155.87529720648581</v>
      </c>
      <c r="H161" s="118">
        <f t="shared" si="54"/>
        <v>156.58409120328258</v>
      </c>
      <c r="I161" s="118">
        <f t="shared" si="54"/>
        <v>144.23353833104576</v>
      </c>
      <c r="J161" s="118">
        <f t="shared" si="54"/>
        <v>146.98541217325405</v>
      </c>
      <c r="K161" s="118">
        <f t="shared" si="54"/>
        <v>147.93630523414052</v>
      </c>
      <c r="L161" s="118">
        <f t="shared" si="54"/>
        <v>0</v>
      </c>
      <c r="M161" s="118">
        <f t="shared" si="54"/>
        <v>0</v>
      </c>
      <c r="N161" s="118">
        <f t="shared" si="54"/>
        <v>122.17189715293138</v>
      </c>
      <c r="O161" s="118">
        <f t="shared" si="54"/>
        <v>120.13179100559702</v>
      </c>
      <c r="P161" s="118">
        <f t="shared" si="54"/>
        <v>107.5412213775209</v>
      </c>
      <c r="Q161" s="118">
        <f t="shared" si="54"/>
        <v>115.50745952125789</v>
      </c>
      <c r="R161" s="118">
        <f t="shared" ref="R161:V161" si="55">R162+R164+R166+R175</f>
        <v>111.01284792397333</v>
      </c>
      <c r="S161" s="118">
        <f t="shared" si="55"/>
        <v>108.64335582603195</v>
      </c>
      <c r="T161" s="118">
        <f t="shared" si="55"/>
        <v>93.227400249117977</v>
      </c>
      <c r="U161" s="118">
        <f t="shared" si="55"/>
        <v>69.933516260858909</v>
      </c>
      <c r="V161" s="118">
        <f t="shared" si="55"/>
        <v>71.975403204921719</v>
      </c>
      <c r="W161" s="118">
        <f t="shared" ref="W161:Y161" si="56">W162+W164+W166+W175</f>
        <v>79.538764712624172</v>
      </c>
      <c r="X161" s="118">
        <f t="shared" si="56"/>
        <v>74.946087967636529</v>
      </c>
      <c r="Y161" s="118">
        <f t="shared" si="56"/>
        <v>68.756225030538346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118.81621930318371</v>
      </c>
      <c r="D162" s="123">
        <f t="shared" si="57"/>
        <v>117.84201899532559</v>
      </c>
      <c r="E162" s="123">
        <f t="shared" si="57"/>
        <v>126.28608279535014</v>
      </c>
      <c r="F162" s="123">
        <f t="shared" si="57"/>
        <v>120.30833372003012</v>
      </c>
      <c r="G162" s="123">
        <f t="shared" si="57"/>
        <v>127.48363807505702</v>
      </c>
      <c r="H162" s="123">
        <f t="shared" si="57"/>
        <v>124.42058155308713</v>
      </c>
      <c r="I162" s="123">
        <f t="shared" si="57"/>
        <v>112.76695407905574</v>
      </c>
      <c r="J162" s="123">
        <f t="shared" si="57"/>
        <v>114.74150291657406</v>
      </c>
      <c r="K162" s="123">
        <f t="shared" si="57"/>
        <v>117.18632260968695</v>
      </c>
      <c r="L162" s="123">
        <f t="shared" si="57"/>
        <v>0</v>
      </c>
      <c r="M162" s="123">
        <f t="shared" si="57"/>
        <v>0</v>
      </c>
      <c r="N162" s="123">
        <f t="shared" si="57"/>
        <v>99.409512044947618</v>
      </c>
      <c r="O162" s="123">
        <f t="shared" si="57"/>
        <v>98.220136713039835</v>
      </c>
      <c r="P162" s="123">
        <f t="shared" si="57"/>
        <v>87.231330636841406</v>
      </c>
      <c r="Q162" s="123">
        <f t="shared" si="57"/>
        <v>91.473630370460157</v>
      </c>
      <c r="R162" s="123">
        <f t="shared" si="57"/>
        <v>86.694663473624971</v>
      </c>
      <c r="S162" s="123">
        <f t="shared" si="57"/>
        <v>81.588246397136956</v>
      </c>
      <c r="T162" s="123">
        <f t="shared" si="57"/>
        <v>64.834665640179708</v>
      </c>
      <c r="U162" s="123">
        <f t="shared" si="57"/>
        <v>40.534670336377111</v>
      </c>
      <c r="V162" s="123">
        <f t="shared" si="57"/>
        <v>38.133466488118465</v>
      </c>
      <c r="W162" s="123">
        <f t="shared" si="57"/>
        <v>46.818012350459327</v>
      </c>
      <c r="X162" s="123">
        <f t="shared" si="57"/>
        <v>45.073051864651951</v>
      </c>
      <c r="Y162" s="123">
        <f t="shared" si="57"/>
        <v>38.812557446805464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118.81621930318371</v>
      </c>
      <c r="D163" s="110">
        <v>117.84201899532559</v>
      </c>
      <c r="E163" s="110">
        <v>126.28608279535014</v>
      </c>
      <c r="F163" s="110">
        <v>120.30833372003012</v>
      </c>
      <c r="G163" s="110">
        <v>127.48363807505702</v>
      </c>
      <c r="H163" s="110">
        <v>124.42058155308713</v>
      </c>
      <c r="I163" s="110">
        <v>112.76695407905574</v>
      </c>
      <c r="J163" s="110">
        <v>114.74150291657406</v>
      </c>
      <c r="K163" s="110">
        <v>117.18632260968695</v>
      </c>
      <c r="L163" s="110">
        <v>0</v>
      </c>
      <c r="M163" s="110">
        <v>0</v>
      </c>
      <c r="N163" s="110">
        <v>99.409512044947618</v>
      </c>
      <c r="O163" s="110">
        <v>98.220136713039835</v>
      </c>
      <c r="P163" s="110">
        <v>87.231330636841406</v>
      </c>
      <c r="Q163" s="110">
        <v>91.473630370460157</v>
      </c>
      <c r="R163" s="110">
        <v>86.694663473624971</v>
      </c>
      <c r="S163" s="110">
        <v>81.588246397136956</v>
      </c>
      <c r="T163" s="110">
        <v>64.834665640179708</v>
      </c>
      <c r="U163" s="110">
        <v>40.534670336377111</v>
      </c>
      <c r="V163" s="110">
        <v>38.133466488118465</v>
      </c>
      <c r="W163" s="110">
        <v>46.818012350459327</v>
      </c>
      <c r="X163" s="110">
        <v>45.073051864651951</v>
      </c>
      <c r="Y163" s="110">
        <v>38.812557446805464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7.1729556155013766E-2</v>
      </c>
      <c r="D164" s="123">
        <f t="shared" si="58"/>
        <v>0.12674861162008583</v>
      </c>
      <c r="E164" s="123">
        <f t="shared" si="58"/>
        <v>0.23962267533686094</v>
      </c>
      <c r="F164" s="123">
        <f t="shared" si="58"/>
        <v>0.14637478218550604</v>
      </c>
      <c r="G164" s="123">
        <f t="shared" si="58"/>
        <v>0.18231376364242263</v>
      </c>
      <c r="H164" s="123">
        <f t="shared" si="58"/>
        <v>0.3148557173545255</v>
      </c>
      <c r="I164" s="123">
        <f t="shared" si="58"/>
        <v>0.51658770246472585</v>
      </c>
      <c r="J164" s="123">
        <f t="shared" si="58"/>
        <v>0.36659537054369473</v>
      </c>
      <c r="K164" s="123">
        <f t="shared" si="58"/>
        <v>0.4385975380795944</v>
      </c>
      <c r="L164" s="123">
        <f t="shared" si="58"/>
        <v>0</v>
      </c>
      <c r="M164" s="123">
        <f t="shared" si="58"/>
        <v>0</v>
      </c>
      <c r="N164" s="123">
        <f t="shared" si="58"/>
        <v>1.1522786424974936</v>
      </c>
      <c r="O164" s="123">
        <f t="shared" si="58"/>
        <v>0.78599308390237688</v>
      </c>
      <c r="P164" s="123">
        <f t="shared" si="58"/>
        <v>0.54678893803643369</v>
      </c>
      <c r="Q164" s="123">
        <f t="shared" si="58"/>
        <v>0.86046079107532814</v>
      </c>
      <c r="R164" s="123">
        <f t="shared" si="58"/>
        <v>0.87658084246528223</v>
      </c>
      <c r="S164" s="123">
        <f t="shared" si="58"/>
        <v>1.0214313576571812</v>
      </c>
      <c r="T164" s="123">
        <f t="shared" si="58"/>
        <v>1.3953300042870802</v>
      </c>
      <c r="U164" s="123">
        <f t="shared" si="58"/>
        <v>1.9264950945903321</v>
      </c>
      <c r="V164" s="123">
        <f t="shared" si="58"/>
        <v>1.0859735112491364</v>
      </c>
      <c r="W164" s="123">
        <f t="shared" si="58"/>
        <v>3.4520076772073005</v>
      </c>
      <c r="X164" s="123">
        <f t="shared" si="58"/>
        <v>2.7256261308438354</v>
      </c>
      <c r="Y164" s="123">
        <f t="shared" si="58"/>
        <v>1.7533027257990381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7.1729556155013766E-2</v>
      </c>
      <c r="D165" s="99">
        <f>RES_hhdet_in_fech!D165/RES_summary!D$21</f>
        <v>0.12674861162008583</v>
      </c>
      <c r="E165" s="99">
        <f>RES_hhdet_in_fech!E165/RES_summary!E$21</f>
        <v>0.23962267533686094</v>
      </c>
      <c r="F165" s="99">
        <f>RES_hhdet_in_fech!F165/RES_summary!F$21</f>
        <v>0.14637478218550604</v>
      </c>
      <c r="G165" s="99">
        <f>RES_hhdet_in_fech!G165/RES_summary!G$21</f>
        <v>0.18231376364242263</v>
      </c>
      <c r="H165" s="99">
        <f>RES_hhdet_in_fech!H165/RES_summary!H$21</f>
        <v>0.3148557173545255</v>
      </c>
      <c r="I165" s="99">
        <f>RES_hhdet_in_fech!I165/RES_summary!I$21</f>
        <v>0.51658770246472585</v>
      </c>
      <c r="J165" s="99">
        <f>RES_hhdet_in_fech!J165/RES_summary!J$21</f>
        <v>0.36659537054369473</v>
      </c>
      <c r="K165" s="99">
        <f>RES_hhdet_in_fech!K165/RES_summary!K$21</f>
        <v>0.4385975380795944</v>
      </c>
      <c r="L165" s="99">
        <f>RES_hhdet_in_fech!L165/RES_summary!L$21</f>
        <v>0</v>
      </c>
      <c r="M165" s="99">
        <f>RES_hhdet_in_fech!M165/RES_summary!M$21</f>
        <v>0</v>
      </c>
      <c r="N165" s="99">
        <f>RES_hhdet_in_fech!N165/RES_summary!N$21</f>
        <v>1.1522786424974936</v>
      </c>
      <c r="O165" s="99">
        <f>RES_hhdet_in_fech!O165/RES_summary!O$21</f>
        <v>0.78599308390237688</v>
      </c>
      <c r="P165" s="99">
        <f>RES_hhdet_in_fech!P165/RES_summary!P$21</f>
        <v>0.54678893803643369</v>
      </c>
      <c r="Q165" s="99">
        <f>RES_hhdet_in_fech!Q165/RES_summary!Q$21</f>
        <v>0.86046079107532814</v>
      </c>
      <c r="R165" s="99">
        <f>RES_hhdet_in_fech!R165/RES_summary!R$21</f>
        <v>0.87658084246528223</v>
      </c>
      <c r="S165" s="99">
        <f>RES_hhdet_in_fech!S165/RES_summary!S$21</f>
        <v>1.0214313576571812</v>
      </c>
      <c r="T165" s="99">
        <f>RES_hhdet_in_fech!T165/RES_summary!T$21</f>
        <v>1.3953300042870802</v>
      </c>
      <c r="U165" s="99">
        <f>RES_hhdet_in_fech!U165/RES_summary!U$21</f>
        <v>1.9264950945903321</v>
      </c>
      <c r="V165" s="99">
        <f>RES_hhdet_in_fech!V165/RES_summary!V$21</f>
        <v>1.0859735112491364</v>
      </c>
      <c r="W165" s="99">
        <f>RES_hhdet_in_fech!W165/RES_summary!W$21</f>
        <v>3.4520076772073005</v>
      </c>
      <c r="X165" s="99">
        <f>RES_hhdet_in_fech!X165/RES_summary!X$21</f>
        <v>2.7256261308438354</v>
      </c>
      <c r="Y165" s="99">
        <f>RES_hhdet_in_fech!Y165/RES_summary!Y$21</f>
        <v>1.7533027257990381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18.177738463792615</v>
      </c>
      <c r="D166" s="123">
        <v>18.468415324684283</v>
      </c>
      <c r="E166" s="123">
        <v>19.862525410557236</v>
      </c>
      <c r="F166" s="123">
        <v>19.439770566376492</v>
      </c>
      <c r="G166" s="123">
        <v>20.099109782055134</v>
      </c>
      <c r="H166" s="123">
        <v>23.418714338722303</v>
      </c>
      <c r="I166" s="123">
        <v>22.747127153417676</v>
      </c>
      <c r="J166" s="123">
        <v>24.248202177403392</v>
      </c>
      <c r="K166" s="123">
        <v>23.431151349115073</v>
      </c>
      <c r="L166" s="123">
        <v>0</v>
      </c>
      <c r="M166" s="123">
        <v>0</v>
      </c>
      <c r="N166" s="123">
        <v>16.854364170807049</v>
      </c>
      <c r="O166" s="123">
        <v>16.308451420254279</v>
      </c>
      <c r="P166" s="123">
        <v>15.643461406392882</v>
      </c>
      <c r="Q166" s="123">
        <v>18.628872271971805</v>
      </c>
      <c r="R166" s="123">
        <v>18.929942398896848</v>
      </c>
      <c r="S166" s="123">
        <v>19.863641881740296</v>
      </c>
      <c r="T166" s="123">
        <v>20.368752129884669</v>
      </c>
      <c r="U166" s="123">
        <v>20.672505773437482</v>
      </c>
      <c r="V166" s="123">
        <v>22.628022481730095</v>
      </c>
      <c r="W166" s="123">
        <v>19.921701213581596</v>
      </c>
      <c r="X166" s="123">
        <v>19.008455852775839</v>
      </c>
      <c r="Y166" s="123">
        <v>20.182148533204145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19.519394441594503</v>
      </c>
      <c r="D167" s="99">
        <v>21.224120428132871</v>
      </c>
      <c r="E167" s="99">
        <v>21.039390501652683</v>
      </c>
      <c r="F167" s="99">
        <v>18.937089301117549</v>
      </c>
      <c r="G167" s="99">
        <v>23.905464838496787</v>
      </c>
      <c r="H167" s="99">
        <v>25.985222697783573</v>
      </c>
      <c r="I167" s="99">
        <v>23.138325665027136</v>
      </c>
      <c r="J167" s="99">
        <v>23.179474140549775</v>
      </c>
      <c r="K167" s="99">
        <v>24.028053304100947</v>
      </c>
      <c r="L167" s="99">
        <v>0</v>
      </c>
      <c r="M167" s="99">
        <v>0</v>
      </c>
      <c r="N167" s="99">
        <v>16.627344569125565</v>
      </c>
      <c r="O167" s="99">
        <v>17.330895338031123</v>
      </c>
      <c r="P167" s="99">
        <v>14.890018713963219</v>
      </c>
      <c r="Q167" s="99">
        <v>15.041717300235787</v>
      </c>
      <c r="R167" s="99">
        <v>13.398245537101602</v>
      </c>
      <c r="S167" s="99">
        <v>18.702341323789547</v>
      </c>
      <c r="T167" s="99">
        <v>20.440393197708431</v>
      </c>
      <c r="U167" s="99">
        <v>21.326298641588114</v>
      </c>
      <c r="V167" s="99">
        <v>16.746235282346895</v>
      </c>
      <c r="W167" s="99">
        <v>17.460879173165967</v>
      </c>
      <c r="X167" s="99">
        <v>17.032046029446384</v>
      </c>
      <c r="Y167" s="99">
        <v>17.33395638592102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18.34228335929512</v>
      </c>
      <c r="D171" s="102">
        <v>17.941819485579376</v>
      </c>
      <c r="E171" s="102">
        <v>19.75707579088159</v>
      </c>
      <c r="F171" s="102">
        <v>19.490573460205855</v>
      </c>
      <c r="G171" s="102">
        <v>19.742948837714266</v>
      </c>
      <c r="H171" s="102">
        <v>23.189725518060506</v>
      </c>
      <c r="I171" s="102">
        <v>23.055241391186776</v>
      </c>
      <c r="J171" s="102">
        <v>24.928233609680486</v>
      </c>
      <c r="K171" s="102">
        <v>23.868216211788891</v>
      </c>
      <c r="L171" s="102">
        <v>0</v>
      </c>
      <c r="M171" s="102">
        <v>0</v>
      </c>
      <c r="N171" s="102">
        <v>17.487879721890078</v>
      </c>
      <c r="O171" s="102">
        <v>16.514875440878967</v>
      </c>
      <c r="P171" s="102">
        <v>16.043694291996161</v>
      </c>
      <c r="Q171" s="102">
        <v>19.049717608119909</v>
      </c>
      <c r="R171" s="102">
        <v>19.581395276578654</v>
      </c>
      <c r="S171" s="102">
        <v>20.29266416289164</v>
      </c>
      <c r="T171" s="102">
        <v>20.800218231973336</v>
      </c>
      <c r="U171" s="102">
        <v>21.087538044373243</v>
      </c>
      <c r="V171" s="102">
        <v>23.394725999112719</v>
      </c>
      <c r="W171" s="102">
        <v>20.465301610503545</v>
      </c>
      <c r="X171" s="102">
        <v>19.612668634256718</v>
      </c>
      <c r="Y171" s="102">
        <v>20.851818705831263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12.561396297328713</v>
      </c>
      <c r="D172" s="105">
        <v>12.266363338506414</v>
      </c>
      <c r="E172" s="105">
        <v>13.935310074482034</v>
      </c>
      <c r="F172" s="105">
        <v>0</v>
      </c>
      <c r="G172" s="105">
        <v>13.3558073692175</v>
      </c>
      <c r="H172" s="105">
        <v>16.378652208785709</v>
      </c>
      <c r="I172" s="105">
        <v>15.850043226134972</v>
      </c>
      <c r="J172" s="105">
        <v>17.520768467990536</v>
      </c>
      <c r="K172" s="105">
        <v>16.646034374105316</v>
      </c>
      <c r="L172" s="105">
        <v>0</v>
      </c>
      <c r="M172" s="105">
        <v>0</v>
      </c>
      <c r="N172" s="105">
        <v>11.899749562983535</v>
      </c>
      <c r="O172" s="105">
        <v>11.494175646667044</v>
      </c>
      <c r="P172" s="105">
        <v>11.428153519702848</v>
      </c>
      <c r="Q172" s="105">
        <v>14.41038299826033</v>
      </c>
      <c r="R172" s="105">
        <v>14.928793541349336</v>
      </c>
      <c r="S172" s="105">
        <v>15.542991069423877</v>
      </c>
      <c r="T172" s="105">
        <v>16.144845685380293</v>
      </c>
      <c r="U172" s="105">
        <v>16.519256197975928</v>
      </c>
      <c r="V172" s="105">
        <v>18.670418593433428</v>
      </c>
      <c r="W172" s="105">
        <v>16.191658979025739</v>
      </c>
      <c r="X172" s="105">
        <v>15.907192741086147</v>
      </c>
      <c r="Y172" s="105">
        <v>17.407876211084574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4.2850711803545227</v>
      </c>
      <c r="D173" s="99">
        <v>4.0992884489480961</v>
      </c>
      <c r="E173" s="99">
        <v>5.5126112592357979</v>
      </c>
      <c r="F173" s="99">
        <v>0</v>
      </c>
      <c r="G173" s="99">
        <v>4.0107921824591752</v>
      </c>
      <c r="H173" s="99">
        <v>6.3490583675281567</v>
      </c>
      <c r="I173" s="99">
        <v>5.1342851710670185</v>
      </c>
      <c r="J173" s="99">
        <v>6.3679627639261822</v>
      </c>
      <c r="K173" s="99">
        <v>5.6431117452263369</v>
      </c>
      <c r="L173" s="99">
        <v>0</v>
      </c>
      <c r="M173" s="99">
        <v>0</v>
      </c>
      <c r="N173" s="99">
        <v>2.7721575951426529</v>
      </c>
      <c r="O173" s="99">
        <v>2.817084485394445</v>
      </c>
      <c r="P173" s="99">
        <v>2.8159661983501847</v>
      </c>
      <c r="Q173" s="99">
        <v>5.0762690772396875</v>
      </c>
      <c r="R173" s="99">
        <v>5.0616213584426859</v>
      </c>
      <c r="S173" s="99">
        <v>4.9455456280262693</v>
      </c>
      <c r="T173" s="99">
        <v>5.2043066114944105</v>
      </c>
      <c r="U173" s="99">
        <v>5.1834898169014796</v>
      </c>
      <c r="V173" s="99">
        <v>6.2583555174367893</v>
      </c>
      <c r="W173" s="99">
        <v>4.3671112399675343</v>
      </c>
      <c r="X173" s="99">
        <v>4.9675528812806267</v>
      </c>
      <c r="Y173" s="99">
        <v>6.5945232945408234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8.2763251169741885</v>
      </c>
      <c r="D174" s="110">
        <v>8.1670748895583163</v>
      </c>
      <c r="E174" s="110">
        <v>8.4226988152462354</v>
      </c>
      <c r="F174" s="110">
        <v>0</v>
      </c>
      <c r="G174" s="110">
        <v>9.345015186758328</v>
      </c>
      <c r="H174" s="110">
        <v>10.029593841257554</v>
      </c>
      <c r="I174" s="110">
        <v>10.715758055067955</v>
      </c>
      <c r="J174" s="110">
        <v>11.152805704064352</v>
      </c>
      <c r="K174" s="110">
        <v>11.002922628878975</v>
      </c>
      <c r="L174" s="110">
        <v>0</v>
      </c>
      <c r="M174" s="110">
        <v>0</v>
      </c>
      <c r="N174" s="110">
        <v>9.1275919678408837</v>
      </c>
      <c r="O174" s="110">
        <v>8.6770911612725996</v>
      </c>
      <c r="P174" s="110">
        <v>8.6121873213526641</v>
      </c>
      <c r="Q174" s="110">
        <v>9.3341139210206432</v>
      </c>
      <c r="R174" s="110">
        <v>9.8671721829066534</v>
      </c>
      <c r="S174" s="110">
        <v>10.597445441397607</v>
      </c>
      <c r="T174" s="110">
        <v>10.940539073885882</v>
      </c>
      <c r="U174" s="110">
        <v>11.335766381074448</v>
      </c>
      <c r="V174" s="110">
        <v>12.412063075996638</v>
      </c>
      <c r="W174" s="110">
        <v>11.824547739058207</v>
      </c>
      <c r="X174" s="110">
        <v>10.939639859805519</v>
      </c>
      <c r="Y174" s="110">
        <v>10.813352916543749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7.7753798108152052</v>
      </c>
      <c r="D175" s="123">
        <v>8.1349747303942728</v>
      </c>
      <c r="E175" s="123">
        <v>8.2659023772924201</v>
      </c>
      <c r="F175" s="123">
        <v>8.0241522361256923</v>
      </c>
      <c r="G175" s="123">
        <v>8.110235585731246</v>
      </c>
      <c r="H175" s="123">
        <v>8.4299395941186148</v>
      </c>
      <c r="I175" s="123">
        <v>8.2028693961076566</v>
      </c>
      <c r="J175" s="123">
        <v>7.6291117087328946</v>
      </c>
      <c r="K175" s="123">
        <v>6.8802337372589015</v>
      </c>
      <c r="L175" s="123">
        <v>0</v>
      </c>
      <c r="M175" s="123">
        <v>0</v>
      </c>
      <c r="N175" s="123">
        <v>4.7557422946792229</v>
      </c>
      <c r="O175" s="123">
        <v>4.8172097884005343</v>
      </c>
      <c r="P175" s="123">
        <v>4.1196403962501815</v>
      </c>
      <c r="Q175" s="123">
        <v>4.5444960877505975</v>
      </c>
      <c r="R175" s="123">
        <v>4.5116612089862134</v>
      </c>
      <c r="S175" s="123">
        <v>6.1700361894975266</v>
      </c>
      <c r="T175" s="123">
        <v>6.6286524747665272</v>
      </c>
      <c r="U175" s="123">
        <v>6.7998450564539965</v>
      </c>
      <c r="V175" s="123">
        <v>10.127940723824018</v>
      </c>
      <c r="W175" s="123">
        <v>9.3470434713759545</v>
      </c>
      <c r="X175" s="123">
        <v>8.1389541193648967</v>
      </c>
      <c r="Y175" s="123">
        <v>8.0082163247297071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7.9201365271178235</v>
      </c>
      <c r="D176" s="99">
        <v>8.1349747303942728</v>
      </c>
      <c r="E176" s="99">
        <v>8.2659023772924201</v>
      </c>
      <c r="F176" s="99">
        <v>8.2029754109736928</v>
      </c>
      <c r="G176" s="99">
        <v>8.6479052695350909</v>
      </c>
      <c r="H176" s="99">
        <v>9.0767222165608192</v>
      </c>
      <c r="I176" s="99">
        <v>8.6586741596554049</v>
      </c>
      <c r="J176" s="99">
        <v>7.8543534885059758</v>
      </c>
      <c r="K176" s="99">
        <v>7.8430287017613143</v>
      </c>
      <c r="L176" s="99">
        <v>0</v>
      </c>
      <c r="M176" s="99">
        <v>0</v>
      </c>
      <c r="N176" s="99">
        <v>5.1099386553627397</v>
      </c>
      <c r="O176" s="99">
        <v>5.2957382387980578</v>
      </c>
      <c r="P176" s="99">
        <v>4.8116411321878338</v>
      </c>
      <c r="Q176" s="99">
        <v>5.3158980146212</v>
      </c>
      <c r="R176" s="99">
        <v>4.954355778060143</v>
      </c>
      <c r="S176" s="99">
        <v>6.9293024754801351</v>
      </c>
      <c r="T176" s="99">
        <v>7.7083832899733462</v>
      </c>
      <c r="U176" s="99">
        <v>8.1258591603377983</v>
      </c>
      <c r="V176" s="99">
        <v>11.610312789059138</v>
      </c>
      <c r="W176" s="99">
        <v>11.308367759026989</v>
      </c>
      <c r="X176" s="99">
        <v>10.159066392184345</v>
      </c>
      <c r="Y176" s="99">
        <v>9.7285731303723537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6.8836784383910752</v>
      </c>
      <c r="D177" s="110">
        <v>0</v>
      </c>
      <c r="E177" s="110">
        <v>0</v>
      </c>
      <c r="F177" s="110">
        <v>6.9265479215414372</v>
      </c>
      <c r="G177" s="110">
        <v>6.4646404928770558</v>
      </c>
      <c r="H177" s="110">
        <v>6.4052287760386752</v>
      </c>
      <c r="I177" s="110">
        <v>6.8924307009078856</v>
      </c>
      <c r="J177" s="110">
        <v>6.9821406391719192</v>
      </c>
      <c r="K177" s="110">
        <v>5.4360412905052797</v>
      </c>
      <c r="L177" s="110">
        <v>0</v>
      </c>
      <c r="M177" s="110">
        <v>0</v>
      </c>
      <c r="N177" s="110">
        <v>4.3182056138348788</v>
      </c>
      <c r="O177" s="110">
        <v>3.7740177665339316</v>
      </c>
      <c r="P177" s="110">
        <v>3.6017559745161969</v>
      </c>
      <c r="Q177" s="110">
        <v>3.9335457616690821</v>
      </c>
      <c r="R177" s="110">
        <v>4.0984796111838797</v>
      </c>
      <c r="S177" s="110">
        <v>4.8684368420987738</v>
      </c>
      <c r="T177" s="110">
        <v>5.2079540337049233</v>
      </c>
      <c r="U177" s="110">
        <v>5.3793266066363818</v>
      </c>
      <c r="V177" s="110">
        <v>9.0135628458913022</v>
      </c>
      <c r="W177" s="110">
        <v>7.7444295312516491</v>
      </c>
      <c r="X177" s="110">
        <v>6.9836144529378297</v>
      </c>
      <c r="Y177" s="110">
        <v>6.8211824552523748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83.357540889803133</v>
      </c>
      <c r="D3" s="118">
        <f t="shared" si="0"/>
        <v>96.454203004752898</v>
      </c>
      <c r="E3" s="118">
        <f t="shared" si="0"/>
        <v>101.70933837868894</v>
      </c>
      <c r="F3" s="118">
        <f t="shared" si="0"/>
        <v>98.343058141351207</v>
      </c>
      <c r="G3" s="118">
        <f t="shared" si="0"/>
        <v>106.95519632973779</v>
      </c>
      <c r="H3" s="118">
        <f t="shared" si="0"/>
        <v>112.71997359687325</v>
      </c>
      <c r="I3" s="118">
        <f t="shared" si="0"/>
        <v>0</v>
      </c>
      <c r="J3" s="118">
        <f t="shared" si="0"/>
        <v>100.05810877361372</v>
      </c>
      <c r="K3" s="118">
        <f t="shared" si="0"/>
        <v>93.527815429886985</v>
      </c>
      <c r="L3" s="118">
        <f t="shared" si="0"/>
        <v>97.412711847456904</v>
      </c>
      <c r="M3" s="118">
        <f t="shared" si="0"/>
        <v>106.65140139811002</v>
      </c>
      <c r="N3" s="118">
        <f t="shared" si="0"/>
        <v>95.2975409118622</v>
      </c>
      <c r="O3" s="118">
        <f t="shared" si="0"/>
        <v>88.082444710793652</v>
      </c>
      <c r="P3" s="118">
        <f t="shared" si="0"/>
        <v>0</v>
      </c>
      <c r="Q3" s="118">
        <f t="shared" si="0"/>
        <v>72.287257847160106</v>
      </c>
      <c r="R3" s="118">
        <f t="shared" ref="R3:V3" si="1">R4+R7+R9+R19</f>
        <v>87.123644732285456</v>
      </c>
      <c r="S3" s="118">
        <f t="shared" si="1"/>
        <v>99.948760208139674</v>
      </c>
      <c r="T3" s="118">
        <f t="shared" si="1"/>
        <v>79.711317074596181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67.825245093056807</v>
      </c>
      <c r="D4" s="123">
        <f t="shared" si="3"/>
        <v>80.754756353425364</v>
      </c>
      <c r="E4" s="123">
        <f t="shared" si="3"/>
        <v>84.733736746351923</v>
      </c>
      <c r="F4" s="123">
        <f t="shared" si="3"/>
        <v>81.744845104352692</v>
      </c>
      <c r="G4" s="123">
        <f t="shared" si="3"/>
        <v>89.676955222398618</v>
      </c>
      <c r="H4" s="123">
        <f t="shared" si="3"/>
        <v>92.848722811932419</v>
      </c>
      <c r="I4" s="123">
        <f t="shared" si="3"/>
        <v>0</v>
      </c>
      <c r="J4" s="123">
        <f t="shared" si="3"/>
        <v>79.334625013173792</v>
      </c>
      <c r="K4" s="123">
        <f t="shared" si="3"/>
        <v>73.647971788778207</v>
      </c>
      <c r="L4" s="123">
        <f t="shared" si="3"/>
        <v>77.296569338381175</v>
      </c>
      <c r="M4" s="123">
        <f t="shared" si="3"/>
        <v>87.691251161544585</v>
      </c>
      <c r="N4" s="123">
        <f t="shared" si="3"/>
        <v>78.942908354951385</v>
      </c>
      <c r="O4" s="123">
        <f t="shared" si="3"/>
        <v>73.118045153791627</v>
      </c>
      <c r="P4" s="123">
        <f t="shared" si="3"/>
        <v>0</v>
      </c>
      <c r="Q4" s="123">
        <f t="shared" si="3"/>
        <v>55.162727655606041</v>
      </c>
      <c r="R4" s="123">
        <f t="shared" ref="R4:V4" si="4">SUM(R5:R6)</f>
        <v>69.510704562842164</v>
      </c>
      <c r="S4" s="123">
        <f t="shared" si="4"/>
        <v>79.810491511255279</v>
      </c>
      <c r="T4" s="123">
        <f t="shared" si="4"/>
        <v>56.046060401417471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67.174203095507167</v>
      </c>
      <c r="D5" s="99">
        <v>79.991122462967397</v>
      </c>
      <c r="E5" s="99">
        <v>83.952669979155289</v>
      </c>
      <c r="F5" s="99">
        <v>80.997699842139639</v>
      </c>
      <c r="G5" s="99">
        <v>88.876791453594336</v>
      </c>
      <c r="H5" s="99">
        <v>92.039328990795681</v>
      </c>
      <c r="I5" s="99">
        <v>0</v>
      </c>
      <c r="J5" s="99">
        <v>78.661707987079097</v>
      </c>
      <c r="K5" s="99">
        <v>73.033315973016187</v>
      </c>
      <c r="L5" s="99">
        <v>76.659893196111952</v>
      </c>
      <c r="M5" s="99">
        <v>86.981457038546253</v>
      </c>
      <c r="N5" s="99">
        <v>78.329047966033158</v>
      </c>
      <c r="O5" s="99">
        <v>72.553690064243412</v>
      </c>
      <c r="P5" s="99">
        <v>0</v>
      </c>
      <c r="Q5" s="99">
        <v>54.735412669383841</v>
      </c>
      <c r="R5" s="99">
        <v>68.974425942645553</v>
      </c>
      <c r="S5" s="99">
        <v>79.192917566867166</v>
      </c>
      <c r="T5" s="99">
        <v>55.613095577913995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0.65104199754964476</v>
      </c>
      <c r="D6" s="99">
        <v>0.76363389045796348</v>
      </c>
      <c r="E6" s="99">
        <v>0.78106676719663959</v>
      </c>
      <c r="F6" s="99">
        <v>0.74714526221304567</v>
      </c>
      <c r="G6" s="99">
        <v>0.80016376880427498</v>
      </c>
      <c r="H6" s="99">
        <v>0.80939382113673952</v>
      </c>
      <c r="I6" s="99">
        <v>0</v>
      </c>
      <c r="J6" s="99">
        <v>0.67291702609470072</v>
      </c>
      <c r="K6" s="99">
        <v>0.61465581576202</v>
      </c>
      <c r="L6" s="99">
        <v>0.63667614226922531</v>
      </c>
      <c r="M6" s="99">
        <v>0.70979412299833189</v>
      </c>
      <c r="N6" s="99">
        <v>0.61386038891822958</v>
      </c>
      <c r="O6" s="99">
        <v>0.5643550895482099</v>
      </c>
      <c r="P6" s="99">
        <v>0</v>
      </c>
      <c r="Q6" s="99">
        <v>0.42731498622220193</v>
      </c>
      <c r="R6" s="99">
        <v>0.53627862019661143</v>
      </c>
      <c r="S6" s="99">
        <v>0.61757394438811353</v>
      </c>
      <c r="T6" s="99">
        <v>0.43296482350347676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0.15574583429199929</v>
      </c>
      <c r="D7" s="123">
        <f t="shared" si="6"/>
        <v>0.28373808910992232</v>
      </c>
      <c r="E7" s="123">
        <f t="shared" si="6"/>
        <v>0.54745494944071482</v>
      </c>
      <c r="F7" s="123">
        <f t="shared" si="6"/>
        <v>0.3465081253626463</v>
      </c>
      <c r="G7" s="123">
        <f t="shared" si="6"/>
        <v>0.44396660704325602</v>
      </c>
      <c r="H7" s="123">
        <f t="shared" si="6"/>
        <v>0.84323252400296145</v>
      </c>
      <c r="I7" s="123">
        <f t="shared" si="6"/>
        <v>0</v>
      </c>
      <c r="J7" s="123">
        <f t="shared" si="6"/>
        <v>1.0367314206658593</v>
      </c>
      <c r="K7" s="123">
        <f t="shared" si="6"/>
        <v>1.1473569165412563</v>
      </c>
      <c r="L7" s="123">
        <f t="shared" si="6"/>
        <v>1.3284947154500333</v>
      </c>
      <c r="M7" s="123">
        <f t="shared" si="6"/>
        <v>1.2782978613152256</v>
      </c>
      <c r="N7" s="123">
        <f t="shared" si="6"/>
        <v>2.4172109816111083</v>
      </c>
      <c r="O7" s="123">
        <f t="shared" si="6"/>
        <v>1.4240174538109238</v>
      </c>
      <c r="P7" s="123">
        <f t="shared" si="6"/>
        <v>0</v>
      </c>
      <c r="Q7" s="123">
        <f t="shared" si="6"/>
        <v>1.3309539859615571</v>
      </c>
      <c r="R7" s="123">
        <f t="shared" si="6"/>
        <v>1.3509329238895385</v>
      </c>
      <c r="S7" s="123">
        <f t="shared" si="6"/>
        <v>2.0164656683070583</v>
      </c>
      <c r="T7" s="123">
        <f t="shared" si="6"/>
        <v>4.4542597780884341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0.15574583429199929</v>
      </c>
      <c r="D8" s="99">
        <f>RES_hhdet_in_tesh!D8/RES_summary!D$21</f>
        <v>0.28373808910992232</v>
      </c>
      <c r="E8" s="99">
        <f>RES_hhdet_in_tesh!E8/RES_summary!E$21</f>
        <v>0.54745494944071482</v>
      </c>
      <c r="F8" s="99">
        <f>RES_hhdet_in_tesh!F8/RES_summary!F$21</f>
        <v>0.3465081253626463</v>
      </c>
      <c r="G8" s="99">
        <f>RES_hhdet_in_tesh!G8/RES_summary!G$21</f>
        <v>0.44396660704325602</v>
      </c>
      <c r="H8" s="99">
        <f>RES_hhdet_in_tesh!H8/RES_summary!H$21</f>
        <v>0.84323252400296145</v>
      </c>
      <c r="I8" s="99">
        <f>RES_hhdet_in_tesh!I8/RES_summary!I$21</f>
        <v>0</v>
      </c>
      <c r="J8" s="99">
        <f>RES_hhdet_in_tesh!J8/RES_summary!J$21</f>
        <v>1.0367314206658593</v>
      </c>
      <c r="K8" s="99">
        <f>RES_hhdet_in_tesh!K8/RES_summary!K$21</f>
        <v>1.1473569165412563</v>
      </c>
      <c r="L8" s="99">
        <f>RES_hhdet_in_tesh!L8/RES_summary!L$21</f>
        <v>1.3284947154500333</v>
      </c>
      <c r="M8" s="99">
        <f>RES_hhdet_in_tesh!M8/RES_summary!M$21</f>
        <v>1.2782978613152256</v>
      </c>
      <c r="N8" s="99">
        <f>RES_hhdet_in_tesh!N8/RES_summary!N$21</f>
        <v>2.4172109816111083</v>
      </c>
      <c r="O8" s="99">
        <f>RES_hhdet_in_tesh!O8/RES_summary!O$21</f>
        <v>1.4240174538109238</v>
      </c>
      <c r="P8" s="99">
        <f>RES_hhdet_in_tesh!P8/RES_summary!P$21</f>
        <v>0</v>
      </c>
      <c r="Q8" s="99">
        <f>RES_hhdet_in_tesh!Q8/RES_summary!Q$21</f>
        <v>1.3309539859615571</v>
      </c>
      <c r="R8" s="99">
        <f>RES_hhdet_in_tesh!R8/RES_summary!R$21</f>
        <v>1.3509329238895385</v>
      </c>
      <c r="S8" s="99">
        <f>RES_hhdet_in_tesh!S8/RES_summary!S$21</f>
        <v>2.0164656683070583</v>
      </c>
      <c r="T8" s="99">
        <f>RES_hhdet_in_tesh!T8/RES_summary!T$21</f>
        <v>4.4542597780884341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10.708440455615699</v>
      </c>
      <c r="D9" s="123">
        <v>10.697689427293422</v>
      </c>
      <c r="E9" s="123">
        <v>11.631407613853879</v>
      </c>
      <c r="F9" s="123">
        <v>11.427335157059769</v>
      </c>
      <c r="G9" s="123">
        <v>11.850833964387819</v>
      </c>
      <c r="H9" s="123">
        <v>13.859705646766987</v>
      </c>
      <c r="I9" s="123">
        <v>0</v>
      </c>
      <c r="J9" s="123">
        <v>14.931162953339514</v>
      </c>
      <c r="K9" s="123">
        <v>14.341620327185264</v>
      </c>
      <c r="L9" s="123">
        <v>14.260570810388103</v>
      </c>
      <c r="M9" s="123">
        <v>13.819083477809865</v>
      </c>
      <c r="N9" s="123">
        <v>10.8127570559099</v>
      </c>
      <c r="O9" s="123">
        <v>10.508659307806504</v>
      </c>
      <c r="P9" s="123">
        <v>0</v>
      </c>
      <c r="Q9" s="123">
        <v>12.694762835380383</v>
      </c>
      <c r="R9" s="123">
        <v>13.16635066141292</v>
      </c>
      <c r="S9" s="123">
        <v>14.079566544443981</v>
      </c>
      <c r="T9" s="123">
        <v>14.745249398153495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10.280870943044297</v>
      </c>
      <c r="D11" s="99">
        <v>11.24808577365615</v>
      </c>
      <c r="E11" s="99">
        <v>11.228470655240242</v>
      </c>
      <c r="F11" s="99">
        <v>10.178133523382717</v>
      </c>
      <c r="G11" s="99">
        <v>12.948918191104317</v>
      </c>
      <c r="H11" s="99">
        <v>14.194363284529274</v>
      </c>
      <c r="I11" s="99">
        <v>0</v>
      </c>
      <c r="J11" s="99">
        <v>12.914340909204059</v>
      </c>
      <c r="K11" s="99">
        <v>13.555026774927741</v>
      </c>
      <c r="L11" s="99">
        <v>17.47062899663845</v>
      </c>
      <c r="M11" s="99">
        <v>13.604025038964858</v>
      </c>
      <c r="N11" s="99">
        <v>10.252220099627202</v>
      </c>
      <c r="O11" s="99">
        <v>11.383951157179311</v>
      </c>
      <c r="P11" s="99">
        <v>0</v>
      </c>
      <c r="Q11" s="99">
        <v>11.276154508203945</v>
      </c>
      <c r="R11" s="99">
        <v>10.426295392908532</v>
      </c>
      <c r="S11" s="99">
        <v>15.050579164140565</v>
      </c>
      <c r="T11" s="99">
        <v>16.935966223855036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10.283086552148655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2.3999939072143173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7.8830926449343384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10.791207432138464</v>
      </c>
      <c r="D15" s="102">
        <v>10.580237777227101</v>
      </c>
      <c r="E15" s="102">
        <v>11.680384326980244</v>
      </c>
      <c r="F15" s="102">
        <v>11.552476316780808</v>
      </c>
      <c r="G15" s="102">
        <v>11.734481963111746</v>
      </c>
      <c r="H15" s="102">
        <v>13.823729023991238</v>
      </c>
      <c r="I15" s="102">
        <v>0</v>
      </c>
      <c r="J15" s="102">
        <v>14.96020951842527</v>
      </c>
      <c r="K15" s="102">
        <v>14.382935211929871</v>
      </c>
      <c r="L15" s="102">
        <v>14.096413436036311</v>
      </c>
      <c r="M15" s="102">
        <v>13.827650199559168</v>
      </c>
      <c r="N15" s="102">
        <v>10.837521171438425</v>
      </c>
      <c r="O15" s="102">
        <v>10.458424181507462</v>
      </c>
      <c r="P15" s="102">
        <v>0</v>
      </c>
      <c r="Q15" s="102">
        <v>12.721683659894891</v>
      </c>
      <c r="R15" s="102">
        <v>13.301509837733107</v>
      </c>
      <c r="S15" s="102">
        <v>14.010337288014338</v>
      </c>
      <c r="T15" s="102">
        <v>14.590276180095872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10.797335781944149</v>
      </c>
      <c r="D16" s="105">
        <v>10.584413139013497</v>
      </c>
      <c r="E16" s="105">
        <v>11.681754904044055</v>
      </c>
      <c r="F16" s="105">
        <v>11.549810551682107</v>
      </c>
      <c r="G16" s="105">
        <v>11.728882404858544</v>
      </c>
      <c r="H16" s="105">
        <v>13.814358881355099</v>
      </c>
      <c r="I16" s="105">
        <v>0</v>
      </c>
      <c r="J16" s="105">
        <v>14.974418524511892</v>
      </c>
      <c r="K16" s="105">
        <v>14.403449501313728</v>
      </c>
      <c r="L16" s="105">
        <v>14.111296714659135</v>
      </c>
      <c r="M16" s="105">
        <v>13.837543873275921</v>
      </c>
      <c r="N16" s="105">
        <v>10.845542748936218</v>
      </c>
      <c r="O16" s="105">
        <v>10.461074613577139</v>
      </c>
      <c r="P16" s="105">
        <v>0</v>
      </c>
      <c r="Q16" s="105">
        <v>12.724121620957529</v>
      </c>
      <c r="R16" s="105">
        <v>13.305497457650254</v>
      </c>
      <c r="S16" s="105">
        <v>14.011918857294281</v>
      </c>
      <c r="T16" s="105">
        <v>14.591090714295206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2.5210106649699631</v>
      </c>
      <c r="D17" s="99">
        <v>2.4173382494551827</v>
      </c>
      <c r="E17" s="99">
        <v>3.2590560887978199</v>
      </c>
      <c r="F17" s="99">
        <v>2.7396929154189689</v>
      </c>
      <c r="G17" s="99">
        <v>2.3838672181002152</v>
      </c>
      <c r="H17" s="99">
        <v>3.7847650400975468</v>
      </c>
      <c r="I17" s="99">
        <v>0</v>
      </c>
      <c r="J17" s="99">
        <v>3.8216128204475379</v>
      </c>
      <c r="K17" s="99">
        <v>3.4005268724347535</v>
      </c>
      <c r="L17" s="99">
        <v>3.1976202927609432</v>
      </c>
      <c r="M17" s="99">
        <v>3.6180096305875358</v>
      </c>
      <c r="N17" s="99">
        <v>1.7179507810953356</v>
      </c>
      <c r="O17" s="99">
        <v>1.7839834523045424</v>
      </c>
      <c r="P17" s="99">
        <v>0</v>
      </c>
      <c r="Q17" s="99">
        <v>3.3900076999368896</v>
      </c>
      <c r="R17" s="99">
        <v>3.4383252747436024</v>
      </c>
      <c r="S17" s="99">
        <v>3.4144734158966781</v>
      </c>
      <c r="T17" s="99">
        <v>3.650551640409331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8.2763251169741849</v>
      </c>
      <c r="D18" s="99">
        <v>8.1670748895583163</v>
      </c>
      <c r="E18" s="99">
        <v>8.4226988152462354</v>
      </c>
      <c r="F18" s="99">
        <v>8.8101176362631399</v>
      </c>
      <c r="G18" s="99">
        <v>9.345015186758328</v>
      </c>
      <c r="H18" s="99">
        <v>10.029593841257554</v>
      </c>
      <c r="I18" s="99">
        <v>0</v>
      </c>
      <c r="J18" s="99">
        <v>11.152805704064354</v>
      </c>
      <c r="K18" s="99">
        <v>11.002922628878974</v>
      </c>
      <c r="L18" s="99">
        <v>10.913676421898193</v>
      </c>
      <c r="M18" s="99">
        <v>10.219534242688386</v>
      </c>
      <c r="N18" s="99">
        <v>9.1275919678408819</v>
      </c>
      <c r="O18" s="99">
        <v>8.6770911612725978</v>
      </c>
      <c r="P18" s="99">
        <v>0</v>
      </c>
      <c r="Q18" s="99">
        <v>9.3341139210206396</v>
      </c>
      <c r="R18" s="99">
        <v>9.8671721829066517</v>
      </c>
      <c r="S18" s="99">
        <v>10.597445441397605</v>
      </c>
      <c r="T18" s="99">
        <v>10.940539073885878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4.6681095068386238</v>
      </c>
      <c r="D19" s="123">
        <v>4.7180191349241944</v>
      </c>
      <c r="E19" s="123">
        <v>4.7967390690424141</v>
      </c>
      <c r="F19" s="123">
        <v>4.8243697545760895</v>
      </c>
      <c r="G19" s="123">
        <v>4.9834405359081071</v>
      </c>
      <c r="H19" s="123">
        <v>5.1683126141708886</v>
      </c>
      <c r="I19" s="123">
        <v>0</v>
      </c>
      <c r="J19" s="123">
        <v>4.755589386434572</v>
      </c>
      <c r="K19" s="123">
        <v>4.3908663973822506</v>
      </c>
      <c r="L19" s="123">
        <v>4.5270769832375874</v>
      </c>
      <c r="M19" s="123">
        <v>3.8627688974403469</v>
      </c>
      <c r="N19" s="123">
        <v>3.1246645193898153</v>
      </c>
      <c r="O19" s="123">
        <v>3.0317227953846091</v>
      </c>
      <c r="P19" s="123">
        <v>0</v>
      </c>
      <c r="Q19" s="123">
        <v>3.0988133702121283</v>
      </c>
      <c r="R19" s="123">
        <v>3.0956565841408272</v>
      </c>
      <c r="S19" s="123">
        <v>4.0422364841333582</v>
      </c>
      <c r="T19" s="123">
        <v>4.4657474969367819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4.5907506115631387</v>
      </c>
      <c r="D21" s="99">
        <v>4.7180191349241944</v>
      </c>
      <c r="E21" s="99">
        <v>4.7967390690424141</v>
      </c>
      <c r="F21" s="99">
        <v>4.7629872836293305</v>
      </c>
      <c r="G21" s="99">
        <v>5.0242472106142424</v>
      </c>
      <c r="H21" s="99">
        <v>5.2764406508392252</v>
      </c>
      <c r="I21" s="99">
        <v>0</v>
      </c>
      <c r="J21" s="99">
        <v>4.5711553230090534</v>
      </c>
      <c r="K21" s="99">
        <v>4.5672097688102928</v>
      </c>
      <c r="L21" s="99">
        <v>4.7440994499767299</v>
      </c>
      <c r="M21" s="99">
        <v>3.7719855853282525</v>
      </c>
      <c r="N21" s="99">
        <v>2.9794217676262225</v>
      </c>
      <c r="O21" s="99">
        <v>3.0882081133277315</v>
      </c>
      <c r="P21" s="99">
        <v>0</v>
      </c>
      <c r="Q21" s="99">
        <v>3.1064015299788896</v>
      </c>
      <c r="R21" s="99">
        <v>2.9077813723792505</v>
      </c>
      <c r="S21" s="99">
        <v>4.0918647435610644</v>
      </c>
      <c r="T21" s="99">
        <v>4.5823887171118489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5.1404203923298288</v>
      </c>
      <c r="D22" s="110">
        <v>0</v>
      </c>
      <c r="E22" s="110">
        <v>0</v>
      </c>
      <c r="F22" s="110">
        <v>5.1986144158896064</v>
      </c>
      <c r="G22" s="110">
        <v>4.860581730341246</v>
      </c>
      <c r="H22" s="110">
        <v>4.8247808310058611</v>
      </c>
      <c r="I22" s="110">
        <v>0</v>
      </c>
      <c r="J22" s="110">
        <v>5.2802230694429104</v>
      </c>
      <c r="K22" s="110">
        <v>4.1201768524450912</v>
      </c>
      <c r="L22" s="110">
        <v>4.193972731963556</v>
      </c>
      <c r="M22" s="110">
        <v>3.9711157323675939</v>
      </c>
      <c r="N22" s="110">
        <v>3.3078514480369066</v>
      </c>
      <c r="O22" s="110">
        <v>2.9099157078345783</v>
      </c>
      <c r="P22" s="110">
        <v>0</v>
      </c>
      <c r="Q22" s="110">
        <v>3.0927598944431396</v>
      </c>
      <c r="R22" s="110">
        <v>3.2702989800043736</v>
      </c>
      <c r="S22" s="110">
        <v>3.9558093497298179</v>
      </c>
      <c r="T22" s="110">
        <v>4.313606774969303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70.999495271701065</v>
      </c>
      <c r="O24" s="118">
        <f t="shared" si="7"/>
        <v>93.63693275670289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84.811200069969644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51.488964964019665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54.649953982090516</v>
      </c>
      <c r="O25" s="123">
        <f t="shared" si="10"/>
        <v>78.671280472470073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64.653967085480886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25.728132396229981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53.599807217923136</v>
      </c>
      <c r="O26" s="99">
        <v>77.17061154202942</v>
      </c>
      <c r="P26" s="99">
        <v>0</v>
      </c>
      <c r="Q26" s="99">
        <v>0</v>
      </c>
      <c r="R26" s="99">
        <v>0</v>
      </c>
      <c r="S26" s="99">
        <v>63.417586044090655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25.237225740038337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1.0501467641673778</v>
      </c>
      <c r="O27" s="99">
        <v>1.5006689304406473</v>
      </c>
      <c r="P27" s="99">
        <v>0</v>
      </c>
      <c r="Q27" s="99">
        <v>0</v>
      </c>
      <c r="R27" s="99">
        <v>0</v>
      </c>
      <c r="S27" s="99">
        <v>1.2363810413902336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0.4909066561916432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2.411845001508433</v>
      </c>
      <c r="O28" s="123">
        <f t="shared" si="13"/>
        <v>1.4249389355457036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2.0412622092380714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4.0663822388869972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2.411845001508433</v>
      </c>
      <c r="O29" s="99">
        <f>RES_hhdet_in_tesh!O29/RES_summary!O$21</f>
        <v>1.4249389355457036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2.0412622092380714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4.0663822388869972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10.812980085772471</v>
      </c>
      <c r="O30" s="123">
        <v>10.508934481542418</v>
      </c>
      <c r="P30" s="123">
        <v>0</v>
      </c>
      <c r="Q30" s="123">
        <v>0</v>
      </c>
      <c r="R30" s="123">
        <v>0</v>
      </c>
      <c r="S30" s="123">
        <v>14.07388239528642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15.747528197514324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10.252220099627204</v>
      </c>
      <c r="O31" s="99">
        <v>11.383951157179315</v>
      </c>
      <c r="P31" s="99">
        <v>0</v>
      </c>
      <c r="Q31" s="99">
        <v>0</v>
      </c>
      <c r="R31" s="99">
        <v>0</v>
      </c>
      <c r="S31" s="99">
        <v>15.050579164140569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10.837521171438427</v>
      </c>
      <c r="O35" s="102">
        <v>10.458424181507457</v>
      </c>
      <c r="P35" s="102">
        <v>0</v>
      </c>
      <c r="Q35" s="102">
        <v>0</v>
      </c>
      <c r="R35" s="102">
        <v>0</v>
      </c>
      <c r="S35" s="102">
        <v>14.010337288014334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15.741229492722018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10.84554274893622</v>
      </c>
      <c r="O36" s="105">
        <v>10.461074613577139</v>
      </c>
      <c r="P36" s="105">
        <v>0</v>
      </c>
      <c r="Q36" s="105">
        <v>0</v>
      </c>
      <c r="R36" s="105">
        <v>0</v>
      </c>
      <c r="S36" s="105">
        <v>14.011918857294281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15.791619131060513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1.7179507810953349</v>
      </c>
      <c r="O37" s="99">
        <v>1.7839834523045419</v>
      </c>
      <c r="P37" s="99">
        <v>0</v>
      </c>
      <c r="Q37" s="99">
        <v>0</v>
      </c>
      <c r="R37" s="99">
        <v>0</v>
      </c>
      <c r="S37" s="99">
        <v>3.4144734158966776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4.9782662145167613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9.1275919678408819</v>
      </c>
      <c r="O38" s="99">
        <v>8.6770911612725978</v>
      </c>
      <c r="P38" s="99">
        <v>0</v>
      </c>
      <c r="Q38" s="99">
        <v>0</v>
      </c>
      <c r="R38" s="99">
        <v>0</v>
      </c>
      <c r="S38" s="99">
        <v>10.597445441397605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10.813352916543749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3.1247162023296453</v>
      </c>
      <c r="O39" s="123">
        <v>3.0317788671447126</v>
      </c>
      <c r="P39" s="123">
        <v>0</v>
      </c>
      <c r="Q39" s="123">
        <v>0</v>
      </c>
      <c r="R39" s="123">
        <v>0</v>
      </c>
      <c r="S39" s="123">
        <v>4.0420883799642677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5.9469221313883613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2.9794217676262225</v>
      </c>
      <c r="O40" s="99">
        <v>3.088208113327731</v>
      </c>
      <c r="P40" s="99">
        <v>0</v>
      </c>
      <c r="Q40" s="99">
        <v>0</v>
      </c>
      <c r="R40" s="99">
        <v>0</v>
      </c>
      <c r="S40" s="99">
        <v>4.0918647435610644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5.8594781802187388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3.3078514480369074</v>
      </c>
      <c r="O41" s="110">
        <v>2.9099157078345779</v>
      </c>
      <c r="P41" s="110">
        <v>0</v>
      </c>
      <c r="Q41" s="110">
        <v>0</v>
      </c>
      <c r="R41" s="110">
        <v>0</v>
      </c>
      <c r="S41" s="110">
        <v>3.9558093497298183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5.9993885020901345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112.63506716514156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97.014212804133862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94.719203099859186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2.2950097042746784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0.16107621740154776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0.16107621740154776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10.791658046094764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10.791207432138464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10.797335781944149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2.5210106649699635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8.2763251169741849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4.6681200975113919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4.5907506115631396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5.1404203923298279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94.253018639429413</v>
      </c>
      <c r="D62" s="118">
        <f t="shared" si="21"/>
        <v>91.397522341349841</v>
      </c>
      <c r="E62" s="118">
        <f t="shared" si="21"/>
        <v>103.68945325873077</v>
      </c>
      <c r="F62" s="118">
        <f t="shared" si="21"/>
        <v>94.129134633785384</v>
      </c>
      <c r="G62" s="118">
        <f t="shared" si="21"/>
        <v>105.96059079221793</v>
      </c>
      <c r="H62" s="118">
        <f t="shared" si="21"/>
        <v>104.31528135877497</v>
      </c>
      <c r="I62" s="118">
        <f t="shared" si="21"/>
        <v>93.833189878879821</v>
      </c>
      <c r="J62" s="118">
        <f t="shared" si="21"/>
        <v>98.547922231615075</v>
      </c>
      <c r="K62" s="118">
        <f t="shared" si="21"/>
        <v>97.961277092044838</v>
      </c>
      <c r="L62" s="118">
        <f t="shared" si="21"/>
        <v>103.1842858312813</v>
      </c>
      <c r="M62" s="118">
        <f t="shared" si="21"/>
        <v>97.716141827869521</v>
      </c>
      <c r="N62" s="118">
        <f t="shared" si="21"/>
        <v>91.169177699466132</v>
      </c>
      <c r="O62" s="118">
        <f t="shared" si="21"/>
        <v>82.491548176145244</v>
      </c>
      <c r="P62" s="118">
        <f t="shared" si="21"/>
        <v>72.960442634717836</v>
      </c>
      <c r="Q62" s="118">
        <f t="shared" si="21"/>
        <v>80.63430358396748</v>
      </c>
      <c r="R62" s="118">
        <f t="shared" ref="R62:V62" si="22">R63+R66+R68+R77</f>
        <v>82.523692255748699</v>
      </c>
      <c r="S62" s="118">
        <f t="shared" si="22"/>
        <v>85.365226259860137</v>
      </c>
      <c r="T62" s="118">
        <f t="shared" si="22"/>
        <v>81.360350908526783</v>
      </c>
      <c r="U62" s="118">
        <f t="shared" si="22"/>
        <v>77.01717277640833</v>
      </c>
      <c r="V62" s="118">
        <f t="shared" si="22"/>
        <v>78.459764948933881</v>
      </c>
      <c r="W62" s="118">
        <f t="shared" ref="W62:Y62" si="23">W63+W66+W68+W77</f>
        <v>83.039402163248539</v>
      </c>
      <c r="X62" s="118">
        <f t="shared" si="23"/>
        <v>65.677310186934861</v>
      </c>
      <c r="Y62" s="118">
        <f t="shared" si="23"/>
        <v>52.067462445664312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78.746361432273716</v>
      </c>
      <c r="D63" s="123">
        <f t="shared" si="24"/>
        <v>75.912329277869105</v>
      </c>
      <c r="E63" s="123">
        <f t="shared" si="24"/>
        <v>86.886400893038626</v>
      </c>
      <c r="F63" s="123">
        <f t="shared" si="24"/>
        <v>77.214902590548434</v>
      </c>
      <c r="G63" s="123">
        <f t="shared" si="24"/>
        <v>88.480390650352433</v>
      </c>
      <c r="H63" s="123">
        <f t="shared" si="24"/>
        <v>84.73562810541813</v>
      </c>
      <c r="I63" s="123">
        <f t="shared" si="24"/>
        <v>73.663571780289203</v>
      </c>
      <c r="J63" s="123">
        <f t="shared" si="24"/>
        <v>77.688644365792186</v>
      </c>
      <c r="K63" s="123">
        <f t="shared" si="24"/>
        <v>77.994047977160605</v>
      </c>
      <c r="L63" s="123">
        <f t="shared" si="24"/>
        <v>82.977244089129542</v>
      </c>
      <c r="M63" s="123">
        <f t="shared" si="24"/>
        <v>79.344999466161539</v>
      </c>
      <c r="N63" s="123">
        <f t="shared" si="24"/>
        <v>74.272926833801989</v>
      </c>
      <c r="O63" s="123">
        <f t="shared" si="24"/>
        <v>67.910635383436755</v>
      </c>
      <c r="P63" s="123">
        <f t="shared" si="24"/>
        <v>58.262458956819899</v>
      </c>
      <c r="Q63" s="123">
        <f t="shared" si="24"/>
        <v>63.72145681865328</v>
      </c>
      <c r="R63" s="123">
        <f t="shared" ref="R63:V63" si="25">SUM(R64:R65)</f>
        <v>64.835702793564323</v>
      </c>
      <c r="S63" s="123">
        <f t="shared" si="25"/>
        <v>65.195920027984656</v>
      </c>
      <c r="T63" s="123">
        <f t="shared" si="25"/>
        <v>57.751148121130278</v>
      </c>
      <c r="U63" s="123">
        <f t="shared" si="25"/>
        <v>52.648551983143591</v>
      </c>
      <c r="V63" s="123">
        <f t="shared" si="25"/>
        <v>51.992016489239333</v>
      </c>
      <c r="W63" s="123">
        <f t="shared" ref="W63:Y63" si="26">SUM(W64:W65)</f>
        <v>51.453129757278084</v>
      </c>
      <c r="X63" s="123">
        <f t="shared" si="26"/>
        <v>37.691326147804446</v>
      </c>
      <c r="Y63" s="123">
        <f t="shared" si="26"/>
        <v>26.645732351241758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76.883503831931591</v>
      </c>
      <c r="D64" s="99">
        <v>74.142821320266179</v>
      </c>
      <c r="E64" s="99">
        <v>84.911433949479303</v>
      </c>
      <c r="F64" s="99">
        <v>75.474410323441333</v>
      </c>
      <c r="G64" s="99">
        <v>86.532740355066281</v>
      </c>
      <c r="H64" s="99">
        <v>82.912790492049041</v>
      </c>
      <c r="I64" s="99">
        <v>72.103479156838461</v>
      </c>
      <c r="J64" s="99">
        <v>76.061951296970051</v>
      </c>
      <c r="K64" s="99">
        <v>76.386849244958114</v>
      </c>
      <c r="L64" s="99">
        <v>81.289430588593873</v>
      </c>
      <c r="M64" s="99">
        <v>77.758665841005154</v>
      </c>
      <c r="N64" s="99">
        <v>72.845707447573076</v>
      </c>
      <c r="O64" s="99">
        <v>66.615227707924603</v>
      </c>
      <c r="P64" s="99">
        <v>57.148571704714549</v>
      </c>
      <c r="Q64" s="99">
        <v>62.501594453940974</v>
      </c>
      <c r="R64" s="99">
        <v>63.5994821911966</v>
      </c>
      <c r="S64" s="99">
        <v>63.949175193409829</v>
      </c>
      <c r="T64" s="99">
        <v>56.648582120062557</v>
      </c>
      <c r="U64" s="99">
        <v>51.644838418006294</v>
      </c>
      <c r="V64" s="99">
        <v>50.984125200438235</v>
      </c>
      <c r="W64" s="99">
        <v>50.456255676558001</v>
      </c>
      <c r="X64" s="99">
        <v>36.968101827371811</v>
      </c>
      <c r="Y64" s="99">
        <v>26.137317392515786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1.8628576003421291</v>
      </c>
      <c r="D65" s="99">
        <v>1.7695079576029302</v>
      </c>
      <c r="E65" s="99">
        <v>1.9749669435593253</v>
      </c>
      <c r="F65" s="99">
        <v>1.7404922671071053</v>
      </c>
      <c r="G65" s="99">
        <v>1.9476502952861547</v>
      </c>
      <c r="H65" s="99">
        <v>1.8228376133690816</v>
      </c>
      <c r="I65" s="99">
        <v>1.5600926234507448</v>
      </c>
      <c r="J65" s="99">
        <v>1.6266930688221393</v>
      </c>
      <c r="K65" s="99">
        <v>1.6071987322024892</v>
      </c>
      <c r="L65" s="99">
        <v>1.6878135005356638</v>
      </c>
      <c r="M65" s="99">
        <v>1.5863336251563862</v>
      </c>
      <c r="N65" s="99">
        <v>1.4272193862289131</v>
      </c>
      <c r="O65" s="99">
        <v>1.2954076755121491</v>
      </c>
      <c r="P65" s="99">
        <v>1.1138872521053504</v>
      </c>
      <c r="Q65" s="99">
        <v>1.2198623647123081</v>
      </c>
      <c r="R65" s="99">
        <v>1.2362206023677165</v>
      </c>
      <c r="S65" s="99">
        <v>1.2467448345748249</v>
      </c>
      <c r="T65" s="99">
        <v>1.1025660010677241</v>
      </c>
      <c r="U65" s="99">
        <v>1.0037135651372953</v>
      </c>
      <c r="V65" s="99">
        <v>1.0078912888010982</v>
      </c>
      <c r="W65" s="99">
        <v>0.99687408072008254</v>
      </c>
      <c r="X65" s="99">
        <v>0.72322432043263363</v>
      </c>
      <c r="Y65" s="99">
        <v>0.50841495872597098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0.15584832789763831</v>
      </c>
      <c r="D66" s="123">
        <f t="shared" si="27"/>
        <v>0.28445600664397874</v>
      </c>
      <c r="E66" s="123">
        <f t="shared" si="27"/>
        <v>0.54815899404603707</v>
      </c>
      <c r="F66" s="123">
        <f t="shared" si="27"/>
        <v>0.34695065851739176</v>
      </c>
      <c r="G66" s="123">
        <f t="shared" si="27"/>
        <v>0.44224632781943168</v>
      </c>
      <c r="H66" s="123">
        <f t="shared" si="27"/>
        <v>0.83377713509100526</v>
      </c>
      <c r="I66" s="123">
        <f t="shared" si="27"/>
        <v>1.3768857481058046</v>
      </c>
      <c r="J66" s="123">
        <f t="shared" si="27"/>
        <v>1.0355319288384062</v>
      </c>
      <c r="K66" s="123">
        <f t="shared" si="27"/>
        <v>1.1471360977536376</v>
      </c>
      <c r="L66" s="123">
        <f t="shared" si="27"/>
        <v>1.3282101640123316</v>
      </c>
      <c r="M66" s="123">
        <f t="shared" si="27"/>
        <v>1.2784366919590806</v>
      </c>
      <c r="N66" s="123">
        <f t="shared" si="27"/>
        <v>2.4161165582177877</v>
      </c>
      <c r="O66" s="123">
        <f t="shared" si="27"/>
        <v>1.4230288925450938</v>
      </c>
      <c r="P66" s="123">
        <f t="shared" si="27"/>
        <v>0.95363498309846007</v>
      </c>
      <c r="Q66" s="123">
        <f t="shared" si="27"/>
        <v>1.3327692539601736</v>
      </c>
      <c r="R66" s="123">
        <f t="shared" si="27"/>
        <v>1.3509058707998556</v>
      </c>
      <c r="S66" s="123">
        <f t="shared" si="27"/>
        <v>2.0163585591561222</v>
      </c>
      <c r="T66" s="123">
        <f t="shared" si="27"/>
        <v>4.4637303876192815</v>
      </c>
      <c r="U66" s="123">
        <f t="shared" si="27"/>
        <v>4.6006744584577568</v>
      </c>
      <c r="V66" s="123">
        <f t="shared" si="27"/>
        <v>2.790038598979879</v>
      </c>
      <c r="W66" s="123">
        <f t="shared" si="27"/>
        <v>8.5783552990458443</v>
      </c>
      <c r="X66" s="123">
        <f t="shared" si="27"/>
        <v>6.0937214464866507</v>
      </c>
      <c r="Y66" s="123">
        <f t="shared" si="27"/>
        <v>4.1579033492731412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0.15584832789763831</v>
      </c>
      <c r="D67" s="99">
        <f>RES_hhdet_in_tesh!D67/RES_summary!D$21</f>
        <v>0.28445600664397874</v>
      </c>
      <c r="E67" s="99">
        <f>RES_hhdet_in_tesh!E67/RES_summary!E$21</f>
        <v>0.54815899404603707</v>
      </c>
      <c r="F67" s="99">
        <f>RES_hhdet_in_tesh!F67/RES_summary!F$21</f>
        <v>0.34695065851739176</v>
      </c>
      <c r="G67" s="99">
        <f>RES_hhdet_in_tesh!G67/RES_summary!G$21</f>
        <v>0.44224632781943168</v>
      </c>
      <c r="H67" s="99">
        <f>RES_hhdet_in_tesh!H67/RES_summary!H$21</f>
        <v>0.83377713509100526</v>
      </c>
      <c r="I67" s="99">
        <f>RES_hhdet_in_tesh!I67/RES_summary!I$21</f>
        <v>1.3768857481058046</v>
      </c>
      <c r="J67" s="99">
        <f>RES_hhdet_in_tesh!J67/RES_summary!J$21</f>
        <v>1.0355319288384062</v>
      </c>
      <c r="K67" s="99">
        <f>RES_hhdet_in_tesh!K67/RES_summary!K$21</f>
        <v>1.1471360977536376</v>
      </c>
      <c r="L67" s="99">
        <f>RES_hhdet_in_tesh!L67/RES_summary!L$21</f>
        <v>1.3282101640123316</v>
      </c>
      <c r="M67" s="99">
        <f>RES_hhdet_in_tesh!M67/RES_summary!M$21</f>
        <v>1.2784366919590806</v>
      </c>
      <c r="N67" s="99">
        <f>RES_hhdet_in_tesh!N67/RES_summary!N$21</f>
        <v>2.4161165582177877</v>
      </c>
      <c r="O67" s="99">
        <f>RES_hhdet_in_tesh!O67/RES_summary!O$21</f>
        <v>1.4230288925450938</v>
      </c>
      <c r="P67" s="99">
        <f>RES_hhdet_in_tesh!P67/RES_summary!P$21</f>
        <v>0.95363498309846007</v>
      </c>
      <c r="Q67" s="99">
        <f>RES_hhdet_in_tesh!Q67/RES_summary!Q$21</f>
        <v>1.3327692539601736</v>
      </c>
      <c r="R67" s="99">
        <f>RES_hhdet_in_tesh!R67/RES_summary!R$21</f>
        <v>1.3509058707998556</v>
      </c>
      <c r="S67" s="99">
        <f>RES_hhdet_in_tesh!S67/RES_summary!S$21</f>
        <v>2.0163585591561222</v>
      </c>
      <c r="T67" s="99">
        <f>RES_hhdet_in_tesh!T67/RES_summary!T$21</f>
        <v>4.4637303876192815</v>
      </c>
      <c r="U67" s="99">
        <f>RES_hhdet_in_tesh!U67/RES_summary!U$21</f>
        <v>4.6006744584577568</v>
      </c>
      <c r="V67" s="99">
        <f>RES_hhdet_in_tesh!V67/RES_summary!V$21</f>
        <v>2.790038598979879</v>
      </c>
      <c r="W67" s="99">
        <f>RES_hhdet_in_tesh!W67/RES_summary!W$21</f>
        <v>8.5783552990458443</v>
      </c>
      <c r="X67" s="99">
        <f>RES_hhdet_in_tesh!X67/RES_summary!X$21</f>
        <v>6.0937214464866507</v>
      </c>
      <c r="Y67" s="99">
        <f>RES_hhdet_in_tesh!Y67/RES_summary!Y$21</f>
        <v>4.1579033492731412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10.765243037385792</v>
      </c>
      <c r="D68" s="123">
        <v>10.63623040079017</v>
      </c>
      <c r="E68" s="123">
        <v>11.582106040198841</v>
      </c>
      <c r="F68" s="123">
        <v>11.538387709470129</v>
      </c>
      <c r="G68" s="123">
        <v>12.091725448083755</v>
      </c>
      <c r="H68" s="123">
        <v>13.688384265308166</v>
      </c>
      <c r="I68" s="123">
        <v>13.985527056730076</v>
      </c>
      <c r="J68" s="123">
        <v>14.478708558456733</v>
      </c>
      <c r="K68" s="123">
        <v>14.44879895378301</v>
      </c>
      <c r="L68" s="123">
        <v>14.222770516540303</v>
      </c>
      <c r="M68" s="123">
        <v>13.295927247866711</v>
      </c>
      <c r="N68" s="123">
        <v>11.512364782031661</v>
      </c>
      <c r="O68" s="123">
        <v>10.348167891435869</v>
      </c>
      <c r="P68" s="123">
        <v>10.974788168804196</v>
      </c>
      <c r="Q68" s="123">
        <v>12.48816296213619</v>
      </c>
      <c r="R68" s="123">
        <v>13.28226568007114</v>
      </c>
      <c r="S68" s="123">
        <v>14.13736754884019</v>
      </c>
      <c r="T68" s="123">
        <v>14.545070259448618</v>
      </c>
      <c r="U68" s="123">
        <v>14.951272217419625</v>
      </c>
      <c r="V68" s="123">
        <v>16.380741235837739</v>
      </c>
      <c r="W68" s="123">
        <v>15.758623036485842</v>
      </c>
      <c r="X68" s="123">
        <v>15.782872049847157</v>
      </c>
      <c r="Y68" s="123">
        <v>15.525427651321426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10.68071138669438</v>
      </c>
      <c r="D69" s="99">
        <v>11.052165446611163</v>
      </c>
      <c r="E69" s="99">
        <v>10.693198436442612</v>
      </c>
      <c r="F69" s="99">
        <v>11.476255173547763</v>
      </c>
      <c r="G69" s="99">
        <v>12.928073135728507</v>
      </c>
      <c r="H69" s="99">
        <v>12.398743548746371</v>
      </c>
      <c r="I69" s="99">
        <v>14.110612680501951</v>
      </c>
      <c r="J69" s="99">
        <v>14.227527454098585</v>
      </c>
      <c r="K69" s="99">
        <v>14.456994987020963</v>
      </c>
      <c r="L69" s="99">
        <v>14.239911158052752</v>
      </c>
      <c r="M69" s="99">
        <v>13.295922449524236</v>
      </c>
      <c r="N69" s="99">
        <v>11.512341074701807</v>
      </c>
      <c r="O69" s="99">
        <v>10.343063675739815</v>
      </c>
      <c r="P69" s="99">
        <v>11.166636440497006</v>
      </c>
      <c r="Q69" s="99">
        <v>12.190287055690266</v>
      </c>
      <c r="R69" s="99">
        <v>13.26192901628581</v>
      </c>
      <c r="S69" s="99">
        <v>14.232624658715809</v>
      </c>
      <c r="T69" s="99">
        <v>14.509672420210489</v>
      </c>
      <c r="U69" s="99">
        <v>14.902003732975965</v>
      </c>
      <c r="V69" s="99">
        <v>16.22532504594038</v>
      </c>
      <c r="W69" s="99">
        <v>16.201403028909514</v>
      </c>
      <c r="X69" s="99">
        <v>15.782761442746096</v>
      </c>
      <c r="Y69" s="99">
        <v>15.525370807154404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10.683272402425398</v>
      </c>
      <c r="D70" s="99">
        <v>11.054747659333437</v>
      </c>
      <c r="E70" s="99">
        <v>0</v>
      </c>
      <c r="F70" s="99">
        <v>0</v>
      </c>
      <c r="G70" s="99">
        <v>0</v>
      </c>
      <c r="H70" s="99">
        <v>0</v>
      </c>
      <c r="I70" s="99">
        <v>14.110324563501107</v>
      </c>
      <c r="J70" s="99">
        <v>14.233358053659941</v>
      </c>
      <c r="K70" s="99">
        <v>14.463967087594659</v>
      </c>
      <c r="L70" s="99">
        <v>14.246500292372913</v>
      </c>
      <c r="M70" s="99">
        <v>13.301918609810905</v>
      </c>
      <c r="N70" s="99">
        <v>11.525763532669384</v>
      </c>
      <c r="O70" s="99">
        <v>10.345198079638642</v>
      </c>
      <c r="P70" s="99">
        <v>11.190941793626392</v>
      </c>
      <c r="Q70" s="99">
        <v>0</v>
      </c>
      <c r="R70" s="99">
        <v>13.274175217800739</v>
      </c>
      <c r="S70" s="99">
        <v>14.244503242368983</v>
      </c>
      <c r="T70" s="99">
        <v>14.518668059051256</v>
      </c>
      <c r="U70" s="99">
        <v>14.911666241909826</v>
      </c>
      <c r="V70" s="99">
        <v>16.235967381633458</v>
      </c>
      <c r="W70" s="99">
        <v>16.24274929039645</v>
      </c>
      <c r="X70" s="99">
        <v>15.827594883352058</v>
      </c>
      <c r="Y70" s="99">
        <v>15.559820646137522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2.4943257315728875</v>
      </c>
      <c r="D71" s="102">
        <v>2.5257906819302325</v>
      </c>
      <c r="E71" s="102">
        <v>0</v>
      </c>
      <c r="F71" s="102">
        <v>0</v>
      </c>
      <c r="G71" s="102">
        <v>0</v>
      </c>
      <c r="H71" s="102">
        <v>0</v>
      </c>
      <c r="I71" s="102">
        <v>3.1429756662899595</v>
      </c>
      <c r="J71" s="102">
        <v>3.6300496877860398</v>
      </c>
      <c r="K71" s="102">
        <v>3.4146944637306902</v>
      </c>
      <c r="L71" s="102">
        <v>3.2289369261240708</v>
      </c>
      <c r="M71" s="102">
        <v>3.4755791192468437</v>
      </c>
      <c r="N71" s="102">
        <v>1.8331371476866487</v>
      </c>
      <c r="O71" s="102">
        <v>1.7644724967497758</v>
      </c>
      <c r="P71" s="102">
        <v>1.9743171816143823</v>
      </c>
      <c r="Q71" s="102">
        <v>0</v>
      </c>
      <c r="R71" s="102">
        <v>3.4299124939784917</v>
      </c>
      <c r="S71" s="102">
        <v>3.4732399970324983</v>
      </c>
      <c r="T71" s="102">
        <v>3.6322119525072925</v>
      </c>
      <c r="U71" s="102">
        <v>3.6636935739122238</v>
      </c>
      <c r="V71" s="102">
        <v>4.3335001693896036</v>
      </c>
      <c r="W71" s="102">
        <v>3.4802121085974767</v>
      </c>
      <c r="X71" s="102">
        <v>4.0189781758881606</v>
      </c>
      <c r="Y71" s="102">
        <v>4.9024571413582603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8.1889466708525127</v>
      </c>
      <c r="D72" s="105">
        <v>8.5289569774032046</v>
      </c>
      <c r="E72" s="105">
        <v>0</v>
      </c>
      <c r="F72" s="105">
        <v>0</v>
      </c>
      <c r="G72" s="105">
        <v>0</v>
      </c>
      <c r="H72" s="105">
        <v>0</v>
      </c>
      <c r="I72" s="105">
        <v>10.967348897211147</v>
      </c>
      <c r="J72" s="105">
        <v>10.6033083658739</v>
      </c>
      <c r="K72" s="105">
        <v>11.049272623863969</v>
      </c>
      <c r="L72" s="105">
        <v>11.017563366248838</v>
      </c>
      <c r="M72" s="105">
        <v>9.8263394905640613</v>
      </c>
      <c r="N72" s="105">
        <v>9.6926263849827325</v>
      </c>
      <c r="O72" s="105">
        <v>8.5807255828888653</v>
      </c>
      <c r="P72" s="105">
        <v>9.2166246120120103</v>
      </c>
      <c r="Q72" s="105">
        <v>0</v>
      </c>
      <c r="R72" s="105">
        <v>9.8442627238222453</v>
      </c>
      <c r="S72" s="105">
        <v>10.771263245336481</v>
      </c>
      <c r="T72" s="105">
        <v>10.886456106543964</v>
      </c>
      <c r="U72" s="105">
        <v>11.247972667997601</v>
      </c>
      <c r="V72" s="105">
        <v>11.902467212243856</v>
      </c>
      <c r="W72" s="105">
        <v>12.762537181798974</v>
      </c>
      <c r="X72" s="105">
        <v>11.808616707463894</v>
      </c>
      <c r="Y72" s="105">
        <v>10.657363504779262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10.791207432138464</v>
      </c>
      <c r="D73" s="102">
        <v>10.580237777227101</v>
      </c>
      <c r="E73" s="102">
        <v>11.680384326980244</v>
      </c>
      <c r="F73" s="102">
        <v>11.55247631678081</v>
      </c>
      <c r="G73" s="102">
        <v>11.734481963111746</v>
      </c>
      <c r="H73" s="102">
        <v>13.823729023991239</v>
      </c>
      <c r="I73" s="102">
        <v>13.78706774813522</v>
      </c>
      <c r="J73" s="102">
        <v>14.960209518425268</v>
      </c>
      <c r="K73" s="102">
        <v>14.382935211929878</v>
      </c>
      <c r="L73" s="102">
        <v>14.096413436036311</v>
      </c>
      <c r="M73" s="102">
        <v>0</v>
      </c>
      <c r="N73" s="102">
        <v>0</v>
      </c>
      <c r="O73" s="102">
        <v>10.458424181507462</v>
      </c>
      <c r="P73" s="102">
        <v>10.44209329905928</v>
      </c>
      <c r="Q73" s="102">
        <v>12.721683659894895</v>
      </c>
      <c r="R73" s="102">
        <v>13.301509837733105</v>
      </c>
      <c r="S73" s="102">
        <v>14.010337288014338</v>
      </c>
      <c r="T73" s="102">
        <v>14.590276180095872</v>
      </c>
      <c r="U73" s="102">
        <v>15.025022284579602</v>
      </c>
      <c r="V73" s="102">
        <v>16.923073876827214</v>
      </c>
      <c r="W73" s="102">
        <v>15.007080570992102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10.797335781944149</v>
      </c>
      <c r="D74" s="105">
        <v>10.584413139013501</v>
      </c>
      <c r="E74" s="105">
        <v>11.681754904044055</v>
      </c>
      <c r="F74" s="105">
        <v>11.549810551682111</v>
      </c>
      <c r="G74" s="105">
        <v>11.728882404858544</v>
      </c>
      <c r="H74" s="105">
        <v>13.814358881355103</v>
      </c>
      <c r="I74" s="105">
        <v>13.786068024531398</v>
      </c>
      <c r="J74" s="105">
        <v>14.974418524511888</v>
      </c>
      <c r="K74" s="105">
        <v>14.40344950131373</v>
      </c>
      <c r="L74" s="105">
        <v>14.111296714659135</v>
      </c>
      <c r="M74" s="105">
        <v>0</v>
      </c>
      <c r="N74" s="105">
        <v>0</v>
      </c>
      <c r="O74" s="105">
        <v>10.461074613577141</v>
      </c>
      <c r="P74" s="105">
        <v>10.444968552096958</v>
      </c>
      <c r="Q74" s="105">
        <v>12.724121620957529</v>
      </c>
      <c r="R74" s="105">
        <v>13.305497457650254</v>
      </c>
      <c r="S74" s="105">
        <v>14.011918857294281</v>
      </c>
      <c r="T74" s="105">
        <v>14.591090714295211</v>
      </c>
      <c r="U74" s="105">
        <v>15.029040097852274</v>
      </c>
      <c r="V74" s="105">
        <v>16.939177980999105</v>
      </c>
      <c r="W74" s="105">
        <v>15.026923716114014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2.5210106649699631</v>
      </c>
      <c r="D75" s="99">
        <v>2.4173382494551827</v>
      </c>
      <c r="E75" s="99">
        <v>3.2590560887978191</v>
      </c>
      <c r="F75" s="99">
        <v>2.7396929154189693</v>
      </c>
      <c r="G75" s="99">
        <v>2.3838672181002156</v>
      </c>
      <c r="H75" s="99">
        <v>3.7847650400975459</v>
      </c>
      <c r="I75" s="99">
        <v>3.0703099694634437</v>
      </c>
      <c r="J75" s="99">
        <v>3.8216128204475388</v>
      </c>
      <c r="K75" s="99">
        <v>3.400526872434753</v>
      </c>
      <c r="L75" s="99">
        <v>3.1976202927609427</v>
      </c>
      <c r="M75" s="99">
        <v>0</v>
      </c>
      <c r="N75" s="99">
        <v>0</v>
      </c>
      <c r="O75" s="99">
        <v>1.7839834523045424</v>
      </c>
      <c r="P75" s="99">
        <v>1.8327812307442923</v>
      </c>
      <c r="Q75" s="99">
        <v>3.3900076999368896</v>
      </c>
      <c r="R75" s="99">
        <v>3.4383252747436024</v>
      </c>
      <c r="S75" s="99">
        <v>3.4144734158966776</v>
      </c>
      <c r="T75" s="99">
        <v>3.6505516404093319</v>
      </c>
      <c r="U75" s="99">
        <v>3.693273716777826</v>
      </c>
      <c r="V75" s="99">
        <v>4.5271149050024704</v>
      </c>
      <c r="W75" s="99">
        <v>3.2023759770558056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8.2763251169741867</v>
      </c>
      <c r="D76" s="99">
        <v>8.1670748895583163</v>
      </c>
      <c r="E76" s="99">
        <v>8.4226988152462354</v>
      </c>
      <c r="F76" s="99">
        <v>8.8101176362631399</v>
      </c>
      <c r="G76" s="99">
        <v>9.3450151867583298</v>
      </c>
      <c r="H76" s="99">
        <v>10.029593841257556</v>
      </c>
      <c r="I76" s="99">
        <v>10.715758055067953</v>
      </c>
      <c r="J76" s="99">
        <v>11.152805704064351</v>
      </c>
      <c r="K76" s="99">
        <v>11.002922628878975</v>
      </c>
      <c r="L76" s="99">
        <v>10.913676421898188</v>
      </c>
      <c r="M76" s="99">
        <v>0</v>
      </c>
      <c r="N76" s="99">
        <v>0</v>
      </c>
      <c r="O76" s="99">
        <v>8.6770911612725978</v>
      </c>
      <c r="P76" s="99">
        <v>8.6121873213526658</v>
      </c>
      <c r="Q76" s="99">
        <v>9.3341139210206396</v>
      </c>
      <c r="R76" s="99">
        <v>9.8671721829066534</v>
      </c>
      <c r="S76" s="99">
        <v>10.597445441397603</v>
      </c>
      <c r="T76" s="99">
        <v>10.940539073885878</v>
      </c>
      <c r="U76" s="99">
        <v>11.33576638107445</v>
      </c>
      <c r="V76" s="99">
        <v>12.412063075996635</v>
      </c>
      <c r="W76" s="99">
        <v>11.824547739058207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4.5855658418722633</v>
      </c>
      <c r="D77" s="123">
        <v>4.5645066560465866</v>
      </c>
      <c r="E77" s="123">
        <v>4.6727873314472719</v>
      </c>
      <c r="F77" s="123">
        <v>5.0288936752494324</v>
      </c>
      <c r="G77" s="123">
        <v>4.9462283659623081</v>
      </c>
      <c r="H77" s="123">
        <v>5.057491852957666</v>
      </c>
      <c r="I77" s="123">
        <v>4.8072052937547332</v>
      </c>
      <c r="J77" s="123">
        <v>5.345037378527751</v>
      </c>
      <c r="K77" s="123">
        <v>4.3712940633475945</v>
      </c>
      <c r="L77" s="123">
        <v>4.6560610615991234</v>
      </c>
      <c r="M77" s="123">
        <v>3.7967784218821867</v>
      </c>
      <c r="N77" s="123">
        <v>2.9677695254147025</v>
      </c>
      <c r="O77" s="123">
        <v>2.8097160087275412</v>
      </c>
      <c r="P77" s="123">
        <v>2.7695605259952836</v>
      </c>
      <c r="Q77" s="123">
        <v>3.0919145492178344</v>
      </c>
      <c r="R77" s="123">
        <v>3.0548179113133882</v>
      </c>
      <c r="S77" s="123">
        <v>4.0155801238791806</v>
      </c>
      <c r="T77" s="123">
        <v>4.6004021403286126</v>
      </c>
      <c r="U77" s="123">
        <v>4.8166741173873513</v>
      </c>
      <c r="V77" s="123">
        <v>7.2969686248769188</v>
      </c>
      <c r="W77" s="123">
        <v>7.2492940704387685</v>
      </c>
      <c r="X77" s="123">
        <v>6.1093905427966018</v>
      </c>
      <c r="Y77" s="123">
        <v>5.7383990938279874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4.5566479655921883</v>
      </c>
      <c r="D78" s="99">
        <v>4.7274852120096318</v>
      </c>
      <c r="E78" s="99">
        <v>4.8097045563607423</v>
      </c>
      <c r="F78" s="99">
        <v>5.0272217519208633</v>
      </c>
      <c r="G78" s="99">
        <v>4.9935959091062401</v>
      </c>
      <c r="H78" s="99">
        <v>5.0953523533690728</v>
      </c>
      <c r="I78" s="99">
        <v>4.775904650801893</v>
      </c>
      <c r="J78" s="99">
        <v>5.3549482967631459</v>
      </c>
      <c r="K78" s="99">
        <v>4.3970228449155861</v>
      </c>
      <c r="L78" s="99">
        <v>4.6595702842041611</v>
      </c>
      <c r="M78" s="99">
        <v>3.7856885602646049</v>
      </c>
      <c r="N78" s="99">
        <v>2.9413125709287637</v>
      </c>
      <c r="O78" s="99">
        <v>2.7889008043962775</v>
      </c>
      <c r="P78" s="99">
        <v>2.7694185926863524</v>
      </c>
      <c r="Q78" s="99">
        <v>3.0918774613136972</v>
      </c>
      <c r="R78" s="99">
        <v>3.0501175341700484</v>
      </c>
      <c r="S78" s="99">
        <v>4.0164245915707433</v>
      </c>
      <c r="T78" s="99">
        <v>4.6109105547960327</v>
      </c>
      <c r="U78" s="99">
        <v>4.840669917977519</v>
      </c>
      <c r="V78" s="99">
        <v>7.2304480437418421</v>
      </c>
      <c r="W78" s="99">
        <v>7.2730152075306025</v>
      </c>
      <c r="X78" s="99">
        <v>6.1097561208350868</v>
      </c>
      <c r="Y78" s="99">
        <v>5.7175058014500015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5.1404203923298279</v>
      </c>
      <c r="D79" s="110">
        <v>3.7918260080949895</v>
      </c>
      <c r="E79" s="110">
        <v>3.9193019534899602</v>
      </c>
      <c r="F79" s="110">
        <v>5.1986144158896055</v>
      </c>
      <c r="G79" s="110">
        <v>4.860581730341246</v>
      </c>
      <c r="H79" s="110">
        <v>4.824780831005862</v>
      </c>
      <c r="I79" s="110">
        <v>5.2017159874976473</v>
      </c>
      <c r="J79" s="110">
        <v>5.2802230694429104</v>
      </c>
      <c r="K79" s="110">
        <v>4.1201768524450921</v>
      </c>
      <c r="L79" s="110">
        <v>4.1939727319635551</v>
      </c>
      <c r="M79" s="110">
        <v>3.9711157323675943</v>
      </c>
      <c r="N79" s="110">
        <v>3.3078514480369066</v>
      </c>
      <c r="O79" s="110">
        <v>2.9099157078345783</v>
      </c>
      <c r="P79" s="110">
        <v>2.8009809108789079</v>
      </c>
      <c r="Q79" s="110">
        <v>3.0927598944431391</v>
      </c>
      <c r="R79" s="110">
        <v>3.2702989800043727</v>
      </c>
      <c r="S79" s="110">
        <v>3.9558093497298183</v>
      </c>
      <c r="T79" s="110">
        <v>4.313606774969303</v>
      </c>
      <c r="U79" s="110">
        <v>4.5364189014453817</v>
      </c>
      <c r="V79" s="110">
        <v>7.7140379186155466</v>
      </c>
      <c r="W79" s="110">
        <v>6.7004830830030055</v>
      </c>
      <c r="X79" s="110">
        <v>6.0952390912587875</v>
      </c>
      <c r="Y79" s="110">
        <v>5.9993885020901336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94.932398788626955</v>
      </c>
      <c r="D81" s="118">
        <f t="shared" si="28"/>
        <v>94.337686186641179</v>
      </c>
      <c r="E81" s="118">
        <f t="shared" si="28"/>
        <v>94.636629956329372</v>
      </c>
      <c r="F81" s="118">
        <f t="shared" si="28"/>
        <v>75.952101728823521</v>
      </c>
      <c r="G81" s="118">
        <f t="shared" si="28"/>
        <v>111.70234113487413</v>
      </c>
      <c r="H81" s="118">
        <f t="shared" si="28"/>
        <v>108.25917549226462</v>
      </c>
      <c r="I81" s="118">
        <f t="shared" si="28"/>
        <v>105.08372943971627</v>
      </c>
      <c r="J81" s="118">
        <f t="shared" si="28"/>
        <v>84.814333928893006</v>
      </c>
      <c r="K81" s="118">
        <f t="shared" si="28"/>
        <v>102.67391595880743</v>
      </c>
      <c r="L81" s="118">
        <f t="shared" si="28"/>
        <v>103.09852055146715</v>
      </c>
      <c r="M81" s="118">
        <f t="shared" si="28"/>
        <v>102.33582228046436</v>
      </c>
      <c r="N81" s="118">
        <f t="shared" si="28"/>
        <v>98.350143116151358</v>
      </c>
      <c r="O81" s="118">
        <f t="shared" si="28"/>
        <v>95.018965248192544</v>
      </c>
      <c r="P81" s="118">
        <f t="shared" si="28"/>
        <v>76.076879471217296</v>
      </c>
      <c r="Q81" s="118">
        <f t="shared" si="28"/>
        <v>82.642574731736389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74.799654530796218</v>
      </c>
      <c r="V81" s="118">
        <f t="shared" si="29"/>
        <v>76.332520523201453</v>
      </c>
      <c r="W81" s="118">
        <f t="shared" ref="W81:Y81" si="30">W82+W85+W87+W100</f>
        <v>76.929412454605085</v>
      </c>
      <c r="X81" s="118">
        <f t="shared" si="30"/>
        <v>65.115329381480223</v>
      </c>
      <c r="Y81" s="118">
        <f t="shared" si="30"/>
        <v>54.647294459145876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79.399964817239493</v>
      </c>
      <c r="D82" s="123">
        <f t="shared" si="31"/>
        <v>78.636937932950502</v>
      </c>
      <c r="E82" s="123">
        <f t="shared" si="31"/>
        <v>77.672129748663906</v>
      </c>
      <c r="F82" s="123">
        <f t="shared" si="31"/>
        <v>59.401817998574757</v>
      </c>
      <c r="G82" s="123">
        <f t="shared" si="31"/>
        <v>94.375137815972508</v>
      </c>
      <c r="H82" s="123">
        <f t="shared" si="31"/>
        <v>88.407694783556508</v>
      </c>
      <c r="I82" s="123">
        <f t="shared" si="31"/>
        <v>84.833408178433103</v>
      </c>
      <c r="J82" s="123">
        <f t="shared" si="31"/>
        <v>64.194123803973952</v>
      </c>
      <c r="K82" s="123">
        <f t="shared" si="31"/>
        <v>82.782614871319808</v>
      </c>
      <c r="L82" s="123">
        <f t="shared" si="31"/>
        <v>83.017610824547987</v>
      </c>
      <c r="M82" s="123">
        <f t="shared" si="31"/>
        <v>83.401162253977134</v>
      </c>
      <c r="N82" s="123">
        <f t="shared" si="31"/>
        <v>81.937595692321054</v>
      </c>
      <c r="O82" s="123">
        <f t="shared" si="31"/>
        <v>80.01459492607097</v>
      </c>
      <c r="P82" s="123">
        <f t="shared" si="31"/>
        <v>61.868061967487698</v>
      </c>
      <c r="Q82" s="123">
        <f t="shared" si="31"/>
        <v>65.524683029678741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50.260365396247103</v>
      </c>
      <c r="V82" s="123">
        <f t="shared" si="32"/>
        <v>49.464879251495944</v>
      </c>
      <c r="W82" s="123">
        <f t="shared" ref="W82:Y82" si="33">SUM(W83:W84)</f>
        <v>46.606317156875278</v>
      </c>
      <c r="X82" s="123">
        <f t="shared" si="33"/>
        <v>38.292421632978439</v>
      </c>
      <c r="Y82" s="123">
        <f t="shared" si="33"/>
        <v>28.813075007741485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78.637819223381868</v>
      </c>
      <c r="D83" s="99">
        <v>77.893330577061391</v>
      </c>
      <c r="E83" s="99">
        <v>76.956156139879582</v>
      </c>
      <c r="F83" s="99">
        <v>58.858887287435472</v>
      </c>
      <c r="G83" s="99">
        <v>93.533053405669179</v>
      </c>
      <c r="H83" s="99">
        <v>87.637014910622838</v>
      </c>
      <c r="I83" s="99">
        <v>84.105496756593325</v>
      </c>
      <c r="J83" s="99">
        <v>63.649628649736421</v>
      </c>
      <c r="K83" s="99">
        <v>82.09172258414894</v>
      </c>
      <c r="L83" s="99">
        <v>82.33381162553313</v>
      </c>
      <c r="M83" s="99">
        <v>82.726093144630639</v>
      </c>
      <c r="N83" s="99">
        <v>81.300448602014271</v>
      </c>
      <c r="O83" s="99">
        <v>79.39700943414914</v>
      </c>
      <c r="P83" s="99">
        <v>61.389443402716203</v>
      </c>
      <c r="Q83" s="99">
        <v>65.01709973537811</v>
      </c>
      <c r="R83" s="99">
        <v>0</v>
      </c>
      <c r="S83" s="99">
        <v>0</v>
      </c>
      <c r="T83" s="99">
        <v>0</v>
      </c>
      <c r="U83" s="99">
        <v>49.872656856538384</v>
      </c>
      <c r="V83" s="99">
        <v>49.076804854607204</v>
      </c>
      <c r="W83" s="99">
        <v>46.240881115413089</v>
      </c>
      <c r="X83" s="99">
        <v>37.995095282882851</v>
      </c>
      <c r="Y83" s="99">
        <v>28.59062066771213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0.7621455938576307</v>
      </c>
      <c r="D84" s="99">
        <v>0.74360735588911586</v>
      </c>
      <c r="E84" s="99">
        <v>0.71597360878432881</v>
      </c>
      <c r="F84" s="99">
        <v>0.54293071113928315</v>
      </c>
      <c r="G84" s="99">
        <v>0.84208441030332704</v>
      </c>
      <c r="H84" s="99">
        <v>0.77067987293366735</v>
      </c>
      <c r="I84" s="99">
        <v>0.72791142183977298</v>
      </c>
      <c r="J84" s="99">
        <v>0.54449515423753658</v>
      </c>
      <c r="K84" s="99">
        <v>0.69089228717086337</v>
      </c>
      <c r="L84" s="99">
        <v>0.68379919901485287</v>
      </c>
      <c r="M84" s="99">
        <v>0.67506910934649011</v>
      </c>
      <c r="N84" s="99">
        <v>0.63714709030678995</v>
      </c>
      <c r="O84" s="99">
        <v>0.61758549192182388</v>
      </c>
      <c r="P84" s="99">
        <v>0.47861856477149584</v>
      </c>
      <c r="Q84" s="99">
        <v>0.5075832943006362</v>
      </c>
      <c r="R84" s="99">
        <v>0</v>
      </c>
      <c r="S84" s="99">
        <v>0</v>
      </c>
      <c r="T84" s="99">
        <v>0</v>
      </c>
      <c r="U84" s="99">
        <v>0.38770853970872027</v>
      </c>
      <c r="V84" s="99">
        <v>0.38807439688873879</v>
      </c>
      <c r="W84" s="99">
        <v>0.365436041462192</v>
      </c>
      <c r="X84" s="99">
        <v>0.2973263500955865</v>
      </c>
      <c r="Y84" s="99">
        <v>0.22245434002935563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0.15558747227629222</v>
      </c>
      <c r="D85" s="123">
        <f t="shared" si="34"/>
        <v>0.28442958043099897</v>
      </c>
      <c r="E85" s="123">
        <f t="shared" si="34"/>
        <v>0.54760666215531306</v>
      </c>
      <c r="F85" s="123">
        <f t="shared" si="34"/>
        <v>0.34714072225907311</v>
      </c>
      <c r="G85" s="123">
        <f t="shared" si="34"/>
        <v>0.44222048374644962</v>
      </c>
      <c r="H85" s="123">
        <f t="shared" si="34"/>
        <v>0.83375909241104929</v>
      </c>
      <c r="I85" s="123">
        <f t="shared" si="34"/>
        <v>1.3769006964752246</v>
      </c>
      <c r="J85" s="123">
        <f t="shared" si="34"/>
        <v>1.0354346813687676</v>
      </c>
      <c r="K85" s="123">
        <f t="shared" si="34"/>
        <v>1.1473164713047663</v>
      </c>
      <c r="L85" s="123">
        <f t="shared" si="34"/>
        <v>1.3283227075982493</v>
      </c>
      <c r="M85" s="123">
        <f t="shared" si="34"/>
        <v>1.2784081175736632</v>
      </c>
      <c r="N85" s="123">
        <f t="shared" si="34"/>
        <v>2.4162196199001107</v>
      </c>
      <c r="O85" s="123">
        <f t="shared" si="34"/>
        <v>1.423053639312825</v>
      </c>
      <c r="P85" s="123">
        <f t="shared" si="34"/>
        <v>0.95373352466550954</v>
      </c>
      <c r="Q85" s="123">
        <f t="shared" si="34"/>
        <v>1.3322865606464598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4.6003500141496199</v>
      </c>
      <c r="V85" s="123">
        <f t="shared" si="34"/>
        <v>2.7901095182774154</v>
      </c>
      <c r="W85" s="123">
        <f t="shared" si="34"/>
        <v>8.5786982504112679</v>
      </c>
      <c r="X85" s="123">
        <f t="shared" si="34"/>
        <v>6.0936779600087876</v>
      </c>
      <c r="Y85" s="123">
        <f t="shared" si="34"/>
        <v>4.1583054951227654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0.15558747227629222</v>
      </c>
      <c r="D86" s="99">
        <f>RES_hhdet_in_tesh!D86/RES_summary!D$21</f>
        <v>0.28442958043099897</v>
      </c>
      <c r="E86" s="99">
        <f>RES_hhdet_in_tesh!E86/RES_summary!E$21</f>
        <v>0.54760666215531306</v>
      </c>
      <c r="F86" s="99">
        <f>RES_hhdet_in_tesh!F86/RES_summary!F$21</f>
        <v>0.34714072225907311</v>
      </c>
      <c r="G86" s="99">
        <f>RES_hhdet_in_tesh!G86/RES_summary!G$21</f>
        <v>0.44222048374644962</v>
      </c>
      <c r="H86" s="99">
        <f>RES_hhdet_in_tesh!H86/RES_summary!H$21</f>
        <v>0.83375909241104929</v>
      </c>
      <c r="I86" s="99">
        <f>RES_hhdet_in_tesh!I86/RES_summary!I$21</f>
        <v>1.3769006964752246</v>
      </c>
      <c r="J86" s="99">
        <f>RES_hhdet_in_tesh!J86/RES_summary!J$21</f>
        <v>1.0354346813687676</v>
      </c>
      <c r="K86" s="99">
        <f>RES_hhdet_in_tesh!K86/RES_summary!K$21</f>
        <v>1.1473164713047663</v>
      </c>
      <c r="L86" s="99">
        <f>RES_hhdet_in_tesh!L86/RES_summary!L$21</f>
        <v>1.3283227075982493</v>
      </c>
      <c r="M86" s="99">
        <f>RES_hhdet_in_tesh!M86/RES_summary!M$21</f>
        <v>1.2784081175736632</v>
      </c>
      <c r="N86" s="99">
        <f>RES_hhdet_in_tesh!N86/RES_summary!N$21</f>
        <v>2.4162196199001107</v>
      </c>
      <c r="O86" s="99">
        <f>RES_hhdet_in_tesh!O86/RES_summary!O$21</f>
        <v>1.423053639312825</v>
      </c>
      <c r="P86" s="99">
        <f>RES_hhdet_in_tesh!P86/RES_summary!P$21</f>
        <v>0.95373352466550954</v>
      </c>
      <c r="Q86" s="99">
        <f>RES_hhdet_in_tesh!Q86/RES_summary!Q$21</f>
        <v>1.3322865606464598</v>
      </c>
      <c r="R86" s="99">
        <f>RES_hhdet_in_tesh!R86/RES_summary!R$21</f>
        <v>0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4.6003500141496199</v>
      </c>
      <c r="V86" s="99">
        <f>RES_hhdet_in_tesh!V86/RES_summary!V$21</f>
        <v>2.7901095182774154</v>
      </c>
      <c r="W86" s="99">
        <f>RES_hhdet_in_tesh!W86/RES_summary!W$21</f>
        <v>8.5786982504112679</v>
      </c>
      <c r="X86" s="99">
        <f>RES_hhdet_in_tesh!X86/RES_summary!X$21</f>
        <v>6.0936779600087876</v>
      </c>
      <c r="Y86" s="99">
        <f>RES_hhdet_in_tesh!Y86/RES_summary!Y$21</f>
        <v>4.1583054951227654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10.70877566377542</v>
      </c>
      <c r="D87" s="123">
        <v>10.698260674244986</v>
      </c>
      <c r="E87" s="123">
        <v>11.620470062765657</v>
      </c>
      <c r="F87" s="123">
        <v>11.380117880357838</v>
      </c>
      <c r="G87" s="123">
        <v>11.900793844569892</v>
      </c>
      <c r="H87" s="123">
        <v>13.849681165738689</v>
      </c>
      <c r="I87" s="123">
        <v>13.794524803129221</v>
      </c>
      <c r="J87" s="123">
        <v>14.83075103987931</v>
      </c>
      <c r="K87" s="123">
        <v>14.352489197293218</v>
      </c>
      <c r="L87" s="123">
        <v>14.2263176192633</v>
      </c>
      <c r="M87" s="123">
        <v>13.793622437478206</v>
      </c>
      <c r="N87" s="123">
        <v>10.871046712526704</v>
      </c>
      <c r="O87" s="123">
        <v>10.549092515454502</v>
      </c>
      <c r="P87" s="123">
        <v>10.450998646864575</v>
      </c>
      <c r="Q87" s="123">
        <v>12.686299599318215</v>
      </c>
      <c r="R87" s="123">
        <v>0</v>
      </c>
      <c r="S87" s="123">
        <v>0</v>
      </c>
      <c r="T87" s="123">
        <v>0</v>
      </c>
      <c r="U87" s="123">
        <v>15.234577548416166</v>
      </c>
      <c r="V87" s="123">
        <v>16.681840372940876</v>
      </c>
      <c r="W87" s="123">
        <v>14.997358816999487</v>
      </c>
      <c r="X87" s="123">
        <v>14.62522251585276</v>
      </c>
      <c r="Y87" s="123">
        <v>15.733715427073951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10.802182341532767</v>
      </c>
      <c r="D88" s="99">
        <v>11.088853226256729</v>
      </c>
      <c r="E88" s="99">
        <v>10.033110704298357</v>
      </c>
      <c r="F88" s="99">
        <v>8.1916400933327882</v>
      </c>
      <c r="G88" s="99">
        <v>13.56308598780795</v>
      </c>
      <c r="H88" s="99">
        <v>13.435114177328455</v>
      </c>
      <c r="I88" s="99">
        <v>14.973653949431025</v>
      </c>
      <c r="J88" s="99">
        <v>11.760955321802923</v>
      </c>
      <c r="K88" s="99">
        <v>14.619806786604594</v>
      </c>
      <c r="L88" s="99">
        <v>13.505749972887699</v>
      </c>
      <c r="M88" s="99">
        <v>13.283685616563776</v>
      </c>
      <c r="N88" s="99">
        <v>12.37885427904749</v>
      </c>
      <c r="O88" s="99">
        <v>12.253396402514445</v>
      </c>
      <c r="P88" s="99">
        <v>11.80130216557097</v>
      </c>
      <c r="Q88" s="99">
        <v>12.373525209538332</v>
      </c>
      <c r="R88" s="99">
        <v>0</v>
      </c>
      <c r="S88" s="99">
        <v>0</v>
      </c>
      <c r="T88" s="99">
        <v>0</v>
      </c>
      <c r="U88" s="99">
        <v>17.15575583732652</v>
      </c>
      <c r="V88" s="99">
        <v>12.849371044289159</v>
      </c>
      <c r="W88" s="99">
        <v>14.561422430746449</v>
      </c>
      <c r="X88" s="99">
        <v>15.260490111230474</v>
      </c>
      <c r="Y88" s="99">
        <v>15.26036617366759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11.757069876908142</v>
      </c>
      <c r="K89" s="99">
        <v>14.632136208153959</v>
      </c>
      <c r="L89" s="99">
        <v>13.508920965277875</v>
      </c>
      <c r="M89" s="99">
        <v>13.295357968551064</v>
      </c>
      <c r="N89" s="99">
        <v>12.390724776754706</v>
      </c>
      <c r="O89" s="99">
        <v>12.266529923472911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15.292547975572427</v>
      </c>
      <c r="Y89" s="99">
        <v>15.346555213460721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2.9693087802673457</v>
      </c>
      <c r="K90" s="102">
        <v>3.4519509622850899</v>
      </c>
      <c r="L90" s="102">
        <v>3.0587083941207207</v>
      </c>
      <c r="M90" s="102">
        <v>3.4734413066550176</v>
      </c>
      <c r="N90" s="102">
        <v>1.9741025741746374</v>
      </c>
      <c r="O90" s="102">
        <v>2.1063774066692629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3.8660181160074165</v>
      </c>
      <c r="Y90" s="102">
        <v>4.8043222126678122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8.7877610966407964</v>
      </c>
      <c r="K91" s="105">
        <v>11.180185245868868</v>
      </c>
      <c r="L91" s="105">
        <v>10.450212571157156</v>
      </c>
      <c r="M91" s="105">
        <v>9.8219166618960454</v>
      </c>
      <c r="N91" s="105">
        <v>10.416622202580067</v>
      </c>
      <c r="O91" s="105">
        <v>10.160152516803645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11.426529859565013</v>
      </c>
      <c r="Y91" s="105">
        <v>10.542233000792908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10.280870943044297</v>
      </c>
      <c r="D92" s="102">
        <v>11.248085773656152</v>
      </c>
      <c r="E92" s="102">
        <v>11.228470655240242</v>
      </c>
      <c r="F92" s="102">
        <v>10.178133523382717</v>
      </c>
      <c r="G92" s="102">
        <v>12.948918191104314</v>
      </c>
      <c r="H92" s="102">
        <v>14.194363284529274</v>
      </c>
      <c r="I92" s="102">
        <v>12.755824020562736</v>
      </c>
      <c r="J92" s="102">
        <v>12.914340909204055</v>
      </c>
      <c r="K92" s="102">
        <v>13.555026774927741</v>
      </c>
      <c r="L92" s="102">
        <v>17.470628996638453</v>
      </c>
      <c r="M92" s="102">
        <v>13.604025038964863</v>
      </c>
      <c r="N92" s="102">
        <v>10.252220099627204</v>
      </c>
      <c r="O92" s="102">
        <v>11.383951157179309</v>
      </c>
      <c r="P92" s="102">
        <v>10.507760685217315</v>
      </c>
      <c r="Q92" s="102">
        <v>11.276154508203945</v>
      </c>
      <c r="R92" s="102">
        <v>0</v>
      </c>
      <c r="S92" s="102">
        <v>0</v>
      </c>
      <c r="T92" s="102">
        <v>0</v>
      </c>
      <c r="U92" s="102">
        <v>18.102463424218328</v>
      </c>
      <c r="V92" s="102">
        <v>14.482094716545184</v>
      </c>
      <c r="W92" s="102">
        <v>15.271450142043772</v>
      </c>
      <c r="X92" s="102">
        <v>14.937193129196105</v>
      </c>
      <c r="Y92" s="102">
        <v>15.222998753728298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10.28308655214866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12.91641202605199</v>
      </c>
      <c r="K93" s="105">
        <v>13.599931454809431</v>
      </c>
      <c r="L93" s="105">
        <v>17.511441169540124</v>
      </c>
      <c r="M93" s="105">
        <v>13.626596711863145</v>
      </c>
      <c r="N93" s="105">
        <v>10.264613814607234</v>
      </c>
      <c r="O93" s="105">
        <v>11.38618293794865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18.099194666647609</v>
      </c>
      <c r="V93" s="105">
        <v>0</v>
      </c>
      <c r="W93" s="105">
        <v>15.233270476601266</v>
      </c>
      <c r="X93" s="105">
        <v>14.898191263876869</v>
      </c>
      <c r="Y93" s="105">
        <v>15.216517687842176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2.3999939072143173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3.2918082766813996</v>
      </c>
      <c r="K94" s="99">
        <v>3.1584643318844816</v>
      </c>
      <c r="L94" s="99">
        <v>3.9858398451151333</v>
      </c>
      <c r="M94" s="99">
        <v>3.5559149799320822</v>
      </c>
      <c r="N94" s="99">
        <v>1.6183225205476586</v>
      </c>
      <c r="O94" s="99">
        <v>1.9444977612965142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4.4537150115655129</v>
      </c>
      <c r="V94" s="99">
        <v>0</v>
      </c>
      <c r="W94" s="99">
        <v>3.2504727675450757</v>
      </c>
      <c r="X94" s="99">
        <v>3.7735019404301493</v>
      </c>
      <c r="Y94" s="99">
        <v>4.7934581749310068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7.883092644934341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9.6246037493705909</v>
      </c>
      <c r="K95" s="99">
        <v>10.441467122924951</v>
      </c>
      <c r="L95" s="99">
        <v>13.52560132442499</v>
      </c>
      <c r="M95" s="99">
        <v>10.070681731931066</v>
      </c>
      <c r="N95" s="99">
        <v>8.6462912940595729</v>
      </c>
      <c r="O95" s="99">
        <v>9.4416851766521361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13.645479655082095</v>
      </c>
      <c r="V95" s="99">
        <v>0</v>
      </c>
      <c r="W95" s="99">
        <v>11.982797709056193</v>
      </c>
      <c r="X95" s="99">
        <v>11.124689323446718</v>
      </c>
      <c r="Y95" s="99">
        <v>10.423059512911166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10.791207432138464</v>
      </c>
      <c r="D96" s="102">
        <v>10.580237777227103</v>
      </c>
      <c r="E96" s="102">
        <v>11.680384326980242</v>
      </c>
      <c r="F96" s="102">
        <v>11.552476316780808</v>
      </c>
      <c r="G96" s="102">
        <v>11.734481963111747</v>
      </c>
      <c r="H96" s="102">
        <v>13.823729023991234</v>
      </c>
      <c r="I96" s="102">
        <v>13.787067748135225</v>
      </c>
      <c r="J96" s="102">
        <v>14.96020951842527</v>
      </c>
      <c r="K96" s="102">
        <v>14.382935211929874</v>
      </c>
      <c r="L96" s="102">
        <v>14.096413436036309</v>
      </c>
      <c r="M96" s="102">
        <v>13.827650199559166</v>
      </c>
      <c r="N96" s="102">
        <v>10.837521171438427</v>
      </c>
      <c r="O96" s="102">
        <v>10.458424181507459</v>
      </c>
      <c r="P96" s="102">
        <v>10.442093299059282</v>
      </c>
      <c r="Q96" s="102">
        <v>12.721683659894891</v>
      </c>
      <c r="R96" s="102">
        <v>0</v>
      </c>
      <c r="S96" s="102">
        <v>0</v>
      </c>
      <c r="T96" s="102">
        <v>0</v>
      </c>
      <c r="U96" s="102">
        <v>15.025022284579597</v>
      </c>
      <c r="V96" s="102">
        <v>16.92307387682721</v>
      </c>
      <c r="W96" s="102">
        <v>15.007080570992104</v>
      </c>
      <c r="X96" s="102">
        <v>14.601170781596526</v>
      </c>
      <c r="Y96" s="102">
        <v>15.741229492722011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10.797335781944151</v>
      </c>
      <c r="D97" s="105">
        <v>10.584413139013497</v>
      </c>
      <c r="E97" s="105">
        <v>11.681754904044057</v>
      </c>
      <c r="F97" s="105">
        <v>11.549810551682111</v>
      </c>
      <c r="G97" s="105">
        <v>11.728882404858544</v>
      </c>
      <c r="H97" s="105">
        <v>13.814358881355103</v>
      </c>
      <c r="I97" s="105">
        <v>13.786068024531401</v>
      </c>
      <c r="J97" s="105">
        <v>14.974418524511892</v>
      </c>
      <c r="K97" s="105">
        <v>14.403449501313734</v>
      </c>
      <c r="L97" s="105">
        <v>14.111296714659129</v>
      </c>
      <c r="M97" s="105">
        <v>13.837543873275919</v>
      </c>
      <c r="N97" s="105">
        <v>10.845542748936218</v>
      </c>
      <c r="O97" s="105">
        <v>10.461074613577139</v>
      </c>
      <c r="P97" s="105">
        <v>10.444968552096956</v>
      </c>
      <c r="Q97" s="105">
        <v>12.724121620957529</v>
      </c>
      <c r="R97" s="105">
        <v>0</v>
      </c>
      <c r="S97" s="105">
        <v>0</v>
      </c>
      <c r="T97" s="105">
        <v>0</v>
      </c>
      <c r="U97" s="105">
        <v>15.029040097852274</v>
      </c>
      <c r="V97" s="105">
        <v>16.939177980999109</v>
      </c>
      <c r="W97" s="105">
        <v>15.026923716114014</v>
      </c>
      <c r="X97" s="105">
        <v>14.637866212312243</v>
      </c>
      <c r="Y97" s="105">
        <v>15.791619131060511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2.521010664969964</v>
      </c>
      <c r="D98" s="99">
        <v>2.4173382494551827</v>
      </c>
      <c r="E98" s="99">
        <v>3.2590560887978199</v>
      </c>
      <c r="F98" s="99">
        <v>2.7396929154189693</v>
      </c>
      <c r="G98" s="99">
        <v>2.3838672181002156</v>
      </c>
      <c r="H98" s="99">
        <v>3.7847650400975468</v>
      </c>
      <c r="I98" s="99">
        <v>3.0703099694634441</v>
      </c>
      <c r="J98" s="99">
        <v>3.8216128204475388</v>
      </c>
      <c r="K98" s="99">
        <v>3.4005268724347535</v>
      </c>
      <c r="L98" s="99">
        <v>3.1976202927609432</v>
      </c>
      <c r="M98" s="99">
        <v>3.6180096305875344</v>
      </c>
      <c r="N98" s="99">
        <v>1.7179507810953354</v>
      </c>
      <c r="O98" s="99">
        <v>1.7839834523045421</v>
      </c>
      <c r="P98" s="99">
        <v>1.8327812307442921</v>
      </c>
      <c r="Q98" s="99">
        <v>3.3900076999368896</v>
      </c>
      <c r="R98" s="99">
        <v>0</v>
      </c>
      <c r="S98" s="99">
        <v>0</v>
      </c>
      <c r="T98" s="99">
        <v>0</v>
      </c>
      <c r="U98" s="99">
        <v>3.693273716777826</v>
      </c>
      <c r="V98" s="99">
        <v>4.5271149050024713</v>
      </c>
      <c r="W98" s="99">
        <v>3.2023759770558056</v>
      </c>
      <c r="X98" s="99">
        <v>3.698226352506726</v>
      </c>
      <c r="Y98" s="99">
        <v>4.9782662145167604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8.2763251169741867</v>
      </c>
      <c r="D99" s="99">
        <v>8.1670748895583145</v>
      </c>
      <c r="E99" s="99">
        <v>8.4226988152462372</v>
      </c>
      <c r="F99" s="99">
        <v>8.8101176362631382</v>
      </c>
      <c r="G99" s="99">
        <v>9.345015186758328</v>
      </c>
      <c r="H99" s="99">
        <v>10.029593841257554</v>
      </c>
      <c r="I99" s="99">
        <v>10.715758055067955</v>
      </c>
      <c r="J99" s="99">
        <v>11.152805704064354</v>
      </c>
      <c r="K99" s="99">
        <v>11.002922628878981</v>
      </c>
      <c r="L99" s="99">
        <v>10.913676421898186</v>
      </c>
      <c r="M99" s="99">
        <v>10.219534242688386</v>
      </c>
      <c r="N99" s="99">
        <v>9.1275919678408837</v>
      </c>
      <c r="O99" s="99">
        <v>8.6770911612725978</v>
      </c>
      <c r="P99" s="99">
        <v>8.6121873213526641</v>
      </c>
      <c r="Q99" s="99">
        <v>9.3341139210206396</v>
      </c>
      <c r="R99" s="99">
        <v>0</v>
      </c>
      <c r="S99" s="99">
        <v>0</v>
      </c>
      <c r="T99" s="99">
        <v>0</v>
      </c>
      <c r="U99" s="99">
        <v>11.335766381074448</v>
      </c>
      <c r="V99" s="99">
        <v>12.412063075996636</v>
      </c>
      <c r="W99" s="99">
        <v>11.824547739058207</v>
      </c>
      <c r="X99" s="99">
        <v>10.939639859805517</v>
      </c>
      <c r="Y99" s="99">
        <v>10.813352916543749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4.6680708353357581</v>
      </c>
      <c r="D100" s="123">
        <v>4.7180579990146905</v>
      </c>
      <c r="E100" s="123">
        <v>4.796423482744486</v>
      </c>
      <c r="F100" s="123">
        <v>4.8230251276318485</v>
      </c>
      <c r="G100" s="123">
        <v>4.9841889905852765</v>
      </c>
      <c r="H100" s="123">
        <v>5.1680404505583741</v>
      </c>
      <c r="I100" s="123">
        <v>5.0788957616787167</v>
      </c>
      <c r="J100" s="123">
        <v>4.7540244036709671</v>
      </c>
      <c r="K100" s="123">
        <v>4.3914954188896269</v>
      </c>
      <c r="L100" s="123">
        <v>4.52626940005762</v>
      </c>
      <c r="M100" s="123">
        <v>3.8626294714353491</v>
      </c>
      <c r="N100" s="123">
        <v>3.1252810914034943</v>
      </c>
      <c r="O100" s="123">
        <v>3.0322241673542432</v>
      </c>
      <c r="P100" s="123">
        <v>2.8040853321995214</v>
      </c>
      <c r="Q100" s="123">
        <v>3.0993055420929609</v>
      </c>
      <c r="R100" s="123">
        <v>0</v>
      </c>
      <c r="S100" s="123">
        <v>0</v>
      </c>
      <c r="T100" s="123">
        <v>0</v>
      </c>
      <c r="U100" s="123">
        <v>4.7043615719833323</v>
      </c>
      <c r="V100" s="123">
        <v>7.395691380487218</v>
      </c>
      <c r="W100" s="123">
        <v>6.7470382303190446</v>
      </c>
      <c r="X100" s="123">
        <v>6.104007272640235</v>
      </c>
      <c r="Y100" s="123">
        <v>5.9421985292076744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4.6058938038660902</v>
      </c>
      <c r="D101" s="99">
        <v>4.8084170094180978</v>
      </c>
      <c r="E101" s="99">
        <v>4.3294819963308173</v>
      </c>
      <c r="F101" s="99">
        <v>3.4960338612812225</v>
      </c>
      <c r="G101" s="99">
        <v>5.4702847143943458</v>
      </c>
      <c r="H101" s="99">
        <v>5.0634293638992229</v>
      </c>
      <c r="I101" s="99">
        <v>5.3208318184381325</v>
      </c>
      <c r="J101" s="99">
        <v>4.0292546513961369</v>
      </c>
      <c r="K101" s="99">
        <v>4.664126813017333</v>
      </c>
      <c r="L101" s="99">
        <v>4.1121400517449302</v>
      </c>
      <c r="M101" s="99">
        <v>3.8102685533690046</v>
      </c>
      <c r="N101" s="99">
        <v>3.4420162983414389</v>
      </c>
      <c r="O101" s="99">
        <v>3.3568872946211505</v>
      </c>
      <c r="P101" s="99">
        <v>3.1455672819823293</v>
      </c>
      <c r="Q101" s="99">
        <v>3.3601492020757289</v>
      </c>
      <c r="R101" s="99">
        <v>0</v>
      </c>
      <c r="S101" s="99">
        <v>0</v>
      </c>
      <c r="T101" s="99">
        <v>0</v>
      </c>
      <c r="U101" s="99">
        <v>5.4639176706078567</v>
      </c>
      <c r="V101" s="99">
        <v>5.5724341437117451</v>
      </c>
      <c r="W101" s="99">
        <v>6.2489798700397632</v>
      </c>
      <c r="X101" s="99">
        <v>6.2503686536134557</v>
      </c>
      <c r="Y101" s="99">
        <v>5.9090324336443052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4.5907506115631387</v>
      </c>
      <c r="D102" s="99">
        <v>4.7180191349241936</v>
      </c>
      <c r="E102" s="99">
        <v>4.796739069042415</v>
      </c>
      <c r="F102" s="99">
        <v>4.7629872836293297</v>
      </c>
      <c r="G102" s="99">
        <v>5.0242472106142442</v>
      </c>
      <c r="H102" s="99">
        <v>5.2764406508392243</v>
      </c>
      <c r="I102" s="99">
        <v>5.0363421112651805</v>
      </c>
      <c r="J102" s="99">
        <v>4.5711553230090516</v>
      </c>
      <c r="K102" s="99">
        <v>4.5672097688102919</v>
      </c>
      <c r="L102" s="99">
        <v>4.7440994499767299</v>
      </c>
      <c r="M102" s="99">
        <v>3.7719855853282525</v>
      </c>
      <c r="N102" s="99">
        <v>2.9794217676262225</v>
      </c>
      <c r="O102" s="99">
        <v>3.0882081133277315</v>
      </c>
      <c r="P102" s="99">
        <v>2.8070562179915011</v>
      </c>
      <c r="Q102" s="99">
        <v>3.1064015299788896</v>
      </c>
      <c r="R102" s="99">
        <v>0</v>
      </c>
      <c r="S102" s="99">
        <v>0</v>
      </c>
      <c r="T102" s="99">
        <v>0</v>
      </c>
      <c r="U102" s="99">
        <v>4.8598487040155316</v>
      </c>
      <c r="V102" s="99">
        <v>6.9734913579561111</v>
      </c>
      <c r="W102" s="99">
        <v>6.8060318670794047</v>
      </c>
      <c r="X102" s="99">
        <v>6.1183581826736635</v>
      </c>
      <c r="Y102" s="99">
        <v>5.8594781802187379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5.1404203923298288</v>
      </c>
      <c r="D103" s="110">
        <v>0</v>
      </c>
      <c r="E103" s="110">
        <v>0</v>
      </c>
      <c r="F103" s="110">
        <v>5.1986144158896064</v>
      </c>
      <c r="G103" s="110">
        <v>4.860581730341246</v>
      </c>
      <c r="H103" s="110">
        <v>4.8247808310058611</v>
      </c>
      <c r="I103" s="110">
        <v>5.2017159874976473</v>
      </c>
      <c r="J103" s="110">
        <v>5.2802230694429113</v>
      </c>
      <c r="K103" s="110">
        <v>4.1201768524450912</v>
      </c>
      <c r="L103" s="110">
        <v>4.193972731963556</v>
      </c>
      <c r="M103" s="110">
        <v>3.9711157323675939</v>
      </c>
      <c r="N103" s="110">
        <v>3.3078514480369074</v>
      </c>
      <c r="O103" s="110">
        <v>2.9099157078345783</v>
      </c>
      <c r="P103" s="110">
        <v>2.8009809108789079</v>
      </c>
      <c r="Q103" s="110">
        <v>3.0927598944431396</v>
      </c>
      <c r="R103" s="110">
        <v>0</v>
      </c>
      <c r="S103" s="110">
        <v>0</v>
      </c>
      <c r="T103" s="110">
        <v>0</v>
      </c>
      <c r="U103" s="110">
        <v>4.5364189014453826</v>
      </c>
      <c r="V103" s="110">
        <v>7.7140379186155439</v>
      </c>
      <c r="W103" s="110">
        <v>6.7004830830030055</v>
      </c>
      <c r="X103" s="110">
        <v>6.0952390912587875</v>
      </c>
      <c r="Y103" s="110">
        <v>5.9993885020901354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99.760455690832828</v>
      </c>
      <c r="D124" s="118">
        <f t="shared" si="42"/>
        <v>0</v>
      </c>
      <c r="E124" s="118">
        <f t="shared" si="42"/>
        <v>95.319991553207956</v>
      </c>
      <c r="F124" s="118">
        <f t="shared" si="42"/>
        <v>99.539168495872573</v>
      </c>
      <c r="G124" s="118">
        <f t="shared" si="42"/>
        <v>106.60324005248393</v>
      </c>
      <c r="H124" s="118">
        <f t="shared" si="42"/>
        <v>104.2680607099543</v>
      </c>
      <c r="I124" s="118">
        <f t="shared" si="42"/>
        <v>101.54226302434871</v>
      </c>
      <c r="J124" s="118">
        <f t="shared" si="42"/>
        <v>95.00919461471112</v>
      </c>
      <c r="K124" s="118">
        <f t="shared" si="42"/>
        <v>96.431520020195919</v>
      </c>
      <c r="L124" s="118">
        <f t="shared" si="42"/>
        <v>103.91388421915234</v>
      </c>
      <c r="M124" s="118">
        <f t="shared" si="42"/>
        <v>96.827056090010984</v>
      </c>
      <c r="N124" s="118">
        <f t="shared" si="42"/>
        <v>95.694722433938594</v>
      </c>
      <c r="O124" s="118">
        <f t="shared" si="42"/>
        <v>90.3728294055677</v>
      </c>
      <c r="P124" s="118">
        <f t="shared" si="42"/>
        <v>73.650223351366009</v>
      </c>
      <c r="Q124" s="118">
        <f t="shared" si="42"/>
        <v>80.536861298027077</v>
      </c>
      <c r="R124" s="118">
        <f t="shared" ref="R124:V124" si="43">R125+R128+R130+R139</f>
        <v>82.780392279866533</v>
      </c>
      <c r="S124" s="118">
        <f t="shared" si="43"/>
        <v>84.234888362306052</v>
      </c>
      <c r="T124" s="118">
        <f t="shared" si="43"/>
        <v>80.152491430093747</v>
      </c>
      <c r="U124" s="118">
        <f t="shared" si="43"/>
        <v>76.506905145225161</v>
      </c>
      <c r="V124" s="118">
        <f t="shared" si="43"/>
        <v>77.413877912523049</v>
      </c>
      <c r="W124" s="118">
        <f t="shared" ref="W124:Y124" si="44">W125+W128+W130+W139</f>
        <v>79.584047429903208</v>
      </c>
      <c r="X124" s="118">
        <f t="shared" si="44"/>
        <v>64.806960582360091</v>
      </c>
      <c r="Y124" s="118">
        <f t="shared" si="44"/>
        <v>53.582721260155949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83.624376098107291</v>
      </c>
      <c r="D125" s="123">
        <f t="shared" si="45"/>
        <v>0</v>
      </c>
      <c r="E125" s="123">
        <f t="shared" si="45"/>
        <v>79.28620196952599</v>
      </c>
      <c r="F125" s="123">
        <f t="shared" si="45"/>
        <v>82.10610864031014</v>
      </c>
      <c r="G125" s="123">
        <f t="shared" si="45"/>
        <v>89.147009641721525</v>
      </c>
      <c r="H125" s="123">
        <f t="shared" si="45"/>
        <v>85.14154081954679</v>
      </c>
      <c r="I125" s="123">
        <f t="shared" si="45"/>
        <v>80.569421538050491</v>
      </c>
      <c r="J125" s="123">
        <f t="shared" si="45"/>
        <v>74.636920719073458</v>
      </c>
      <c r="K125" s="123">
        <f t="shared" si="45"/>
        <v>76.903882813844149</v>
      </c>
      <c r="L125" s="123">
        <f t="shared" si="45"/>
        <v>83.840212610961061</v>
      </c>
      <c r="M125" s="123">
        <f t="shared" si="45"/>
        <v>78.778291971572173</v>
      </c>
      <c r="N125" s="123">
        <f t="shared" si="45"/>
        <v>78.631683753858496</v>
      </c>
      <c r="O125" s="123">
        <f t="shared" si="45"/>
        <v>75.039864651725296</v>
      </c>
      <c r="P125" s="123">
        <f t="shared" si="45"/>
        <v>59.428963438980468</v>
      </c>
      <c r="Q125" s="123">
        <f t="shared" si="45"/>
        <v>63.549175263381386</v>
      </c>
      <c r="R125" s="123">
        <f t="shared" ref="R125:V125" si="46">SUM(R126:R127)</f>
        <v>65.12954931047264</v>
      </c>
      <c r="S125" s="123">
        <f t="shared" si="46"/>
        <v>64.1572683594419</v>
      </c>
      <c r="T125" s="123">
        <f t="shared" si="46"/>
        <v>56.58167359058455</v>
      </c>
      <c r="U125" s="123">
        <f t="shared" si="46"/>
        <v>52.057713561696602</v>
      </c>
      <c r="V125" s="123">
        <f t="shared" si="46"/>
        <v>50.812653724823853</v>
      </c>
      <c r="W125" s="123">
        <f t="shared" ref="W125:Y125" si="47">SUM(W126:W127)</f>
        <v>48.858796639659367</v>
      </c>
      <c r="X125" s="123">
        <f t="shared" si="47"/>
        <v>37.735540977989913</v>
      </c>
      <c r="Y125" s="123">
        <f t="shared" si="47"/>
        <v>27.777446616647659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83.221093109996772</v>
      </c>
      <c r="D126" s="99">
        <v>0</v>
      </c>
      <c r="E126" s="99">
        <v>78.919083962463276</v>
      </c>
      <c r="F126" s="99">
        <v>81.729162402376318</v>
      </c>
      <c r="G126" s="99">
        <v>88.747509723402857</v>
      </c>
      <c r="H126" s="99">
        <v>84.768812369062971</v>
      </c>
      <c r="I126" s="99">
        <v>80.2222699910985</v>
      </c>
      <c r="J126" s="99">
        <v>74.319037045614635</v>
      </c>
      <c r="K126" s="99">
        <v>76.581623447653044</v>
      </c>
      <c r="L126" s="99">
        <v>83.493497297726194</v>
      </c>
      <c r="M126" s="99">
        <v>78.458171162560532</v>
      </c>
      <c r="N126" s="99">
        <v>78.324770321231483</v>
      </c>
      <c r="O126" s="99">
        <v>74.749148477638244</v>
      </c>
      <c r="P126" s="99">
        <v>59.198196110844208</v>
      </c>
      <c r="Q126" s="99">
        <v>63.30207813442361</v>
      </c>
      <c r="R126" s="99">
        <v>64.877337504694239</v>
      </c>
      <c r="S126" s="99">
        <v>63.908079631277971</v>
      </c>
      <c r="T126" s="99">
        <v>56.362274884721025</v>
      </c>
      <c r="U126" s="99">
        <v>51.856149485715477</v>
      </c>
      <c r="V126" s="99">
        <v>50.612544602197687</v>
      </c>
      <c r="W126" s="99">
        <v>48.666493957759997</v>
      </c>
      <c r="X126" s="99">
        <v>37.588468807843874</v>
      </c>
      <c r="Y126" s="99">
        <v>27.669801743227961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0.4032829881105135</v>
      </c>
      <c r="D127" s="99">
        <v>0</v>
      </c>
      <c r="E127" s="99">
        <v>0.36711800706270747</v>
      </c>
      <c r="F127" s="99">
        <v>0.37694623793382881</v>
      </c>
      <c r="G127" s="99">
        <v>0.39949991831866577</v>
      </c>
      <c r="H127" s="99">
        <v>0.37272845048381764</v>
      </c>
      <c r="I127" s="99">
        <v>0.34715154695199446</v>
      </c>
      <c r="J127" s="99">
        <v>0.31788367345882951</v>
      </c>
      <c r="K127" s="99">
        <v>0.32225936619109963</v>
      </c>
      <c r="L127" s="99">
        <v>0.34671531323486376</v>
      </c>
      <c r="M127" s="99">
        <v>0.32012080901164802</v>
      </c>
      <c r="N127" s="99">
        <v>0.3069134326270116</v>
      </c>
      <c r="O127" s="99">
        <v>0.2907161740870573</v>
      </c>
      <c r="P127" s="99">
        <v>0.23076732813625886</v>
      </c>
      <c r="Q127" s="99">
        <v>0.24709712895777894</v>
      </c>
      <c r="R127" s="99">
        <v>0.25221180577840713</v>
      </c>
      <c r="S127" s="99">
        <v>0.24918872816393528</v>
      </c>
      <c r="T127" s="99">
        <v>0.21939870586352472</v>
      </c>
      <c r="U127" s="99">
        <v>0.20156407598112597</v>
      </c>
      <c r="V127" s="99">
        <v>0.20010912262616834</v>
      </c>
      <c r="W127" s="99">
        <v>0.19230268189936739</v>
      </c>
      <c r="X127" s="99">
        <v>0.14707217014603635</v>
      </c>
      <c r="Y127" s="99">
        <v>0.10764487341969699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0.15582907588137862</v>
      </c>
      <c r="D128" s="123">
        <f t="shared" si="48"/>
        <v>0</v>
      </c>
      <c r="E128" s="123">
        <f t="shared" si="48"/>
        <v>0.5472880236764518</v>
      </c>
      <c r="F128" s="123">
        <f t="shared" si="48"/>
        <v>0.34691856631887347</v>
      </c>
      <c r="G128" s="123">
        <f t="shared" si="48"/>
        <v>0.44208357060717773</v>
      </c>
      <c r="H128" s="123">
        <f t="shared" si="48"/>
        <v>0.83351929260931745</v>
      </c>
      <c r="I128" s="123">
        <f t="shared" si="48"/>
        <v>1.3765394008934704</v>
      </c>
      <c r="J128" s="123">
        <f t="shared" si="48"/>
        <v>1.0351516227874165</v>
      </c>
      <c r="K128" s="123">
        <f t="shared" si="48"/>
        <v>1.1466635339836344</v>
      </c>
      <c r="L128" s="123">
        <f t="shared" si="48"/>
        <v>1.3280019029209877</v>
      </c>
      <c r="M128" s="123">
        <f t="shared" si="48"/>
        <v>1.2783391464183724</v>
      </c>
      <c r="N128" s="123">
        <f t="shared" si="48"/>
        <v>2.4160740150557709</v>
      </c>
      <c r="O128" s="123">
        <f t="shared" si="48"/>
        <v>1.4230373790461031</v>
      </c>
      <c r="P128" s="123">
        <f t="shared" si="48"/>
        <v>0.95318185094693897</v>
      </c>
      <c r="Q128" s="123">
        <f t="shared" si="48"/>
        <v>1.3326690761797135</v>
      </c>
      <c r="R128" s="123">
        <f t="shared" si="48"/>
        <v>1.3510750205156421</v>
      </c>
      <c r="S128" s="123">
        <f t="shared" si="48"/>
        <v>2.0162488802647363</v>
      </c>
      <c r="T128" s="123">
        <f t="shared" si="48"/>
        <v>4.4636925569551051</v>
      </c>
      <c r="U128" s="123">
        <f t="shared" si="48"/>
        <v>4.6009229064367441</v>
      </c>
      <c r="V128" s="123">
        <f t="shared" si="48"/>
        <v>2.7902359436036703</v>
      </c>
      <c r="W128" s="123">
        <f t="shared" si="48"/>
        <v>8.5785610761095015</v>
      </c>
      <c r="X128" s="123">
        <f t="shared" si="48"/>
        <v>6.0944429915825236</v>
      </c>
      <c r="Y128" s="123">
        <f t="shared" si="48"/>
        <v>4.1584901692305829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0.15582907588137862</v>
      </c>
      <c r="D129" s="99">
        <f>RES_hhdet_in_tesh!D129/RES_summary!D$21</f>
        <v>0</v>
      </c>
      <c r="E129" s="99">
        <f>RES_hhdet_in_tesh!E129/RES_summary!E$21</f>
        <v>0.5472880236764518</v>
      </c>
      <c r="F129" s="99">
        <f>RES_hhdet_in_tesh!F129/RES_summary!F$21</f>
        <v>0.34691856631887347</v>
      </c>
      <c r="G129" s="99">
        <f>RES_hhdet_in_tesh!G129/RES_summary!G$21</f>
        <v>0.44208357060717773</v>
      </c>
      <c r="H129" s="99">
        <f>RES_hhdet_in_tesh!H129/RES_summary!H$21</f>
        <v>0.83351929260931745</v>
      </c>
      <c r="I129" s="99">
        <f>RES_hhdet_in_tesh!I129/RES_summary!I$21</f>
        <v>1.3765394008934704</v>
      </c>
      <c r="J129" s="99">
        <f>RES_hhdet_in_tesh!J129/RES_summary!J$21</f>
        <v>1.0351516227874165</v>
      </c>
      <c r="K129" s="99">
        <f>RES_hhdet_in_tesh!K129/RES_summary!K$21</f>
        <v>1.1466635339836344</v>
      </c>
      <c r="L129" s="99">
        <f>RES_hhdet_in_tesh!L129/RES_summary!L$21</f>
        <v>1.3280019029209877</v>
      </c>
      <c r="M129" s="99">
        <f>RES_hhdet_in_tesh!M129/RES_summary!M$21</f>
        <v>1.2783391464183724</v>
      </c>
      <c r="N129" s="99">
        <f>RES_hhdet_in_tesh!N129/RES_summary!N$21</f>
        <v>2.4160740150557709</v>
      </c>
      <c r="O129" s="99">
        <f>RES_hhdet_in_tesh!O129/RES_summary!O$21</f>
        <v>1.4230373790461031</v>
      </c>
      <c r="P129" s="99">
        <f>RES_hhdet_in_tesh!P129/RES_summary!P$21</f>
        <v>0.95318185094693897</v>
      </c>
      <c r="Q129" s="99">
        <f>RES_hhdet_in_tesh!Q129/RES_summary!Q$21</f>
        <v>1.3326690761797135</v>
      </c>
      <c r="R129" s="99">
        <f>RES_hhdet_in_tesh!R129/RES_summary!R$21</f>
        <v>1.3510750205156421</v>
      </c>
      <c r="S129" s="99">
        <f>RES_hhdet_in_tesh!S129/RES_summary!S$21</f>
        <v>2.0162488802647363</v>
      </c>
      <c r="T129" s="99">
        <f>RES_hhdet_in_tesh!T129/RES_summary!T$21</f>
        <v>4.4636925569551051</v>
      </c>
      <c r="U129" s="99">
        <f>RES_hhdet_in_tesh!U129/RES_summary!U$21</f>
        <v>4.6009229064367441</v>
      </c>
      <c r="V129" s="99">
        <f>RES_hhdet_in_tesh!V129/RES_summary!V$21</f>
        <v>2.7902359436036703</v>
      </c>
      <c r="W129" s="99">
        <f>RES_hhdet_in_tesh!W129/RES_summary!W$21</f>
        <v>8.5785610761095015</v>
      </c>
      <c r="X129" s="99">
        <f>RES_hhdet_in_tesh!X129/RES_summary!X$21</f>
        <v>6.0944429915825236</v>
      </c>
      <c r="Y129" s="99">
        <f>RES_hhdet_in_tesh!Y129/RES_summary!Y$21</f>
        <v>4.1584901692305829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11.312145999829541</v>
      </c>
      <c r="D130" s="123">
        <v>0</v>
      </c>
      <c r="E130" s="123">
        <v>10.689762490963096</v>
      </c>
      <c r="F130" s="123">
        <v>12.26179489317766</v>
      </c>
      <c r="G130" s="123">
        <v>12.030736742718041</v>
      </c>
      <c r="H130" s="123">
        <v>13.12483578340967</v>
      </c>
      <c r="I130" s="123">
        <v>14.517674232250393</v>
      </c>
      <c r="J130" s="123">
        <v>14.581913669816794</v>
      </c>
      <c r="K130" s="123">
        <v>13.990072595959262</v>
      </c>
      <c r="L130" s="123">
        <v>14.218526675337444</v>
      </c>
      <c r="M130" s="123">
        <v>12.90766776948138</v>
      </c>
      <c r="N130" s="123">
        <v>11.522259143079898</v>
      </c>
      <c r="O130" s="123">
        <v>10.878173849505501</v>
      </c>
      <c r="P130" s="123">
        <v>10.464493447511442</v>
      </c>
      <c r="Q130" s="123">
        <v>12.556205884208953</v>
      </c>
      <c r="R130" s="123">
        <v>13.204054834003648</v>
      </c>
      <c r="S130" s="123">
        <v>14.019124420155375</v>
      </c>
      <c r="T130" s="123">
        <v>14.640779718225835</v>
      </c>
      <c r="U130" s="123">
        <v>15.144469702660297</v>
      </c>
      <c r="V130" s="123">
        <v>16.414665507696313</v>
      </c>
      <c r="W130" s="123">
        <v>15.398729688543387</v>
      </c>
      <c r="X130" s="123">
        <v>14.87332699703156</v>
      </c>
      <c r="Y130" s="123">
        <v>15.704520204512693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11.445225289296658</v>
      </c>
      <c r="D131" s="99">
        <v>0</v>
      </c>
      <c r="E131" s="99">
        <v>10.288285788838103</v>
      </c>
      <c r="F131" s="99">
        <v>12.393245949327975</v>
      </c>
      <c r="G131" s="99">
        <v>12.093063144708243</v>
      </c>
      <c r="H131" s="99">
        <v>12.966053380410315</v>
      </c>
      <c r="I131" s="99">
        <v>14.630426834598095</v>
      </c>
      <c r="J131" s="99">
        <v>14.522768094562277</v>
      </c>
      <c r="K131" s="99">
        <v>13.89371203549412</v>
      </c>
      <c r="L131" s="99">
        <v>14.233176503439211</v>
      </c>
      <c r="M131" s="99">
        <v>12.845970426034778</v>
      </c>
      <c r="N131" s="99">
        <v>11.531797119437091</v>
      </c>
      <c r="O131" s="99">
        <v>10.949701955040537</v>
      </c>
      <c r="P131" s="99">
        <v>10.696999127519337</v>
      </c>
      <c r="Q131" s="99">
        <v>11.964517629201652</v>
      </c>
      <c r="R131" s="99">
        <v>13.154202794563028</v>
      </c>
      <c r="S131" s="99">
        <v>14.020649227441162</v>
      </c>
      <c r="T131" s="99">
        <v>14.6501072930149</v>
      </c>
      <c r="U131" s="99">
        <v>15.16354172447825</v>
      </c>
      <c r="V131" s="99">
        <v>16.300731353975905</v>
      </c>
      <c r="W131" s="99">
        <v>15.512362183570929</v>
      </c>
      <c r="X131" s="99">
        <v>14.979430101026985</v>
      </c>
      <c r="Y131" s="99">
        <v>15.690333609101094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11.450440493490976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14.525112961944821</v>
      </c>
      <c r="K132" s="99">
        <v>13.899669286756911</v>
      </c>
      <c r="L132" s="99">
        <v>14.243543411689437</v>
      </c>
      <c r="M132" s="99">
        <v>12.855360686050128</v>
      </c>
      <c r="N132" s="99">
        <v>11.548973627112918</v>
      </c>
      <c r="O132" s="99">
        <v>10.957719616583169</v>
      </c>
      <c r="P132" s="99">
        <v>10.70455018950067</v>
      </c>
      <c r="Q132" s="99">
        <v>0</v>
      </c>
      <c r="R132" s="99">
        <v>13.169360332573042</v>
      </c>
      <c r="S132" s="99">
        <v>14.041374651603469</v>
      </c>
      <c r="T132" s="99">
        <v>14.664026945597051</v>
      </c>
      <c r="U132" s="99">
        <v>15.170406932365795</v>
      </c>
      <c r="V132" s="99">
        <v>16.293114845244244</v>
      </c>
      <c r="W132" s="99">
        <v>15.533324191467065</v>
      </c>
      <c r="X132" s="99">
        <v>15.0154707377731</v>
      </c>
      <c r="Y132" s="99">
        <v>15.745013834546516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2.6750597707443609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3.7056771621537021</v>
      </c>
      <c r="K133" s="102">
        <v>3.2798994394944829</v>
      </c>
      <c r="L133" s="102">
        <v>3.2279361191030302</v>
      </c>
      <c r="M133" s="102">
        <v>3.3564969646772718</v>
      </c>
      <c r="N133" s="102">
        <v>1.8373981877548913</v>
      </c>
      <c r="O133" s="102">
        <v>1.8718905058103439</v>
      </c>
      <c r="P133" s="102">
        <v>1.881698031559184</v>
      </c>
      <c r="Q133" s="102">
        <v>0</v>
      </c>
      <c r="R133" s="102">
        <v>3.4019136510089489</v>
      </c>
      <c r="S133" s="102">
        <v>3.4227448544555581</v>
      </c>
      <c r="T133" s="102">
        <v>3.6695054159202272</v>
      </c>
      <c r="U133" s="102">
        <v>3.7286325148541857</v>
      </c>
      <c r="V133" s="102">
        <v>4.35193750647813</v>
      </c>
      <c r="W133" s="102">
        <v>3.3179236312622957</v>
      </c>
      <c r="X133" s="102">
        <v>3.800599779976054</v>
      </c>
      <c r="Y133" s="102">
        <v>4.9605222597025262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8.7753807227466183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10.819435799791119</v>
      </c>
      <c r="K134" s="105">
        <v>10.619769847262427</v>
      </c>
      <c r="L134" s="105">
        <v>11.015607292586408</v>
      </c>
      <c r="M134" s="105">
        <v>9.4988637213728548</v>
      </c>
      <c r="N134" s="105">
        <v>9.7115754393580289</v>
      </c>
      <c r="O134" s="105">
        <v>9.0858291107728295</v>
      </c>
      <c r="P134" s="105">
        <v>8.8228521579414867</v>
      </c>
      <c r="Q134" s="105">
        <v>0</v>
      </c>
      <c r="R134" s="105">
        <v>9.7674466815640937</v>
      </c>
      <c r="S134" s="105">
        <v>10.618629797147911</v>
      </c>
      <c r="T134" s="105">
        <v>10.994521529676822</v>
      </c>
      <c r="U134" s="105">
        <v>11.441774417511612</v>
      </c>
      <c r="V134" s="105">
        <v>11.941177338766115</v>
      </c>
      <c r="W134" s="105">
        <v>12.21540056020477</v>
      </c>
      <c r="X134" s="105">
        <v>11.214870957797045</v>
      </c>
      <c r="Y134" s="105">
        <v>10.784491574843992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10.791207432138464</v>
      </c>
      <c r="D135" s="102">
        <v>0</v>
      </c>
      <c r="E135" s="102">
        <v>11.680384326980246</v>
      </c>
      <c r="F135" s="102">
        <v>11.55247631678081</v>
      </c>
      <c r="G135" s="102">
        <v>11.734481963111747</v>
      </c>
      <c r="H135" s="102">
        <v>13.823729023991239</v>
      </c>
      <c r="I135" s="102">
        <v>13.787067748135229</v>
      </c>
      <c r="J135" s="102">
        <v>14.960209518425264</v>
      </c>
      <c r="K135" s="102">
        <v>14.382935211929874</v>
      </c>
      <c r="L135" s="102">
        <v>14.096413436036311</v>
      </c>
      <c r="M135" s="102">
        <v>13.827650199559166</v>
      </c>
      <c r="N135" s="102">
        <v>10.837521171438423</v>
      </c>
      <c r="O135" s="102">
        <v>10.458424181507462</v>
      </c>
      <c r="P135" s="102">
        <v>10.44209329905928</v>
      </c>
      <c r="Q135" s="102">
        <v>12.721683659894891</v>
      </c>
      <c r="R135" s="102">
        <v>13.301509837733105</v>
      </c>
      <c r="S135" s="102">
        <v>14.010337288014338</v>
      </c>
      <c r="T135" s="102">
        <v>14.590276180095872</v>
      </c>
      <c r="U135" s="102">
        <v>15.025022284579602</v>
      </c>
      <c r="V135" s="102">
        <v>16.923073876827214</v>
      </c>
      <c r="W135" s="102">
        <v>15.007080570992102</v>
      </c>
      <c r="X135" s="102">
        <v>14.601170781596526</v>
      </c>
      <c r="Y135" s="102">
        <v>15.741229492722018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10.797335781944147</v>
      </c>
      <c r="D136" s="105">
        <v>0</v>
      </c>
      <c r="E136" s="105">
        <v>11.681754904044057</v>
      </c>
      <c r="F136" s="105">
        <v>11.549810551682107</v>
      </c>
      <c r="G136" s="105">
        <v>11.728882404858544</v>
      </c>
      <c r="H136" s="105">
        <v>13.814358881355099</v>
      </c>
      <c r="I136" s="105">
        <v>13.786068024531396</v>
      </c>
      <c r="J136" s="105">
        <v>14.974418524511888</v>
      </c>
      <c r="K136" s="105">
        <v>14.403449501313728</v>
      </c>
      <c r="L136" s="105">
        <v>14.111296714659135</v>
      </c>
      <c r="M136" s="105">
        <v>13.837543873275921</v>
      </c>
      <c r="N136" s="105">
        <v>10.845542748936216</v>
      </c>
      <c r="O136" s="105">
        <v>10.461074613577138</v>
      </c>
      <c r="P136" s="105">
        <v>10.444968552096956</v>
      </c>
      <c r="Q136" s="105">
        <v>12.724121620957529</v>
      </c>
      <c r="R136" s="105">
        <v>13.305497457650254</v>
      </c>
      <c r="S136" s="105">
        <v>14.011918857294285</v>
      </c>
      <c r="T136" s="105">
        <v>14.591090714295211</v>
      </c>
      <c r="U136" s="105">
        <v>15.029040097852278</v>
      </c>
      <c r="V136" s="105">
        <v>16.939177980999105</v>
      </c>
      <c r="W136" s="105">
        <v>15.026923716114013</v>
      </c>
      <c r="X136" s="105">
        <v>14.637866212312243</v>
      </c>
      <c r="Y136" s="105">
        <v>15.791619131060507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2.5210106649699631</v>
      </c>
      <c r="D137" s="99">
        <v>0</v>
      </c>
      <c r="E137" s="99">
        <v>3.2590560887978199</v>
      </c>
      <c r="F137" s="99">
        <v>2.7396929154189689</v>
      </c>
      <c r="G137" s="99">
        <v>2.3838672181002152</v>
      </c>
      <c r="H137" s="99">
        <v>3.7847650400975459</v>
      </c>
      <c r="I137" s="99">
        <v>3.0703099694634441</v>
      </c>
      <c r="J137" s="99">
        <v>3.8216128204475388</v>
      </c>
      <c r="K137" s="99">
        <v>3.4005268724347535</v>
      </c>
      <c r="L137" s="99">
        <v>3.1976202927609432</v>
      </c>
      <c r="M137" s="99">
        <v>3.6180096305875344</v>
      </c>
      <c r="N137" s="99">
        <v>1.7179507810953356</v>
      </c>
      <c r="O137" s="99">
        <v>1.7839834523045419</v>
      </c>
      <c r="P137" s="99">
        <v>1.8327812307442921</v>
      </c>
      <c r="Q137" s="99">
        <v>3.3900076999368887</v>
      </c>
      <c r="R137" s="99">
        <v>3.4383252747436024</v>
      </c>
      <c r="S137" s="99">
        <v>3.4144734158966776</v>
      </c>
      <c r="T137" s="99">
        <v>3.6505516404093323</v>
      </c>
      <c r="U137" s="99">
        <v>3.693273716777826</v>
      </c>
      <c r="V137" s="99">
        <v>4.5271149050024722</v>
      </c>
      <c r="W137" s="99">
        <v>3.2023759770558047</v>
      </c>
      <c r="X137" s="99">
        <v>3.698226352506726</v>
      </c>
      <c r="Y137" s="99">
        <v>4.9782662145167622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8.2763251169741849</v>
      </c>
      <c r="D138" s="99">
        <v>0</v>
      </c>
      <c r="E138" s="99">
        <v>8.4226988152462354</v>
      </c>
      <c r="F138" s="99">
        <v>8.8101176362631399</v>
      </c>
      <c r="G138" s="99">
        <v>9.345015186758328</v>
      </c>
      <c r="H138" s="99">
        <v>10.029593841257551</v>
      </c>
      <c r="I138" s="99">
        <v>10.715758055067951</v>
      </c>
      <c r="J138" s="99">
        <v>11.152805704064352</v>
      </c>
      <c r="K138" s="99">
        <v>11.002922628878974</v>
      </c>
      <c r="L138" s="99">
        <v>10.913676421898188</v>
      </c>
      <c r="M138" s="99">
        <v>10.219534242688386</v>
      </c>
      <c r="N138" s="99">
        <v>9.1275919678408819</v>
      </c>
      <c r="O138" s="99">
        <v>8.6770911612725943</v>
      </c>
      <c r="P138" s="99">
        <v>8.6121873213526641</v>
      </c>
      <c r="Q138" s="99">
        <v>9.3341139210206396</v>
      </c>
      <c r="R138" s="99">
        <v>9.8671721829066499</v>
      </c>
      <c r="S138" s="99">
        <v>10.597445441397609</v>
      </c>
      <c r="T138" s="99">
        <v>10.94053907388588</v>
      </c>
      <c r="U138" s="99">
        <v>11.335766381074448</v>
      </c>
      <c r="V138" s="99">
        <v>12.412063075996635</v>
      </c>
      <c r="W138" s="99">
        <v>11.824547739058211</v>
      </c>
      <c r="X138" s="99">
        <v>10.939639859805517</v>
      </c>
      <c r="Y138" s="99">
        <v>10.813352916543749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4.6681045170146174</v>
      </c>
      <c r="D139" s="123">
        <v>0</v>
      </c>
      <c r="E139" s="123">
        <v>4.796739069042415</v>
      </c>
      <c r="F139" s="123">
        <v>4.824346396065895</v>
      </c>
      <c r="G139" s="123">
        <v>4.9834100974371678</v>
      </c>
      <c r="H139" s="123">
        <v>5.1681648143885219</v>
      </c>
      <c r="I139" s="123">
        <v>5.078627853154372</v>
      </c>
      <c r="J139" s="123">
        <v>4.7552086030334557</v>
      </c>
      <c r="K139" s="123">
        <v>4.3909010764088743</v>
      </c>
      <c r="L139" s="123">
        <v>4.5271430299328452</v>
      </c>
      <c r="M139" s="123">
        <v>3.8627572025390542</v>
      </c>
      <c r="N139" s="123">
        <v>3.1247055219444286</v>
      </c>
      <c r="O139" s="123">
        <v>3.031753525290799</v>
      </c>
      <c r="P139" s="123">
        <v>2.8035846139271619</v>
      </c>
      <c r="Q139" s="123">
        <v>3.0988110742570321</v>
      </c>
      <c r="R139" s="123">
        <v>3.0957131148746178</v>
      </c>
      <c r="S139" s="123">
        <v>4.0422467024440332</v>
      </c>
      <c r="T139" s="123">
        <v>4.4663455643282708</v>
      </c>
      <c r="U139" s="123">
        <v>4.7037989744315265</v>
      </c>
      <c r="V139" s="123">
        <v>7.396322736399207</v>
      </c>
      <c r="W139" s="123">
        <v>6.7479600255909533</v>
      </c>
      <c r="X139" s="123">
        <v>6.1036496157560842</v>
      </c>
      <c r="Y139" s="123">
        <v>5.9422642697650154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4.5907506115631396</v>
      </c>
      <c r="D140" s="99">
        <v>0</v>
      </c>
      <c r="E140" s="99">
        <v>4.796739069042415</v>
      </c>
      <c r="F140" s="99">
        <v>4.7629872836293288</v>
      </c>
      <c r="G140" s="99">
        <v>5.0242472106142442</v>
      </c>
      <c r="H140" s="99">
        <v>5.2764406508392243</v>
      </c>
      <c r="I140" s="99">
        <v>5.0363421112651796</v>
      </c>
      <c r="J140" s="99">
        <v>4.5711553230090525</v>
      </c>
      <c r="K140" s="99">
        <v>4.5672097688102928</v>
      </c>
      <c r="L140" s="99">
        <v>4.7440994499767308</v>
      </c>
      <c r="M140" s="99">
        <v>3.771985585328252</v>
      </c>
      <c r="N140" s="99">
        <v>2.979421767626222</v>
      </c>
      <c r="O140" s="99">
        <v>3.088208113327731</v>
      </c>
      <c r="P140" s="99">
        <v>2.8070562179915006</v>
      </c>
      <c r="Q140" s="99">
        <v>3.1064015299788901</v>
      </c>
      <c r="R140" s="99">
        <v>2.9077813723792505</v>
      </c>
      <c r="S140" s="99">
        <v>4.0918647435610662</v>
      </c>
      <c r="T140" s="99">
        <v>4.5823887171118489</v>
      </c>
      <c r="U140" s="99">
        <v>4.8598487040155316</v>
      </c>
      <c r="V140" s="99">
        <v>6.973491357956112</v>
      </c>
      <c r="W140" s="99">
        <v>6.8060318670794047</v>
      </c>
      <c r="X140" s="99">
        <v>6.1183581826736635</v>
      </c>
      <c r="Y140" s="99">
        <v>5.859478180218737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5.1404203923298279</v>
      </c>
      <c r="D141" s="110">
        <v>0</v>
      </c>
      <c r="E141" s="110">
        <v>0</v>
      </c>
      <c r="F141" s="110">
        <v>5.1986144158896055</v>
      </c>
      <c r="G141" s="110">
        <v>4.860581730341246</v>
      </c>
      <c r="H141" s="110">
        <v>4.824780831005862</v>
      </c>
      <c r="I141" s="110">
        <v>5.2017159874976482</v>
      </c>
      <c r="J141" s="110">
        <v>5.2802230694429104</v>
      </c>
      <c r="K141" s="110">
        <v>4.1201768524450921</v>
      </c>
      <c r="L141" s="110">
        <v>4.1939727319635551</v>
      </c>
      <c r="M141" s="110">
        <v>3.9711157323675952</v>
      </c>
      <c r="N141" s="110">
        <v>3.3078514480369074</v>
      </c>
      <c r="O141" s="110">
        <v>2.9099157078345788</v>
      </c>
      <c r="P141" s="110">
        <v>2.800980910878907</v>
      </c>
      <c r="Q141" s="110">
        <v>3.0927598944431396</v>
      </c>
      <c r="R141" s="110">
        <v>3.2702989800043736</v>
      </c>
      <c r="S141" s="110">
        <v>3.9558093497298183</v>
      </c>
      <c r="T141" s="110">
        <v>4.3136067749693021</v>
      </c>
      <c r="U141" s="110">
        <v>4.5364189014453817</v>
      </c>
      <c r="V141" s="110">
        <v>7.7140379186155439</v>
      </c>
      <c r="W141" s="110">
        <v>6.7004830830030064</v>
      </c>
      <c r="X141" s="110">
        <v>6.0952390912587875</v>
      </c>
      <c r="Y141" s="110">
        <v>5.9993885020901354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90.318804407751344</v>
      </c>
      <c r="D143" s="118">
        <f t="shared" si="49"/>
        <v>90.899446437660103</v>
      </c>
      <c r="E143" s="118">
        <f t="shared" si="49"/>
        <v>101.20891504304868</v>
      </c>
      <c r="F143" s="118">
        <f t="shared" si="49"/>
        <v>95.603752114960514</v>
      </c>
      <c r="G143" s="118">
        <f t="shared" si="49"/>
        <v>100.38669106310195</v>
      </c>
      <c r="H143" s="118">
        <f t="shared" si="49"/>
        <v>107.41429749634625</v>
      </c>
      <c r="I143" s="118">
        <f t="shared" si="49"/>
        <v>95.849735373966482</v>
      </c>
      <c r="J143" s="118">
        <f t="shared" si="49"/>
        <v>96.392867113921739</v>
      </c>
      <c r="K143" s="118">
        <f t="shared" si="49"/>
        <v>94.263001941071067</v>
      </c>
      <c r="L143" s="118">
        <f t="shared" si="49"/>
        <v>108.05791970564088</v>
      </c>
      <c r="M143" s="118">
        <f t="shared" si="49"/>
        <v>98.586533357872867</v>
      </c>
      <c r="N143" s="118">
        <f t="shared" si="49"/>
        <v>89.229840865774051</v>
      </c>
      <c r="O143" s="118">
        <f t="shared" si="49"/>
        <v>78.213319220924589</v>
      </c>
      <c r="P143" s="118">
        <f t="shared" si="49"/>
        <v>67.986120086018857</v>
      </c>
      <c r="Q143" s="118">
        <f t="shared" si="49"/>
        <v>94.446494273931123</v>
      </c>
      <c r="R143" s="118">
        <f t="shared" ref="R143:V143" si="50">R144+R146+R148+R157</f>
        <v>84.565917141869861</v>
      </c>
      <c r="S143" s="118">
        <f t="shared" si="50"/>
        <v>78.001587432649288</v>
      </c>
      <c r="T143" s="118">
        <f t="shared" si="50"/>
        <v>80.489085922669588</v>
      </c>
      <c r="U143" s="118">
        <f t="shared" si="50"/>
        <v>80.574829348083554</v>
      </c>
      <c r="V143" s="118">
        <f t="shared" si="50"/>
        <v>74.086798003694696</v>
      </c>
      <c r="W143" s="118">
        <f t="shared" ref="W143:Y143" si="51">W144+W146+W148+W157</f>
        <v>82.440647678852315</v>
      </c>
      <c r="X143" s="118">
        <f t="shared" si="51"/>
        <v>73.319043263052365</v>
      </c>
      <c r="Y143" s="118">
        <f t="shared" si="51"/>
        <v>61.085639758137553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74.778935979080444</v>
      </c>
      <c r="D144" s="123">
        <f t="shared" si="52"/>
        <v>75.184607640869601</v>
      </c>
      <c r="E144" s="123">
        <f t="shared" si="52"/>
        <v>84.197662224317952</v>
      </c>
      <c r="F144" s="123">
        <f t="shared" si="52"/>
        <v>78.981564930719969</v>
      </c>
      <c r="G144" s="123">
        <f t="shared" si="52"/>
        <v>83.112006697877291</v>
      </c>
      <c r="H144" s="123">
        <f t="shared" si="52"/>
        <v>87.514849393040095</v>
      </c>
      <c r="I144" s="123">
        <f t="shared" si="52"/>
        <v>75.691054704601783</v>
      </c>
      <c r="J144" s="123">
        <f t="shared" si="52"/>
        <v>75.692321311891462</v>
      </c>
      <c r="K144" s="123">
        <f t="shared" si="52"/>
        <v>74.286466792749835</v>
      </c>
      <c r="L144" s="123">
        <f t="shared" si="52"/>
        <v>87.490824794838773</v>
      </c>
      <c r="M144" s="123">
        <f t="shared" si="52"/>
        <v>79.036018576886633</v>
      </c>
      <c r="N144" s="123">
        <f t="shared" si="52"/>
        <v>71.353584963866965</v>
      </c>
      <c r="O144" s="123">
        <f t="shared" si="52"/>
        <v>62.005231569784833</v>
      </c>
      <c r="P144" s="123">
        <f t="shared" si="52"/>
        <v>52.793945242151771</v>
      </c>
      <c r="Q144" s="123">
        <f t="shared" si="52"/>
        <v>75.47706891168653</v>
      </c>
      <c r="R144" s="123">
        <f t="shared" si="52"/>
        <v>65.066730231324613</v>
      </c>
      <c r="S144" s="123">
        <f t="shared" si="52"/>
        <v>56.115170487372367</v>
      </c>
      <c r="T144" s="123">
        <f t="shared" si="52"/>
        <v>56.105950127857497</v>
      </c>
      <c r="U144" s="123">
        <f t="shared" si="52"/>
        <v>53.537489562554526</v>
      </c>
      <c r="V144" s="123">
        <f t="shared" si="52"/>
        <v>45.799805618957365</v>
      </c>
      <c r="W144" s="123">
        <f t="shared" si="52"/>
        <v>47.579646260249959</v>
      </c>
      <c r="X144" s="123">
        <f t="shared" si="52"/>
        <v>42.042061006919916</v>
      </c>
      <c r="Y144" s="123">
        <f t="shared" si="52"/>
        <v>32.512066529956918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74.778935979080444</v>
      </c>
      <c r="D145" s="99">
        <v>75.184607640869601</v>
      </c>
      <c r="E145" s="99">
        <v>84.197662224317952</v>
      </c>
      <c r="F145" s="99">
        <v>78.981564930719969</v>
      </c>
      <c r="G145" s="99">
        <v>83.112006697877291</v>
      </c>
      <c r="H145" s="99">
        <v>87.514849393040095</v>
      </c>
      <c r="I145" s="99">
        <v>75.691054704601783</v>
      </c>
      <c r="J145" s="99">
        <v>75.692321311891462</v>
      </c>
      <c r="K145" s="99">
        <v>74.286466792749835</v>
      </c>
      <c r="L145" s="99">
        <v>87.490824794838773</v>
      </c>
      <c r="M145" s="99">
        <v>79.036018576886633</v>
      </c>
      <c r="N145" s="99">
        <v>71.353584963866965</v>
      </c>
      <c r="O145" s="99">
        <v>62.005231569784833</v>
      </c>
      <c r="P145" s="99">
        <v>52.793945242151771</v>
      </c>
      <c r="Q145" s="99">
        <v>75.47706891168653</v>
      </c>
      <c r="R145" s="99">
        <v>65.066730231324613</v>
      </c>
      <c r="S145" s="99">
        <v>56.115170487372367</v>
      </c>
      <c r="T145" s="99">
        <v>56.105950127857497</v>
      </c>
      <c r="U145" s="99">
        <v>53.537489562554526</v>
      </c>
      <c r="V145" s="99">
        <v>45.799805618957365</v>
      </c>
      <c r="W145" s="99">
        <v>47.579646260249959</v>
      </c>
      <c r="X145" s="99">
        <v>42.042061006919916</v>
      </c>
      <c r="Y145" s="99">
        <v>32.512066529956918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0.16400487589975768</v>
      </c>
      <c r="D146" s="123">
        <f t="shared" si="53"/>
        <v>0.30123996178968393</v>
      </c>
      <c r="E146" s="123">
        <f t="shared" si="53"/>
        <v>0.58267080415893413</v>
      </c>
      <c r="F146" s="123">
        <f t="shared" si="53"/>
        <v>0.36942366089506262</v>
      </c>
      <c r="G146" s="123">
        <f t="shared" si="53"/>
        <v>0.44653189945683408</v>
      </c>
      <c r="H146" s="123">
        <f t="shared" si="53"/>
        <v>0.87230268840925462</v>
      </c>
      <c r="I146" s="123">
        <f t="shared" si="53"/>
        <v>1.3207219312823932</v>
      </c>
      <c r="J146" s="123">
        <f t="shared" si="53"/>
        <v>1.0069720428122437</v>
      </c>
      <c r="K146" s="123">
        <f t="shared" si="53"/>
        <v>1.2357114209984674</v>
      </c>
      <c r="L146" s="123">
        <f t="shared" si="53"/>
        <v>1.7677066396923968</v>
      </c>
      <c r="M146" s="123">
        <f t="shared" si="53"/>
        <v>1.8688920909503004</v>
      </c>
      <c r="N146" s="123">
        <f t="shared" si="53"/>
        <v>3.9388711267238312</v>
      </c>
      <c r="O146" s="123">
        <f t="shared" si="53"/>
        <v>2.6665698956602197</v>
      </c>
      <c r="P146" s="123">
        <f t="shared" si="53"/>
        <v>1.9438983240037053</v>
      </c>
      <c r="Q146" s="123">
        <f t="shared" si="53"/>
        <v>3.1792929016771847</v>
      </c>
      <c r="R146" s="123">
        <f t="shared" si="53"/>
        <v>3.2375165584032444</v>
      </c>
      <c r="S146" s="123">
        <f t="shared" si="53"/>
        <v>3.7650246632397715</v>
      </c>
      <c r="T146" s="123">
        <f t="shared" si="53"/>
        <v>5.1737601701821143</v>
      </c>
      <c r="U146" s="123">
        <f t="shared" si="53"/>
        <v>7.1479848462559721</v>
      </c>
      <c r="V146" s="123">
        <f t="shared" si="53"/>
        <v>4.0455681131888461</v>
      </c>
      <c r="W146" s="123">
        <f t="shared" si="53"/>
        <v>13.098728192610432</v>
      </c>
      <c r="X146" s="123">
        <f t="shared" si="53"/>
        <v>10.562782293045172</v>
      </c>
      <c r="Y146" s="123">
        <f t="shared" si="53"/>
        <v>6.8912541109597223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0.16400487589975768</v>
      </c>
      <c r="D147" s="99">
        <f>RES_hhdet_in_tesh!D147/RES_summary!D$21</f>
        <v>0.30123996178968393</v>
      </c>
      <c r="E147" s="99">
        <f>RES_hhdet_in_tesh!E147/RES_summary!E$21</f>
        <v>0.58267080415893413</v>
      </c>
      <c r="F147" s="99">
        <f>RES_hhdet_in_tesh!F147/RES_summary!F$21</f>
        <v>0.36942366089506262</v>
      </c>
      <c r="G147" s="99">
        <f>RES_hhdet_in_tesh!G147/RES_summary!G$21</f>
        <v>0.44653189945683408</v>
      </c>
      <c r="H147" s="99">
        <f>RES_hhdet_in_tesh!H147/RES_summary!H$21</f>
        <v>0.87230268840925462</v>
      </c>
      <c r="I147" s="99">
        <f>RES_hhdet_in_tesh!I147/RES_summary!I$21</f>
        <v>1.3207219312823932</v>
      </c>
      <c r="J147" s="99">
        <f>RES_hhdet_in_tesh!J147/RES_summary!J$21</f>
        <v>1.0069720428122437</v>
      </c>
      <c r="K147" s="99">
        <f>RES_hhdet_in_tesh!K147/RES_summary!K$21</f>
        <v>1.2357114209984674</v>
      </c>
      <c r="L147" s="99">
        <f>RES_hhdet_in_tesh!L147/RES_summary!L$21</f>
        <v>1.7677066396923968</v>
      </c>
      <c r="M147" s="99">
        <f>RES_hhdet_in_tesh!M147/RES_summary!M$21</f>
        <v>1.8688920909503004</v>
      </c>
      <c r="N147" s="99">
        <f>RES_hhdet_in_tesh!N147/RES_summary!N$21</f>
        <v>3.9388711267238312</v>
      </c>
      <c r="O147" s="99">
        <f>RES_hhdet_in_tesh!O147/RES_summary!O$21</f>
        <v>2.6665698956602197</v>
      </c>
      <c r="P147" s="99">
        <f>RES_hhdet_in_tesh!P147/RES_summary!P$21</f>
        <v>1.9438983240037053</v>
      </c>
      <c r="Q147" s="99">
        <f>RES_hhdet_in_tesh!Q147/RES_summary!Q$21</f>
        <v>3.1792929016771847</v>
      </c>
      <c r="R147" s="99">
        <f>RES_hhdet_in_tesh!R147/RES_summary!R$21</f>
        <v>3.2375165584032444</v>
      </c>
      <c r="S147" s="99">
        <f>RES_hhdet_in_tesh!S147/RES_summary!S$21</f>
        <v>3.7650246632397715</v>
      </c>
      <c r="T147" s="99">
        <f>RES_hhdet_in_tesh!T147/RES_summary!T$21</f>
        <v>5.1737601701821143</v>
      </c>
      <c r="U147" s="99">
        <f>RES_hhdet_in_tesh!U147/RES_summary!U$21</f>
        <v>7.1479848462559721</v>
      </c>
      <c r="V147" s="99">
        <f>RES_hhdet_in_tesh!V147/RES_summary!V$21</f>
        <v>4.0455681131888461</v>
      </c>
      <c r="W147" s="99">
        <f>RES_hhdet_in_tesh!W147/RES_summary!W$21</f>
        <v>13.098728192610432</v>
      </c>
      <c r="X147" s="99">
        <f>RES_hhdet_in_tesh!X147/RES_summary!X$21</f>
        <v>10.562782293045172</v>
      </c>
      <c r="Y147" s="99">
        <f>RES_hhdet_in_tesh!Y147/RES_summary!Y$21</f>
        <v>6.8912541109597223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10.707512501570349</v>
      </c>
      <c r="D148" s="123">
        <v>10.695579700076623</v>
      </c>
      <c r="E148" s="123">
        <v>11.631842945529367</v>
      </c>
      <c r="F148" s="123">
        <v>11.429567611680168</v>
      </c>
      <c r="G148" s="123">
        <v>11.844821625221833</v>
      </c>
      <c r="H148" s="123">
        <v>13.859276836133008</v>
      </c>
      <c r="I148" s="123">
        <v>13.759155766703381</v>
      </c>
      <c r="J148" s="123">
        <v>14.939433211322816</v>
      </c>
      <c r="K148" s="123">
        <v>14.347089418594491</v>
      </c>
      <c r="L148" s="123">
        <v>14.270802380767019</v>
      </c>
      <c r="M148" s="123">
        <v>13.819364771383174</v>
      </c>
      <c r="N148" s="123">
        <v>10.81143284245073</v>
      </c>
      <c r="O148" s="123">
        <v>10.509814619892715</v>
      </c>
      <c r="P148" s="123">
        <v>10.444695503453394</v>
      </c>
      <c r="Q148" s="123">
        <v>12.691320291203478</v>
      </c>
      <c r="R148" s="123">
        <v>13.165878415349724</v>
      </c>
      <c r="S148" s="123">
        <v>14.079067497179809</v>
      </c>
      <c r="T148" s="123">
        <v>14.743124617228657</v>
      </c>
      <c r="U148" s="123">
        <v>15.185523863597606</v>
      </c>
      <c r="V148" s="123">
        <v>16.845179955735599</v>
      </c>
      <c r="W148" s="123">
        <v>15.014318698001118</v>
      </c>
      <c r="X148" s="123">
        <v>14.610549569048532</v>
      </c>
      <c r="Y148" s="123">
        <v>15.740040948945394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10.280870943044297</v>
      </c>
      <c r="D149" s="99">
        <v>11.248085773656152</v>
      </c>
      <c r="E149" s="99">
        <v>11.228470655240242</v>
      </c>
      <c r="F149" s="99">
        <v>10.178133523382717</v>
      </c>
      <c r="G149" s="99">
        <v>12.948918191104314</v>
      </c>
      <c r="H149" s="99">
        <v>14.194363284529276</v>
      </c>
      <c r="I149" s="99">
        <v>12.755824020562736</v>
      </c>
      <c r="J149" s="99">
        <v>12.914340909204057</v>
      </c>
      <c r="K149" s="99">
        <v>13.555026774927745</v>
      </c>
      <c r="L149" s="99">
        <v>17.47062899663845</v>
      </c>
      <c r="M149" s="99">
        <v>13.604025038964862</v>
      </c>
      <c r="N149" s="99">
        <v>10.252220099627204</v>
      </c>
      <c r="O149" s="99">
        <v>11.383951157179315</v>
      </c>
      <c r="P149" s="99">
        <v>10.507760685217313</v>
      </c>
      <c r="Q149" s="99">
        <v>11.276154508203945</v>
      </c>
      <c r="R149" s="99">
        <v>10.426295392908534</v>
      </c>
      <c r="S149" s="99">
        <v>15.05057916414057</v>
      </c>
      <c r="T149" s="99">
        <v>16.935966223855036</v>
      </c>
      <c r="U149" s="99">
        <v>18.102463424218321</v>
      </c>
      <c r="V149" s="99">
        <v>14.482094716545182</v>
      </c>
      <c r="W149" s="99">
        <v>15.271450142043776</v>
      </c>
      <c r="X149" s="99">
        <v>14.937193129196112</v>
      </c>
      <c r="Y149" s="99">
        <v>15.222998753728303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10.791207432138462</v>
      </c>
      <c r="D153" s="102">
        <v>10.580237777227101</v>
      </c>
      <c r="E153" s="102">
        <v>11.680384326980244</v>
      </c>
      <c r="F153" s="102">
        <v>11.55247631678081</v>
      </c>
      <c r="G153" s="102">
        <v>11.734481963111751</v>
      </c>
      <c r="H153" s="102">
        <v>13.823729023991238</v>
      </c>
      <c r="I153" s="102">
        <v>13.787067748135225</v>
      </c>
      <c r="J153" s="102">
        <v>14.960209518425268</v>
      </c>
      <c r="K153" s="102">
        <v>14.38293521192988</v>
      </c>
      <c r="L153" s="102">
        <v>14.096413436036306</v>
      </c>
      <c r="M153" s="102">
        <v>13.827650199559166</v>
      </c>
      <c r="N153" s="102">
        <v>10.837521171438423</v>
      </c>
      <c r="O153" s="102">
        <v>10.458424181507459</v>
      </c>
      <c r="P153" s="102">
        <v>10.442093299059282</v>
      </c>
      <c r="Q153" s="102">
        <v>12.721683659894895</v>
      </c>
      <c r="R153" s="102">
        <v>13.301509837733105</v>
      </c>
      <c r="S153" s="102">
        <v>14.010337288014338</v>
      </c>
      <c r="T153" s="102">
        <v>14.590276180095872</v>
      </c>
      <c r="U153" s="102">
        <v>15.025022284579602</v>
      </c>
      <c r="V153" s="102">
        <v>16.92307387682721</v>
      </c>
      <c r="W153" s="102">
        <v>15.007080570992104</v>
      </c>
      <c r="X153" s="102">
        <v>14.601170781596526</v>
      </c>
      <c r="Y153" s="102">
        <v>15.741229492722011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10.797335781944152</v>
      </c>
      <c r="D154" s="105">
        <v>10.584413139013499</v>
      </c>
      <c r="E154" s="105">
        <v>11.681754904044057</v>
      </c>
      <c r="F154" s="105">
        <v>0</v>
      </c>
      <c r="G154" s="105">
        <v>11.728882404858544</v>
      </c>
      <c r="H154" s="105">
        <v>13.814358881355105</v>
      </c>
      <c r="I154" s="105">
        <v>13.786068024531401</v>
      </c>
      <c r="J154" s="105">
        <v>14.974418524511888</v>
      </c>
      <c r="K154" s="105">
        <v>14.403449501313728</v>
      </c>
      <c r="L154" s="105">
        <v>14.111296714659131</v>
      </c>
      <c r="M154" s="105">
        <v>13.837543873275921</v>
      </c>
      <c r="N154" s="105">
        <v>10.845542748936216</v>
      </c>
      <c r="O154" s="105">
        <v>10.461074613577141</v>
      </c>
      <c r="P154" s="105">
        <v>10.444968552096956</v>
      </c>
      <c r="Q154" s="105">
        <v>12.724121620957529</v>
      </c>
      <c r="R154" s="105">
        <v>13.305497457650253</v>
      </c>
      <c r="S154" s="105">
        <v>14.011918857294281</v>
      </c>
      <c r="T154" s="105">
        <v>14.591090714295211</v>
      </c>
      <c r="U154" s="105">
        <v>15.029040097852278</v>
      </c>
      <c r="V154" s="105">
        <v>16.939177980999105</v>
      </c>
      <c r="W154" s="105">
        <v>15.026923716114014</v>
      </c>
      <c r="X154" s="105">
        <v>14.637866212312243</v>
      </c>
      <c r="Y154" s="105">
        <v>15.791619131060511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2.5210106649699635</v>
      </c>
      <c r="D155" s="99">
        <v>2.4173382494551823</v>
      </c>
      <c r="E155" s="99">
        <v>3.2590560887978204</v>
      </c>
      <c r="F155" s="99">
        <v>0</v>
      </c>
      <c r="G155" s="99">
        <v>2.3838672181002156</v>
      </c>
      <c r="H155" s="99">
        <v>3.7847650400975472</v>
      </c>
      <c r="I155" s="99">
        <v>3.0703099694634441</v>
      </c>
      <c r="J155" s="99">
        <v>3.8216128204475379</v>
      </c>
      <c r="K155" s="99">
        <v>3.400526872434753</v>
      </c>
      <c r="L155" s="99">
        <v>3.1976202927609432</v>
      </c>
      <c r="M155" s="99">
        <v>3.6180096305875336</v>
      </c>
      <c r="N155" s="99">
        <v>1.7179507810953354</v>
      </c>
      <c r="O155" s="99">
        <v>1.7839834523045421</v>
      </c>
      <c r="P155" s="99">
        <v>1.8327812307442923</v>
      </c>
      <c r="Q155" s="99">
        <v>3.3900076999368896</v>
      </c>
      <c r="R155" s="99">
        <v>3.4383252747436033</v>
      </c>
      <c r="S155" s="99">
        <v>3.4144734158966767</v>
      </c>
      <c r="T155" s="99">
        <v>3.6505516404093319</v>
      </c>
      <c r="U155" s="99">
        <v>3.6932737167778269</v>
      </c>
      <c r="V155" s="99">
        <v>4.5271149050024695</v>
      </c>
      <c r="W155" s="99">
        <v>3.2023759770558047</v>
      </c>
      <c r="X155" s="99">
        <v>3.6982263525067269</v>
      </c>
      <c r="Y155" s="99">
        <v>4.9782662145167622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8.2763251169741885</v>
      </c>
      <c r="D156" s="99">
        <v>8.1670748895583163</v>
      </c>
      <c r="E156" s="99">
        <v>8.4226988152462354</v>
      </c>
      <c r="F156" s="99">
        <v>0</v>
      </c>
      <c r="G156" s="99">
        <v>9.345015186758328</v>
      </c>
      <c r="H156" s="99">
        <v>10.029593841257554</v>
      </c>
      <c r="I156" s="99">
        <v>10.715758055067953</v>
      </c>
      <c r="J156" s="99">
        <v>11.152805704064352</v>
      </c>
      <c r="K156" s="99">
        <v>11.002922628878975</v>
      </c>
      <c r="L156" s="99">
        <v>10.913676421898188</v>
      </c>
      <c r="M156" s="99">
        <v>10.219534242688386</v>
      </c>
      <c r="N156" s="99">
        <v>9.1275919678408819</v>
      </c>
      <c r="O156" s="99">
        <v>8.6770911612725996</v>
      </c>
      <c r="P156" s="99">
        <v>8.6121873213526658</v>
      </c>
      <c r="Q156" s="99">
        <v>9.3341139210206396</v>
      </c>
      <c r="R156" s="99">
        <v>9.8671721829066481</v>
      </c>
      <c r="S156" s="99">
        <v>10.597445441397603</v>
      </c>
      <c r="T156" s="99">
        <v>10.94053907388588</v>
      </c>
      <c r="U156" s="99">
        <v>11.335766381074452</v>
      </c>
      <c r="V156" s="99">
        <v>12.412063075996636</v>
      </c>
      <c r="W156" s="99">
        <v>11.824547739058207</v>
      </c>
      <c r="X156" s="99">
        <v>10.939639859805517</v>
      </c>
      <c r="Y156" s="99">
        <v>10.813352916543749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4.6683510512007897</v>
      </c>
      <c r="D157" s="123">
        <v>4.7180191349241953</v>
      </c>
      <c r="E157" s="123">
        <v>4.7967390690424141</v>
      </c>
      <c r="F157" s="123">
        <v>4.8231959116653043</v>
      </c>
      <c r="G157" s="123">
        <v>4.9833308405459951</v>
      </c>
      <c r="H157" s="123">
        <v>5.1678685787638976</v>
      </c>
      <c r="I157" s="123">
        <v>5.0788029713789218</v>
      </c>
      <c r="J157" s="123">
        <v>4.7541405478952097</v>
      </c>
      <c r="K157" s="123">
        <v>4.3937343087282743</v>
      </c>
      <c r="L157" s="123">
        <v>4.5285858903427032</v>
      </c>
      <c r="M157" s="123">
        <v>3.8622579186527539</v>
      </c>
      <c r="N157" s="123">
        <v>3.1259519327325287</v>
      </c>
      <c r="O157" s="123">
        <v>3.0317031355868242</v>
      </c>
      <c r="P157" s="123">
        <v>2.8035810164099964</v>
      </c>
      <c r="Q157" s="123">
        <v>3.0988121693639301</v>
      </c>
      <c r="R157" s="123">
        <v>3.0957919367922799</v>
      </c>
      <c r="S157" s="123">
        <v>4.0423247848573389</v>
      </c>
      <c r="T157" s="123">
        <v>4.4662510074013282</v>
      </c>
      <c r="U157" s="123">
        <v>4.7038310756754589</v>
      </c>
      <c r="V157" s="123">
        <v>7.3962443158128748</v>
      </c>
      <c r="W157" s="123">
        <v>6.7479545279908129</v>
      </c>
      <c r="X157" s="123">
        <v>6.1036503940387368</v>
      </c>
      <c r="Y157" s="123">
        <v>5.9422781682755188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4.5907506115631387</v>
      </c>
      <c r="D158" s="99">
        <v>4.7180191349241953</v>
      </c>
      <c r="E158" s="99">
        <v>4.7967390690424141</v>
      </c>
      <c r="F158" s="99">
        <v>4.7629872836293305</v>
      </c>
      <c r="G158" s="99">
        <v>5.0242472106142442</v>
      </c>
      <c r="H158" s="99">
        <v>5.2764406508392252</v>
      </c>
      <c r="I158" s="99">
        <v>5.0363421112651805</v>
      </c>
      <c r="J158" s="99">
        <v>4.5711553230090525</v>
      </c>
      <c r="K158" s="99">
        <v>4.5672097688102928</v>
      </c>
      <c r="L158" s="99">
        <v>4.7440994499767308</v>
      </c>
      <c r="M158" s="99">
        <v>3.7719855853282525</v>
      </c>
      <c r="N158" s="99">
        <v>2.9794217676262225</v>
      </c>
      <c r="O158" s="99">
        <v>3.088208113327731</v>
      </c>
      <c r="P158" s="99">
        <v>2.8070562179915011</v>
      </c>
      <c r="Q158" s="99">
        <v>3.1064015299788901</v>
      </c>
      <c r="R158" s="99">
        <v>2.9077813723792518</v>
      </c>
      <c r="S158" s="99">
        <v>4.0918647435610653</v>
      </c>
      <c r="T158" s="99">
        <v>4.5823887171118498</v>
      </c>
      <c r="U158" s="99">
        <v>4.8598487040155316</v>
      </c>
      <c r="V158" s="99">
        <v>6.973491357956112</v>
      </c>
      <c r="W158" s="99">
        <v>6.8060318670794047</v>
      </c>
      <c r="X158" s="99">
        <v>6.1183581826736635</v>
      </c>
      <c r="Y158" s="99">
        <v>5.8594781802187379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5.1404203923298288</v>
      </c>
      <c r="D159" s="110">
        <v>0</v>
      </c>
      <c r="E159" s="110">
        <v>0</v>
      </c>
      <c r="F159" s="110">
        <v>5.1986144158896064</v>
      </c>
      <c r="G159" s="110">
        <v>4.8605817303412451</v>
      </c>
      <c r="H159" s="110">
        <v>4.824780831005862</v>
      </c>
      <c r="I159" s="110">
        <v>5.2017159874976482</v>
      </c>
      <c r="J159" s="110">
        <v>5.2802230694429095</v>
      </c>
      <c r="K159" s="110">
        <v>4.1201768524450912</v>
      </c>
      <c r="L159" s="110">
        <v>4.193972731963556</v>
      </c>
      <c r="M159" s="110">
        <v>3.9711157323675952</v>
      </c>
      <c r="N159" s="110">
        <v>3.3078514480369066</v>
      </c>
      <c r="O159" s="110">
        <v>2.9099157078345779</v>
      </c>
      <c r="P159" s="110">
        <v>2.800980910878907</v>
      </c>
      <c r="Q159" s="110">
        <v>3.0927598944431383</v>
      </c>
      <c r="R159" s="110">
        <v>3.2702989800043736</v>
      </c>
      <c r="S159" s="110">
        <v>3.9558093497298192</v>
      </c>
      <c r="T159" s="110">
        <v>4.313606774969303</v>
      </c>
      <c r="U159" s="110">
        <v>4.5364189014453817</v>
      </c>
      <c r="V159" s="110">
        <v>7.7140379186155457</v>
      </c>
      <c r="W159" s="110">
        <v>6.7004830830030055</v>
      </c>
      <c r="X159" s="110">
        <v>6.0952390912587875</v>
      </c>
      <c r="Y159" s="110">
        <v>5.9993885020901345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92.537723081029014</v>
      </c>
      <c r="D161" s="118">
        <f t="shared" si="54"/>
        <v>92.726326606221392</v>
      </c>
      <c r="E161" s="118">
        <f t="shared" si="54"/>
        <v>100.2307888515578</v>
      </c>
      <c r="F161" s="118">
        <f t="shared" si="54"/>
        <v>96.568141751683854</v>
      </c>
      <c r="G161" s="118">
        <f t="shared" si="54"/>
        <v>102.72674073501933</v>
      </c>
      <c r="H161" s="118">
        <f t="shared" si="54"/>
        <v>103.90900134454628</v>
      </c>
      <c r="I161" s="118">
        <f t="shared" si="54"/>
        <v>97.046014913701327</v>
      </c>
      <c r="J161" s="118">
        <f t="shared" si="54"/>
        <v>99.480256341362917</v>
      </c>
      <c r="K161" s="118">
        <f t="shared" si="54"/>
        <v>101.08800829592502</v>
      </c>
      <c r="L161" s="118">
        <f t="shared" si="54"/>
        <v>0</v>
      </c>
      <c r="M161" s="118">
        <f t="shared" si="54"/>
        <v>0</v>
      </c>
      <c r="N161" s="118">
        <f t="shared" si="54"/>
        <v>87.713955234425185</v>
      </c>
      <c r="O161" s="118">
        <f t="shared" si="54"/>
        <v>85.613376704685834</v>
      </c>
      <c r="P161" s="118">
        <f t="shared" si="54"/>
        <v>77.103898243869935</v>
      </c>
      <c r="Q161" s="118">
        <f t="shared" si="54"/>
        <v>84.78115661394159</v>
      </c>
      <c r="R161" s="118">
        <f t="shared" ref="R161:V161" si="55">R162+R164+R166+R175</f>
        <v>83.916039332279311</v>
      </c>
      <c r="S161" s="118">
        <f t="shared" si="55"/>
        <v>85.0887988956801</v>
      </c>
      <c r="T161" s="118">
        <f t="shared" si="55"/>
        <v>76.869404653138105</v>
      </c>
      <c r="U161" s="118">
        <f t="shared" si="55"/>
        <v>61.251192790963728</v>
      </c>
      <c r="V161" s="118">
        <f t="shared" si="55"/>
        <v>61.61671078260553</v>
      </c>
      <c r="W161" s="118">
        <f t="shared" ref="W161:Y161" si="56">W162+W164+W166+W175</f>
        <v>76.767521565378075</v>
      </c>
      <c r="X161" s="118">
        <f t="shared" si="56"/>
        <v>72.212676213666555</v>
      </c>
      <c r="Y161" s="118">
        <f t="shared" si="56"/>
        <v>64.405355723896463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77.005540305001944</v>
      </c>
      <c r="D162" s="123">
        <f t="shared" si="57"/>
        <v>77.024711206552197</v>
      </c>
      <c r="E162" s="123">
        <f t="shared" si="57"/>
        <v>83.239208816720719</v>
      </c>
      <c r="F162" s="123">
        <f t="shared" si="57"/>
        <v>79.961087677928859</v>
      </c>
      <c r="G162" s="123">
        <f t="shared" si="57"/>
        <v>85.429727283499417</v>
      </c>
      <c r="H162" s="123">
        <f t="shared" si="57"/>
        <v>84.058394944606476</v>
      </c>
      <c r="I162" s="123">
        <f t="shared" si="57"/>
        <v>76.80095218082549</v>
      </c>
      <c r="J162" s="123">
        <f t="shared" si="57"/>
        <v>78.769151267427546</v>
      </c>
      <c r="K162" s="123">
        <f t="shared" si="57"/>
        <v>81.079891911678217</v>
      </c>
      <c r="L162" s="123">
        <f t="shared" si="57"/>
        <v>0</v>
      </c>
      <c r="M162" s="123">
        <f t="shared" si="57"/>
        <v>0</v>
      </c>
      <c r="N162" s="123">
        <f t="shared" si="57"/>
        <v>70.036964883707327</v>
      </c>
      <c r="O162" s="123">
        <f t="shared" si="57"/>
        <v>69.399526913958582</v>
      </c>
      <c r="P162" s="123">
        <f t="shared" si="57"/>
        <v>61.914041113182144</v>
      </c>
      <c r="Q162" s="123">
        <f t="shared" si="57"/>
        <v>65.836513769963545</v>
      </c>
      <c r="R162" s="123">
        <f t="shared" si="57"/>
        <v>64.420066165904515</v>
      </c>
      <c r="S162" s="123">
        <f t="shared" si="57"/>
        <v>63.19065550934161</v>
      </c>
      <c r="T162" s="123">
        <f t="shared" si="57"/>
        <v>52.498409152070501</v>
      </c>
      <c r="U162" s="123">
        <f t="shared" si="57"/>
        <v>34.22949807764968</v>
      </c>
      <c r="V162" s="123">
        <f t="shared" si="57"/>
        <v>33.343505564613544</v>
      </c>
      <c r="W162" s="123">
        <f t="shared" si="57"/>
        <v>42.075304983426435</v>
      </c>
      <c r="X162" s="123">
        <f t="shared" si="57"/>
        <v>41.178310192242627</v>
      </c>
      <c r="Y162" s="123">
        <f t="shared" si="57"/>
        <v>36.003941683394395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77.005540305001944</v>
      </c>
      <c r="D163" s="110">
        <v>77.024711206552197</v>
      </c>
      <c r="E163" s="110">
        <v>83.239208816720719</v>
      </c>
      <c r="F163" s="110">
        <v>79.961087677928859</v>
      </c>
      <c r="G163" s="110">
        <v>85.429727283499417</v>
      </c>
      <c r="H163" s="110">
        <v>84.058394944606476</v>
      </c>
      <c r="I163" s="110">
        <v>76.80095218082549</v>
      </c>
      <c r="J163" s="110">
        <v>78.769151267427546</v>
      </c>
      <c r="K163" s="110">
        <v>81.079891911678217</v>
      </c>
      <c r="L163" s="110">
        <v>0</v>
      </c>
      <c r="M163" s="110">
        <v>0</v>
      </c>
      <c r="N163" s="110">
        <v>70.036964883707327</v>
      </c>
      <c r="O163" s="110">
        <v>69.399526913958582</v>
      </c>
      <c r="P163" s="110">
        <v>61.914041113182144</v>
      </c>
      <c r="Q163" s="110">
        <v>65.836513769963545</v>
      </c>
      <c r="R163" s="110">
        <v>64.420066165904515</v>
      </c>
      <c r="S163" s="110">
        <v>63.19065550934161</v>
      </c>
      <c r="T163" s="110">
        <v>52.498409152070501</v>
      </c>
      <c r="U163" s="110">
        <v>34.22949807764968</v>
      </c>
      <c r="V163" s="110">
        <v>33.343505564613544</v>
      </c>
      <c r="W163" s="110">
        <v>42.075304983426435</v>
      </c>
      <c r="X163" s="110">
        <v>41.178310192242627</v>
      </c>
      <c r="Y163" s="110">
        <v>36.003941683394395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0.15575882068692071</v>
      </c>
      <c r="D164" s="123">
        <f t="shared" si="58"/>
        <v>0.28630669872660558</v>
      </c>
      <c r="E164" s="123">
        <f t="shared" si="58"/>
        <v>0.5625252710364177</v>
      </c>
      <c r="F164" s="123">
        <f t="shared" si="58"/>
        <v>0.35670799140773252</v>
      </c>
      <c r="G164" s="123">
        <f t="shared" si="58"/>
        <v>0.46081330349063476</v>
      </c>
      <c r="H164" s="123">
        <f t="shared" si="58"/>
        <v>0.82472254176875004</v>
      </c>
      <c r="I164" s="123">
        <f t="shared" si="58"/>
        <v>1.4011960274537216</v>
      </c>
      <c r="J164" s="123">
        <f t="shared" si="58"/>
        <v>1.029103296500425</v>
      </c>
      <c r="K164" s="123">
        <f t="shared" si="58"/>
        <v>1.2737333108753435</v>
      </c>
      <c r="L164" s="123">
        <f t="shared" si="58"/>
        <v>0</v>
      </c>
      <c r="M164" s="123">
        <f t="shared" si="58"/>
        <v>0</v>
      </c>
      <c r="N164" s="123">
        <f t="shared" si="58"/>
        <v>3.7430792870913603</v>
      </c>
      <c r="O164" s="123">
        <f t="shared" si="58"/>
        <v>2.6707626156219488</v>
      </c>
      <c r="P164" s="123">
        <f t="shared" si="58"/>
        <v>1.9415364639214401</v>
      </c>
      <c r="Q164" s="123">
        <f t="shared" si="58"/>
        <v>3.156262309565979</v>
      </c>
      <c r="R164" s="123">
        <f t="shared" si="58"/>
        <v>3.2376737957300246</v>
      </c>
      <c r="S164" s="123">
        <f t="shared" si="58"/>
        <v>3.7755676952824482</v>
      </c>
      <c r="T164" s="123">
        <f t="shared" si="58"/>
        <v>5.1620065941403883</v>
      </c>
      <c r="U164" s="123">
        <f t="shared" si="58"/>
        <v>7.1337627106292647</v>
      </c>
      <c r="V164" s="123">
        <f t="shared" si="58"/>
        <v>4.0321526755356976</v>
      </c>
      <c r="W164" s="123">
        <f t="shared" si="58"/>
        <v>12.929980451233678</v>
      </c>
      <c r="X164" s="123">
        <f t="shared" si="58"/>
        <v>10.320174024646782</v>
      </c>
      <c r="Y164" s="123">
        <f t="shared" si="58"/>
        <v>6.7190702567929304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0.15575882068692071</v>
      </c>
      <c r="D165" s="99">
        <f>RES_hhdet_in_tesh!D165/RES_summary!D$21</f>
        <v>0.28630669872660558</v>
      </c>
      <c r="E165" s="99">
        <f>RES_hhdet_in_tesh!E165/RES_summary!E$21</f>
        <v>0.5625252710364177</v>
      </c>
      <c r="F165" s="99">
        <f>RES_hhdet_in_tesh!F165/RES_summary!F$21</f>
        <v>0.35670799140773252</v>
      </c>
      <c r="G165" s="99">
        <f>RES_hhdet_in_tesh!G165/RES_summary!G$21</f>
        <v>0.46081330349063476</v>
      </c>
      <c r="H165" s="99">
        <f>RES_hhdet_in_tesh!H165/RES_summary!H$21</f>
        <v>0.82472254176875004</v>
      </c>
      <c r="I165" s="99">
        <f>RES_hhdet_in_tesh!I165/RES_summary!I$21</f>
        <v>1.4011960274537216</v>
      </c>
      <c r="J165" s="99">
        <f>RES_hhdet_in_tesh!J165/RES_summary!J$21</f>
        <v>1.029103296500425</v>
      </c>
      <c r="K165" s="99">
        <f>RES_hhdet_in_tesh!K165/RES_summary!K$21</f>
        <v>1.2737333108753435</v>
      </c>
      <c r="L165" s="99">
        <f>RES_hhdet_in_tesh!L165/RES_summary!L$21</f>
        <v>0</v>
      </c>
      <c r="M165" s="99">
        <f>RES_hhdet_in_tesh!M165/RES_summary!M$21</f>
        <v>0</v>
      </c>
      <c r="N165" s="99">
        <f>RES_hhdet_in_tesh!N165/RES_summary!N$21</f>
        <v>3.7430792870913603</v>
      </c>
      <c r="O165" s="99">
        <f>RES_hhdet_in_tesh!O165/RES_summary!O$21</f>
        <v>2.6707626156219488</v>
      </c>
      <c r="P165" s="99">
        <f>RES_hhdet_in_tesh!P165/RES_summary!P$21</f>
        <v>1.9415364639214401</v>
      </c>
      <c r="Q165" s="99">
        <f>RES_hhdet_in_tesh!Q165/RES_summary!Q$21</f>
        <v>3.156262309565979</v>
      </c>
      <c r="R165" s="99">
        <f>RES_hhdet_in_tesh!R165/RES_summary!R$21</f>
        <v>3.2376737957300246</v>
      </c>
      <c r="S165" s="99">
        <f>RES_hhdet_in_tesh!S165/RES_summary!S$21</f>
        <v>3.7755676952824482</v>
      </c>
      <c r="T165" s="99">
        <f>RES_hhdet_in_tesh!T165/RES_summary!T$21</f>
        <v>5.1620065941403883</v>
      </c>
      <c r="U165" s="99">
        <f>RES_hhdet_in_tesh!U165/RES_summary!U$21</f>
        <v>7.1337627106292647</v>
      </c>
      <c r="V165" s="99">
        <f>RES_hhdet_in_tesh!V165/RES_summary!V$21</f>
        <v>4.0321526755356976</v>
      </c>
      <c r="W165" s="99">
        <f>RES_hhdet_in_tesh!W165/RES_summary!W$21</f>
        <v>12.929980451233678</v>
      </c>
      <c r="X165" s="99">
        <f>RES_hhdet_in_tesh!X165/RES_summary!X$21</f>
        <v>10.320174024646782</v>
      </c>
      <c r="Y165" s="99">
        <f>RES_hhdet_in_tesh!Y165/RES_summary!Y$21</f>
        <v>6.7190702567929304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10.708903821323556</v>
      </c>
      <c r="D166" s="123">
        <v>10.6972895660184</v>
      </c>
      <c r="E166" s="123">
        <v>11.63231569475824</v>
      </c>
      <c r="F166" s="123">
        <v>11.426328910623496</v>
      </c>
      <c r="G166" s="123">
        <v>11.852258615392717</v>
      </c>
      <c r="H166" s="123">
        <v>13.858792426870442</v>
      </c>
      <c r="I166" s="123">
        <v>13.764847464806619</v>
      </c>
      <c r="J166" s="123">
        <v>14.927735552874296</v>
      </c>
      <c r="K166" s="123">
        <v>14.345986471107247</v>
      </c>
      <c r="L166" s="123">
        <v>0</v>
      </c>
      <c r="M166" s="123">
        <v>0</v>
      </c>
      <c r="N166" s="123">
        <v>10.807560228448128</v>
      </c>
      <c r="O166" s="123">
        <v>10.5109458559578</v>
      </c>
      <c r="P166" s="123">
        <v>10.444739255425965</v>
      </c>
      <c r="Q166" s="123">
        <v>12.689591524263404</v>
      </c>
      <c r="R166" s="123">
        <v>13.163008890873222</v>
      </c>
      <c r="S166" s="123">
        <v>14.080836618906485</v>
      </c>
      <c r="T166" s="123">
        <v>14.742665119376927</v>
      </c>
      <c r="U166" s="123">
        <v>15.184233816254201</v>
      </c>
      <c r="V166" s="123">
        <v>16.844815229536067</v>
      </c>
      <c r="W166" s="123">
        <v>15.014290397715662</v>
      </c>
      <c r="X166" s="123">
        <v>14.610541377372321</v>
      </c>
      <c r="Y166" s="123">
        <v>15.740078079794028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10.280870943044299</v>
      </c>
      <c r="D167" s="99">
        <v>11.248085773656154</v>
      </c>
      <c r="E167" s="99">
        <v>11.228470655240246</v>
      </c>
      <c r="F167" s="99">
        <v>10.178133523382717</v>
      </c>
      <c r="G167" s="99">
        <v>12.948918191104314</v>
      </c>
      <c r="H167" s="99">
        <v>14.194363284529274</v>
      </c>
      <c r="I167" s="99">
        <v>12.755824020562736</v>
      </c>
      <c r="J167" s="99">
        <v>12.914340909204057</v>
      </c>
      <c r="K167" s="99">
        <v>13.555026774927745</v>
      </c>
      <c r="L167" s="99">
        <v>0</v>
      </c>
      <c r="M167" s="99">
        <v>0</v>
      </c>
      <c r="N167" s="99">
        <v>10.252220099627204</v>
      </c>
      <c r="O167" s="99">
        <v>11.383951157179315</v>
      </c>
      <c r="P167" s="99">
        <v>10.507760685217317</v>
      </c>
      <c r="Q167" s="99">
        <v>11.276154508203948</v>
      </c>
      <c r="R167" s="99">
        <v>10.426295392908536</v>
      </c>
      <c r="S167" s="99">
        <v>15.050579164140569</v>
      </c>
      <c r="T167" s="99">
        <v>16.935966223855033</v>
      </c>
      <c r="U167" s="99">
        <v>18.102463424218321</v>
      </c>
      <c r="V167" s="99">
        <v>14.482094716545182</v>
      </c>
      <c r="W167" s="99">
        <v>15.271450142043776</v>
      </c>
      <c r="X167" s="99">
        <v>14.937193129196105</v>
      </c>
      <c r="Y167" s="99">
        <v>15.222998753728302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10.791207432138464</v>
      </c>
      <c r="D171" s="102">
        <v>10.580237777227099</v>
      </c>
      <c r="E171" s="102">
        <v>11.680384326980244</v>
      </c>
      <c r="F171" s="102">
        <v>11.55247631678081</v>
      </c>
      <c r="G171" s="102">
        <v>11.734481963111747</v>
      </c>
      <c r="H171" s="102">
        <v>13.823729023991238</v>
      </c>
      <c r="I171" s="102">
        <v>13.787067748135224</v>
      </c>
      <c r="J171" s="102">
        <v>14.96020951842527</v>
      </c>
      <c r="K171" s="102">
        <v>14.382935211929878</v>
      </c>
      <c r="L171" s="102">
        <v>0</v>
      </c>
      <c r="M171" s="102">
        <v>0</v>
      </c>
      <c r="N171" s="102">
        <v>10.837521171438427</v>
      </c>
      <c r="O171" s="102">
        <v>10.458424181507461</v>
      </c>
      <c r="P171" s="102">
        <v>10.44209329905928</v>
      </c>
      <c r="Q171" s="102">
        <v>12.721683659894889</v>
      </c>
      <c r="R171" s="102">
        <v>13.301509837733107</v>
      </c>
      <c r="S171" s="102">
        <v>14.010337288014338</v>
      </c>
      <c r="T171" s="102">
        <v>14.590276180095872</v>
      </c>
      <c r="U171" s="102">
        <v>15.025022284579601</v>
      </c>
      <c r="V171" s="102">
        <v>16.92307387682721</v>
      </c>
      <c r="W171" s="102">
        <v>15.007080570992104</v>
      </c>
      <c r="X171" s="102">
        <v>14.601170781596524</v>
      </c>
      <c r="Y171" s="102">
        <v>15.741229492722011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10.797335781944151</v>
      </c>
      <c r="D172" s="105">
        <v>10.584413139013499</v>
      </c>
      <c r="E172" s="105">
        <v>11.681754904044057</v>
      </c>
      <c r="F172" s="105">
        <v>0</v>
      </c>
      <c r="G172" s="105">
        <v>11.728882404858544</v>
      </c>
      <c r="H172" s="105">
        <v>13.814358881355105</v>
      </c>
      <c r="I172" s="105">
        <v>13.786068024531401</v>
      </c>
      <c r="J172" s="105">
        <v>14.974418524511888</v>
      </c>
      <c r="K172" s="105">
        <v>14.403449501313728</v>
      </c>
      <c r="L172" s="105">
        <v>0</v>
      </c>
      <c r="M172" s="105">
        <v>0</v>
      </c>
      <c r="N172" s="105">
        <v>10.845542748936216</v>
      </c>
      <c r="O172" s="105">
        <v>10.461074613577141</v>
      </c>
      <c r="P172" s="105">
        <v>10.444968552096958</v>
      </c>
      <c r="Q172" s="105">
        <v>12.724121620957533</v>
      </c>
      <c r="R172" s="105">
        <v>13.305497457650254</v>
      </c>
      <c r="S172" s="105">
        <v>14.011918857294287</v>
      </c>
      <c r="T172" s="105">
        <v>14.591090714295211</v>
      </c>
      <c r="U172" s="105">
        <v>15.029040097852274</v>
      </c>
      <c r="V172" s="105">
        <v>16.939177980999109</v>
      </c>
      <c r="W172" s="105">
        <v>15.026923716114014</v>
      </c>
      <c r="X172" s="105">
        <v>14.637866212312247</v>
      </c>
      <c r="Y172" s="105">
        <v>15.791619131060511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2.5210106649699626</v>
      </c>
      <c r="D173" s="99">
        <v>2.4173382494551823</v>
      </c>
      <c r="E173" s="99">
        <v>3.2590560887978204</v>
      </c>
      <c r="F173" s="99">
        <v>0</v>
      </c>
      <c r="G173" s="99">
        <v>2.3838672181002156</v>
      </c>
      <c r="H173" s="99">
        <v>3.7847650400975472</v>
      </c>
      <c r="I173" s="99">
        <v>3.0703099694634446</v>
      </c>
      <c r="J173" s="99">
        <v>3.8216128204475379</v>
      </c>
      <c r="K173" s="99">
        <v>3.400526872434753</v>
      </c>
      <c r="L173" s="99">
        <v>0</v>
      </c>
      <c r="M173" s="99">
        <v>0</v>
      </c>
      <c r="N173" s="99">
        <v>1.7179507810953349</v>
      </c>
      <c r="O173" s="99">
        <v>1.7839834523045421</v>
      </c>
      <c r="P173" s="99">
        <v>1.8327812307442928</v>
      </c>
      <c r="Q173" s="99">
        <v>3.3900076999368896</v>
      </c>
      <c r="R173" s="99">
        <v>3.4383252747436033</v>
      </c>
      <c r="S173" s="99">
        <v>3.4144734158966781</v>
      </c>
      <c r="T173" s="99">
        <v>3.650551640409331</v>
      </c>
      <c r="U173" s="99">
        <v>3.693273716777826</v>
      </c>
      <c r="V173" s="99">
        <v>4.5271149050024704</v>
      </c>
      <c r="W173" s="99">
        <v>3.2023759770558051</v>
      </c>
      <c r="X173" s="99">
        <v>3.698226352506726</v>
      </c>
      <c r="Y173" s="99">
        <v>4.9782662145167604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8.2763251169741885</v>
      </c>
      <c r="D174" s="110">
        <v>8.1670748895583163</v>
      </c>
      <c r="E174" s="110">
        <v>8.4226988152462354</v>
      </c>
      <c r="F174" s="110">
        <v>0</v>
      </c>
      <c r="G174" s="110">
        <v>9.345015186758328</v>
      </c>
      <c r="H174" s="110">
        <v>10.029593841257554</v>
      </c>
      <c r="I174" s="110">
        <v>10.715758055067955</v>
      </c>
      <c r="J174" s="110">
        <v>11.152805704064352</v>
      </c>
      <c r="K174" s="110">
        <v>11.002922628878975</v>
      </c>
      <c r="L174" s="110">
        <v>0</v>
      </c>
      <c r="M174" s="110">
        <v>0</v>
      </c>
      <c r="N174" s="110">
        <v>9.1275919678408837</v>
      </c>
      <c r="O174" s="110">
        <v>8.6770911612725996</v>
      </c>
      <c r="P174" s="110">
        <v>8.6121873213526641</v>
      </c>
      <c r="Q174" s="110">
        <v>9.3341139210206432</v>
      </c>
      <c r="R174" s="110">
        <v>9.8671721829066534</v>
      </c>
      <c r="S174" s="110">
        <v>10.597445441397607</v>
      </c>
      <c r="T174" s="110">
        <v>10.940539073885882</v>
      </c>
      <c r="U174" s="110">
        <v>11.335766381074448</v>
      </c>
      <c r="V174" s="110">
        <v>12.412063075996638</v>
      </c>
      <c r="W174" s="110">
        <v>11.824547739058207</v>
      </c>
      <c r="X174" s="110">
        <v>10.939639859805519</v>
      </c>
      <c r="Y174" s="110">
        <v>10.813352916543749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4.6675201340165868</v>
      </c>
      <c r="D175" s="123">
        <v>4.7180191349241936</v>
      </c>
      <c r="E175" s="123">
        <v>4.7967390690424141</v>
      </c>
      <c r="F175" s="123">
        <v>4.8240171717237654</v>
      </c>
      <c r="G175" s="123">
        <v>4.9839415326365648</v>
      </c>
      <c r="H175" s="123">
        <v>5.1670914313006211</v>
      </c>
      <c r="I175" s="123">
        <v>5.0790192406154961</v>
      </c>
      <c r="J175" s="123">
        <v>4.7542662245606531</v>
      </c>
      <c r="K175" s="123">
        <v>4.388396602264212</v>
      </c>
      <c r="L175" s="123">
        <v>0</v>
      </c>
      <c r="M175" s="123">
        <v>0</v>
      </c>
      <c r="N175" s="123">
        <v>3.1263508351783713</v>
      </c>
      <c r="O175" s="123">
        <v>3.0321413191474935</v>
      </c>
      <c r="P175" s="123">
        <v>2.8035814113403865</v>
      </c>
      <c r="Q175" s="123">
        <v>3.0987890101486713</v>
      </c>
      <c r="R175" s="123">
        <v>3.0952904797715552</v>
      </c>
      <c r="S175" s="123">
        <v>4.0417390721495527</v>
      </c>
      <c r="T175" s="123">
        <v>4.4663237875502944</v>
      </c>
      <c r="U175" s="123">
        <v>4.7036981864305885</v>
      </c>
      <c r="V175" s="123">
        <v>7.3962373129202232</v>
      </c>
      <c r="W175" s="123">
        <v>6.7479457330023003</v>
      </c>
      <c r="X175" s="123">
        <v>6.1036506194048243</v>
      </c>
      <c r="Y175" s="123">
        <v>5.942265703915111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4.5907506115631387</v>
      </c>
      <c r="D176" s="99">
        <v>4.7180191349241936</v>
      </c>
      <c r="E176" s="99">
        <v>4.7967390690424141</v>
      </c>
      <c r="F176" s="99">
        <v>4.7629872836293314</v>
      </c>
      <c r="G176" s="99">
        <v>5.0242472106142433</v>
      </c>
      <c r="H176" s="99">
        <v>5.2764406508392243</v>
      </c>
      <c r="I176" s="99">
        <v>5.0363421112651814</v>
      </c>
      <c r="J176" s="99">
        <v>4.5711553230090525</v>
      </c>
      <c r="K176" s="99">
        <v>4.5672097688102928</v>
      </c>
      <c r="L176" s="99">
        <v>0</v>
      </c>
      <c r="M176" s="99">
        <v>0</v>
      </c>
      <c r="N176" s="99">
        <v>2.9794217676262225</v>
      </c>
      <c r="O176" s="99">
        <v>3.088208113327731</v>
      </c>
      <c r="P176" s="99">
        <v>2.8070562179915011</v>
      </c>
      <c r="Q176" s="99">
        <v>3.1064015299788896</v>
      </c>
      <c r="R176" s="99">
        <v>2.9077813723792509</v>
      </c>
      <c r="S176" s="99">
        <v>4.0918647435610653</v>
      </c>
      <c r="T176" s="99">
        <v>4.5823887171118489</v>
      </c>
      <c r="U176" s="99">
        <v>4.8598487040155307</v>
      </c>
      <c r="V176" s="99">
        <v>6.973491357956112</v>
      </c>
      <c r="W176" s="99">
        <v>6.8060318670794064</v>
      </c>
      <c r="X176" s="99">
        <v>6.1183581826736635</v>
      </c>
      <c r="Y176" s="99">
        <v>5.8594781802187379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5.1404203923298288</v>
      </c>
      <c r="D177" s="110">
        <v>0</v>
      </c>
      <c r="E177" s="110">
        <v>0</v>
      </c>
      <c r="F177" s="110">
        <v>5.1986144158896055</v>
      </c>
      <c r="G177" s="110">
        <v>4.8605817303412451</v>
      </c>
      <c r="H177" s="110">
        <v>4.8247808310058611</v>
      </c>
      <c r="I177" s="110">
        <v>5.2017159874976473</v>
      </c>
      <c r="J177" s="110">
        <v>5.2802230694429104</v>
      </c>
      <c r="K177" s="110">
        <v>4.1201768524450912</v>
      </c>
      <c r="L177" s="110">
        <v>0</v>
      </c>
      <c r="M177" s="110">
        <v>0</v>
      </c>
      <c r="N177" s="110">
        <v>3.3078514480369074</v>
      </c>
      <c r="O177" s="110">
        <v>2.9099157078345788</v>
      </c>
      <c r="P177" s="110">
        <v>2.8009809108789079</v>
      </c>
      <c r="Q177" s="110">
        <v>3.0927598944431391</v>
      </c>
      <c r="R177" s="110">
        <v>3.2702989800043727</v>
      </c>
      <c r="S177" s="110">
        <v>3.9558093497298183</v>
      </c>
      <c r="T177" s="110">
        <v>4.3136067749693021</v>
      </c>
      <c r="U177" s="110">
        <v>4.5364189014453826</v>
      </c>
      <c r="V177" s="110">
        <v>7.7140379186155439</v>
      </c>
      <c r="W177" s="110">
        <v>6.7004830830030055</v>
      </c>
      <c r="X177" s="110">
        <v>6.0952390912587875</v>
      </c>
      <c r="Y177" s="110">
        <v>5.9993885020901345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43.776891918077787</v>
      </c>
      <c r="D3" s="118">
        <f t="shared" si="0"/>
        <v>50.53321618872279</v>
      </c>
      <c r="E3" s="118">
        <f t="shared" si="0"/>
        <v>52.131321804620839</v>
      </c>
      <c r="F3" s="118">
        <f t="shared" si="0"/>
        <v>49.874970301178763</v>
      </c>
      <c r="G3" s="118">
        <f t="shared" si="0"/>
        <v>54.013779822196199</v>
      </c>
      <c r="H3" s="118">
        <f t="shared" si="0"/>
        <v>55.743470407946127</v>
      </c>
      <c r="I3" s="118">
        <f t="shared" si="0"/>
        <v>0</v>
      </c>
      <c r="J3" s="118">
        <f t="shared" si="0"/>
        <v>46.648934456196066</v>
      </c>
      <c r="K3" s="118">
        <f t="shared" si="0"/>
        <v>43.223418630523959</v>
      </c>
      <c r="L3" s="118">
        <f t="shared" si="0"/>
        <v>45.377131792094175</v>
      </c>
      <c r="M3" s="118">
        <f t="shared" si="0"/>
        <v>50.676491064349527</v>
      </c>
      <c r="N3" s="118">
        <f t="shared" si="0"/>
        <v>46.09179723356867</v>
      </c>
      <c r="O3" s="118">
        <f t="shared" si="0"/>
        <v>43.054494884544326</v>
      </c>
      <c r="P3" s="118">
        <f t="shared" si="0"/>
        <v>0</v>
      </c>
      <c r="Q3" s="118">
        <f t="shared" si="0"/>
        <v>31.831159661978344</v>
      </c>
      <c r="R3" s="118">
        <f t="shared" ref="R3:V3" si="1">R4+R7+R9+R19</f>
        <v>38.473641500258431</v>
      </c>
      <c r="S3" s="118">
        <f t="shared" si="1"/>
        <v>44.82039881738477</v>
      </c>
      <c r="T3" s="118">
        <f t="shared" si="1"/>
        <v>30.794494804878944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41.509157495718839</v>
      </c>
      <c r="D4" s="123">
        <f t="shared" si="3"/>
        <v>47.837589916117437</v>
      </c>
      <c r="E4" s="123">
        <f t="shared" si="3"/>
        <v>49.735613247094832</v>
      </c>
      <c r="F4" s="123">
        <f t="shared" si="3"/>
        <v>47.882453662080366</v>
      </c>
      <c r="G4" s="123">
        <f t="shared" si="3"/>
        <v>52.018648862739859</v>
      </c>
      <c r="H4" s="123">
        <f t="shared" si="3"/>
        <v>53.601128435275626</v>
      </c>
      <c r="I4" s="123">
        <f t="shared" si="3"/>
        <v>0</v>
      </c>
      <c r="J4" s="123">
        <f t="shared" si="3"/>
        <v>45.250763345667828</v>
      </c>
      <c r="K4" s="123">
        <f t="shared" si="3"/>
        <v>41.864152375818009</v>
      </c>
      <c r="L4" s="123">
        <f t="shared" si="3"/>
        <v>43.92096218386439</v>
      </c>
      <c r="M4" s="123">
        <f t="shared" si="3"/>
        <v>49.66140524115459</v>
      </c>
      <c r="N4" s="123">
        <f t="shared" si="3"/>
        <v>45.278680338137512</v>
      </c>
      <c r="O4" s="123">
        <f t="shared" si="3"/>
        <v>42.01950524822437</v>
      </c>
      <c r="P4" s="123">
        <f t="shared" si="3"/>
        <v>0</v>
      </c>
      <c r="Q4" s="123">
        <f t="shared" si="3"/>
        <v>31.231238746922966</v>
      </c>
      <c r="R4" s="123">
        <f t="shared" ref="R4:V4" si="4">SUM(R5:R6)</f>
        <v>37.788073481970365</v>
      </c>
      <c r="S4" s="123">
        <f t="shared" si="4"/>
        <v>43.538222922590478</v>
      </c>
      <c r="T4" s="123">
        <f t="shared" si="4"/>
        <v>29.496713116949127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41.509157495718839</v>
      </c>
      <c r="D5" s="99">
        <v>47.837589916117437</v>
      </c>
      <c r="E5" s="99">
        <v>49.735613247094832</v>
      </c>
      <c r="F5" s="99">
        <v>47.882453662080366</v>
      </c>
      <c r="G5" s="99">
        <v>52.018648862739859</v>
      </c>
      <c r="H5" s="99">
        <v>53.601128435275626</v>
      </c>
      <c r="I5" s="99">
        <v>0</v>
      </c>
      <c r="J5" s="99">
        <v>45.250763345667828</v>
      </c>
      <c r="K5" s="99">
        <v>41.864152375818009</v>
      </c>
      <c r="L5" s="99">
        <v>43.92096218386439</v>
      </c>
      <c r="M5" s="99">
        <v>49.66140524115459</v>
      </c>
      <c r="N5" s="99">
        <v>45.278680338137512</v>
      </c>
      <c r="O5" s="99">
        <v>42.01950524822437</v>
      </c>
      <c r="P5" s="99">
        <v>0</v>
      </c>
      <c r="Q5" s="99">
        <v>31.231238746922966</v>
      </c>
      <c r="R5" s="99">
        <v>37.788073481970365</v>
      </c>
      <c r="S5" s="99">
        <v>43.538222922590478</v>
      </c>
      <c r="T5" s="99">
        <v>29.496713116949127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0.72180158691357466</v>
      </c>
      <c r="D9" s="123">
        <v>0.84768541284898558</v>
      </c>
      <c r="E9" s="123">
        <v>0.51802617350025959</v>
      </c>
      <c r="F9" s="123">
        <v>0.39169125478186789</v>
      </c>
      <c r="G9" s="123">
        <v>0.52047067771980504</v>
      </c>
      <c r="H9" s="123">
        <v>0.57408809060626476</v>
      </c>
      <c r="I9" s="123">
        <v>0</v>
      </c>
      <c r="J9" s="123">
        <v>7.8059222107062246E-2</v>
      </c>
      <c r="K9" s="123">
        <v>0.28044959709173495</v>
      </c>
      <c r="L9" s="123">
        <v>0.33625633022228107</v>
      </c>
      <c r="M9" s="123">
        <v>0.21530408681534358</v>
      </c>
      <c r="N9" s="123">
        <v>0.16567674242450361</v>
      </c>
      <c r="O9" s="123">
        <v>0.21312917966762307</v>
      </c>
      <c r="P9" s="123">
        <v>0</v>
      </c>
      <c r="Q9" s="123">
        <v>6.4066434411029285E-2</v>
      </c>
      <c r="R9" s="123">
        <v>0.14339284619655682</v>
      </c>
      <c r="S9" s="123">
        <v>0.28227782661482642</v>
      </c>
      <c r="T9" s="123">
        <v>0.30662903803339747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4.4340256413526076</v>
      </c>
      <c r="D11" s="99">
        <v>4.8212711964546635</v>
      </c>
      <c r="E11" s="99">
        <v>4.7793079463554236</v>
      </c>
      <c r="F11" s="99">
        <v>4.3017492056418636</v>
      </c>
      <c r="G11" s="99">
        <v>5.4303653927129307</v>
      </c>
      <c r="H11" s="99">
        <v>5.9028031880285168</v>
      </c>
      <c r="I11" s="99">
        <v>0</v>
      </c>
      <c r="J11" s="99">
        <v>5.2654493457672897</v>
      </c>
      <c r="K11" s="99">
        <v>5.4582125885595731</v>
      </c>
      <c r="L11" s="99">
        <v>6.9341508097189326</v>
      </c>
      <c r="M11" s="99">
        <v>5.2463007928432317</v>
      </c>
      <c r="N11" s="99">
        <v>3.7770675923225641</v>
      </c>
      <c r="O11" s="99">
        <v>3.9368861849871499</v>
      </c>
      <c r="P11" s="99">
        <v>0</v>
      </c>
      <c r="Q11" s="99">
        <v>3.4168765019215619</v>
      </c>
      <c r="R11" s="99">
        <v>3.0435454562079993</v>
      </c>
      <c r="S11" s="99">
        <v>4.2484238551120335</v>
      </c>
      <c r="T11" s="99">
        <v>4.6432397187914471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1.0350907605622746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1.0350907605622746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1.545932835445379</v>
      </c>
      <c r="D19" s="123">
        <v>1.8479408597563636</v>
      </c>
      <c r="E19" s="123">
        <v>1.8776823840257466</v>
      </c>
      <c r="F19" s="123">
        <v>1.6008253843165265</v>
      </c>
      <c r="G19" s="123">
        <v>1.4746602817365297</v>
      </c>
      <c r="H19" s="123">
        <v>1.5682538820642311</v>
      </c>
      <c r="I19" s="123">
        <v>0</v>
      </c>
      <c r="J19" s="123">
        <v>1.3201118884211736</v>
      </c>
      <c r="K19" s="123">
        <v>1.0788166576142222</v>
      </c>
      <c r="L19" s="123">
        <v>1.1199132780075041</v>
      </c>
      <c r="M19" s="123">
        <v>0.79978173637959493</v>
      </c>
      <c r="N19" s="123">
        <v>0.64744015300665625</v>
      </c>
      <c r="O19" s="123">
        <v>0.82186045665232854</v>
      </c>
      <c r="P19" s="123">
        <v>0</v>
      </c>
      <c r="Q19" s="123">
        <v>0.53585448064434993</v>
      </c>
      <c r="R19" s="123">
        <v>0.54217517209151156</v>
      </c>
      <c r="S19" s="123">
        <v>0.99989806817946913</v>
      </c>
      <c r="T19" s="123">
        <v>0.99115264989642216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1.7991382135000851</v>
      </c>
      <c r="D21" s="99">
        <v>1.8479408597563636</v>
      </c>
      <c r="E21" s="99">
        <v>1.8776823840257466</v>
      </c>
      <c r="F21" s="99">
        <v>1.8633878943567834</v>
      </c>
      <c r="G21" s="99">
        <v>1.9644581610275913</v>
      </c>
      <c r="H21" s="99">
        <v>2.0618682187139559</v>
      </c>
      <c r="I21" s="99">
        <v>0</v>
      </c>
      <c r="J21" s="99">
        <v>1.7841949384490181</v>
      </c>
      <c r="K21" s="99">
        <v>1.7816223998921006</v>
      </c>
      <c r="L21" s="99">
        <v>1.8495537470123928</v>
      </c>
      <c r="M21" s="99">
        <v>1.4699151560042252</v>
      </c>
      <c r="N21" s="99">
        <v>1.1607736649522002</v>
      </c>
      <c r="O21" s="99">
        <v>1.2029798983253672</v>
      </c>
      <c r="P21" s="99">
        <v>0</v>
      </c>
      <c r="Q21" s="99">
        <v>1.207559393001352</v>
      </c>
      <c r="R21" s="99">
        <v>1.1254314585441421</v>
      </c>
      <c r="S21" s="99">
        <v>1.5740603503300674</v>
      </c>
      <c r="T21" s="99">
        <v>1.7510363481503459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22.856513548198855</v>
      </c>
      <c r="O24" s="118">
        <f t="shared" si="7"/>
        <v>31.227377139435063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23.292745546029522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9.4714525927824749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22.045035728836485</v>
      </c>
      <c r="O25" s="123">
        <f t="shared" si="10"/>
        <v>30.190840957558493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22.035510698557282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8.642724090671706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22.045035728836485</v>
      </c>
      <c r="O26" s="99">
        <v>30.190840957558493</v>
      </c>
      <c r="P26" s="99">
        <v>0</v>
      </c>
      <c r="Q26" s="99">
        <v>0</v>
      </c>
      <c r="R26" s="99">
        <v>0</v>
      </c>
      <c r="S26" s="99">
        <v>22.035510698557282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8.642724090671706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0.16422033010098105</v>
      </c>
      <c r="O30" s="123">
        <v>0.21429739615249924</v>
      </c>
      <c r="P30" s="123">
        <v>0</v>
      </c>
      <c r="Q30" s="123">
        <v>0</v>
      </c>
      <c r="R30" s="123">
        <v>0</v>
      </c>
      <c r="S30" s="123">
        <v>0.25905023506780694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3.7770675923225641</v>
      </c>
      <c r="O31" s="99">
        <v>3.9368861849871504</v>
      </c>
      <c r="P31" s="99">
        <v>0</v>
      </c>
      <c r="Q31" s="99">
        <v>0</v>
      </c>
      <c r="R31" s="99">
        <v>0</v>
      </c>
      <c r="S31" s="99">
        <v>4.2484238551120344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0.64725748926138993</v>
      </c>
      <c r="O39" s="123">
        <v>0.82223878572407272</v>
      </c>
      <c r="P39" s="123">
        <v>0</v>
      </c>
      <c r="Q39" s="123">
        <v>0</v>
      </c>
      <c r="R39" s="123">
        <v>0</v>
      </c>
      <c r="S39" s="123">
        <v>0.99818461240443335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0.82872850211076921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1.1607736649522002</v>
      </c>
      <c r="O40" s="99">
        <v>1.2029798983253674</v>
      </c>
      <c r="P40" s="99">
        <v>0</v>
      </c>
      <c r="Q40" s="99">
        <v>0</v>
      </c>
      <c r="R40" s="99">
        <v>0</v>
      </c>
      <c r="S40" s="99">
        <v>1.5740603503300679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2.2099426722953845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58.042930986195401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56.497032815351844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56.497032815351844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1.5458981708435606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1.7991382135000853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34.299473593966219</v>
      </c>
      <c r="D62" s="118">
        <f t="shared" si="21"/>
        <v>32.244545648450782</v>
      </c>
      <c r="E62" s="118">
        <f t="shared" si="21"/>
        <v>36.270083411019542</v>
      </c>
      <c r="F62" s="118">
        <f t="shared" si="21"/>
        <v>32.845868022159721</v>
      </c>
      <c r="G62" s="118">
        <f t="shared" si="21"/>
        <v>36.954759094508312</v>
      </c>
      <c r="H62" s="118">
        <f t="shared" si="21"/>
        <v>34.574188671038968</v>
      </c>
      <c r="I62" s="118">
        <f t="shared" si="21"/>
        <v>32.701641472998595</v>
      </c>
      <c r="J62" s="118">
        <f t="shared" si="21"/>
        <v>34.168058505019651</v>
      </c>
      <c r="K62" s="118">
        <f t="shared" si="21"/>
        <v>34.833623535599735</v>
      </c>
      <c r="L62" s="118">
        <f t="shared" si="21"/>
        <v>36.286290932997176</v>
      </c>
      <c r="M62" s="118">
        <f t="shared" si="21"/>
        <v>33.979530172288783</v>
      </c>
      <c r="N62" s="118">
        <f t="shared" si="21"/>
        <v>30.10757840123059</v>
      </c>
      <c r="O62" s="118">
        <f t="shared" si="21"/>
        <v>25.866414613981856</v>
      </c>
      <c r="P62" s="118">
        <f t="shared" si="21"/>
        <v>21.116153015535662</v>
      </c>
      <c r="Q62" s="118">
        <f t="shared" si="21"/>
        <v>21.012259628634791</v>
      </c>
      <c r="R62" s="118">
        <f t="shared" ref="R62:V62" si="22">R63+R66+R68+R77</f>
        <v>21.166833464875484</v>
      </c>
      <c r="S62" s="118">
        <f t="shared" si="22"/>
        <v>21.647286048989823</v>
      </c>
      <c r="T62" s="118">
        <f t="shared" si="22"/>
        <v>19.463756689732634</v>
      </c>
      <c r="U62" s="118">
        <f t="shared" si="22"/>
        <v>18.058646588237902</v>
      </c>
      <c r="V62" s="118">
        <f t="shared" si="22"/>
        <v>19.218976483218725</v>
      </c>
      <c r="W62" s="118">
        <f t="shared" ref="W62:Y62" si="23">W63+W66+W68+W77</f>
        <v>18.537943259767797</v>
      </c>
      <c r="X62" s="118">
        <f t="shared" si="23"/>
        <v>15.938002779188684</v>
      </c>
      <c r="Y62" s="118">
        <f t="shared" si="23"/>
        <v>12.704844209128133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31.804867431978749</v>
      </c>
      <c r="D63" s="123">
        <f t="shared" si="24"/>
        <v>30.382480479556161</v>
      </c>
      <c r="E63" s="123">
        <f t="shared" si="24"/>
        <v>34.450632183494022</v>
      </c>
      <c r="F63" s="123">
        <f t="shared" si="24"/>
        <v>30.322552432027933</v>
      </c>
      <c r="G63" s="123">
        <f t="shared" si="24"/>
        <v>34.411127165527397</v>
      </c>
      <c r="H63" s="123">
        <f t="shared" si="24"/>
        <v>32.624663049279427</v>
      </c>
      <c r="I63" s="123">
        <f t="shared" si="24"/>
        <v>28.060093404943512</v>
      </c>
      <c r="J63" s="123">
        <f t="shared" si="24"/>
        <v>29.247372562622424</v>
      </c>
      <c r="K63" s="123">
        <f t="shared" si="24"/>
        <v>28.98185270213904</v>
      </c>
      <c r="L63" s="123">
        <f t="shared" si="24"/>
        <v>30.388459296738429</v>
      </c>
      <c r="M63" s="123">
        <f t="shared" si="24"/>
        <v>28.298657964899693</v>
      </c>
      <c r="N63" s="123">
        <f t="shared" si="24"/>
        <v>25.44313249809576</v>
      </c>
      <c r="O63" s="123">
        <f t="shared" si="24"/>
        <v>22.007428754313544</v>
      </c>
      <c r="P63" s="123">
        <f t="shared" si="24"/>
        <v>17.748096867376972</v>
      </c>
      <c r="Q63" s="123">
        <f t="shared" si="24"/>
        <v>18.476096875977397</v>
      </c>
      <c r="R63" s="123">
        <f t="shared" ref="R63:V63" si="25">SUM(R64:R65)</f>
        <v>18.351503881069267</v>
      </c>
      <c r="S63" s="123">
        <f t="shared" si="25"/>
        <v>18.110744194691645</v>
      </c>
      <c r="T63" s="123">
        <f t="shared" si="25"/>
        <v>15.811580790166918</v>
      </c>
      <c r="U63" s="123">
        <f t="shared" si="25"/>
        <v>14.235144884979478</v>
      </c>
      <c r="V63" s="123">
        <f t="shared" si="25"/>
        <v>13.895957324137227</v>
      </c>
      <c r="W63" s="123">
        <f t="shared" ref="W63:Y63" si="26">SUM(W64:W65)</f>
        <v>13.637758764340377</v>
      </c>
      <c r="X63" s="123">
        <f t="shared" si="26"/>
        <v>9.9417816769023339</v>
      </c>
      <c r="Y63" s="123">
        <f t="shared" si="26"/>
        <v>6.9999504681348883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31.804867431978749</v>
      </c>
      <c r="D64" s="99">
        <v>30.382480479556161</v>
      </c>
      <c r="E64" s="99">
        <v>34.450632183494022</v>
      </c>
      <c r="F64" s="99">
        <v>30.322552432027933</v>
      </c>
      <c r="G64" s="99">
        <v>34.411127165527397</v>
      </c>
      <c r="H64" s="99">
        <v>32.624663049279427</v>
      </c>
      <c r="I64" s="99">
        <v>28.060093404943512</v>
      </c>
      <c r="J64" s="99">
        <v>29.247372562622424</v>
      </c>
      <c r="K64" s="99">
        <v>28.98185270213904</v>
      </c>
      <c r="L64" s="99">
        <v>30.388459296738429</v>
      </c>
      <c r="M64" s="99">
        <v>28.298657964899693</v>
      </c>
      <c r="N64" s="99">
        <v>25.44313249809576</v>
      </c>
      <c r="O64" s="99">
        <v>22.007428754313544</v>
      </c>
      <c r="P64" s="99">
        <v>17.748096867376972</v>
      </c>
      <c r="Q64" s="99">
        <v>18.476096875977397</v>
      </c>
      <c r="R64" s="99">
        <v>18.351503881069267</v>
      </c>
      <c r="S64" s="99">
        <v>18.110744194691645</v>
      </c>
      <c r="T64" s="99">
        <v>15.811580790166918</v>
      </c>
      <c r="U64" s="99">
        <v>14.235144884979478</v>
      </c>
      <c r="V64" s="99">
        <v>13.895957324137227</v>
      </c>
      <c r="W64" s="99">
        <v>13.637758764340377</v>
      </c>
      <c r="X64" s="99">
        <v>9.9417816769023339</v>
      </c>
      <c r="Y64" s="99">
        <v>6.9999504681348883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0.98383334242347709</v>
      </c>
      <c r="D68" s="123">
        <v>0.50154262464349597</v>
      </c>
      <c r="E68" s="123">
        <v>0.40243273442462923</v>
      </c>
      <c r="F68" s="123">
        <v>0.79184412338331178</v>
      </c>
      <c r="G68" s="123">
        <v>1.426391484151929</v>
      </c>
      <c r="H68" s="123">
        <v>0.42825446678430279</v>
      </c>
      <c r="I68" s="123">
        <v>3.1070308017647452</v>
      </c>
      <c r="J68" s="123">
        <v>3.3114827764126424</v>
      </c>
      <c r="K68" s="123">
        <v>4.4713020337604119</v>
      </c>
      <c r="L68" s="123">
        <v>4.2987603917451924</v>
      </c>
      <c r="M68" s="123">
        <v>4.4510303428232012</v>
      </c>
      <c r="N68" s="123">
        <v>3.7218767475058105</v>
      </c>
      <c r="O68" s="123">
        <v>3.0616114529464884</v>
      </c>
      <c r="P68" s="123">
        <v>2.4167182619794438</v>
      </c>
      <c r="Q68" s="123">
        <v>1.5169449709224165</v>
      </c>
      <c r="R68" s="123">
        <v>1.7956306437183029</v>
      </c>
      <c r="S68" s="123">
        <v>2.1980729404666324</v>
      </c>
      <c r="T68" s="123">
        <v>2.1655276005245736</v>
      </c>
      <c r="U68" s="123">
        <v>2.3480621633003107</v>
      </c>
      <c r="V68" s="123">
        <v>3.273970719167544</v>
      </c>
      <c r="W68" s="123">
        <v>2.6168782654412386</v>
      </c>
      <c r="X68" s="123">
        <v>4.0470400193383389</v>
      </c>
      <c r="Y68" s="123">
        <v>3.9736806118313455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4.1379736979939787</v>
      </c>
      <c r="D69" s="99">
        <v>4.2303574708509046</v>
      </c>
      <c r="E69" s="99">
        <v>4.0421136275140706</v>
      </c>
      <c r="F69" s="99">
        <v>4.2844813984203292</v>
      </c>
      <c r="G69" s="99">
        <v>4.7652652021327855</v>
      </c>
      <c r="H69" s="99">
        <v>4.5109956050561957</v>
      </c>
      <c r="I69" s="99">
        <v>5.0656486621344996</v>
      </c>
      <c r="J69" s="99">
        <v>5.0363206723106</v>
      </c>
      <c r="K69" s="99">
        <v>5.0412606694852649</v>
      </c>
      <c r="L69" s="99">
        <v>4.8867162542383413</v>
      </c>
      <c r="M69" s="99">
        <v>4.4536626921882378</v>
      </c>
      <c r="N69" s="99">
        <v>3.7274119558922587</v>
      </c>
      <c r="O69" s="99">
        <v>3.2038966842924146</v>
      </c>
      <c r="P69" s="99">
        <v>3.2932863566556878</v>
      </c>
      <c r="Q69" s="99">
        <v>3.4504483193346442</v>
      </c>
      <c r="R69" s="99">
        <v>3.663618703136136</v>
      </c>
      <c r="S69" s="99">
        <v>3.8508466284221652</v>
      </c>
      <c r="T69" s="99">
        <v>3.860633409246903</v>
      </c>
      <c r="U69" s="99">
        <v>3.911043363522654</v>
      </c>
      <c r="V69" s="99">
        <v>4.2120038245696971</v>
      </c>
      <c r="W69" s="99">
        <v>4.1759215200714381</v>
      </c>
      <c r="X69" s="99">
        <v>4.0544956055690911</v>
      </c>
      <c r="Y69" s="99">
        <v>3.9781720346475016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0.96636393380465913</v>
      </c>
      <c r="D70" s="99">
        <v>0.9667786401429066</v>
      </c>
      <c r="E70" s="99">
        <v>0</v>
      </c>
      <c r="F70" s="99">
        <v>0</v>
      </c>
      <c r="G70" s="99">
        <v>0</v>
      </c>
      <c r="H70" s="99">
        <v>0</v>
      </c>
      <c r="I70" s="99">
        <v>1.1283146125230239</v>
      </c>
      <c r="J70" s="99">
        <v>1.2849804256638329</v>
      </c>
      <c r="K70" s="99">
        <v>1.1907291185871702</v>
      </c>
      <c r="L70" s="99">
        <v>1.1080756323313028</v>
      </c>
      <c r="M70" s="99">
        <v>1.1641957988174041</v>
      </c>
      <c r="N70" s="99">
        <v>0.59352457304210238</v>
      </c>
      <c r="O70" s="99">
        <v>0.54656799562412128</v>
      </c>
      <c r="P70" s="99">
        <v>0.58226950188343052</v>
      </c>
      <c r="Q70" s="99">
        <v>0</v>
      </c>
      <c r="R70" s="99">
        <v>0.94751612285277986</v>
      </c>
      <c r="S70" s="99">
        <v>0.93973633486379093</v>
      </c>
      <c r="T70" s="99">
        <v>0.96643386612805093</v>
      </c>
      <c r="U70" s="99">
        <v>0.96153944764637977</v>
      </c>
      <c r="V70" s="99">
        <v>1.1249524576895502</v>
      </c>
      <c r="W70" s="99">
        <v>0.89702679531968865</v>
      </c>
      <c r="X70" s="99">
        <v>1.0324510962247313</v>
      </c>
      <c r="Y70" s="99">
        <v>1.2561901511442206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0.96636393380465913</v>
      </c>
      <c r="D71" s="102">
        <v>0.9667786401429066</v>
      </c>
      <c r="E71" s="102">
        <v>0</v>
      </c>
      <c r="F71" s="102">
        <v>0</v>
      </c>
      <c r="G71" s="102">
        <v>0</v>
      </c>
      <c r="H71" s="102">
        <v>0</v>
      </c>
      <c r="I71" s="102">
        <v>1.1283146125230239</v>
      </c>
      <c r="J71" s="102">
        <v>1.2849804256638329</v>
      </c>
      <c r="K71" s="102">
        <v>1.1907291185871702</v>
      </c>
      <c r="L71" s="102">
        <v>1.1080756323313028</v>
      </c>
      <c r="M71" s="102">
        <v>1.1641957988174041</v>
      </c>
      <c r="N71" s="102">
        <v>0.59352457304210238</v>
      </c>
      <c r="O71" s="102">
        <v>0.54656799562412128</v>
      </c>
      <c r="P71" s="102">
        <v>0.58226950188343052</v>
      </c>
      <c r="Q71" s="102">
        <v>0</v>
      </c>
      <c r="R71" s="102">
        <v>0.94751612285277986</v>
      </c>
      <c r="S71" s="102">
        <v>0.93973633486379093</v>
      </c>
      <c r="T71" s="102">
        <v>0.96643386612805093</v>
      </c>
      <c r="U71" s="102">
        <v>0.96153944764637977</v>
      </c>
      <c r="V71" s="102">
        <v>1.1249524576895502</v>
      </c>
      <c r="W71" s="102">
        <v>0.89702679531968865</v>
      </c>
      <c r="X71" s="102">
        <v>1.0324510962247313</v>
      </c>
      <c r="Y71" s="102">
        <v>1.2561901511442206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1.5107728195639925</v>
      </c>
      <c r="D77" s="123">
        <v>1.3605225442511266</v>
      </c>
      <c r="E77" s="123">
        <v>1.4170184931008931</v>
      </c>
      <c r="F77" s="123">
        <v>1.731471466748471</v>
      </c>
      <c r="G77" s="123">
        <v>1.1172404448289874</v>
      </c>
      <c r="H77" s="123">
        <v>1.5212711549752373</v>
      </c>
      <c r="I77" s="123">
        <v>1.534517266290337</v>
      </c>
      <c r="J77" s="123">
        <v>1.6092031659845891</v>
      </c>
      <c r="K77" s="123">
        <v>1.3804687997002842</v>
      </c>
      <c r="L77" s="123">
        <v>1.5990712445135522</v>
      </c>
      <c r="M77" s="123">
        <v>1.2298418645658944</v>
      </c>
      <c r="N77" s="123">
        <v>0.94256915562901966</v>
      </c>
      <c r="O77" s="123">
        <v>0.79737440672182713</v>
      </c>
      <c r="P77" s="123">
        <v>0.95133788617924475</v>
      </c>
      <c r="Q77" s="123">
        <v>1.0192177817349759</v>
      </c>
      <c r="R77" s="123">
        <v>1.019698940087912</v>
      </c>
      <c r="S77" s="123">
        <v>1.3384689138315453</v>
      </c>
      <c r="T77" s="123">
        <v>1.4866482990411414</v>
      </c>
      <c r="U77" s="123">
        <v>1.4754395399581133</v>
      </c>
      <c r="V77" s="123">
        <v>2.0490484399139528</v>
      </c>
      <c r="W77" s="123">
        <v>2.2833062299861795</v>
      </c>
      <c r="X77" s="123">
        <v>1.949181082948011</v>
      </c>
      <c r="Y77" s="123">
        <v>1.7312131291618991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1.5895111870288101</v>
      </c>
      <c r="D78" s="99">
        <v>1.6474923295111141</v>
      </c>
      <c r="E78" s="99">
        <v>1.6745075504896536</v>
      </c>
      <c r="F78" s="99">
        <v>1.748528236163267</v>
      </c>
      <c r="G78" s="99">
        <v>1.7351390299728322</v>
      </c>
      <c r="H78" s="99">
        <v>1.7687716244662339</v>
      </c>
      <c r="I78" s="99">
        <v>1.6562665060927431</v>
      </c>
      <c r="J78" s="99">
        <v>1.8552704500057275</v>
      </c>
      <c r="K78" s="99">
        <v>1.5219078515329665</v>
      </c>
      <c r="L78" s="99">
        <v>1.611215020061268</v>
      </c>
      <c r="M78" s="99">
        <v>1.3080739770813972</v>
      </c>
      <c r="N78" s="99">
        <v>1.0158971027837722</v>
      </c>
      <c r="O78" s="99">
        <v>0.96301872853466164</v>
      </c>
      <c r="P78" s="99">
        <v>0.95563530438709876</v>
      </c>
      <c r="Q78" s="99">
        <v>1.0639340115687013</v>
      </c>
      <c r="R78" s="99">
        <v>1.0419420523027942</v>
      </c>
      <c r="S78" s="99">
        <v>1.3573793892265291</v>
      </c>
      <c r="T78" s="99">
        <v>1.5411202967808435</v>
      </c>
      <c r="U78" s="99">
        <v>1.6017685107310133</v>
      </c>
      <c r="V78" s="99">
        <v>2.3758619815563073</v>
      </c>
      <c r="W78" s="99">
        <v>2.3819970750022499</v>
      </c>
      <c r="X78" s="99">
        <v>1.9995347724654817</v>
      </c>
      <c r="Y78" s="99">
        <v>1.869803972051036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2.2640523886208488</v>
      </c>
      <c r="D81" s="118">
        <f t="shared" si="28"/>
        <v>2.6942198314207584</v>
      </c>
      <c r="E81" s="118">
        <f t="shared" si="28"/>
        <v>2.3912727764745267</v>
      </c>
      <c r="F81" s="118">
        <f t="shared" si="28"/>
        <v>1.9852345539449179</v>
      </c>
      <c r="G81" s="118">
        <f t="shared" si="28"/>
        <v>1.97871580290618</v>
      </c>
      <c r="H81" s="118">
        <f t="shared" si="28"/>
        <v>2.1262965570499524</v>
      </c>
      <c r="I81" s="118">
        <f t="shared" si="28"/>
        <v>1.5832036866708485</v>
      </c>
      <c r="J81" s="118">
        <f t="shared" si="28"/>
        <v>1.3912309186796428</v>
      </c>
      <c r="K81" s="118">
        <f t="shared" si="28"/>
        <v>1.3469347323686351</v>
      </c>
      <c r="L81" s="118">
        <f t="shared" si="28"/>
        <v>1.4381097807467789</v>
      </c>
      <c r="M81" s="118">
        <f t="shared" si="28"/>
        <v>1.0026122935706723</v>
      </c>
      <c r="N81" s="118">
        <f t="shared" si="28"/>
        <v>0.80559285079381415</v>
      </c>
      <c r="O81" s="118">
        <f t="shared" si="28"/>
        <v>1.0294008373763919</v>
      </c>
      <c r="P81" s="118">
        <f t="shared" si="28"/>
        <v>0.58808087570171563</v>
      </c>
      <c r="Q81" s="118">
        <f t="shared" si="28"/>
        <v>0.60716871123015947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1.1990182877521014</v>
      </c>
      <c r="V81" s="118">
        <f t="shared" si="29"/>
        <v>1.250989486409015</v>
      </c>
      <c r="W81" s="118">
        <f t="shared" ref="W81:Y81" si="30">W82+W85+W87+W100</f>
        <v>1.2246903087594891</v>
      </c>
      <c r="X81" s="118">
        <f t="shared" si="30"/>
        <v>0.87860871543563546</v>
      </c>
      <c r="Y81" s="118">
        <f t="shared" si="30"/>
        <v>0.97503046074883248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0.71897281555821024</v>
      </c>
      <c r="D87" s="123">
        <v>0.84707344322920863</v>
      </c>
      <c r="E87" s="123">
        <v>0.51485858263115614</v>
      </c>
      <c r="F87" s="123">
        <v>0.38585988424432194</v>
      </c>
      <c r="G87" s="123">
        <v>0.50680285535962</v>
      </c>
      <c r="H87" s="123">
        <v>0.56053820454955294</v>
      </c>
      <c r="I87" s="123">
        <v>0.12083407009734579</v>
      </c>
      <c r="J87" s="123">
        <v>7.2371232050058812E-2</v>
      </c>
      <c r="K87" s="123">
        <v>0.27034494571386042</v>
      </c>
      <c r="L87" s="123">
        <v>0.32034554550837208</v>
      </c>
      <c r="M87" s="123">
        <v>0.20472584255007104</v>
      </c>
      <c r="N87" s="123">
        <v>0.15946115393850799</v>
      </c>
      <c r="O87" s="123">
        <v>0.20856520917002469</v>
      </c>
      <c r="P87" s="123">
        <v>0.12046033757502665</v>
      </c>
      <c r="Q87" s="123">
        <v>7.2581465404097573E-2</v>
      </c>
      <c r="R87" s="123">
        <v>0</v>
      </c>
      <c r="S87" s="123">
        <v>0</v>
      </c>
      <c r="T87" s="123">
        <v>0</v>
      </c>
      <c r="U87" s="123">
        <v>0.24433388468068371</v>
      </c>
      <c r="V87" s="123">
        <v>0.11993335954311501</v>
      </c>
      <c r="W87" s="123">
        <v>7.1417873097943424E-2</v>
      </c>
      <c r="X87" s="123">
        <v>4.1119697974527532E-2</v>
      </c>
      <c r="Y87" s="123">
        <v>7.4745436124555892E-2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4.4340256413526085</v>
      </c>
      <c r="D92" s="102">
        <v>4.8212711964546644</v>
      </c>
      <c r="E92" s="102">
        <v>4.7793079463554227</v>
      </c>
      <c r="F92" s="102">
        <v>4.3017492056418618</v>
      </c>
      <c r="G92" s="102">
        <v>5.4303653927129298</v>
      </c>
      <c r="H92" s="102">
        <v>5.9028031880285159</v>
      </c>
      <c r="I92" s="102">
        <v>5.2561020580675653</v>
      </c>
      <c r="J92" s="102">
        <v>5.2654493457672897</v>
      </c>
      <c r="K92" s="102">
        <v>5.4582125885595731</v>
      </c>
      <c r="L92" s="102">
        <v>6.9341508097189326</v>
      </c>
      <c r="M92" s="102">
        <v>5.2463007928432335</v>
      </c>
      <c r="N92" s="102">
        <v>3.7770675923225645</v>
      </c>
      <c r="O92" s="102">
        <v>3.9368861849871499</v>
      </c>
      <c r="P92" s="102">
        <v>3.3824166510638851</v>
      </c>
      <c r="Q92" s="102">
        <v>3.416876501921561</v>
      </c>
      <c r="R92" s="102">
        <v>0</v>
      </c>
      <c r="S92" s="102">
        <v>0</v>
      </c>
      <c r="T92" s="102">
        <v>0</v>
      </c>
      <c r="U92" s="102">
        <v>4.8444819994231585</v>
      </c>
      <c r="V92" s="102">
        <v>3.8040748067379213</v>
      </c>
      <c r="W92" s="102">
        <v>3.966413312976381</v>
      </c>
      <c r="X92" s="102">
        <v>3.8689995760490432</v>
      </c>
      <c r="Y92" s="102">
        <v>3.9375815326258188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1.0350907605622748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1.3421397079962705</v>
      </c>
      <c r="K93" s="105">
        <v>1.2718211526292005</v>
      </c>
      <c r="L93" s="105">
        <v>1.581993103667477</v>
      </c>
      <c r="M93" s="105">
        <v>1.3713147046604017</v>
      </c>
      <c r="N93" s="105">
        <v>0.59621364805741872</v>
      </c>
      <c r="O93" s="105">
        <v>0.67246128057733956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1.1918787901112131</v>
      </c>
      <c r="V93" s="105">
        <v>0</v>
      </c>
      <c r="W93" s="105">
        <v>0.84423668602126234</v>
      </c>
      <c r="X93" s="105">
        <v>0.97740434106111185</v>
      </c>
      <c r="Y93" s="105">
        <v>1.2398761040691779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1.0350907605622748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1.3421397079962705</v>
      </c>
      <c r="K94" s="99">
        <v>1.2718211526292005</v>
      </c>
      <c r="L94" s="99">
        <v>1.581993103667477</v>
      </c>
      <c r="M94" s="99">
        <v>1.3713147046604017</v>
      </c>
      <c r="N94" s="99">
        <v>0.59621364805741872</v>
      </c>
      <c r="O94" s="99">
        <v>0.67246128057733956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1.1918787901112131</v>
      </c>
      <c r="V94" s="99">
        <v>0</v>
      </c>
      <c r="W94" s="99">
        <v>0.84423668602126234</v>
      </c>
      <c r="X94" s="99">
        <v>0.97740434106111185</v>
      </c>
      <c r="Y94" s="99">
        <v>1.2398761040691779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1.5450795730626383</v>
      </c>
      <c r="D100" s="123">
        <v>1.8471463881915495</v>
      </c>
      <c r="E100" s="123">
        <v>1.8764141938433707</v>
      </c>
      <c r="F100" s="123">
        <v>1.5993746697005959</v>
      </c>
      <c r="G100" s="123">
        <v>1.47191294754656</v>
      </c>
      <c r="H100" s="123">
        <v>1.5657583525003995</v>
      </c>
      <c r="I100" s="123">
        <v>1.4623696165735027</v>
      </c>
      <c r="J100" s="123">
        <v>1.3188596866295839</v>
      </c>
      <c r="K100" s="123">
        <v>1.0765897866547747</v>
      </c>
      <c r="L100" s="123">
        <v>1.1177642352384067</v>
      </c>
      <c r="M100" s="123">
        <v>0.79788645102060129</v>
      </c>
      <c r="N100" s="123">
        <v>0.64613169685530614</v>
      </c>
      <c r="O100" s="123">
        <v>0.82083562820636724</v>
      </c>
      <c r="P100" s="123">
        <v>0.46762053812668897</v>
      </c>
      <c r="Q100" s="123">
        <v>0.53458724582606187</v>
      </c>
      <c r="R100" s="123">
        <v>0</v>
      </c>
      <c r="S100" s="123">
        <v>0</v>
      </c>
      <c r="T100" s="123">
        <v>0</v>
      </c>
      <c r="U100" s="123">
        <v>0.95468440307141778</v>
      </c>
      <c r="V100" s="123">
        <v>1.1310561268658998</v>
      </c>
      <c r="W100" s="123">
        <v>1.1532724356615458</v>
      </c>
      <c r="X100" s="123">
        <v>0.83748901746110793</v>
      </c>
      <c r="Y100" s="123">
        <v>0.90028502462427662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1.7991382135000853</v>
      </c>
      <c r="D102" s="99">
        <v>1.8479408597563631</v>
      </c>
      <c r="E102" s="99">
        <v>1.8776823840257464</v>
      </c>
      <c r="F102" s="99">
        <v>1.8633878943567836</v>
      </c>
      <c r="G102" s="99">
        <v>1.9644581610275913</v>
      </c>
      <c r="H102" s="99">
        <v>2.0618682187139554</v>
      </c>
      <c r="I102" s="99">
        <v>1.9669044221073213</v>
      </c>
      <c r="J102" s="99">
        <v>1.7841949384490179</v>
      </c>
      <c r="K102" s="99">
        <v>1.781622399892101</v>
      </c>
      <c r="L102" s="99">
        <v>1.8495537470123928</v>
      </c>
      <c r="M102" s="99">
        <v>1.469915156004225</v>
      </c>
      <c r="N102" s="99">
        <v>1.1607736649522005</v>
      </c>
      <c r="O102" s="99">
        <v>1.2029798983253672</v>
      </c>
      <c r="P102" s="99">
        <v>1.0930123995877885</v>
      </c>
      <c r="Q102" s="99">
        <v>1.207559393001352</v>
      </c>
      <c r="R102" s="99">
        <v>0</v>
      </c>
      <c r="S102" s="99">
        <v>0</v>
      </c>
      <c r="T102" s="99">
        <v>0</v>
      </c>
      <c r="U102" s="99">
        <v>1.8458701668623347</v>
      </c>
      <c r="V102" s="99">
        <v>2.6373986531626743</v>
      </c>
      <c r="W102" s="99">
        <v>2.5688088201405703</v>
      </c>
      <c r="X102" s="99">
        <v>2.3077335216485957</v>
      </c>
      <c r="Y102" s="99">
        <v>2.2099426722953841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1.545949167765919</v>
      </c>
      <c r="D124" s="118">
        <f t="shared" si="42"/>
        <v>0</v>
      </c>
      <c r="E124" s="118">
        <f t="shared" si="42"/>
        <v>1.8776823840257466</v>
      </c>
      <c r="F124" s="118">
        <f t="shared" si="42"/>
        <v>1.6009252999597432</v>
      </c>
      <c r="G124" s="118">
        <f t="shared" si="42"/>
        <v>1.4742949322288186</v>
      </c>
      <c r="H124" s="118">
        <f t="shared" si="42"/>
        <v>1.567579162594815</v>
      </c>
      <c r="I124" s="118">
        <f t="shared" si="42"/>
        <v>1.4639712224463126</v>
      </c>
      <c r="J124" s="118">
        <f t="shared" si="42"/>
        <v>1.3210700363842292</v>
      </c>
      <c r="K124" s="118">
        <f t="shared" si="42"/>
        <v>1.0789548687579098</v>
      </c>
      <c r="L124" s="118">
        <f t="shared" si="42"/>
        <v>1.1201353303250705</v>
      </c>
      <c r="M124" s="118">
        <f t="shared" si="42"/>
        <v>0.79986806440632507</v>
      </c>
      <c r="N124" s="118">
        <f t="shared" si="42"/>
        <v>0.64729523709792613</v>
      </c>
      <c r="O124" s="118">
        <f t="shared" si="42"/>
        <v>0.8220677984026511</v>
      </c>
      <c r="P124" s="118">
        <f t="shared" si="42"/>
        <v>0.46843388553762344</v>
      </c>
      <c r="Q124" s="118">
        <f t="shared" si="42"/>
        <v>0.53565124239362805</v>
      </c>
      <c r="R124" s="118">
        <f t="shared" ref="R124:V124" si="43">R125+R128+R130+R139</f>
        <v>0.54199967312306163</v>
      </c>
      <c r="S124" s="118">
        <f t="shared" si="43"/>
        <v>1.0000162864817783</v>
      </c>
      <c r="T124" s="118">
        <f t="shared" si="43"/>
        <v>0.99504888538305614</v>
      </c>
      <c r="U124" s="118">
        <f t="shared" si="43"/>
        <v>0.95526720418831002</v>
      </c>
      <c r="V124" s="118">
        <f t="shared" si="43"/>
        <v>1.1315177710373019</v>
      </c>
      <c r="W124" s="118">
        <f t="shared" ref="W124:Y124" si="44">W125+W128+W130+W139</f>
        <v>1.1554769667924258</v>
      </c>
      <c r="X124" s="118">
        <f t="shared" si="44"/>
        <v>0.83953339552825557</v>
      </c>
      <c r="Y124" s="118">
        <f t="shared" si="44"/>
        <v>0.90230139527114661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1.545949167765919</v>
      </c>
      <c r="D139" s="123">
        <v>0</v>
      </c>
      <c r="E139" s="123">
        <v>1.8776823840257466</v>
      </c>
      <c r="F139" s="123">
        <v>1.6009252999597432</v>
      </c>
      <c r="G139" s="123">
        <v>1.4742949322288186</v>
      </c>
      <c r="H139" s="123">
        <v>1.567579162594815</v>
      </c>
      <c r="I139" s="123">
        <v>1.4639712224463126</v>
      </c>
      <c r="J139" s="123">
        <v>1.3210700363842292</v>
      </c>
      <c r="K139" s="123">
        <v>1.0789548687579098</v>
      </c>
      <c r="L139" s="123">
        <v>1.1201353303250705</v>
      </c>
      <c r="M139" s="123">
        <v>0.79986806440632507</v>
      </c>
      <c r="N139" s="123">
        <v>0.64729523709792613</v>
      </c>
      <c r="O139" s="123">
        <v>0.8220677984026511</v>
      </c>
      <c r="P139" s="123">
        <v>0.46843388553762344</v>
      </c>
      <c r="Q139" s="123">
        <v>0.53565124239362805</v>
      </c>
      <c r="R139" s="123">
        <v>0.54199967312306163</v>
      </c>
      <c r="S139" s="123">
        <v>1.0000162864817783</v>
      </c>
      <c r="T139" s="123">
        <v>0.99504888538305614</v>
      </c>
      <c r="U139" s="123">
        <v>0.95526720418831002</v>
      </c>
      <c r="V139" s="123">
        <v>1.1315177710373019</v>
      </c>
      <c r="W139" s="123">
        <v>1.1554769667924258</v>
      </c>
      <c r="X139" s="123">
        <v>0.83953339552825557</v>
      </c>
      <c r="Y139" s="123">
        <v>0.90230139527114661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1.7991382135000853</v>
      </c>
      <c r="D140" s="99">
        <v>0</v>
      </c>
      <c r="E140" s="99">
        <v>1.8776823840257466</v>
      </c>
      <c r="F140" s="99">
        <v>1.863387894356783</v>
      </c>
      <c r="G140" s="99">
        <v>1.964458161027592</v>
      </c>
      <c r="H140" s="99">
        <v>2.0618682187139559</v>
      </c>
      <c r="I140" s="99">
        <v>1.9669044221073215</v>
      </c>
      <c r="J140" s="99">
        <v>1.7841949384490179</v>
      </c>
      <c r="K140" s="99">
        <v>1.781622399892101</v>
      </c>
      <c r="L140" s="99">
        <v>1.8495537470123933</v>
      </c>
      <c r="M140" s="99">
        <v>1.4699151560042247</v>
      </c>
      <c r="N140" s="99">
        <v>1.1607736649522002</v>
      </c>
      <c r="O140" s="99">
        <v>1.2029798983253672</v>
      </c>
      <c r="P140" s="99">
        <v>1.0930123995877881</v>
      </c>
      <c r="Q140" s="99">
        <v>1.2075593930013522</v>
      </c>
      <c r="R140" s="99">
        <v>1.1254314585441421</v>
      </c>
      <c r="S140" s="99">
        <v>1.5740603503300679</v>
      </c>
      <c r="T140" s="99">
        <v>1.7510363481503455</v>
      </c>
      <c r="U140" s="99">
        <v>1.8458701668623345</v>
      </c>
      <c r="V140" s="99">
        <v>2.6373986531626747</v>
      </c>
      <c r="W140" s="99">
        <v>2.5688088201405703</v>
      </c>
      <c r="X140" s="99">
        <v>2.3077335216485966</v>
      </c>
      <c r="Y140" s="99">
        <v>2.2099426722953837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2.2754523360522674</v>
      </c>
      <c r="D143" s="118">
        <f t="shared" si="49"/>
        <v>2.6803905627413416</v>
      </c>
      <c r="E143" s="118">
        <f t="shared" si="49"/>
        <v>2.3911617501631062</v>
      </c>
      <c r="F143" s="118">
        <f t="shared" si="49"/>
        <v>1.9905557566169068</v>
      </c>
      <c r="G143" s="118">
        <f t="shared" si="49"/>
        <v>1.9670132019264148</v>
      </c>
      <c r="H143" s="118">
        <f t="shared" si="49"/>
        <v>2.1338040496027668</v>
      </c>
      <c r="I143" s="118">
        <f t="shared" si="49"/>
        <v>1.6039452342167273</v>
      </c>
      <c r="J143" s="118">
        <f t="shared" si="49"/>
        <v>1.380375269879027</v>
      </c>
      <c r="K143" s="118">
        <f t="shared" si="49"/>
        <v>1.334644121809774</v>
      </c>
      <c r="L143" s="118">
        <f t="shared" si="49"/>
        <v>1.4824167538384105</v>
      </c>
      <c r="M143" s="118">
        <f t="shared" si="49"/>
        <v>1.0134056503293722</v>
      </c>
      <c r="N143" s="118">
        <f t="shared" si="49"/>
        <v>0.81721622638841396</v>
      </c>
      <c r="O143" s="118">
        <f t="shared" si="49"/>
        <v>1.0397707346400007</v>
      </c>
      <c r="P143" s="118">
        <f t="shared" si="49"/>
        <v>0.5904649780486968</v>
      </c>
      <c r="Q143" s="118">
        <f t="shared" si="49"/>
        <v>0.60793571313274553</v>
      </c>
      <c r="R143" s="118">
        <f t="shared" ref="R143:V143" si="50">R144+R146+R148+R157</f>
        <v>0.68564752167005127</v>
      </c>
      <c r="S143" s="118">
        <f t="shared" si="50"/>
        <v>1.28115868286899</v>
      </c>
      <c r="T143" s="118">
        <f t="shared" si="50"/>
        <v>1.2968519824212834</v>
      </c>
      <c r="U143" s="118">
        <f t="shared" si="50"/>
        <v>1.2075210196737955</v>
      </c>
      <c r="V143" s="118">
        <f t="shared" si="50"/>
        <v>1.2561034413017964</v>
      </c>
      <c r="W143" s="118">
        <f t="shared" ref="W143:Y143" si="51">W144+W146+W148+W157</f>
        <v>1.2300098140851645</v>
      </c>
      <c r="X143" s="118">
        <f t="shared" si="51"/>
        <v>0.88193510725593838</v>
      </c>
      <c r="Y143" s="118">
        <f t="shared" si="51"/>
        <v>0.97803901987544162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0.73031010563454712</v>
      </c>
      <c r="D148" s="123">
        <v>0.83244970298497778</v>
      </c>
      <c r="E148" s="123">
        <v>0.51347936613735956</v>
      </c>
      <c r="F148" s="123">
        <v>0.38470927855333731</v>
      </c>
      <c r="G148" s="123">
        <v>0.49366958115572096</v>
      </c>
      <c r="H148" s="123">
        <v>0.56757722961812673</v>
      </c>
      <c r="I148" s="123">
        <v>0.14205681238020443</v>
      </c>
      <c r="J148" s="123">
        <v>5.6617734900723533E-2</v>
      </c>
      <c r="K148" s="123">
        <v>0.24439757859221969</v>
      </c>
      <c r="L148" s="123">
        <v>0.35743045410922336</v>
      </c>
      <c r="M148" s="123">
        <v>0.20985203171372926</v>
      </c>
      <c r="N148" s="123">
        <v>0.17432619656873372</v>
      </c>
      <c r="O148" s="123">
        <v>0.21804292716851914</v>
      </c>
      <c r="P148" s="123">
        <v>0.12267832413185076</v>
      </c>
      <c r="Q148" s="123">
        <v>7.218753173073722E-2</v>
      </c>
      <c r="R148" s="123">
        <v>0.14389255022186817</v>
      </c>
      <c r="S148" s="123">
        <v>0.28023904057467242</v>
      </c>
      <c r="T148" s="123">
        <v>0.30241910797529681</v>
      </c>
      <c r="U148" s="123">
        <v>0.25207060810006676</v>
      </c>
      <c r="V148" s="123">
        <v>0.1243063814800187</v>
      </c>
      <c r="W148" s="123">
        <v>7.46666459323969E-2</v>
      </c>
      <c r="X148" s="123">
        <v>4.2324024030713787E-2</v>
      </c>
      <c r="Y148" s="123">
        <v>7.5957157452415186E-2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4.4340256413526076</v>
      </c>
      <c r="D149" s="99">
        <v>4.8212711964546635</v>
      </c>
      <c r="E149" s="99">
        <v>4.7793079463554236</v>
      </c>
      <c r="F149" s="99">
        <v>4.3017492056418627</v>
      </c>
      <c r="G149" s="99">
        <v>5.4303653927129307</v>
      </c>
      <c r="H149" s="99">
        <v>5.9028031880285177</v>
      </c>
      <c r="I149" s="99">
        <v>5.2561020580675644</v>
      </c>
      <c r="J149" s="99">
        <v>5.2654493457672888</v>
      </c>
      <c r="K149" s="99">
        <v>5.4582125885595731</v>
      </c>
      <c r="L149" s="99">
        <v>6.9341508097189335</v>
      </c>
      <c r="M149" s="99">
        <v>5.2463007928432317</v>
      </c>
      <c r="N149" s="99">
        <v>3.7770675923225641</v>
      </c>
      <c r="O149" s="99">
        <v>3.9368861849871513</v>
      </c>
      <c r="P149" s="99">
        <v>3.3824166510638851</v>
      </c>
      <c r="Q149" s="99">
        <v>3.4168765019215619</v>
      </c>
      <c r="R149" s="99">
        <v>3.0435454562079993</v>
      </c>
      <c r="S149" s="99">
        <v>4.2484238551120344</v>
      </c>
      <c r="T149" s="99">
        <v>4.643239718791448</v>
      </c>
      <c r="U149" s="99">
        <v>4.8444819994231576</v>
      </c>
      <c r="V149" s="99">
        <v>3.8040748067379213</v>
      </c>
      <c r="W149" s="99">
        <v>3.9664133129763814</v>
      </c>
      <c r="X149" s="99">
        <v>3.8689995760490432</v>
      </c>
      <c r="Y149" s="99">
        <v>3.9375815326258192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1.5451422304177203</v>
      </c>
      <c r="D157" s="123">
        <v>1.8479408597563636</v>
      </c>
      <c r="E157" s="123">
        <v>1.8776823840257464</v>
      </c>
      <c r="F157" s="123">
        <v>1.6058464780635695</v>
      </c>
      <c r="G157" s="123">
        <v>1.4733436207706938</v>
      </c>
      <c r="H157" s="123">
        <v>1.5662268199846401</v>
      </c>
      <c r="I157" s="123">
        <v>1.4618884218365229</v>
      </c>
      <c r="J157" s="123">
        <v>1.3237575349783035</v>
      </c>
      <c r="K157" s="123">
        <v>1.0902465432175543</v>
      </c>
      <c r="L157" s="123">
        <v>1.1249862997291873</v>
      </c>
      <c r="M157" s="123">
        <v>0.80355361861564301</v>
      </c>
      <c r="N157" s="123">
        <v>0.64289002981968024</v>
      </c>
      <c r="O157" s="123">
        <v>0.82172780747148166</v>
      </c>
      <c r="P157" s="123">
        <v>0.4677866539168461</v>
      </c>
      <c r="Q157" s="123">
        <v>0.53574818140200831</v>
      </c>
      <c r="R157" s="123">
        <v>0.54175497144818308</v>
      </c>
      <c r="S157" s="123">
        <v>1.0009196422943176</v>
      </c>
      <c r="T157" s="123">
        <v>0.9944328744459866</v>
      </c>
      <c r="U157" s="123">
        <v>0.95545041157372879</v>
      </c>
      <c r="V157" s="123">
        <v>1.1317970598217777</v>
      </c>
      <c r="W157" s="123">
        <v>1.1553431681527677</v>
      </c>
      <c r="X157" s="123">
        <v>0.8396110832252246</v>
      </c>
      <c r="Y157" s="123">
        <v>0.90208186242302646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1.7991382135000851</v>
      </c>
      <c r="D158" s="99">
        <v>1.8479408597563636</v>
      </c>
      <c r="E158" s="99">
        <v>1.8776823840257464</v>
      </c>
      <c r="F158" s="99">
        <v>1.8633878943567834</v>
      </c>
      <c r="G158" s="99">
        <v>1.9644581610275915</v>
      </c>
      <c r="H158" s="99">
        <v>2.0618682187139568</v>
      </c>
      <c r="I158" s="99">
        <v>1.966904422107322</v>
      </c>
      <c r="J158" s="99">
        <v>1.7841949384490179</v>
      </c>
      <c r="K158" s="99">
        <v>1.781622399892101</v>
      </c>
      <c r="L158" s="99">
        <v>1.8495537470123928</v>
      </c>
      <c r="M158" s="99">
        <v>1.469915156004225</v>
      </c>
      <c r="N158" s="99">
        <v>1.1607736649522005</v>
      </c>
      <c r="O158" s="99">
        <v>1.2029798983253672</v>
      </c>
      <c r="P158" s="99">
        <v>1.0930123995877881</v>
      </c>
      <c r="Q158" s="99">
        <v>1.207559393001352</v>
      </c>
      <c r="R158" s="99">
        <v>1.1254314585441423</v>
      </c>
      <c r="S158" s="99">
        <v>1.5740603503300679</v>
      </c>
      <c r="T158" s="99">
        <v>1.7510363481503455</v>
      </c>
      <c r="U158" s="99">
        <v>1.8458701668623345</v>
      </c>
      <c r="V158" s="99">
        <v>2.6373986531626747</v>
      </c>
      <c r="W158" s="99">
        <v>2.5688088201405708</v>
      </c>
      <c r="X158" s="99">
        <v>2.3077335216485957</v>
      </c>
      <c r="Y158" s="99">
        <v>2.2099426722953841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2.2662236227834565</v>
      </c>
      <c r="D161" s="118">
        <f t="shared" si="54"/>
        <v>2.692693505289018</v>
      </c>
      <c r="E161" s="118">
        <f t="shared" si="54"/>
        <v>2.3861193995954726</v>
      </c>
      <c r="F161" s="118">
        <f t="shared" si="54"/>
        <v>1.9971800971145068</v>
      </c>
      <c r="G161" s="118">
        <f t="shared" si="54"/>
        <v>2.0075001818586182</v>
      </c>
      <c r="H161" s="118">
        <f t="shared" si="54"/>
        <v>2.1218920046280161</v>
      </c>
      <c r="I161" s="118">
        <f t="shared" si="54"/>
        <v>1.57235063700581</v>
      </c>
      <c r="J161" s="118">
        <f t="shared" si="54"/>
        <v>1.4102344215819742</v>
      </c>
      <c r="K161" s="118">
        <f t="shared" si="54"/>
        <v>1.3208909440226255</v>
      </c>
      <c r="L161" s="118">
        <f t="shared" si="54"/>
        <v>0</v>
      </c>
      <c r="M161" s="118">
        <f t="shared" si="54"/>
        <v>0</v>
      </c>
      <c r="N161" s="118">
        <f t="shared" si="54"/>
        <v>0.84027321443792991</v>
      </c>
      <c r="O161" s="118">
        <f t="shared" si="54"/>
        <v>1.0475269470588009</v>
      </c>
      <c r="P161" s="118">
        <f t="shared" si="54"/>
        <v>0.59267012864510071</v>
      </c>
      <c r="Q161" s="118">
        <f t="shared" si="54"/>
        <v>0.60996768936045376</v>
      </c>
      <c r="R161" s="118">
        <f t="shared" ref="R161:V161" si="55">R162+R164+R166+R175</f>
        <v>0.69024151925204102</v>
      </c>
      <c r="S161" s="118">
        <f t="shared" si="55"/>
        <v>1.2816307076972482</v>
      </c>
      <c r="T161" s="118">
        <f t="shared" si="55"/>
        <v>1.2964160886433098</v>
      </c>
      <c r="U161" s="118">
        <f t="shared" si="55"/>
        <v>1.2047297701431126</v>
      </c>
      <c r="V161" s="118">
        <f t="shared" si="55"/>
        <v>1.2566955525792218</v>
      </c>
      <c r="W161" s="118">
        <f t="shared" ref="W161:Y161" si="56">W162+W164+W166+W175</f>
        <v>1.2293480010072249</v>
      </c>
      <c r="X161" s="118">
        <f t="shared" si="56"/>
        <v>0.88184276583149823</v>
      </c>
      <c r="Y161" s="118">
        <f t="shared" si="56"/>
        <v>0.97795865866287113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0.7183616960850594</v>
      </c>
      <c r="D166" s="123">
        <v>0.84475264553265483</v>
      </c>
      <c r="E166" s="123">
        <v>0.50843701556972598</v>
      </c>
      <c r="F166" s="123">
        <v>0.39484654544538833</v>
      </c>
      <c r="G166" s="123">
        <v>0.52682649332289633</v>
      </c>
      <c r="H166" s="123">
        <v>0.55921293360270163</v>
      </c>
      <c r="I166" s="123">
        <v>0.11303445286166805</v>
      </c>
      <c r="J166" s="123">
        <v>8.6793121084076191E-2</v>
      </c>
      <c r="K166" s="123">
        <v>0.25191750408736491</v>
      </c>
      <c r="L166" s="123">
        <v>0</v>
      </c>
      <c r="M166" s="123">
        <v>0</v>
      </c>
      <c r="N166" s="123">
        <v>0.19879303117487182</v>
      </c>
      <c r="O166" s="123">
        <v>0.22284261424455573</v>
      </c>
      <c r="P166" s="123">
        <v>0.12481242254848285</v>
      </c>
      <c r="Q166" s="123">
        <v>7.6269564775034868E-2</v>
      </c>
      <c r="R166" s="123">
        <v>0.14692978064452414</v>
      </c>
      <c r="S166" s="123">
        <v>0.28748732854141579</v>
      </c>
      <c r="T166" s="123">
        <v>0.30150907264879528</v>
      </c>
      <c r="U166" s="123">
        <v>0.25003778061538878</v>
      </c>
      <c r="V166" s="123">
        <v>0.12487355250300623</v>
      </c>
      <c r="W166" s="123">
        <v>7.4218882161267721E-2</v>
      </c>
      <c r="X166" s="123">
        <v>4.2209186701748724E-2</v>
      </c>
      <c r="Y166" s="123">
        <v>7.5679916398687305E-2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4.4340256413526076</v>
      </c>
      <c r="D167" s="99">
        <v>4.8212711964546635</v>
      </c>
      <c r="E167" s="99">
        <v>4.7793079463554244</v>
      </c>
      <c r="F167" s="99">
        <v>4.3017492056418627</v>
      </c>
      <c r="G167" s="99">
        <v>5.4303653927129307</v>
      </c>
      <c r="H167" s="99">
        <v>5.9028031880285168</v>
      </c>
      <c r="I167" s="99">
        <v>5.2561020580675644</v>
      </c>
      <c r="J167" s="99">
        <v>5.2654493457672888</v>
      </c>
      <c r="K167" s="99">
        <v>5.4582125885595731</v>
      </c>
      <c r="L167" s="99">
        <v>0</v>
      </c>
      <c r="M167" s="99">
        <v>0</v>
      </c>
      <c r="N167" s="99">
        <v>3.7770675923225645</v>
      </c>
      <c r="O167" s="99">
        <v>3.9368861849871513</v>
      </c>
      <c r="P167" s="99">
        <v>3.3824166510638851</v>
      </c>
      <c r="Q167" s="99">
        <v>3.4168765019215623</v>
      </c>
      <c r="R167" s="99">
        <v>3.0435454562080007</v>
      </c>
      <c r="S167" s="99">
        <v>4.2484238551120335</v>
      </c>
      <c r="T167" s="99">
        <v>4.6432397187914471</v>
      </c>
      <c r="U167" s="99">
        <v>4.8444819994231576</v>
      </c>
      <c r="V167" s="99">
        <v>3.8040748067379213</v>
      </c>
      <c r="W167" s="99">
        <v>3.966413312976381</v>
      </c>
      <c r="X167" s="99">
        <v>3.8689995760490423</v>
      </c>
      <c r="Y167" s="99">
        <v>3.9375815326258192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1.5478619266983971</v>
      </c>
      <c r="D175" s="123">
        <v>1.8479408597563631</v>
      </c>
      <c r="E175" s="123">
        <v>1.8776823840257466</v>
      </c>
      <c r="F175" s="123">
        <v>1.6023335516691184</v>
      </c>
      <c r="G175" s="123">
        <v>1.4806736885357219</v>
      </c>
      <c r="H175" s="123">
        <v>1.5626790710253142</v>
      </c>
      <c r="I175" s="123">
        <v>1.459316184144142</v>
      </c>
      <c r="J175" s="123">
        <v>1.323441300497898</v>
      </c>
      <c r="K175" s="123">
        <v>1.0689734399352606</v>
      </c>
      <c r="L175" s="123">
        <v>0</v>
      </c>
      <c r="M175" s="123">
        <v>0</v>
      </c>
      <c r="N175" s="123">
        <v>0.64148018326305811</v>
      </c>
      <c r="O175" s="123">
        <v>0.82468433281424525</v>
      </c>
      <c r="P175" s="123">
        <v>0.46785770609661786</v>
      </c>
      <c r="Q175" s="123">
        <v>0.53369812458541888</v>
      </c>
      <c r="R175" s="123">
        <v>0.54331173860751691</v>
      </c>
      <c r="S175" s="123">
        <v>0.99414337915583229</v>
      </c>
      <c r="T175" s="123">
        <v>0.99490701599451448</v>
      </c>
      <c r="U175" s="123">
        <v>0.95469198952772372</v>
      </c>
      <c r="V175" s="123">
        <v>1.1318220000762156</v>
      </c>
      <c r="W175" s="123">
        <v>1.1551291188459571</v>
      </c>
      <c r="X175" s="123">
        <v>0.83963357912974945</v>
      </c>
      <c r="Y175" s="123">
        <v>0.90227874226418381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1.7991382135000851</v>
      </c>
      <c r="D176" s="99">
        <v>1.8479408597563631</v>
      </c>
      <c r="E176" s="99">
        <v>1.8776823840257466</v>
      </c>
      <c r="F176" s="99">
        <v>1.8633878943567836</v>
      </c>
      <c r="G176" s="99">
        <v>1.9644581610275913</v>
      </c>
      <c r="H176" s="99">
        <v>2.0618682187139559</v>
      </c>
      <c r="I176" s="99">
        <v>1.9669044221073215</v>
      </c>
      <c r="J176" s="99">
        <v>1.7841949384490179</v>
      </c>
      <c r="K176" s="99">
        <v>1.781622399892101</v>
      </c>
      <c r="L176" s="99">
        <v>0</v>
      </c>
      <c r="M176" s="99">
        <v>0</v>
      </c>
      <c r="N176" s="99">
        <v>1.1607736649522005</v>
      </c>
      <c r="O176" s="99">
        <v>1.202979898325367</v>
      </c>
      <c r="P176" s="99">
        <v>1.0930123995877885</v>
      </c>
      <c r="Q176" s="99">
        <v>1.2075593930013517</v>
      </c>
      <c r="R176" s="99">
        <v>1.1254314585441421</v>
      </c>
      <c r="S176" s="99">
        <v>1.5740603503300679</v>
      </c>
      <c r="T176" s="99">
        <v>1.7510363481503455</v>
      </c>
      <c r="U176" s="99">
        <v>1.8458701668623347</v>
      </c>
      <c r="V176" s="99">
        <v>2.6373986531626747</v>
      </c>
      <c r="W176" s="99">
        <v>2.5688088201405712</v>
      </c>
      <c r="X176" s="99">
        <v>2.3077335216485957</v>
      </c>
      <c r="Y176" s="99">
        <v>2.2099426722953841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230636</v>
      </c>
      <c r="C5" s="120">
        <v>229924</v>
      </c>
      <c r="D5" s="120">
        <v>226622</v>
      </c>
      <c r="E5" s="120">
        <v>227361</v>
      </c>
      <c r="F5" s="120">
        <v>222105</v>
      </c>
      <c r="G5" s="120">
        <v>208079</v>
      </c>
      <c r="H5" s="120">
        <v>190854</v>
      </c>
      <c r="I5" s="120">
        <v>161347</v>
      </c>
      <c r="J5" s="120">
        <v>152275</v>
      </c>
      <c r="K5" s="120">
        <v>140120</v>
      </c>
      <c r="L5" s="120">
        <v>138910</v>
      </c>
      <c r="M5" s="120">
        <v>139681</v>
      </c>
      <c r="N5" s="120">
        <v>133844</v>
      </c>
      <c r="O5" s="120">
        <v>123442</v>
      </c>
      <c r="P5" s="120">
        <v>112874</v>
      </c>
      <c r="Q5" s="120">
        <v>107519</v>
      </c>
      <c r="R5" s="120">
        <v>105540</v>
      </c>
      <c r="S5" s="120">
        <v>105137</v>
      </c>
      <c r="T5" s="120">
        <v>95479</v>
      </c>
      <c r="U5" s="120">
        <v>76160</v>
      </c>
      <c r="V5" s="120">
        <v>58797</v>
      </c>
      <c r="W5" s="120">
        <v>46892</v>
      </c>
      <c r="X5" s="120">
        <v>41793</v>
      </c>
      <c r="Y5" s="120">
        <v>37911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230636</v>
      </c>
      <c r="C7" s="52">
        <v>229924</v>
      </c>
      <c r="D7" s="52">
        <v>226622</v>
      </c>
      <c r="E7" s="52">
        <v>227361</v>
      </c>
      <c r="F7" s="52">
        <v>222105</v>
      </c>
      <c r="G7" s="52">
        <v>208079</v>
      </c>
      <c r="H7" s="52">
        <v>190854</v>
      </c>
      <c r="I7" s="52">
        <v>161347</v>
      </c>
      <c r="J7" s="52">
        <v>152275</v>
      </c>
      <c r="K7" s="52">
        <v>140120</v>
      </c>
      <c r="L7" s="52">
        <v>138910</v>
      </c>
      <c r="M7" s="52">
        <v>139681</v>
      </c>
      <c r="N7" s="52">
        <v>133844</v>
      </c>
      <c r="O7" s="52">
        <v>123442</v>
      </c>
      <c r="P7" s="52">
        <v>112874</v>
      </c>
      <c r="Q7" s="52">
        <v>107519</v>
      </c>
      <c r="R7" s="52">
        <v>105540</v>
      </c>
      <c r="S7" s="52">
        <v>105137</v>
      </c>
      <c r="T7" s="52">
        <v>95479</v>
      </c>
      <c r="U7" s="52">
        <v>76160</v>
      </c>
      <c r="V7" s="52">
        <v>58797</v>
      </c>
      <c r="W7" s="52">
        <v>46892</v>
      </c>
      <c r="X7" s="52">
        <v>41793</v>
      </c>
      <c r="Y7" s="52">
        <v>37911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458</v>
      </c>
      <c r="C9" s="52">
        <v>960</v>
      </c>
      <c r="D9" s="52">
        <v>1411</v>
      </c>
      <c r="E9" s="52">
        <v>1898</v>
      </c>
      <c r="F9" s="52">
        <v>2354</v>
      </c>
      <c r="G9" s="52">
        <v>2650</v>
      </c>
      <c r="H9" s="52">
        <v>2757</v>
      </c>
      <c r="I9" s="52">
        <v>2596</v>
      </c>
      <c r="J9" s="52">
        <v>2373</v>
      </c>
      <c r="K9" s="52">
        <v>2218</v>
      </c>
      <c r="L9" s="52">
        <v>2844</v>
      </c>
      <c r="M9" s="52">
        <v>4145</v>
      </c>
      <c r="N9" s="52">
        <v>5802</v>
      </c>
      <c r="O9" s="52">
        <v>7262</v>
      </c>
      <c r="P9" s="52">
        <v>7867</v>
      </c>
      <c r="Q9" s="52">
        <v>7809</v>
      </c>
      <c r="R9" s="52">
        <v>7500</v>
      </c>
      <c r="S9" s="52">
        <v>7696</v>
      </c>
      <c r="T9" s="52">
        <v>7922</v>
      </c>
      <c r="U9" s="52">
        <v>7034</v>
      </c>
      <c r="V9" s="52">
        <v>5438</v>
      </c>
      <c r="W9" s="52">
        <v>4358</v>
      </c>
      <c r="X9" s="52">
        <v>4307</v>
      </c>
      <c r="Y9" s="52">
        <v>4470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64171</v>
      </c>
      <c r="C12" s="52">
        <v>59892</v>
      </c>
      <c r="D12" s="52">
        <v>55622</v>
      </c>
      <c r="E12" s="52">
        <v>49554</v>
      </c>
      <c r="F12" s="52">
        <v>42195</v>
      </c>
      <c r="G12" s="52">
        <v>34011</v>
      </c>
      <c r="H12" s="52">
        <v>25337</v>
      </c>
      <c r="I12" s="52">
        <v>18900</v>
      </c>
      <c r="J12" s="52">
        <v>15943</v>
      </c>
      <c r="K12" s="52">
        <v>12372</v>
      </c>
      <c r="L12" s="52">
        <v>9898</v>
      </c>
      <c r="M12" s="52">
        <v>8211</v>
      </c>
      <c r="N12" s="52">
        <v>6727</v>
      </c>
      <c r="O12" s="52">
        <v>5498</v>
      </c>
      <c r="P12" s="52">
        <v>4986</v>
      </c>
      <c r="Q12" s="52">
        <v>4658</v>
      </c>
      <c r="R12" s="52">
        <v>4686</v>
      </c>
      <c r="S12" s="52">
        <v>5153</v>
      </c>
      <c r="T12" s="52">
        <v>5021</v>
      </c>
      <c r="U12" s="52">
        <v>4167</v>
      </c>
      <c r="V12" s="52">
        <v>3208</v>
      </c>
      <c r="W12" s="52">
        <v>2510</v>
      </c>
      <c r="X12" s="52">
        <v>2270</v>
      </c>
      <c r="Y12" s="52">
        <v>2049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8</v>
      </c>
      <c r="D13" s="52">
        <v>9</v>
      </c>
      <c r="E13" s="52">
        <v>9</v>
      </c>
      <c r="F13" s="52">
        <v>9</v>
      </c>
      <c r="G13" s="52">
        <v>9</v>
      </c>
      <c r="H13" s="52">
        <v>7</v>
      </c>
      <c r="I13" s="52">
        <v>6</v>
      </c>
      <c r="J13" s="52">
        <v>3</v>
      </c>
      <c r="K13" s="52">
        <v>0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2">
        <v>1</v>
      </c>
      <c r="R13" s="52">
        <v>1</v>
      </c>
      <c r="S13" s="52">
        <v>1</v>
      </c>
      <c r="T13" s="52">
        <v>1</v>
      </c>
      <c r="U13" s="52">
        <v>1</v>
      </c>
      <c r="V13" s="52">
        <v>1</v>
      </c>
      <c r="W13" s="52">
        <v>1</v>
      </c>
      <c r="X13" s="52">
        <v>1</v>
      </c>
      <c r="Y13" s="52">
        <v>1</v>
      </c>
      <c r="DA13" s="63" t="s">
        <v>1063</v>
      </c>
    </row>
    <row r="14" spans="1:105" ht="12" customHeight="1" x14ac:dyDescent="0.25">
      <c r="A14" s="97" t="s">
        <v>122</v>
      </c>
      <c r="B14" s="52">
        <v>166465</v>
      </c>
      <c r="C14" s="52">
        <v>167869</v>
      </c>
      <c r="D14" s="52">
        <v>168610</v>
      </c>
      <c r="E14" s="52">
        <v>175287</v>
      </c>
      <c r="F14" s="52">
        <v>177451</v>
      </c>
      <c r="G14" s="52">
        <v>171562</v>
      </c>
      <c r="H14" s="52">
        <v>163108</v>
      </c>
      <c r="I14" s="52">
        <v>140391</v>
      </c>
      <c r="J14" s="52">
        <v>133751</v>
      </c>
      <c r="K14" s="52">
        <v>124743</v>
      </c>
      <c r="L14" s="52">
        <v>125116</v>
      </c>
      <c r="M14" s="52">
        <v>125846</v>
      </c>
      <c r="N14" s="52">
        <v>119309</v>
      </c>
      <c r="O14" s="52">
        <v>109975</v>
      </c>
      <c r="P14" s="52">
        <v>100491</v>
      </c>
      <c r="Q14" s="52">
        <v>95720</v>
      </c>
      <c r="R14" s="52">
        <v>93621</v>
      </c>
      <c r="S14" s="52">
        <v>92469</v>
      </c>
      <c r="T14" s="52">
        <v>83082</v>
      </c>
      <c r="U14" s="52">
        <v>65960</v>
      </c>
      <c r="V14" s="52">
        <v>50920</v>
      </c>
      <c r="W14" s="52">
        <v>40460</v>
      </c>
      <c r="X14" s="52">
        <v>35997</v>
      </c>
      <c r="Y14" s="52">
        <v>32415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2155</v>
      </c>
      <c r="D15" s="52">
        <v>2381</v>
      </c>
      <c r="E15" s="52">
        <v>2511</v>
      </c>
      <c r="F15" s="52">
        <v>2450</v>
      </c>
      <c r="G15" s="52">
        <v>2497</v>
      </c>
      <c r="H15" s="52">
        <v>2402</v>
      </c>
      <c r="I15" s="52">
        <v>2050</v>
      </c>
      <c r="J15" s="52">
        <v>2578</v>
      </c>
      <c r="K15" s="52">
        <v>3005</v>
      </c>
      <c r="L15" s="52">
        <v>3895</v>
      </c>
      <c r="M15" s="52">
        <v>5623</v>
      </c>
      <c r="N15" s="52">
        <v>7807</v>
      </c>
      <c r="O15" s="52">
        <v>7968</v>
      </c>
      <c r="P15" s="52">
        <v>7396</v>
      </c>
      <c r="Q15" s="52">
        <v>7140</v>
      </c>
      <c r="R15" s="52">
        <v>7232</v>
      </c>
      <c r="S15" s="52">
        <v>7514</v>
      </c>
      <c r="T15" s="52">
        <v>7375</v>
      </c>
      <c r="U15" s="52">
        <v>6032</v>
      </c>
      <c r="V15" s="52">
        <v>4668</v>
      </c>
      <c r="W15" s="52">
        <v>3921</v>
      </c>
      <c r="X15" s="52">
        <v>3525</v>
      </c>
      <c r="Y15" s="52">
        <v>3446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206303</v>
      </c>
      <c r="C18" s="52">
        <v>204423</v>
      </c>
      <c r="D18" s="52">
        <v>204933</v>
      </c>
      <c r="E18" s="52">
        <v>209763</v>
      </c>
      <c r="F18" s="52">
        <v>203712</v>
      </c>
      <c r="G18" s="52">
        <v>187279</v>
      </c>
      <c r="H18" s="52">
        <v>167984</v>
      </c>
      <c r="I18" s="52">
        <v>140989</v>
      </c>
      <c r="J18" s="52">
        <v>130424</v>
      </c>
      <c r="K18" s="52">
        <v>112919</v>
      </c>
      <c r="L18" s="52">
        <v>101974</v>
      </c>
      <c r="M18" s="52">
        <v>92173</v>
      </c>
      <c r="N18" s="52">
        <v>82652</v>
      </c>
      <c r="O18" s="52">
        <v>74467</v>
      </c>
      <c r="P18" s="52">
        <v>67213</v>
      </c>
      <c r="Q18" s="52">
        <v>62441</v>
      </c>
      <c r="R18" s="52">
        <v>58768</v>
      </c>
      <c r="S18" s="52">
        <v>59861</v>
      </c>
      <c r="T18" s="52">
        <v>54213</v>
      </c>
      <c r="U18" s="52">
        <v>43097</v>
      </c>
      <c r="V18" s="52">
        <v>32579</v>
      </c>
      <c r="W18" s="52">
        <v>25360</v>
      </c>
      <c r="X18" s="52">
        <v>22702</v>
      </c>
      <c r="Y18" s="52">
        <v>20599</v>
      </c>
      <c r="DA18" s="63" t="s">
        <v>1067</v>
      </c>
    </row>
    <row r="19" spans="1:105" ht="12" customHeight="1" x14ac:dyDescent="0.25">
      <c r="A19" s="109" t="s">
        <v>120</v>
      </c>
      <c r="B19" s="36">
        <v>24333</v>
      </c>
      <c r="C19" s="36">
        <v>25501</v>
      </c>
      <c r="D19" s="36">
        <v>21689</v>
      </c>
      <c r="E19" s="36">
        <v>17598</v>
      </c>
      <c r="F19" s="36">
        <v>18393</v>
      </c>
      <c r="G19" s="36">
        <v>20800</v>
      </c>
      <c r="H19" s="36">
        <v>22870</v>
      </c>
      <c r="I19" s="36">
        <v>20358</v>
      </c>
      <c r="J19" s="36">
        <v>21851</v>
      </c>
      <c r="K19" s="36">
        <v>27201</v>
      </c>
      <c r="L19" s="36">
        <v>36936</v>
      </c>
      <c r="M19" s="36">
        <v>47508</v>
      </c>
      <c r="N19" s="36">
        <v>51192</v>
      </c>
      <c r="O19" s="36">
        <v>48975</v>
      </c>
      <c r="P19" s="36">
        <v>45661</v>
      </c>
      <c r="Q19" s="36">
        <v>45078</v>
      </c>
      <c r="R19" s="36">
        <v>46772</v>
      </c>
      <c r="S19" s="36">
        <v>45276</v>
      </c>
      <c r="T19" s="36">
        <v>41266</v>
      </c>
      <c r="U19" s="36">
        <v>33063</v>
      </c>
      <c r="V19" s="36">
        <v>26218</v>
      </c>
      <c r="W19" s="36">
        <v>21532</v>
      </c>
      <c r="X19" s="36">
        <v>19091</v>
      </c>
      <c r="Y19" s="36">
        <v>17312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18018</v>
      </c>
      <c r="D23" s="52">
        <v>18023</v>
      </c>
      <c r="E23" s="52">
        <v>18051</v>
      </c>
      <c r="F23" s="52">
        <v>18131</v>
      </c>
      <c r="G23" s="52">
        <v>18276</v>
      </c>
      <c r="H23" s="52">
        <v>18521</v>
      </c>
      <c r="I23" s="52">
        <v>29507</v>
      </c>
      <c r="J23" s="52">
        <v>11544</v>
      </c>
      <c r="K23" s="52">
        <v>18257</v>
      </c>
      <c r="L23" s="52">
        <v>19580</v>
      </c>
      <c r="M23" s="52">
        <v>20950</v>
      </c>
      <c r="N23" s="52">
        <v>22086</v>
      </c>
      <c r="O23" s="52">
        <v>19633</v>
      </c>
      <c r="P23" s="52">
        <v>10568</v>
      </c>
      <c r="Q23" s="52">
        <v>5690</v>
      </c>
      <c r="R23" s="52">
        <v>8733</v>
      </c>
      <c r="S23" s="52">
        <v>11016</v>
      </c>
      <c r="T23" s="52">
        <v>10013</v>
      </c>
      <c r="U23" s="52">
        <v>19319</v>
      </c>
      <c r="V23" s="52">
        <v>17363</v>
      </c>
      <c r="W23" s="52">
        <v>11905</v>
      </c>
      <c r="X23" s="52">
        <v>5099</v>
      </c>
      <c r="Y23" s="52">
        <v>3882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72</v>
      </c>
      <c r="D25" s="52">
        <v>72</v>
      </c>
      <c r="E25" s="52">
        <v>81</v>
      </c>
      <c r="F25" s="52">
        <v>100</v>
      </c>
      <c r="G25" s="52">
        <v>142</v>
      </c>
      <c r="H25" s="52">
        <v>205</v>
      </c>
      <c r="I25" s="52">
        <v>261</v>
      </c>
      <c r="J25" s="52">
        <v>367</v>
      </c>
      <c r="K25" s="52">
        <v>528</v>
      </c>
      <c r="L25" s="52">
        <v>495</v>
      </c>
      <c r="M25" s="52">
        <v>462</v>
      </c>
      <c r="N25" s="52">
        <v>401</v>
      </c>
      <c r="O25" s="52">
        <v>363</v>
      </c>
      <c r="P25" s="52">
        <v>375</v>
      </c>
      <c r="Q25" s="52">
        <v>495</v>
      </c>
      <c r="R25" s="52">
        <v>782</v>
      </c>
      <c r="S25" s="52">
        <v>1131</v>
      </c>
      <c r="T25" s="52">
        <v>1488</v>
      </c>
      <c r="U25" s="52">
        <v>1611</v>
      </c>
      <c r="V25" s="52">
        <v>1690</v>
      </c>
      <c r="W25" s="52">
        <v>1510</v>
      </c>
      <c r="X25" s="52">
        <v>772</v>
      </c>
      <c r="Y25" s="52">
        <v>572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10027</v>
      </c>
      <c r="D28" s="52">
        <v>10038</v>
      </c>
      <c r="E28" s="52">
        <v>10116</v>
      </c>
      <c r="F28" s="52">
        <v>10328</v>
      </c>
      <c r="G28" s="52">
        <v>10715</v>
      </c>
      <c r="H28" s="52">
        <v>11325</v>
      </c>
      <c r="I28" s="52">
        <v>6494</v>
      </c>
      <c r="J28" s="52">
        <v>3133</v>
      </c>
      <c r="K28" s="52">
        <v>4642</v>
      </c>
      <c r="L28" s="52">
        <v>3950</v>
      </c>
      <c r="M28" s="52">
        <v>2980</v>
      </c>
      <c r="N28" s="52">
        <v>2445</v>
      </c>
      <c r="O28" s="52">
        <v>1893</v>
      </c>
      <c r="P28" s="52">
        <v>577</v>
      </c>
      <c r="Q28" s="52">
        <v>472</v>
      </c>
      <c r="R28" s="52">
        <v>797</v>
      </c>
      <c r="S28" s="52">
        <v>1143</v>
      </c>
      <c r="T28" s="52">
        <v>1128</v>
      </c>
      <c r="U28" s="52">
        <v>1203</v>
      </c>
      <c r="V28" s="52">
        <v>1080</v>
      </c>
      <c r="W28" s="52">
        <v>735</v>
      </c>
      <c r="X28" s="52">
        <v>241</v>
      </c>
      <c r="Y28" s="52">
        <v>260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</v>
      </c>
      <c r="I29" s="52">
        <v>1</v>
      </c>
      <c r="J29" s="52">
        <v>3</v>
      </c>
      <c r="K29" s="52">
        <v>3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26010</v>
      </c>
      <c r="D30" s="52">
        <v>26063</v>
      </c>
      <c r="E30" s="52">
        <v>26438</v>
      </c>
      <c r="F30" s="52">
        <v>27458</v>
      </c>
      <c r="G30" s="52">
        <v>29498</v>
      </c>
      <c r="H30" s="52">
        <v>32890</v>
      </c>
      <c r="I30" s="52">
        <v>25007</v>
      </c>
      <c r="J30" s="52">
        <v>17739</v>
      </c>
      <c r="K30" s="52">
        <v>27501</v>
      </c>
      <c r="L30" s="52">
        <v>27595</v>
      </c>
      <c r="M30" s="52">
        <v>27598</v>
      </c>
      <c r="N30" s="52">
        <v>25059</v>
      </c>
      <c r="O30" s="52">
        <v>20397</v>
      </c>
      <c r="P30" s="52">
        <v>11161</v>
      </c>
      <c r="Q30" s="52">
        <v>11143</v>
      </c>
      <c r="R30" s="52">
        <v>17593</v>
      </c>
      <c r="S30" s="52">
        <v>22069</v>
      </c>
      <c r="T30" s="52">
        <v>22480</v>
      </c>
      <c r="U30" s="52">
        <v>22868</v>
      </c>
      <c r="V30" s="52">
        <v>18266</v>
      </c>
      <c r="W30" s="52">
        <v>12206</v>
      </c>
      <c r="X30" s="52">
        <v>4623</v>
      </c>
      <c r="Y30" s="52">
        <v>5441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4</v>
      </c>
      <c r="E31" s="52">
        <v>30</v>
      </c>
      <c r="F31" s="52">
        <v>83</v>
      </c>
      <c r="G31" s="52">
        <v>167</v>
      </c>
      <c r="H31" s="52">
        <v>277</v>
      </c>
      <c r="I31" s="52">
        <v>458</v>
      </c>
      <c r="J31" s="52">
        <v>591</v>
      </c>
      <c r="K31" s="52">
        <v>815</v>
      </c>
      <c r="L31" s="52">
        <v>199</v>
      </c>
      <c r="M31" s="52">
        <v>219</v>
      </c>
      <c r="N31" s="52">
        <v>305</v>
      </c>
      <c r="O31" s="52">
        <v>445</v>
      </c>
      <c r="P31" s="52">
        <v>713</v>
      </c>
      <c r="Q31" s="52">
        <v>759</v>
      </c>
      <c r="R31" s="52">
        <v>1246</v>
      </c>
      <c r="S31" s="52">
        <v>1445</v>
      </c>
      <c r="T31" s="52">
        <v>1490</v>
      </c>
      <c r="U31" s="52">
        <v>1966</v>
      </c>
      <c r="V31" s="52">
        <v>1800</v>
      </c>
      <c r="W31" s="52">
        <v>973</v>
      </c>
      <c r="X31" s="52">
        <v>419</v>
      </c>
      <c r="Y31" s="52">
        <v>473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32235</v>
      </c>
      <c r="D34" s="52">
        <v>32294</v>
      </c>
      <c r="E34" s="52">
        <v>32715</v>
      </c>
      <c r="F34" s="52">
        <v>33880</v>
      </c>
      <c r="G34" s="52">
        <v>36214</v>
      </c>
      <c r="H34" s="52">
        <v>40033</v>
      </c>
      <c r="I34" s="52">
        <v>28823</v>
      </c>
      <c r="J34" s="52">
        <v>19736</v>
      </c>
      <c r="K34" s="52">
        <v>30113</v>
      </c>
      <c r="L34" s="52">
        <v>29434</v>
      </c>
      <c r="M34" s="52">
        <v>26985</v>
      </c>
      <c r="N34" s="52">
        <v>21778</v>
      </c>
      <c r="O34" s="52">
        <v>16613</v>
      </c>
      <c r="P34" s="52">
        <v>8058</v>
      </c>
      <c r="Q34" s="52">
        <v>7880</v>
      </c>
      <c r="R34" s="52">
        <v>12173</v>
      </c>
      <c r="S34" s="52">
        <v>14319</v>
      </c>
      <c r="T34" s="52">
        <v>14422</v>
      </c>
      <c r="U34" s="52">
        <v>14592</v>
      </c>
      <c r="V34" s="52">
        <v>12135</v>
      </c>
      <c r="W34" s="52">
        <v>8119</v>
      </c>
      <c r="X34" s="52">
        <v>2725</v>
      </c>
      <c r="Y34" s="52">
        <v>3033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3802</v>
      </c>
      <c r="D35" s="36">
        <v>3812</v>
      </c>
      <c r="E35" s="36">
        <v>4091</v>
      </c>
      <c r="F35" s="36">
        <v>3766</v>
      </c>
      <c r="G35" s="36">
        <v>4168</v>
      </c>
      <c r="H35" s="36">
        <v>4469</v>
      </c>
      <c r="I35" s="36">
        <v>3140</v>
      </c>
      <c r="J35" s="36">
        <v>1723</v>
      </c>
      <c r="K35" s="36">
        <v>2857</v>
      </c>
      <c r="L35" s="36">
        <v>2311</v>
      </c>
      <c r="M35" s="36">
        <v>3811</v>
      </c>
      <c r="N35" s="36">
        <v>6031</v>
      </c>
      <c r="O35" s="36">
        <v>6123</v>
      </c>
      <c r="P35" s="36">
        <v>4394</v>
      </c>
      <c r="Q35" s="36">
        <v>4502</v>
      </c>
      <c r="R35" s="36">
        <v>7466</v>
      </c>
      <c r="S35" s="36">
        <v>10343</v>
      </c>
      <c r="T35" s="36">
        <v>10660</v>
      </c>
      <c r="U35" s="36">
        <v>11435</v>
      </c>
      <c r="V35" s="36">
        <v>9003</v>
      </c>
      <c r="W35" s="36">
        <v>5798</v>
      </c>
      <c r="X35" s="36">
        <v>2562</v>
      </c>
      <c r="Y35" s="36">
        <v>3138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17306</v>
      </c>
      <c r="D39" s="52">
        <v>14721</v>
      </c>
      <c r="E39" s="52">
        <v>18790</v>
      </c>
      <c r="F39" s="52">
        <v>12875</v>
      </c>
      <c r="G39" s="52">
        <v>4250</v>
      </c>
      <c r="H39" s="52">
        <v>1296</v>
      </c>
      <c r="I39" s="52">
        <v>0</v>
      </c>
      <c r="J39" s="52">
        <v>2472</v>
      </c>
      <c r="K39" s="52">
        <v>6102</v>
      </c>
      <c r="L39" s="52">
        <v>18370</v>
      </c>
      <c r="M39" s="52">
        <v>21721</v>
      </c>
      <c r="N39" s="52">
        <v>16249</v>
      </c>
      <c r="O39" s="52">
        <v>9231</v>
      </c>
      <c r="P39" s="52">
        <v>0</v>
      </c>
      <c r="Q39" s="52">
        <v>335</v>
      </c>
      <c r="R39" s="52">
        <v>6754</v>
      </c>
      <c r="S39" s="52">
        <v>10613</v>
      </c>
      <c r="T39" s="52">
        <v>355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574</v>
      </c>
      <c r="D41" s="52">
        <v>523</v>
      </c>
      <c r="E41" s="52">
        <v>568</v>
      </c>
      <c r="F41" s="52">
        <v>556</v>
      </c>
      <c r="G41" s="52">
        <v>438</v>
      </c>
      <c r="H41" s="52">
        <v>312</v>
      </c>
      <c r="I41" s="52">
        <v>100</v>
      </c>
      <c r="J41" s="52">
        <v>144</v>
      </c>
      <c r="K41" s="52">
        <v>373</v>
      </c>
      <c r="L41" s="52">
        <v>1121</v>
      </c>
      <c r="M41" s="52">
        <v>1763</v>
      </c>
      <c r="N41" s="52">
        <v>2058</v>
      </c>
      <c r="O41" s="52">
        <v>1823</v>
      </c>
      <c r="P41" s="52">
        <v>980</v>
      </c>
      <c r="Q41" s="52">
        <v>437</v>
      </c>
      <c r="R41" s="52">
        <v>473</v>
      </c>
      <c r="S41" s="52">
        <v>1327</v>
      </c>
      <c r="T41" s="52">
        <v>1714</v>
      </c>
      <c r="U41" s="52">
        <v>723</v>
      </c>
      <c r="V41" s="52">
        <v>94</v>
      </c>
      <c r="W41" s="52">
        <v>430</v>
      </c>
      <c r="X41" s="52">
        <v>721</v>
      </c>
      <c r="Y41" s="52">
        <v>735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5748</v>
      </c>
      <c r="D44" s="52">
        <v>5768</v>
      </c>
      <c r="E44" s="52">
        <v>4048</v>
      </c>
      <c r="F44" s="52">
        <v>2969</v>
      </c>
      <c r="G44" s="52">
        <v>2531</v>
      </c>
      <c r="H44" s="52">
        <v>2651</v>
      </c>
      <c r="I44" s="52">
        <v>57</v>
      </c>
      <c r="J44" s="52">
        <v>176</v>
      </c>
      <c r="K44" s="52">
        <v>1071</v>
      </c>
      <c r="L44" s="52">
        <v>1476</v>
      </c>
      <c r="M44" s="52">
        <v>1293</v>
      </c>
      <c r="N44" s="52">
        <v>961</v>
      </c>
      <c r="O44" s="52">
        <v>664</v>
      </c>
      <c r="P44" s="52">
        <v>65</v>
      </c>
      <c r="Q44" s="52">
        <v>144</v>
      </c>
      <c r="R44" s="52">
        <v>825</v>
      </c>
      <c r="S44" s="52">
        <v>1610</v>
      </c>
      <c r="T44" s="52">
        <v>996</v>
      </c>
      <c r="U44" s="52">
        <v>349</v>
      </c>
      <c r="V44" s="52">
        <v>121</v>
      </c>
      <c r="W44" s="52">
        <v>37</v>
      </c>
      <c r="X44" s="52">
        <v>1</v>
      </c>
      <c r="Y44" s="52">
        <v>39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8</v>
      </c>
      <c r="D45" s="52">
        <v>1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27414</v>
      </c>
      <c r="D46" s="52">
        <v>26804</v>
      </c>
      <c r="E46" s="52">
        <v>33115</v>
      </c>
      <c r="F46" s="52">
        <v>29622</v>
      </c>
      <c r="G46" s="52">
        <v>23609</v>
      </c>
      <c r="H46" s="52">
        <v>24436</v>
      </c>
      <c r="I46" s="52">
        <v>2290</v>
      </c>
      <c r="J46" s="52">
        <v>11099</v>
      </c>
      <c r="K46" s="52">
        <v>18493</v>
      </c>
      <c r="L46" s="52">
        <v>27968</v>
      </c>
      <c r="M46" s="52">
        <v>28328</v>
      </c>
      <c r="N46" s="52">
        <v>18522</v>
      </c>
      <c r="O46" s="52">
        <v>11063</v>
      </c>
      <c r="P46" s="52">
        <v>1677</v>
      </c>
      <c r="Q46" s="52">
        <v>6372</v>
      </c>
      <c r="R46" s="52">
        <v>15494</v>
      </c>
      <c r="S46" s="52">
        <v>20917</v>
      </c>
      <c r="T46" s="52">
        <v>13093</v>
      </c>
      <c r="U46" s="52">
        <v>5746</v>
      </c>
      <c r="V46" s="52">
        <v>3226</v>
      </c>
      <c r="W46" s="52">
        <v>1746</v>
      </c>
      <c r="X46" s="52">
        <v>160</v>
      </c>
      <c r="Y46" s="52">
        <v>1859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2155</v>
      </c>
      <c r="D47" s="52">
        <v>230</v>
      </c>
      <c r="E47" s="52">
        <v>160</v>
      </c>
      <c r="F47" s="52">
        <v>22</v>
      </c>
      <c r="G47" s="52">
        <v>214</v>
      </c>
      <c r="H47" s="52">
        <v>182</v>
      </c>
      <c r="I47" s="52">
        <v>106</v>
      </c>
      <c r="J47" s="52">
        <v>1119</v>
      </c>
      <c r="K47" s="52">
        <v>1242</v>
      </c>
      <c r="L47" s="52">
        <v>1089</v>
      </c>
      <c r="M47" s="52">
        <v>1947</v>
      </c>
      <c r="N47" s="52">
        <v>2489</v>
      </c>
      <c r="O47" s="52">
        <v>606</v>
      </c>
      <c r="P47" s="52">
        <v>141</v>
      </c>
      <c r="Q47" s="52">
        <v>503</v>
      </c>
      <c r="R47" s="52">
        <v>1338</v>
      </c>
      <c r="S47" s="52">
        <v>1727</v>
      </c>
      <c r="T47" s="52">
        <v>1351</v>
      </c>
      <c r="U47" s="52">
        <v>623</v>
      </c>
      <c r="V47" s="52">
        <v>436</v>
      </c>
      <c r="W47" s="52">
        <v>226</v>
      </c>
      <c r="X47" s="52">
        <v>23</v>
      </c>
      <c r="Y47" s="52">
        <v>394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30355</v>
      </c>
      <c r="D50" s="52">
        <v>32804</v>
      </c>
      <c r="E50" s="52">
        <v>37545</v>
      </c>
      <c r="F50" s="52">
        <v>27829</v>
      </c>
      <c r="G50" s="52">
        <v>19781</v>
      </c>
      <c r="H50" s="52">
        <v>20738</v>
      </c>
      <c r="I50" s="52">
        <v>1828</v>
      </c>
      <c r="J50" s="52">
        <v>9171</v>
      </c>
      <c r="K50" s="52">
        <v>12608</v>
      </c>
      <c r="L50" s="52">
        <v>18489</v>
      </c>
      <c r="M50" s="52">
        <v>17184</v>
      </c>
      <c r="N50" s="52">
        <v>12257</v>
      </c>
      <c r="O50" s="52">
        <v>8428</v>
      </c>
      <c r="P50" s="52">
        <v>804</v>
      </c>
      <c r="Q50" s="52">
        <v>3108</v>
      </c>
      <c r="R50" s="52">
        <v>8500</v>
      </c>
      <c r="S50" s="52">
        <v>15412</v>
      </c>
      <c r="T50" s="52">
        <v>8774</v>
      </c>
      <c r="U50" s="52">
        <v>3476</v>
      </c>
      <c r="V50" s="52">
        <v>1617</v>
      </c>
      <c r="W50" s="52">
        <v>900</v>
      </c>
      <c r="X50" s="52">
        <v>67</v>
      </c>
      <c r="Y50" s="52">
        <v>930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4970</v>
      </c>
      <c r="D51" s="36">
        <v>0</v>
      </c>
      <c r="E51" s="36">
        <v>0</v>
      </c>
      <c r="F51" s="36">
        <v>4561</v>
      </c>
      <c r="G51" s="36">
        <v>6575</v>
      </c>
      <c r="H51" s="36">
        <v>6539</v>
      </c>
      <c r="I51" s="36">
        <v>628</v>
      </c>
      <c r="J51" s="36">
        <v>3216</v>
      </c>
      <c r="K51" s="36">
        <v>8207</v>
      </c>
      <c r="L51" s="36">
        <v>12046</v>
      </c>
      <c r="M51" s="36">
        <v>14383</v>
      </c>
      <c r="N51" s="36">
        <v>9715</v>
      </c>
      <c r="O51" s="36">
        <v>3906</v>
      </c>
      <c r="P51" s="36">
        <v>1080</v>
      </c>
      <c r="Q51" s="36">
        <v>3919</v>
      </c>
      <c r="R51" s="36">
        <v>9160</v>
      </c>
      <c r="S51" s="36">
        <v>8847</v>
      </c>
      <c r="T51" s="36">
        <v>6650</v>
      </c>
      <c r="U51" s="36">
        <v>3232</v>
      </c>
      <c r="V51" s="36">
        <v>2158</v>
      </c>
      <c r="W51" s="36">
        <v>1112</v>
      </c>
      <c r="X51" s="36">
        <v>121</v>
      </c>
      <c r="Y51" s="36">
        <v>1359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5997</v>
      </c>
      <c r="D55" s="52">
        <v>4988</v>
      </c>
      <c r="E55" s="52">
        <v>6246</v>
      </c>
      <c r="F55" s="52">
        <v>4393</v>
      </c>
      <c r="G55" s="52">
        <v>1492</v>
      </c>
      <c r="H55" s="52">
        <v>401</v>
      </c>
      <c r="I55" s="52">
        <v>0</v>
      </c>
      <c r="J55" s="52">
        <v>742</v>
      </c>
      <c r="K55" s="52">
        <v>1810</v>
      </c>
      <c r="L55" s="52">
        <v>5341</v>
      </c>
      <c r="M55" s="52">
        <v>6043</v>
      </c>
      <c r="N55" s="52">
        <v>4172</v>
      </c>
      <c r="O55" s="52">
        <v>2623</v>
      </c>
      <c r="P55" s="52">
        <v>0</v>
      </c>
      <c r="Q55" s="52">
        <v>160</v>
      </c>
      <c r="R55" s="52">
        <v>2356</v>
      </c>
      <c r="S55" s="52">
        <v>2980</v>
      </c>
      <c r="T55" s="52">
        <v>106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134</v>
      </c>
      <c r="D57" s="52">
        <v>169</v>
      </c>
      <c r="E57" s="52">
        <v>291</v>
      </c>
      <c r="F57" s="52">
        <v>268</v>
      </c>
      <c r="G57" s="52">
        <v>118</v>
      </c>
      <c r="H57" s="52">
        <v>41</v>
      </c>
      <c r="I57" s="52">
        <v>0</v>
      </c>
      <c r="J57" s="52">
        <v>115</v>
      </c>
      <c r="K57" s="52">
        <v>301</v>
      </c>
      <c r="L57" s="52">
        <v>869</v>
      </c>
      <c r="M57" s="52">
        <v>992</v>
      </c>
      <c r="N57" s="52">
        <v>709</v>
      </c>
      <c r="O57" s="52">
        <v>431</v>
      </c>
      <c r="P57" s="52">
        <v>0</v>
      </c>
      <c r="Q57" s="52">
        <v>25</v>
      </c>
      <c r="R57" s="52">
        <v>400</v>
      </c>
      <c r="S57" s="52">
        <v>718</v>
      </c>
      <c r="T57" s="52">
        <v>49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976</v>
      </c>
      <c r="D60" s="52">
        <v>877</v>
      </c>
      <c r="E60" s="52">
        <v>677</v>
      </c>
      <c r="F60" s="52">
        <v>400</v>
      </c>
      <c r="G60" s="52">
        <v>143</v>
      </c>
      <c r="H60" s="52">
        <v>39</v>
      </c>
      <c r="I60" s="52">
        <v>0</v>
      </c>
      <c r="J60" s="52">
        <v>11</v>
      </c>
      <c r="K60" s="52">
        <v>93</v>
      </c>
      <c r="L60" s="52">
        <v>259</v>
      </c>
      <c r="M60" s="52">
        <v>248</v>
      </c>
      <c r="N60" s="52">
        <v>183</v>
      </c>
      <c r="O60" s="52">
        <v>142</v>
      </c>
      <c r="P60" s="52">
        <v>0</v>
      </c>
      <c r="Q60" s="52">
        <v>3</v>
      </c>
      <c r="R60" s="52">
        <v>111</v>
      </c>
      <c r="S60" s="52">
        <v>198</v>
      </c>
      <c r="T60" s="52">
        <v>7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1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4654</v>
      </c>
      <c r="D62" s="52">
        <v>4076</v>
      </c>
      <c r="E62" s="52">
        <v>5542</v>
      </c>
      <c r="F62" s="52">
        <v>3990</v>
      </c>
      <c r="G62" s="52">
        <v>1337</v>
      </c>
      <c r="H62" s="52">
        <v>359</v>
      </c>
      <c r="I62" s="52">
        <v>0</v>
      </c>
      <c r="J62" s="52">
        <v>664</v>
      </c>
      <c r="K62" s="52">
        <v>1609</v>
      </c>
      <c r="L62" s="52">
        <v>4891</v>
      </c>
      <c r="M62" s="52">
        <v>5422</v>
      </c>
      <c r="N62" s="52">
        <v>3516</v>
      </c>
      <c r="O62" s="52">
        <v>2352</v>
      </c>
      <c r="P62" s="52">
        <v>0</v>
      </c>
      <c r="Q62" s="52">
        <v>145</v>
      </c>
      <c r="R62" s="52">
        <v>2066</v>
      </c>
      <c r="S62" s="52">
        <v>2570</v>
      </c>
      <c r="T62" s="52">
        <v>90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366</v>
      </c>
      <c r="D63" s="52">
        <v>35</v>
      </c>
      <c r="E63" s="52">
        <v>27</v>
      </c>
      <c r="F63" s="52">
        <v>3</v>
      </c>
      <c r="G63" s="52">
        <v>12</v>
      </c>
      <c r="H63" s="52">
        <v>3</v>
      </c>
      <c r="I63" s="52">
        <v>0</v>
      </c>
      <c r="J63" s="52">
        <v>67</v>
      </c>
      <c r="K63" s="52">
        <v>108</v>
      </c>
      <c r="L63" s="52">
        <v>191</v>
      </c>
      <c r="M63" s="52">
        <v>373</v>
      </c>
      <c r="N63" s="52">
        <v>473</v>
      </c>
      <c r="O63" s="52">
        <v>129</v>
      </c>
      <c r="P63" s="52">
        <v>0</v>
      </c>
      <c r="Q63" s="52">
        <v>12</v>
      </c>
      <c r="R63" s="52">
        <v>179</v>
      </c>
      <c r="S63" s="52">
        <v>212</v>
      </c>
      <c r="T63" s="52">
        <v>9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5153</v>
      </c>
      <c r="D66" s="52">
        <v>4988</v>
      </c>
      <c r="E66" s="52">
        <v>6246</v>
      </c>
      <c r="F66" s="52">
        <v>3774</v>
      </c>
      <c r="G66" s="52">
        <v>1120</v>
      </c>
      <c r="H66" s="52">
        <v>305</v>
      </c>
      <c r="I66" s="52">
        <v>0</v>
      </c>
      <c r="J66" s="52">
        <v>549</v>
      </c>
      <c r="K66" s="52">
        <v>1096</v>
      </c>
      <c r="L66" s="52">
        <v>3234</v>
      </c>
      <c r="M66" s="52">
        <v>3288</v>
      </c>
      <c r="N66" s="52">
        <v>2327</v>
      </c>
      <c r="O66" s="52">
        <v>1792</v>
      </c>
      <c r="P66" s="52">
        <v>0</v>
      </c>
      <c r="Q66" s="52">
        <v>71</v>
      </c>
      <c r="R66" s="52">
        <v>1135</v>
      </c>
      <c r="S66" s="52">
        <v>1893</v>
      </c>
      <c r="T66" s="52">
        <v>60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844</v>
      </c>
      <c r="D67" s="36">
        <v>0</v>
      </c>
      <c r="E67" s="36">
        <v>0</v>
      </c>
      <c r="F67" s="36">
        <v>619</v>
      </c>
      <c r="G67" s="36">
        <v>372</v>
      </c>
      <c r="H67" s="36">
        <v>96</v>
      </c>
      <c r="I67" s="36">
        <v>0</v>
      </c>
      <c r="J67" s="36">
        <v>193</v>
      </c>
      <c r="K67" s="36">
        <v>714</v>
      </c>
      <c r="L67" s="36">
        <v>2107</v>
      </c>
      <c r="M67" s="36">
        <v>2755</v>
      </c>
      <c r="N67" s="36">
        <v>1845</v>
      </c>
      <c r="O67" s="36">
        <v>831</v>
      </c>
      <c r="P67" s="36">
        <v>0</v>
      </c>
      <c r="Q67" s="36">
        <v>89</v>
      </c>
      <c r="R67" s="36">
        <v>1221</v>
      </c>
      <c r="S67" s="36">
        <v>1087</v>
      </c>
      <c r="T67" s="36">
        <v>46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11309</v>
      </c>
      <c r="D71" s="52">
        <v>9733</v>
      </c>
      <c r="E71" s="52">
        <v>12544</v>
      </c>
      <c r="F71" s="52">
        <v>8482</v>
      </c>
      <c r="G71" s="52">
        <v>2758</v>
      </c>
      <c r="H71" s="52">
        <v>895</v>
      </c>
      <c r="I71" s="52">
        <v>0</v>
      </c>
      <c r="J71" s="52">
        <v>1730</v>
      </c>
      <c r="K71" s="52">
        <v>4292</v>
      </c>
      <c r="L71" s="52">
        <v>13029</v>
      </c>
      <c r="M71" s="52">
        <v>15678</v>
      </c>
      <c r="N71" s="52">
        <v>12077</v>
      </c>
      <c r="O71" s="52">
        <v>6608</v>
      </c>
      <c r="P71" s="52">
        <v>0</v>
      </c>
      <c r="Q71" s="52">
        <v>175</v>
      </c>
      <c r="R71" s="52">
        <v>4398</v>
      </c>
      <c r="S71" s="52">
        <v>7633</v>
      </c>
      <c r="T71" s="52">
        <v>249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440</v>
      </c>
      <c r="D73" s="52">
        <v>354</v>
      </c>
      <c r="E73" s="52">
        <v>277</v>
      </c>
      <c r="F73" s="52">
        <v>288</v>
      </c>
      <c r="G73" s="52">
        <v>320</v>
      </c>
      <c r="H73" s="52">
        <v>271</v>
      </c>
      <c r="I73" s="52">
        <v>100</v>
      </c>
      <c r="J73" s="52">
        <v>29</v>
      </c>
      <c r="K73" s="52">
        <v>72</v>
      </c>
      <c r="L73" s="52">
        <v>252</v>
      </c>
      <c r="M73" s="52">
        <v>771</v>
      </c>
      <c r="N73" s="52">
        <v>1349</v>
      </c>
      <c r="O73" s="52">
        <v>1392</v>
      </c>
      <c r="P73" s="52">
        <v>980</v>
      </c>
      <c r="Q73" s="52">
        <v>412</v>
      </c>
      <c r="R73" s="52">
        <v>73</v>
      </c>
      <c r="S73" s="52">
        <v>609</v>
      </c>
      <c r="T73" s="52">
        <v>1665</v>
      </c>
      <c r="U73" s="52">
        <v>723</v>
      </c>
      <c r="V73" s="52">
        <v>94</v>
      </c>
      <c r="W73" s="52">
        <v>430</v>
      </c>
      <c r="X73" s="52">
        <v>721</v>
      </c>
      <c r="Y73" s="52">
        <v>735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4772</v>
      </c>
      <c r="D76" s="52">
        <f t="shared" si="3"/>
        <v>4891</v>
      </c>
      <c r="E76" s="52">
        <f t="shared" si="3"/>
        <v>3371</v>
      </c>
      <c r="F76" s="52">
        <f t="shared" si="3"/>
        <v>2569</v>
      </c>
      <c r="G76" s="52">
        <f t="shared" si="3"/>
        <v>2388</v>
      </c>
      <c r="H76" s="52">
        <f t="shared" si="3"/>
        <v>2612</v>
      </c>
      <c r="I76" s="52">
        <f t="shared" si="3"/>
        <v>57</v>
      </c>
      <c r="J76" s="52">
        <f t="shared" si="3"/>
        <v>165</v>
      </c>
      <c r="K76" s="52">
        <f t="shared" si="3"/>
        <v>978</v>
      </c>
      <c r="L76" s="52">
        <f t="shared" si="3"/>
        <v>1217</v>
      </c>
      <c r="M76" s="52">
        <f t="shared" si="3"/>
        <v>1045</v>
      </c>
      <c r="N76" s="52">
        <f t="shared" si="3"/>
        <v>778</v>
      </c>
      <c r="O76" s="52">
        <f t="shared" si="3"/>
        <v>522</v>
      </c>
      <c r="P76" s="52">
        <f t="shared" si="3"/>
        <v>65</v>
      </c>
      <c r="Q76" s="52">
        <f t="shared" si="3"/>
        <v>141</v>
      </c>
      <c r="R76" s="52">
        <f t="shared" ref="R76:V76" si="4">R44-R60</f>
        <v>714</v>
      </c>
      <c r="S76" s="52">
        <f t="shared" si="4"/>
        <v>1412</v>
      </c>
      <c r="T76" s="52">
        <f t="shared" si="4"/>
        <v>989</v>
      </c>
      <c r="U76" s="52">
        <f t="shared" si="4"/>
        <v>349</v>
      </c>
      <c r="V76" s="52">
        <f t="shared" si="4"/>
        <v>121</v>
      </c>
      <c r="W76" s="52">
        <f t="shared" ref="W76:Y76" si="5">W44-W60</f>
        <v>37</v>
      </c>
      <c r="X76" s="52">
        <f t="shared" si="5"/>
        <v>1</v>
      </c>
      <c r="Y76" s="52">
        <f t="shared" si="5"/>
        <v>39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7</v>
      </c>
      <c r="D77" s="52">
        <f t="shared" si="6"/>
        <v>1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1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1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22760</v>
      </c>
      <c r="D78" s="52">
        <f t="shared" si="9"/>
        <v>22728</v>
      </c>
      <c r="E78" s="52">
        <f t="shared" si="9"/>
        <v>27573</v>
      </c>
      <c r="F78" s="52">
        <f t="shared" si="9"/>
        <v>25632</v>
      </c>
      <c r="G78" s="52">
        <f t="shared" si="9"/>
        <v>22272</v>
      </c>
      <c r="H78" s="52">
        <f t="shared" si="9"/>
        <v>24077</v>
      </c>
      <c r="I78" s="52">
        <f t="shared" si="9"/>
        <v>2290</v>
      </c>
      <c r="J78" s="52">
        <f t="shared" si="9"/>
        <v>10435</v>
      </c>
      <c r="K78" s="52">
        <f t="shared" si="9"/>
        <v>16884</v>
      </c>
      <c r="L78" s="52">
        <f t="shared" si="9"/>
        <v>23077</v>
      </c>
      <c r="M78" s="52">
        <f t="shared" si="9"/>
        <v>22906</v>
      </c>
      <c r="N78" s="52">
        <f t="shared" si="9"/>
        <v>15006</v>
      </c>
      <c r="O78" s="52">
        <f t="shared" si="9"/>
        <v>8711</v>
      </c>
      <c r="P78" s="52">
        <f t="shared" si="9"/>
        <v>1677</v>
      </c>
      <c r="Q78" s="52">
        <f t="shared" si="9"/>
        <v>6227</v>
      </c>
      <c r="R78" s="52">
        <f t="shared" ref="R78:V78" si="10">R46-R62</f>
        <v>13428</v>
      </c>
      <c r="S78" s="52">
        <f t="shared" si="10"/>
        <v>18347</v>
      </c>
      <c r="T78" s="52">
        <f t="shared" si="10"/>
        <v>13003</v>
      </c>
      <c r="U78" s="52">
        <f t="shared" si="10"/>
        <v>5746</v>
      </c>
      <c r="V78" s="52">
        <f t="shared" si="10"/>
        <v>3226</v>
      </c>
      <c r="W78" s="52">
        <f t="shared" ref="W78:Y78" si="11">W46-W62</f>
        <v>1746</v>
      </c>
      <c r="X78" s="52">
        <f t="shared" si="11"/>
        <v>160</v>
      </c>
      <c r="Y78" s="52">
        <f t="shared" si="11"/>
        <v>1859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1789</v>
      </c>
      <c r="D79" s="52">
        <f t="shared" si="12"/>
        <v>195</v>
      </c>
      <c r="E79" s="52">
        <f t="shared" si="12"/>
        <v>133</v>
      </c>
      <c r="F79" s="52">
        <f t="shared" si="12"/>
        <v>19</v>
      </c>
      <c r="G79" s="52">
        <f t="shared" si="12"/>
        <v>202</v>
      </c>
      <c r="H79" s="52">
        <f t="shared" si="12"/>
        <v>179</v>
      </c>
      <c r="I79" s="52">
        <f t="shared" si="12"/>
        <v>106</v>
      </c>
      <c r="J79" s="52">
        <f t="shared" si="12"/>
        <v>1052</v>
      </c>
      <c r="K79" s="52">
        <f t="shared" si="12"/>
        <v>1134</v>
      </c>
      <c r="L79" s="52">
        <f t="shared" si="12"/>
        <v>898</v>
      </c>
      <c r="M79" s="52">
        <f t="shared" si="12"/>
        <v>1574</v>
      </c>
      <c r="N79" s="52">
        <f t="shared" si="12"/>
        <v>2016</v>
      </c>
      <c r="O79" s="52">
        <f t="shared" si="12"/>
        <v>477</v>
      </c>
      <c r="P79" s="52">
        <f t="shared" si="12"/>
        <v>141</v>
      </c>
      <c r="Q79" s="52">
        <f t="shared" si="12"/>
        <v>491</v>
      </c>
      <c r="R79" s="52">
        <f t="shared" ref="R79:V79" si="13">R47-R63</f>
        <v>1159</v>
      </c>
      <c r="S79" s="52">
        <f t="shared" si="13"/>
        <v>1515</v>
      </c>
      <c r="T79" s="52">
        <f t="shared" si="13"/>
        <v>1342</v>
      </c>
      <c r="U79" s="52">
        <f t="shared" si="13"/>
        <v>623</v>
      </c>
      <c r="V79" s="52">
        <f t="shared" si="13"/>
        <v>436</v>
      </c>
      <c r="W79" s="52">
        <f t="shared" ref="W79:Y79" si="14">W47-W63</f>
        <v>226</v>
      </c>
      <c r="X79" s="52">
        <f t="shared" si="14"/>
        <v>23</v>
      </c>
      <c r="Y79" s="52">
        <f t="shared" si="14"/>
        <v>394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25202</v>
      </c>
      <c r="D82" s="52">
        <v>27816</v>
      </c>
      <c r="E82" s="52">
        <v>31299</v>
      </c>
      <c r="F82" s="52">
        <v>24055</v>
      </c>
      <c r="G82" s="52">
        <v>18661</v>
      </c>
      <c r="H82" s="52">
        <v>20433</v>
      </c>
      <c r="I82" s="52">
        <v>1828</v>
      </c>
      <c r="J82" s="52">
        <v>8622</v>
      </c>
      <c r="K82" s="52">
        <v>11512</v>
      </c>
      <c r="L82" s="52">
        <v>15255</v>
      </c>
      <c r="M82" s="52">
        <v>13896</v>
      </c>
      <c r="N82" s="52">
        <v>9930</v>
      </c>
      <c r="O82" s="52">
        <v>6636</v>
      </c>
      <c r="P82" s="52">
        <v>804</v>
      </c>
      <c r="Q82" s="52">
        <v>3037</v>
      </c>
      <c r="R82" s="52">
        <v>7365</v>
      </c>
      <c r="S82" s="52">
        <v>13519</v>
      </c>
      <c r="T82" s="52">
        <v>8714</v>
      </c>
      <c r="U82" s="52">
        <v>3476</v>
      </c>
      <c r="V82" s="52">
        <v>1617</v>
      </c>
      <c r="W82" s="52">
        <v>900</v>
      </c>
      <c r="X82" s="52">
        <v>67</v>
      </c>
      <c r="Y82" s="52">
        <v>930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4126</v>
      </c>
      <c r="D83" s="36">
        <v>0</v>
      </c>
      <c r="E83" s="36">
        <v>0</v>
      </c>
      <c r="F83" s="36">
        <v>3942</v>
      </c>
      <c r="G83" s="36">
        <v>6203</v>
      </c>
      <c r="H83" s="36">
        <v>6443</v>
      </c>
      <c r="I83" s="36">
        <v>628</v>
      </c>
      <c r="J83" s="36">
        <v>3023</v>
      </c>
      <c r="K83" s="36">
        <v>7493</v>
      </c>
      <c r="L83" s="36">
        <v>9939</v>
      </c>
      <c r="M83" s="36">
        <v>11628</v>
      </c>
      <c r="N83" s="36">
        <v>7870</v>
      </c>
      <c r="O83" s="36">
        <v>3075</v>
      </c>
      <c r="P83" s="36">
        <v>1080</v>
      </c>
      <c r="Q83" s="36">
        <v>3830</v>
      </c>
      <c r="R83" s="36">
        <v>7939</v>
      </c>
      <c r="S83" s="36">
        <v>7760</v>
      </c>
      <c r="T83" s="36">
        <v>6604</v>
      </c>
      <c r="U83" s="36">
        <v>3232</v>
      </c>
      <c r="V83" s="36">
        <v>2158</v>
      </c>
      <c r="W83" s="36">
        <v>1112</v>
      </c>
      <c r="X83" s="36">
        <v>121</v>
      </c>
      <c r="Y83" s="36">
        <v>1359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403</v>
      </c>
      <c r="K89" s="52">
        <f>RES_hhdet_numvin!K5</f>
        <v>1856</v>
      </c>
      <c r="L89" s="52">
        <f>RES_hhdet_numvin!L5</f>
        <v>7111</v>
      </c>
      <c r="M89" s="52">
        <f>RES_hhdet_numvin!M5</f>
        <v>8937</v>
      </c>
      <c r="N89" s="52">
        <f>RES_hhdet_numvin!N5</f>
        <v>7006</v>
      </c>
      <c r="O89" s="52">
        <f>RES_hhdet_numvin!O5</f>
        <v>4119</v>
      </c>
      <c r="P89" s="52">
        <f>RES_hhdet_numvin!P5</f>
        <v>0</v>
      </c>
      <c r="Q89" s="52">
        <f>RES_hhdet_numvin!Q5</f>
        <v>158</v>
      </c>
      <c r="R89" s="52">
        <f>RES_hhdet_numvin!R5</f>
        <v>3161</v>
      </c>
      <c r="S89" s="52">
        <f>RES_hhdet_numvin!S5</f>
        <v>4988</v>
      </c>
      <c r="T89" s="52">
        <f>RES_hhdet_numvin!T5</f>
        <v>172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151</v>
      </c>
      <c r="S92" s="52">
        <f>RES_hhdet_numvin!S8</f>
        <v>743</v>
      </c>
      <c r="T92" s="52">
        <f>RES_hhdet_numvin!T8</f>
        <v>1142</v>
      </c>
      <c r="U92" s="52">
        <f>RES_hhdet_numvin!U8</f>
        <v>463</v>
      </c>
      <c r="V92" s="52">
        <f>RES_hhdet_numvin!V8</f>
        <v>90</v>
      </c>
      <c r="W92" s="52">
        <f>RES_hhdet_numvin!W8</f>
        <v>425</v>
      </c>
      <c r="X92" s="52">
        <f>RES_hhdet_numvin!X8</f>
        <v>721</v>
      </c>
      <c r="Y92" s="52">
        <f>RES_hhdet_numvin!Y8</f>
        <v>735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249</v>
      </c>
      <c r="S95" s="52">
        <f>RES_hhdet_numvin!S11</f>
        <v>795</v>
      </c>
      <c r="T95" s="52">
        <f>RES_hhdet_numvin!T11</f>
        <v>595</v>
      </c>
      <c r="U95" s="52">
        <f>RES_hhdet_numvin!U11</f>
        <v>239</v>
      </c>
      <c r="V95" s="52">
        <f>RES_hhdet_numvin!V11</f>
        <v>97</v>
      </c>
      <c r="W95" s="52">
        <f>RES_hhdet_numvin!W11</f>
        <v>34</v>
      </c>
      <c r="X95" s="52">
        <f>RES_hhdet_numvin!X11</f>
        <v>1</v>
      </c>
      <c r="Y95" s="52">
        <f>RES_hhdet_numvin!Y11</f>
        <v>39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1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4671</v>
      </c>
      <c r="S99" s="138">
        <f>RES_hhdet_numvin!S15</f>
        <v>10229</v>
      </c>
      <c r="T99" s="138">
        <f>RES_hhdet_numvin!T15</f>
        <v>7602</v>
      </c>
      <c r="U99" s="138">
        <f>RES_hhdet_numvin!U15</f>
        <v>3862</v>
      </c>
      <c r="V99" s="138">
        <f>RES_hhdet_numvin!V15</f>
        <v>2497</v>
      </c>
      <c r="W99" s="138">
        <f>RES_hhdet_numvin!W15</f>
        <v>1535</v>
      </c>
      <c r="X99" s="138">
        <f>RES_hhdet_numvin!X15</f>
        <v>160</v>
      </c>
      <c r="Y99" s="138">
        <f>RES_hhdet_numvin!Y15</f>
        <v>1859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401</v>
      </c>
      <c r="S100" s="138">
        <f>RES_hhdet_numvin!S16</f>
        <v>855</v>
      </c>
      <c r="T100" s="138">
        <f>RES_hhdet_numvin!T16</f>
        <v>801</v>
      </c>
      <c r="U100" s="138">
        <f>RES_hhdet_numvin!U16</f>
        <v>423</v>
      </c>
      <c r="V100" s="138">
        <f>RES_hhdet_numvin!V16</f>
        <v>344</v>
      </c>
      <c r="W100" s="138">
        <f>RES_hhdet_numvin!W16</f>
        <v>205</v>
      </c>
      <c r="X100" s="138">
        <f>RES_hhdet_numvin!X16</f>
        <v>23</v>
      </c>
      <c r="Y100" s="138">
        <f>RES_hhdet_numvin!Y16</f>
        <v>394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2561</v>
      </c>
      <c r="S105" s="52">
        <f>RES_hhdet_numvin!S21</f>
        <v>7536</v>
      </c>
      <c r="T105" s="52">
        <f>RES_hhdet_numvin!T21</f>
        <v>5096</v>
      </c>
      <c r="U105" s="52">
        <f>RES_hhdet_numvin!U21</f>
        <v>2342</v>
      </c>
      <c r="V105" s="52">
        <f>RES_hhdet_numvin!V21</f>
        <v>1264</v>
      </c>
      <c r="W105" s="52">
        <f>RES_hhdet_numvin!W21</f>
        <v>803</v>
      </c>
      <c r="X105" s="52">
        <f>RES_hhdet_numvin!X21</f>
        <v>67</v>
      </c>
      <c r="Y105" s="52">
        <f>RES_hhdet_numvin!Y21</f>
        <v>930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2761</v>
      </c>
      <c r="S106" s="36">
        <f>RES_hhdet_numvin!S22</f>
        <v>4344</v>
      </c>
      <c r="T106" s="36">
        <f>RES_hhdet_numvin!T22</f>
        <v>3897</v>
      </c>
      <c r="U106" s="36">
        <f>RES_hhdet_numvin!U22</f>
        <v>2178</v>
      </c>
      <c r="V106" s="36">
        <f>RES_hhdet_numvin!V22</f>
        <v>1677</v>
      </c>
      <c r="W106" s="36">
        <f>RES_hhdet_numvin!W22</f>
        <v>975</v>
      </c>
      <c r="X106" s="36">
        <f>RES_hhdet_numvin!X22</f>
        <v>121</v>
      </c>
      <c r="Y106" s="36">
        <f>RES_hhdet_numvin!Y22</f>
        <v>1359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247.40915947593442</v>
      </c>
      <c r="C110" s="117">
        <f t="shared" si="15"/>
        <v>245.35796034086289</v>
      </c>
      <c r="D110" s="117">
        <f t="shared" si="15"/>
        <v>284.74438523320867</v>
      </c>
      <c r="E110" s="117">
        <f t="shared" si="15"/>
        <v>302.99686667182925</v>
      </c>
      <c r="F110" s="117">
        <f t="shared" si="15"/>
        <v>285.72538388847067</v>
      </c>
      <c r="G110" s="117">
        <f t="shared" si="15"/>
        <v>290.2104922464037</v>
      </c>
      <c r="H110" s="117">
        <f t="shared" si="15"/>
        <v>278.21436290962993</v>
      </c>
      <c r="I110" s="117">
        <f t="shared" si="15"/>
        <v>171.45506802869849</v>
      </c>
      <c r="J110" s="117">
        <f t="shared" si="15"/>
        <v>197.59950094552869</v>
      </c>
      <c r="K110" s="117">
        <f t="shared" si="15"/>
        <v>172.61456733649885</v>
      </c>
      <c r="L110" s="117">
        <f t="shared" si="15"/>
        <v>180.36418441844114</v>
      </c>
      <c r="M110" s="117">
        <f t="shared" si="15"/>
        <v>202.55187752061798</v>
      </c>
      <c r="N110" s="117">
        <f t="shared" si="15"/>
        <v>176.74391663068843</v>
      </c>
      <c r="O110" s="117">
        <f t="shared" si="15"/>
        <v>156.52971806215092</v>
      </c>
      <c r="P110" s="117">
        <f t="shared" si="15"/>
        <v>123.70144241500086</v>
      </c>
      <c r="Q110" s="117">
        <f t="shared" si="15"/>
        <v>118.39382580378499</v>
      </c>
      <c r="R110" s="117">
        <f t="shared" ref="R110:V110" si="16">R111+R114+R116+R126</f>
        <v>143.20274468979383</v>
      </c>
      <c r="S110" s="117">
        <f t="shared" si="16"/>
        <v>164.44311076216047</v>
      </c>
      <c r="T110" s="117">
        <f t="shared" si="16"/>
        <v>115.88292173764029</v>
      </c>
      <c r="U110" s="117">
        <f t="shared" si="16"/>
        <v>87.477155121054167</v>
      </c>
      <c r="V110" s="117">
        <f t="shared" si="16"/>
        <v>71.771982402663681</v>
      </c>
      <c r="W110" s="117">
        <f t="shared" ref="W110:Y110" si="17">W111+W114+W116+W126</f>
        <v>56.514424758996263</v>
      </c>
      <c r="X110" s="117">
        <f t="shared" si="17"/>
        <v>59.337371946849785</v>
      </c>
      <c r="Y110" s="117">
        <f t="shared" si="17"/>
        <v>41.101282770703634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197.50478060656758</v>
      </c>
      <c r="C111" s="122">
        <f t="shared" si="18"/>
        <v>195.48721861277195</v>
      </c>
      <c r="D111" s="122">
        <f t="shared" si="18"/>
        <v>233.53254454450934</v>
      </c>
      <c r="E111" s="122">
        <f t="shared" si="18"/>
        <v>248.76036653359091</v>
      </c>
      <c r="F111" s="122">
        <f t="shared" si="18"/>
        <v>235.8049780512616</v>
      </c>
      <c r="G111" s="122">
        <f t="shared" si="18"/>
        <v>243.63962982987314</v>
      </c>
      <c r="H111" s="122">
        <f t="shared" si="18"/>
        <v>233.00292171493359</v>
      </c>
      <c r="I111" s="122">
        <f t="shared" si="18"/>
        <v>135.74537355995852</v>
      </c>
      <c r="J111" s="122">
        <f t="shared" si="18"/>
        <v>163.35428848848701</v>
      </c>
      <c r="K111" s="122">
        <f t="shared" si="18"/>
        <v>142.1366222000573</v>
      </c>
      <c r="L111" s="122">
        <f t="shared" si="18"/>
        <v>149.50691360688879</v>
      </c>
      <c r="M111" s="122">
        <f t="shared" si="18"/>
        <v>172.80446018313035</v>
      </c>
      <c r="N111" s="122">
        <f t="shared" si="18"/>
        <v>152.81355550872257</v>
      </c>
      <c r="O111" s="122">
        <f t="shared" si="18"/>
        <v>134.13097247013829</v>
      </c>
      <c r="P111" s="122">
        <f t="shared" si="18"/>
        <v>102.91645445541953</v>
      </c>
      <c r="Q111" s="122">
        <f t="shared" si="18"/>
        <v>95.580258710778679</v>
      </c>
      <c r="R111" s="122">
        <f t="shared" ref="R111:V111" si="19">SUM(R112:R113)</f>
        <v>121.57718179519576</v>
      </c>
      <c r="S111" s="122">
        <f t="shared" si="19"/>
        <v>142.34144264224358</v>
      </c>
      <c r="T111" s="122">
        <f t="shared" si="19"/>
        <v>95.64939016196503</v>
      </c>
      <c r="U111" s="122">
        <f t="shared" si="19"/>
        <v>71.222272785854514</v>
      </c>
      <c r="V111" s="122">
        <f t="shared" si="19"/>
        <v>57.217294396898971</v>
      </c>
      <c r="W111" s="122">
        <f t="shared" ref="W111:Y111" si="20">SUM(W112:W113)</f>
        <v>45.894075487113355</v>
      </c>
      <c r="X111" s="122">
        <f t="shared" si="20"/>
        <v>50.148902520384617</v>
      </c>
      <c r="Y111" s="122">
        <f t="shared" si="20"/>
        <v>32.41144228819573</v>
      </c>
      <c r="DA111" s="130" t="s">
        <v>1573</v>
      </c>
    </row>
    <row r="112" spans="1:105" ht="12" customHeight="1" x14ac:dyDescent="0.25">
      <c r="A112" s="97" t="s">
        <v>51</v>
      </c>
      <c r="B112" s="98">
        <v>196.44995700773862</v>
      </c>
      <c r="C112" s="98">
        <v>194.45709372312982</v>
      </c>
      <c r="D112" s="98">
        <v>232.3149613069647</v>
      </c>
      <c r="E112" s="98">
        <v>247.48847807394674</v>
      </c>
      <c r="F112" s="98">
        <v>234.60352536543422</v>
      </c>
      <c r="G112" s="98">
        <v>242.42416165090282</v>
      </c>
      <c r="H112" s="98">
        <v>231.86448839208938</v>
      </c>
      <c r="I112" s="98">
        <v>135.0909716251075</v>
      </c>
      <c r="J112" s="98">
        <v>162.57317282889085</v>
      </c>
      <c r="K112" s="98">
        <v>141.46268271711099</v>
      </c>
      <c r="L112" s="98">
        <v>148.79552880481523</v>
      </c>
      <c r="M112" s="98">
        <v>171.97996560619097</v>
      </c>
      <c r="N112" s="98">
        <v>152.09905417024945</v>
      </c>
      <c r="O112" s="98">
        <v>133.49733447979369</v>
      </c>
      <c r="P112" s="98">
        <v>102.42794496990541</v>
      </c>
      <c r="Q112" s="98">
        <v>95.124591573516724</v>
      </c>
      <c r="R112" s="98">
        <v>120.99441100601895</v>
      </c>
      <c r="S112" s="98">
        <v>141.64600171969033</v>
      </c>
      <c r="T112" s="98">
        <v>95.179535683577043</v>
      </c>
      <c r="U112" s="98">
        <v>70.870765262252775</v>
      </c>
      <c r="V112" s="98">
        <v>56.929234737747194</v>
      </c>
      <c r="W112" s="98">
        <v>45.662940670679269</v>
      </c>
      <c r="X112" s="98">
        <v>49.898710232158173</v>
      </c>
      <c r="Y112" s="98">
        <v>32.250558899398122</v>
      </c>
      <c r="DA112" s="63" t="s">
        <v>1574</v>
      </c>
    </row>
    <row r="113" spans="1:105" ht="12" customHeight="1" x14ac:dyDescent="0.25">
      <c r="A113" s="97" t="s">
        <v>53</v>
      </c>
      <c r="B113" s="98">
        <v>1.0548235988289503</v>
      </c>
      <c r="C113" s="98">
        <v>1.0301248896421416</v>
      </c>
      <c r="D113" s="98">
        <v>1.2175832375446289</v>
      </c>
      <c r="E113" s="98">
        <v>1.2718884596441746</v>
      </c>
      <c r="F113" s="98">
        <v>1.2014526858273644</v>
      </c>
      <c r="G113" s="98">
        <v>1.2154681789703221</v>
      </c>
      <c r="H113" s="98">
        <v>1.1384333228442145</v>
      </c>
      <c r="I113" s="98">
        <v>0.65440193485103348</v>
      </c>
      <c r="J113" s="98">
        <v>0.78111565959618123</v>
      </c>
      <c r="K113" s="98">
        <v>0.67393948294630501</v>
      </c>
      <c r="L113" s="98">
        <v>0.71138480207355959</v>
      </c>
      <c r="M113" s="98">
        <v>0.82449457693936035</v>
      </c>
      <c r="N113" s="98">
        <v>0.71450133847311759</v>
      </c>
      <c r="O113" s="98">
        <v>0.63363799034458568</v>
      </c>
      <c r="P113" s="98">
        <v>0.48850948551411111</v>
      </c>
      <c r="Q113" s="98">
        <v>0.45566713726195945</v>
      </c>
      <c r="R113" s="98">
        <v>0.58277078917680414</v>
      </c>
      <c r="S113" s="98">
        <v>0.69544092255325163</v>
      </c>
      <c r="T113" s="98">
        <v>0.46985447838799282</v>
      </c>
      <c r="U113" s="98">
        <v>0.35150752360174559</v>
      </c>
      <c r="V113" s="98">
        <v>0.28805965915177945</v>
      </c>
      <c r="W113" s="98">
        <v>0.23113481643408509</v>
      </c>
      <c r="X113" s="98">
        <v>0.25019228822644146</v>
      </c>
      <c r="Y113" s="98">
        <v>0.16088338879761038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1.9018835299581323E-2</v>
      </c>
      <c r="C114" s="122">
        <f t="shared" si="21"/>
        <v>2.4064098429954897E-2</v>
      </c>
      <c r="D114" s="122">
        <f t="shared" si="21"/>
        <v>4.1236957215728537E-2</v>
      </c>
      <c r="E114" s="122">
        <f t="shared" si="21"/>
        <v>7.8163241736171674E-2</v>
      </c>
      <c r="F114" s="122">
        <f t="shared" si="21"/>
        <v>4.6343108074924817E-2</v>
      </c>
      <c r="G114" s="122">
        <f t="shared" si="21"/>
        <v>5.0755222166076683E-2</v>
      </c>
      <c r="H114" s="122">
        <f t="shared" si="21"/>
        <v>7.6328313796810099E-2</v>
      </c>
      <c r="I114" s="122">
        <f t="shared" si="21"/>
        <v>9.4281368151421768E-2</v>
      </c>
      <c r="J114" s="122">
        <f t="shared" si="21"/>
        <v>5.2719474618440641E-2</v>
      </c>
      <c r="K114" s="122">
        <f t="shared" si="21"/>
        <v>4.8567480946475707E-2</v>
      </c>
      <c r="L114" s="122">
        <f t="shared" si="21"/>
        <v>6.540191757654415E-2</v>
      </c>
      <c r="M114" s="122">
        <f t="shared" si="21"/>
        <v>8.2485610758505787E-2</v>
      </c>
      <c r="N114" s="122">
        <f t="shared" si="21"/>
        <v>0.20394386037390047</v>
      </c>
      <c r="O114" s="122">
        <f t="shared" si="21"/>
        <v>0.15532649300374163</v>
      </c>
      <c r="P114" s="122">
        <f t="shared" si="21"/>
        <v>0.11324410113661507</v>
      </c>
      <c r="Q114" s="122">
        <f t="shared" si="21"/>
        <v>0.17084949576290884</v>
      </c>
      <c r="R114" s="122">
        <f t="shared" si="21"/>
        <v>0.15533820108089866</v>
      </c>
      <c r="S114" s="122">
        <f t="shared" si="21"/>
        <v>0.16494106571728098</v>
      </c>
      <c r="T114" s="122">
        <f t="shared" si="21"/>
        <v>0.1916229797145774</v>
      </c>
      <c r="U114" s="122">
        <f t="shared" si="21"/>
        <v>0.204373386803445</v>
      </c>
      <c r="V114" s="122">
        <f t="shared" si="21"/>
        <v>7.7222247017757664E-2</v>
      </c>
      <c r="W114" s="122">
        <f t="shared" si="21"/>
        <v>0.19802373797484274</v>
      </c>
      <c r="X114" s="122">
        <f t="shared" si="21"/>
        <v>0.17496960292123478</v>
      </c>
      <c r="Y114" s="122">
        <f t="shared" si="21"/>
        <v>0.13705966422855237</v>
      </c>
      <c r="DA114" s="130" t="s">
        <v>1576</v>
      </c>
    </row>
    <row r="115" spans="1:105" ht="12" customHeight="1" x14ac:dyDescent="0.25">
      <c r="A115" s="97" t="s">
        <v>53</v>
      </c>
      <c r="B115" s="98">
        <v>1.9018835299581323E-2</v>
      </c>
      <c r="C115" s="98">
        <v>2.4064098429954897E-2</v>
      </c>
      <c r="D115" s="98">
        <v>4.1236957215728537E-2</v>
      </c>
      <c r="E115" s="98">
        <v>7.8163241736171674E-2</v>
      </c>
      <c r="F115" s="98">
        <v>4.6343108074924817E-2</v>
      </c>
      <c r="G115" s="98">
        <v>5.0755222166076683E-2</v>
      </c>
      <c r="H115" s="98">
        <v>7.6328313796810099E-2</v>
      </c>
      <c r="I115" s="98">
        <v>9.4281368151421768E-2</v>
      </c>
      <c r="J115" s="98">
        <v>5.2719474618440641E-2</v>
      </c>
      <c r="K115" s="98">
        <v>4.8567480946475707E-2</v>
      </c>
      <c r="L115" s="98">
        <v>6.540191757654415E-2</v>
      </c>
      <c r="M115" s="98">
        <v>8.2485610758505787E-2</v>
      </c>
      <c r="N115" s="98">
        <v>0.20394386037390047</v>
      </c>
      <c r="O115" s="98">
        <v>0.15532649300374163</v>
      </c>
      <c r="P115" s="98">
        <v>0.11324410113661507</v>
      </c>
      <c r="Q115" s="98">
        <v>0.17084949576290884</v>
      </c>
      <c r="R115" s="98">
        <v>0.15533820108089866</v>
      </c>
      <c r="S115" s="98">
        <v>0.16494106571728098</v>
      </c>
      <c r="T115" s="98">
        <v>0.1916229797145774</v>
      </c>
      <c r="U115" s="98">
        <v>0.204373386803445</v>
      </c>
      <c r="V115" s="98">
        <v>7.7222247017757664E-2</v>
      </c>
      <c r="W115" s="98">
        <v>0.19802373797484274</v>
      </c>
      <c r="X115" s="98">
        <v>0.17496960292123478</v>
      </c>
      <c r="Y115" s="98">
        <v>0.13705966422855237</v>
      </c>
      <c r="DA115" s="63" t="s">
        <v>1577</v>
      </c>
    </row>
    <row r="116" spans="1:105" ht="12" customHeight="1" x14ac:dyDescent="0.25">
      <c r="A116" s="121" t="s">
        <v>55</v>
      </c>
      <c r="B116" s="122">
        <v>35.677302189559661</v>
      </c>
      <c r="C116" s="122">
        <v>35.329372046547121</v>
      </c>
      <c r="D116" s="122">
        <v>36.289371803085807</v>
      </c>
      <c r="E116" s="122">
        <v>38.885752347505175</v>
      </c>
      <c r="F116" s="122">
        <v>35.389906352741761</v>
      </c>
      <c r="G116" s="122">
        <v>33.13859551774582</v>
      </c>
      <c r="H116" s="122">
        <v>33.096661805404601</v>
      </c>
      <c r="I116" s="122">
        <v>26.249765961554168</v>
      </c>
      <c r="J116" s="122">
        <v>26.235191626635242</v>
      </c>
      <c r="K116" s="122">
        <v>23.427512441090407</v>
      </c>
      <c r="L116" s="122">
        <v>23.645555851864223</v>
      </c>
      <c r="M116" s="122">
        <v>23.599595415564956</v>
      </c>
      <c r="N116" s="122">
        <v>18.760296898073438</v>
      </c>
      <c r="O116" s="122">
        <v>17.547728440204693</v>
      </c>
      <c r="P116" s="122">
        <v>16.569103526931983</v>
      </c>
      <c r="Q116" s="122">
        <v>18.493173445025182</v>
      </c>
      <c r="R116" s="122">
        <v>17.709224369584582</v>
      </c>
      <c r="S116" s="122">
        <v>17.274146310766273</v>
      </c>
      <c r="T116" s="122">
        <v>15.536347323498644</v>
      </c>
      <c r="U116" s="122">
        <v>12.355841127033495</v>
      </c>
      <c r="V116" s="122">
        <v>10.262392494308934</v>
      </c>
      <c r="W116" s="122">
        <v>7.3179539682350514</v>
      </c>
      <c r="X116" s="122">
        <v>6.4961563062507306</v>
      </c>
      <c r="Y116" s="122">
        <v>6.3648001931170306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11.409322255765511</v>
      </c>
      <c r="C118" s="98">
        <v>9.7401277266964446</v>
      </c>
      <c r="D118" s="98">
        <v>10.227865009701745</v>
      </c>
      <c r="E118" s="98">
        <v>9.0715341976386945</v>
      </c>
      <c r="F118" s="98">
        <v>6.7243433946585416</v>
      </c>
      <c r="G118" s="98">
        <v>6.5002065120083969</v>
      </c>
      <c r="H118" s="98">
        <v>4.9559059634434162</v>
      </c>
      <c r="I118" s="98">
        <v>3.1545013437044203</v>
      </c>
      <c r="J118" s="98">
        <v>2.650651670830984</v>
      </c>
      <c r="K118" s="98">
        <v>2.1546867808144103</v>
      </c>
      <c r="L118" s="98">
        <v>2.2448936582889107</v>
      </c>
      <c r="M118" s="98">
        <v>1.4872530984737589</v>
      </c>
      <c r="N118" s="98">
        <v>0.96566896698123417</v>
      </c>
      <c r="O118" s="98">
        <v>0.89430741608659226</v>
      </c>
      <c r="P118" s="98">
        <v>0.77413468976758337</v>
      </c>
      <c r="Q118" s="98">
        <v>0.74650464289955953</v>
      </c>
      <c r="R118" s="98">
        <v>0.63285421187275415</v>
      </c>
      <c r="S118" s="98">
        <v>0.86893909784224876</v>
      </c>
      <c r="T118" s="98">
        <v>0.86636946866637388</v>
      </c>
      <c r="U118" s="98">
        <v>0.72497298490482209</v>
      </c>
      <c r="V118" s="98">
        <v>0.42722201353362704</v>
      </c>
      <c r="W118" s="98">
        <v>0.35065084209694053</v>
      </c>
      <c r="X118" s="98">
        <v>0.31709682384491639</v>
      </c>
      <c r="Y118" s="98">
        <v>0.29359289138518241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7.9882064776254141E-4</v>
      </c>
      <c r="D119" s="98">
        <v>1.0173481503793435E-3</v>
      </c>
      <c r="E119" s="98">
        <v>1.0567313557932065E-3</v>
      </c>
      <c r="F119" s="98">
        <v>8.9806523254095045E-4</v>
      </c>
      <c r="G119" s="98">
        <v>1.0588545775694113E-3</v>
      </c>
      <c r="H119" s="98">
        <v>9.0180553486022728E-4</v>
      </c>
      <c r="I119" s="98">
        <v>6.4160360841105225E-4</v>
      </c>
      <c r="J119" s="98">
        <v>3.2870612713013753E-4</v>
      </c>
      <c r="K119" s="98">
        <v>0</v>
      </c>
      <c r="L119" s="98">
        <v>1.460502870878813E-4</v>
      </c>
      <c r="M119" s="98">
        <v>1.2135359737265356E-4</v>
      </c>
      <c r="N119" s="98">
        <v>9.2305534509639896E-5</v>
      </c>
      <c r="O119" s="98">
        <v>1.090593604020147E-4</v>
      </c>
      <c r="P119" s="98">
        <v>1.0505397038923699E-4</v>
      </c>
      <c r="Q119" s="98">
        <v>1.1615836719631534E-4</v>
      </c>
      <c r="R119" s="98">
        <v>1.0224043653116463E-4</v>
      </c>
      <c r="S119" s="98">
        <v>1.2447865767866085E-4</v>
      </c>
      <c r="T119" s="98">
        <v>1.3679550236040712E-4</v>
      </c>
      <c r="U119" s="98">
        <v>1.4463142763741413E-4</v>
      </c>
      <c r="V119" s="98">
        <v>1.1453314787209626E-4</v>
      </c>
      <c r="W119" s="98">
        <v>1.2073016926727225E-4</v>
      </c>
      <c r="X119" s="98">
        <v>1.2207934129043245E-4</v>
      </c>
      <c r="Y119" s="98">
        <v>1.2806387966860574E-4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2.9260660706754104E-4</v>
      </c>
      <c r="D120" s="101">
        <v>3.6595860101050292E-4</v>
      </c>
      <c r="E120" s="101">
        <v>4.4756543883145493E-4</v>
      </c>
      <c r="F120" s="101">
        <v>3.3340624489976281E-4</v>
      </c>
      <c r="G120" s="101">
        <v>3.4466567821150504E-4</v>
      </c>
      <c r="H120" s="101">
        <v>3.7505180462770826E-4</v>
      </c>
      <c r="I120" s="101">
        <v>2.2542641628672583E-4</v>
      </c>
      <c r="J120" s="101">
        <v>1.2925210639841639E-4</v>
      </c>
      <c r="K120" s="101">
        <v>0</v>
      </c>
      <c r="L120" s="101">
        <v>4.9640584528085608E-5</v>
      </c>
      <c r="M120" s="101">
        <v>4.6302367178607572E-5</v>
      </c>
      <c r="N120" s="101">
        <v>2.274756806911625E-5</v>
      </c>
      <c r="O120" s="101">
        <v>2.8859286142175363E-5</v>
      </c>
      <c r="P120" s="101">
        <v>2.851057533130602E-5</v>
      </c>
      <c r="Q120" s="101">
        <v>4.5135456912167173E-5</v>
      </c>
      <c r="R120" s="101">
        <v>3.8418534307917664E-5</v>
      </c>
      <c r="S120" s="101">
        <v>3.5596409888665526E-5</v>
      </c>
      <c r="T120" s="101">
        <v>4.0080847929639381E-5</v>
      </c>
      <c r="U120" s="101">
        <v>4.1733377161792712E-5</v>
      </c>
      <c r="V120" s="101">
        <v>3.5704095666742326E-5</v>
      </c>
      <c r="W120" s="101">
        <v>3.0436167818056233E-5</v>
      </c>
      <c r="X120" s="101">
        <v>3.6198803041042207E-5</v>
      </c>
      <c r="Y120" s="101">
        <v>4.6571040410169187E-5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5.0621404069500038E-4</v>
      </c>
      <c r="D121" s="104">
        <v>6.5138954936884051E-4</v>
      </c>
      <c r="E121" s="104">
        <v>6.0916591696175159E-4</v>
      </c>
      <c r="F121" s="104">
        <v>5.6465898764118758E-4</v>
      </c>
      <c r="G121" s="104">
        <v>7.1418889935790633E-4</v>
      </c>
      <c r="H121" s="104">
        <v>5.2675373023251901E-4</v>
      </c>
      <c r="I121" s="104">
        <v>4.1617719212432643E-4</v>
      </c>
      <c r="J121" s="104">
        <v>1.9945402073172114E-4</v>
      </c>
      <c r="K121" s="104">
        <v>0</v>
      </c>
      <c r="L121" s="104">
        <v>9.6409702559795677E-5</v>
      </c>
      <c r="M121" s="104">
        <v>7.5051230194045991E-5</v>
      </c>
      <c r="N121" s="104">
        <v>6.9557966440523649E-5</v>
      </c>
      <c r="O121" s="104">
        <v>8.0200074259839337E-5</v>
      </c>
      <c r="P121" s="104">
        <v>7.6543395057930978E-5</v>
      </c>
      <c r="Q121" s="104">
        <v>7.1022910284148174E-5</v>
      </c>
      <c r="R121" s="104">
        <v>6.382190222324697E-5</v>
      </c>
      <c r="S121" s="104">
        <v>8.8882247789995317E-5</v>
      </c>
      <c r="T121" s="104">
        <v>9.6714654430767724E-5</v>
      </c>
      <c r="U121" s="104">
        <v>1.0289805047562142E-4</v>
      </c>
      <c r="V121" s="104">
        <v>7.8829052205353932E-5</v>
      </c>
      <c r="W121" s="104">
        <v>9.0294001449216018E-5</v>
      </c>
      <c r="X121" s="104">
        <v>8.5880538249390233E-5</v>
      </c>
      <c r="Y121" s="104">
        <v>8.1492839258436562E-5</v>
      </c>
      <c r="DA121" s="132" t="s">
        <v>1583</v>
      </c>
    </row>
    <row r="122" spans="1:105" ht="12" customHeight="1" x14ac:dyDescent="0.25">
      <c r="A122" s="106" t="s">
        <v>122</v>
      </c>
      <c r="B122" s="101">
        <v>24.267979933794152</v>
      </c>
      <c r="C122" s="101">
        <v>25.371178480951592</v>
      </c>
      <c r="D122" s="101">
        <v>25.816815237104979</v>
      </c>
      <c r="E122" s="101">
        <v>29.520125527430018</v>
      </c>
      <c r="F122" s="101">
        <v>28.398072081604916</v>
      </c>
      <c r="G122" s="101">
        <v>26.380196696475885</v>
      </c>
      <c r="H122" s="101">
        <v>27.851519654351197</v>
      </c>
      <c r="I122" s="101">
        <v>22.866209390170702</v>
      </c>
      <c r="J122" s="101">
        <v>23.271675496563159</v>
      </c>
      <c r="K122" s="101">
        <v>20.925380419884721</v>
      </c>
      <c r="L122" s="101">
        <v>20.951755260734803</v>
      </c>
      <c r="M122" s="101">
        <v>21.437216182663221</v>
      </c>
      <c r="N122" s="101">
        <v>17.049690932170115</v>
      </c>
      <c r="O122" s="101">
        <v>15.874880380251346</v>
      </c>
      <c r="P122" s="101">
        <v>15.042241214325861</v>
      </c>
      <c r="Q122" s="101">
        <v>16.844460710951513</v>
      </c>
      <c r="R122" s="101">
        <v>16.172895120289617</v>
      </c>
      <c r="S122" s="101">
        <v>15.484957897009531</v>
      </c>
      <c r="T122" s="101">
        <v>13.757286196120432</v>
      </c>
      <c r="U122" s="101">
        <v>10.877695997445729</v>
      </c>
      <c r="V122" s="101">
        <v>9.1859037258427083</v>
      </c>
      <c r="W122" s="101">
        <v>6.4891231628354875</v>
      </c>
      <c r="X122" s="101">
        <v>5.743621883593609</v>
      </c>
      <c r="Y122" s="101">
        <v>5.5972502785297671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0.21726701825132125</v>
      </c>
      <c r="D123" s="104">
        <v>0.24367420812870161</v>
      </c>
      <c r="E123" s="104">
        <v>0.29303589108067307</v>
      </c>
      <c r="F123" s="104">
        <v>0.26659281124576839</v>
      </c>
      <c r="G123" s="104">
        <v>0.25713345468396753</v>
      </c>
      <c r="H123" s="104">
        <v>0.28833438207512568</v>
      </c>
      <c r="I123" s="104">
        <v>0.22841362407063232</v>
      </c>
      <c r="J123" s="104">
        <v>0.31253575311397108</v>
      </c>
      <c r="K123" s="104">
        <v>0.34744524039127367</v>
      </c>
      <c r="L123" s="104">
        <v>0.44876088255342306</v>
      </c>
      <c r="M123" s="104">
        <v>0.67500478083060678</v>
      </c>
      <c r="N123" s="104">
        <v>0.74484469338758075</v>
      </c>
      <c r="O123" s="104">
        <v>0.77843158450635241</v>
      </c>
      <c r="P123" s="104">
        <v>0.75262256886815004</v>
      </c>
      <c r="Q123" s="104">
        <v>0.90209193280691358</v>
      </c>
      <c r="R123" s="104">
        <v>0.90337279698567818</v>
      </c>
      <c r="S123" s="104">
        <v>0.92012483725681404</v>
      </c>
      <c r="T123" s="104">
        <v>0.91255486320947654</v>
      </c>
      <c r="U123" s="104">
        <v>0.75302751325530637</v>
      </c>
      <c r="V123" s="104">
        <v>0.64915222178472742</v>
      </c>
      <c r="W123" s="104">
        <v>0.47805923313335602</v>
      </c>
      <c r="X123" s="104">
        <v>0.43531551947091396</v>
      </c>
      <c r="Y123" s="104">
        <v>0.47382895932241281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7.4116333591695005E-2</v>
      </c>
      <c r="D124" s="98">
        <v>8.1547562535215917E-2</v>
      </c>
      <c r="E124" s="98">
        <v>0.11622600189386342</v>
      </c>
      <c r="F124" s="98">
        <v>9.2150162297422455E-2</v>
      </c>
      <c r="G124" s="98">
        <v>7.7692445889330899E-2</v>
      </c>
      <c r="H124" s="98">
        <v>0.11250279730512731</v>
      </c>
      <c r="I124" s="98">
        <v>7.4627667716727894E-2</v>
      </c>
      <c r="J124" s="98">
        <v>0.11420895552115</v>
      </c>
      <c r="K124" s="98">
        <v>0.11813640755450601</v>
      </c>
      <c r="L124" s="98">
        <v>0.14694683270567332</v>
      </c>
      <c r="M124" s="98">
        <v>0.24916055313220897</v>
      </c>
      <c r="N124" s="98">
        <v>0.17565545047354603</v>
      </c>
      <c r="O124" s="98">
        <v>0.19572735846984821</v>
      </c>
      <c r="P124" s="98">
        <v>0.19386999399394395</v>
      </c>
      <c r="Q124" s="98">
        <v>0.33394432986676181</v>
      </c>
      <c r="R124" s="98">
        <v>0.32155198876610508</v>
      </c>
      <c r="S124" s="98">
        <v>0.30592030780217577</v>
      </c>
      <c r="T124" s="98">
        <v>0.30564610041659723</v>
      </c>
      <c r="U124" s="98">
        <v>0.24461151595727074</v>
      </c>
      <c r="V124" s="98">
        <v>0.22410901197148034</v>
      </c>
      <c r="W124" s="98">
        <v>0.13375852260556836</v>
      </c>
      <c r="X124" s="98">
        <v>0.14196517339272971</v>
      </c>
      <c r="Y124" s="98">
        <v>0.18681948656535763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0.14315068465962624</v>
      </c>
      <c r="D125" s="98">
        <v>0.16212664559348569</v>
      </c>
      <c r="E125" s="98">
        <v>0.17680988918680968</v>
      </c>
      <c r="F125" s="98">
        <v>0.17444264894834594</v>
      </c>
      <c r="G125" s="98">
        <v>0.17944100879463665</v>
      </c>
      <c r="H125" s="98">
        <v>0.17583158476999838</v>
      </c>
      <c r="I125" s="98">
        <v>0.15378595635390441</v>
      </c>
      <c r="J125" s="98">
        <v>0.1983267975928211</v>
      </c>
      <c r="K125" s="98">
        <v>0.22930883283676765</v>
      </c>
      <c r="L125" s="98">
        <v>0.30181404984774973</v>
      </c>
      <c r="M125" s="98">
        <v>0.42584422769839775</v>
      </c>
      <c r="N125" s="98">
        <v>0.56918924291403472</v>
      </c>
      <c r="O125" s="98">
        <v>0.58270422603650418</v>
      </c>
      <c r="P125" s="98">
        <v>0.55875257487420604</v>
      </c>
      <c r="Q125" s="98">
        <v>0.56814760294015176</v>
      </c>
      <c r="R125" s="98">
        <v>0.58182080821957305</v>
      </c>
      <c r="S125" s="98">
        <v>0.61420452945463822</v>
      </c>
      <c r="T125" s="98">
        <v>0.60690876279287931</v>
      </c>
      <c r="U125" s="98">
        <v>0.50841599729803566</v>
      </c>
      <c r="V125" s="98">
        <v>0.42504320981324711</v>
      </c>
      <c r="W125" s="98">
        <v>0.34430071052778766</v>
      </c>
      <c r="X125" s="98">
        <v>0.29335034607818422</v>
      </c>
      <c r="Y125" s="98">
        <v>0.28700947275705518</v>
      </c>
      <c r="DA125" s="63" t="s">
        <v>1587</v>
      </c>
    </row>
    <row r="126" spans="1:105" ht="12" customHeight="1" x14ac:dyDescent="0.25">
      <c r="A126" s="121" t="s">
        <v>54</v>
      </c>
      <c r="B126" s="122">
        <v>14.208057844507573</v>
      </c>
      <c r="C126" s="122">
        <v>14.517305583113853</v>
      </c>
      <c r="D126" s="122">
        <v>14.88123192839782</v>
      </c>
      <c r="E126" s="122">
        <v>15.272584548996971</v>
      </c>
      <c r="F126" s="122">
        <v>14.484156376392395</v>
      </c>
      <c r="G126" s="122">
        <v>13.381511676618603</v>
      </c>
      <c r="H126" s="122">
        <v>12.038451075494923</v>
      </c>
      <c r="I126" s="122">
        <v>9.365647139034369</v>
      </c>
      <c r="J126" s="122">
        <v>7.9573013557879815</v>
      </c>
      <c r="K126" s="122">
        <v>7.00186521440465</v>
      </c>
      <c r="L126" s="122">
        <v>7.1463130421115961</v>
      </c>
      <c r="M126" s="122">
        <v>6.0653363111641685</v>
      </c>
      <c r="N126" s="122">
        <v>4.9661203635185247</v>
      </c>
      <c r="O126" s="122">
        <v>4.6956906588041791</v>
      </c>
      <c r="P126" s="122">
        <v>4.1026403315127302</v>
      </c>
      <c r="Q126" s="122">
        <v>4.1495441522182244</v>
      </c>
      <c r="R126" s="122">
        <v>3.7610003239325973</v>
      </c>
      <c r="S126" s="122">
        <v>4.6625807434333453</v>
      </c>
      <c r="T126" s="122">
        <v>4.5055612724620318</v>
      </c>
      <c r="U126" s="122">
        <v>3.6946678213627107</v>
      </c>
      <c r="V126" s="122">
        <v>4.215073264438022</v>
      </c>
      <c r="W126" s="122">
        <v>3.1043715656730102</v>
      </c>
      <c r="X126" s="122">
        <v>2.5173435172932019</v>
      </c>
      <c r="Y126" s="122">
        <v>2.1879806251623251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13.116528689289796</v>
      </c>
      <c r="C128" s="98">
        <v>13.091336440040092</v>
      </c>
      <c r="D128" s="98">
        <v>13.954527272386931</v>
      </c>
      <c r="E128" s="98">
        <v>14.495829217395741</v>
      </c>
      <c r="F128" s="98">
        <v>13.451404753839885</v>
      </c>
      <c r="G128" s="98">
        <v>12.351995306118198</v>
      </c>
      <c r="H128" s="98">
        <v>10.981396572845954</v>
      </c>
      <c r="I128" s="98">
        <v>8.3980880385029941</v>
      </c>
      <c r="J128" s="98">
        <v>6.9232567694543965</v>
      </c>
      <c r="K128" s="98">
        <v>5.998051642431526</v>
      </c>
      <c r="L128" s="98">
        <v>5.7345415643307591</v>
      </c>
      <c r="M128" s="98">
        <v>4.2822984541079565</v>
      </c>
      <c r="N128" s="98">
        <v>3.2531147522459469</v>
      </c>
      <c r="O128" s="98">
        <v>3.186084586466817</v>
      </c>
      <c r="P128" s="98">
        <v>2.702794613851387</v>
      </c>
      <c r="Q128" s="98">
        <v>2.6812825756501963</v>
      </c>
      <c r="R128" s="98">
        <v>2.2433796920998113</v>
      </c>
      <c r="S128" s="98">
        <v>3.0128974961830117</v>
      </c>
      <c r="T128" s="98">
        <v>2.9437735629309407</v>
      </c>
      <c r="U128" s="98">
        <v>2.4234466224848608</v>
      </c>
      <c r="V128" s="98">
        <v>2.5603677057258243</v>
      </c>
      <c r="W128" s="98">
        <v>1.9352735564932135</v>
      </c>
      <c r="X128" s="98">
        <v>1.5690154544368977</v>
      </c>
      <c r="Y128" s="98">
        <v>1.3543679057123614</v>
      </c>
      <c r="DA128" s="63" t="s">
        <v>1590</v>
      </c>
    </row>
    <row r="129" spans="1:105" ht="12" customHeight="1" x14ac:dyDescent="0.25">
      <c r="A129" s="109" t="s">
        <v>120</v>
      </c>
      <c r="B129" s="33">
        <v>1.0915291552177773</v>
      </c>
      <c r="C129" s="33">
        <v>1.4259691430737618</v>
      </c>
      <c r="D129" s="33">
        <v>0.92670465601088836</v>
      </c>
      <c r="E129" s="33">
        <v>0.77675533160123</v>
      </c>
      <c r="F129" s="33">
        <v>1.0327516225525095</v>
      </c>
      <c r="G129" s="33">
        <v>1.0295163705004045</v>
      </c>
      <c r="H129" s="33">
        <v>1.0570545026489679</v>
      </c>
      <c r="I129" s="33">
        <v>0.96755910053137417</v>
      </c>
      <c r="J129" s="33">
        <v>1.0340445863335845</v>
      </c>
      <c r="K129" s="33">
        <v>1.0038135719731238</v>
      </c>
      <c r="L129" s="33">
        <v>1.4117714777808372</v>
      </c>
      <c r="M129" s="33">
        <v>1.7830378570562118</v>
      </c>
      <c r="N129" s="33">
        <v>1.7130056112725778</v>
      </c>
      <c r="O129" s="33">
        <v>1.5096060723373623</v>
      </c>
      <c r="P129" s="33">
        <v>1.3998457176613435</v>
      </c>
      <c r="Q129" s="33">
        <v>1.4682615765680276</v>
      </c>
      <c r="R129" s="33">
        <v>1.5176206318327858</v>
      </c>
      <c r="S129" s="33">
        <v>1.6496832472503331</v>
      </c>
      <c r="T129" s="33">
        <v>1.5617877095310913</v>
      </c>
      <c r="U129" s="33">
        <v>1.2712211988778499</v>
      </c>
      <c r="V129" s="33">
        <v>1.6547055587121973</v>
      </c>
      <c r="W129" s="33">
        <v>1.1690980091797967</v>
      </c>
      <c r="X129" s="33">
        <v>0.94832806285630411</v>
      </c>
      <c r="Y129" s="33">
        <v>0.83361271944996373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135.9223665320317</v>
      </c>
      <c r="C131" s="117">
        <f t="shared" si="22"/>
        <v>135.60944459330923</v>
      </c>
      <c r="D131" s="117">
        <f t="shared" si="22"/>
        <v>157.86339096751658</v>
      </c>
      <c r="E131" s="117">
        <f t="shared" si="22"/>
        <v>169.09720736518901</v>
      </c>
      <c r="F131" s="117">
        <f t="shared" si="22"/>
        <v>160.35557606500419</v>
      </c>
      <c r="G131" s="117">
        <f t="shared" si="22"/>
        <v>163.34446102490131</v>
      </c>
      <c r="H131" s="117">
        <f t="shared" si="22"/>
        <v>157.25473052963312</v>
      </c>
      <c r="I131" s="117">
        <f t="shared" si="22"/>
        <v>97.526255832207141</v>
      </c>
      <c r="J131" s="117">
        <f t="shared" si="22"/>
        <v>112.51326750190991</v>
      </c>
      <c r="K131" s="117">
        <f t="shared" si="22"/>
        <v>99.039498801917972</v>
      </c>
      <c r="L131" s="117">
        <f t="shared" si="22"/>
        <v>105.1038019588122</v>
      </c>
      <c r="M131" s="117">
        <f t="shared" si="22"/>
        <v>120.26410853951006</v>
      </c>
      <c r="N131" s="117">
        <f t="shared" si="22"/>
        <v>107.27640222786714</v>
      </c>
      <c r="O131" s="117">
        <f t="shared" si="22"/>
        <v>96.520260399493466</v>
      </c>
      <c r="P131" s="117">
        <f t="shared" si="22"/>
        <v>76.499863883647308</v>
      </c>
      <c r="Q131" s="117">
        <f t="shared" si="22"/>
        <v>73.673437470524263</v>
      </c>
      <c r="R131" s="117">
        <f t="shared" ref="R131:V131" si="23">R132+R135+R137+R147</f>
        <v>89.872549444406076</v>
      </c>
      <c r="S131" s="117">
        <f t="shared" si="23"/>
        <v>104.8919271774121</v>
      </c>
      <c r="T131" s="117">
        <f t="shared" si="23"/>
        <v>75.024671536449489</v>
      </c>
      <c r="U131" s="117">
        <f t="shared" si="23"/>
        <v>57.350380410746716</v>
      </c>
      <c r="V131" s="117">
        <f t="shared" si="23"/>
        <v>47.09830484286784</v>
      </c>
      <c r="W131" s="117">
        <f t="shared" ref="W131:Y131" si="24">W132+W135+W137+W147</f>
        <v>37.541945790659916</v>
      </c>
      <c r="X131" s="117">
        <f t="shared" si="24"/>
        <v>39.228503666685874</v>
      </c>
      <c r="Y131" s="117">
        <f t="shared" si="24"/>
        <v>27.436012906435174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107.95626499100662</v>
      </c>
      <c r="C132" s="122">
        <f t="shared" si="25"/>
        <v>107.31792016398846</v>
      </c>
      <c r="D132" s="122">
        <f t="shared" si="25"/>
        <v>128.76018065275215</v>
      </c>
      <c r="E132" s="122">
        <f t="shared" si="25"/>
        <v>137.98034487758477</v>
      </c>
      <c r="F132" s="122">
        <f t="shared" si="25"/>
        <v>131.45042693874635</v>
      </c>
      <c r="G132" s="122">
        <f t="shared" si="25"/>
        <v>136.22147079048003</v>
      </c>
      <c r="H132" s="122">
        <f t="shared" si="25"/>
        <v>130.5941276944493</v>
      </c>
      <c r="I132" s="122">
        <f t="shared" si="25"/>
        <v>76.266348880281853</v>
      </c>
      <c r="J132" s="122">
        <f t="shared" si="25"/>
        <v>92.090875312850017</v>
      </c>
      <c r="K132" s="122">
        <f t="shared" si="25"/>
        <v>80.751332297798399</v>
      </c>
      <c r="L132" s="122">
        <f t="shared" si="25"/>
        <v>86.366680057719762</v>
      </c>
      <c r="M132" s="122">
        <f t="shared" si="25"/>
        <v>101.86187612022647</v>
      </c>
      <c r="N132" s="122">
        <f t="shared" si="25"/>
        <v>91.885410267263424</v>
      </c>
      <c r="O132" s="122">
        <f t="shared" si="25"/>
        <v>82.094362303461438</v>
      </c>
      <c r="P132" s="122">
        <f t="shared" si="25"/>
        <v>63.146600123883253</v>
      </c>
      <c r="Q132" s="122">
        <f t="shared" si="25"/>
        <v>58.822749037218607</v>
      </c>
      <c r="R132" s="122">
        <f t="shared" ref="R132:V132" si="26">SUM(R133:R134)</f>
        <v>75.536869509121559</v>
      </c>
      <c r="S132" s="122">
        <f t="shared" si="26"/>
        <v>89.873418965251375</v>
      </c>
      <c r="T132" s="122">
        <f t="shared" si="26"/>
        <v>60.821320915920737</v>
      </c>
      <c r="U132" s="122">
        <f t="shared" si="26"/>
        <v>45.567468255990839</v>
      </c>
      <c r="V132" s="122">
        <f t="shared" si="26"/>
        <v>36.716764546708859</v>
      </c>
      <c r="W132" s="122">
        <f t="shared" ref="W132:Y132" si="27">SUM(W133:W134)</f>
        <v>29.478051802500222</v>
      </c>
      <c r="X132" s="122">
        <f t="shared" si="27"/>
        <v>32.222063691988858</v>
      </c>
      <c r="Y132" s="122">
        <f t="shared" si="27"/>
        <v>20.838187055885122</v>
      </c>
      <c r="DA132" s="130" t="s">
        <v>1741</v>
      </c>
    </row>
    <row r="133" spans="1:105" ht="12" customHeight="1" x14ac:dyDescent="0.25">
      <c r="A133" s="97" t="s">
        <v>51</v>
      </c>
      <c r="B133" s="98">
        <v>106.90144139217767</v>
      </c>
      <c r="C133" s="98">
        <v>106.28779527434632</v>
      </c>
      <c r="D133" s="98">
        <v>127.54259741520754</v>
      </c>
      <c r="E133" s="98">
        <v>136.7084564179406</v>
      </c>
      <c r="F133" s="98">
        <v>130.24897425291897</v>
      </c>
      <c r="G133" s="98">
        <v>135.0060026115097</v>
      </c>
      <c r="H133" s="98">
        <v>129.45569437160509</v>
      </c>
      <c r="I133" s="98">
        <v>75.611946945430816</v>
      </c>
      <c r="J133" s="98">
        <v>91.309759653253835</v>
      </c>
      <c r="K133" s="98">
        <v>80.077392814852089</v>
      </c>
      <c r="L133" s="98">
        <v>85.655295255646209</v>
      </c>
      <c r="M133" s="98">
        <v>101.03738154328711</v>
      </c>
      <c r="N133" s="98">
        <v>91.170908928790311</v>
      </c>
      <c r="O133" s="98">
        <v>81.460724313116856</v>
      </c>
      <c r="P133" s="98">
        <v>62.658090638369146</v>
      </c>
      <c r="Q133" s="98">
        <v>58.367081899956645</v>
      </c>
      <c r="R133" s="98">
        <v>74.954098719944753</v>
      </c>
      <c r="S133" s="98">
        <v>89.177978042698129</v>
      </c>
      <c r="T133" s="98">
        <v>60.351466437532743</v>
      </c>
      <c r="U133" s="98">
        <v>45.215960732389092</v>
      </c>
      <c r="V133" s="98">
        <v>36.428704887557082</v>
      </c>
      <c r="W133" s="98">
        <v>29.246916986066136</v>
      </c>
      <c r="X133" s="98">
        <v>31.971871403762414</v>
      </c>
      <c r="Y133" s="98">
        <v>20.677303667087511</v>
      </c>
      <c r="DA133" s="63" t="s">
        <v>1742</v>
      </c>
    </row>
    <row r="134" spans="1:105" ht="12" customHeight="1" x14ac:dyDescent="0.25">
      <c r="A134" s="97" t="s">
        <v>53</v>
      </c>
      <c r="B134" s="98">
        <v>1.0548235988289503</v>
      </c>
      <c r="C134" s="98">
        <v>1.0301248896421416</v>
      </c>
      <c r="D134" s="98">
        <v>1.2175832375446289</v>
      </c>
      <c r="E134" s="98">
        <v>1.2718884596441746</v>
      </c>
      <c r="F134" s="98">
        <v>1.2014526858273644</v>
      </c>
      <c r="G134" s="98">
        <v>1.2154681789703221</v>
      </c>
      <c r="H134" s="98">
        <v>1.1384333228442145</v>
      </c>
      <c r="I134" s="98">
        <v>0.65440193485103348</v>
      </c>
      <c r="J134" s="98">
        <v>0.78111565959618123</v>
      </c>
      <c r="K134" s="98">
        <v>0.67393948294630501</v>
      </c>
      <c r="L134" s="98">
        <v>0.71138480207355959</v>
      </c>
      <c r="M134" s="98">
        <v>0.82449457693936035</v>
      </c>
      <c r="N134" s="98">
        <v>0.71450133847311759</v>
      </c>
      <c r="O134" s="98">
        <v>0.63363799034458568</v>
      </c>
      <c r="P134" s="98">
        <v>0.48850948551411111</v>
      </c>
      <c r="Q134" s="98">
        <v>0.45566713726195945</v>
      </c>
      <c r="R134" s="98">
        <v>0.58277078917680414</v>
      </c>
      <c r="S134" s="98">
        <v>0.69544092255325163</v>
      </c>
      <c r="T134" s="98">
        <v>0.46985447838799282</v>
      </c>
      <c r="U134" s="98">
        <v>0.35150752360174559</v>
      </c>
      <c r="V134" s="98">
        <v>0.28805965915177945</v>
      </c>
      <c r="W134" s="98">
        <v>0.23113481643408509</v>
      </c>
      <c r="X134" s="98">
        <v>0.25019228822644146</v>
      </c>
      <c r="Y134" s="98">
        <v>0.16088338879761038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3.1922231272526989E-2</v>
      </c>
      <c r="C135" s="122">
        <f t="shared" si="28"/>
        <v>4.6850836758277663E-2</v>
      </c>
      <c r="D135" s="122">
        <f t="shared" si="28"/>
        <v>8.5418217922583584E-2</v>
      </c>
      <c r="E135" s="122">
        <f t="shared" si="28"/>
        <v>0.16977241133224566</v>
      </c>
      <c r="F135" s="122">
        <f t="shared" si="28"/>
        <v>0.10429378581930179</v>
      </c>
      <c r="G135" s="122">
        <f t="shared" si="28"/>
        <v>0.11741038613663037</v>
      </c>
      <c r="H135" s="122">
        <f t="shared" si="28"/>
        <v>0.18078314242171536</v>
      </c>
      <c r="I135" s="122">
        <f t="shared" si="28"/>
        <v>0.22621341784776708</v>
      </c>
      <c r="J135" s="122">
        <f t="shared" si="28"/>
        <v>0.12849832489199023</v>
      </c>
      <c r="K135" s="122">
        <f t="shared" si="28"/>
        <v>0.12309060818854119</v>
      </c>
      <c r="L135" s="122">
        <f t="shared" si="28"/>
        <v>0.17805501398648563</v>
      </c>
      <c r="M135" s="122">
        <f t="shared" si="28"/>
        <v>0.24078593676478238</v>
      </c>
      <c r="N135" s="122">
        <f t="shared" si="28"/>
        <v>0.625647305352792</v>
      </c>
      <c r="O135" s="122">
        <f t="shared" si="28"/>
        <v>0.49277051994655552</v>
      </c>
      <c r="P135" s="122">
        <f t="shared" si="28"/>
        <v>0.36623951224533019</v>
      </c>
      <c r="Q135" s="122">
        <f t="shared" si="28"/>
        <v>0.55868661586537127</v>
      </c>
      <c r="R135" s="122">
        <f t="shared" si="28"/>
        <v>0.51440154662523985</v>
      </c>
      <c r="S135" s="122">
        <f t="shared" si="28"/>
        <v>0.55961014727392244</v>
      </c>
      <c r="T135" s="122">
        <f t="shared" si="28"/>
        <v>0.66949360278824666</v>
      </c>
      <c r="U135" s="122">
        <f t="shared" si="28"/>
        <v>0.73052719364558838</v>
      </c>
      <c r="V135" s="122">
        <f t="shared" si="28"/>
        <v>0.28098787869146058</v>
      </c>
      <c r="W135" s="122">
        <f t="shared" si="28"/>
        <v>0.73059562189949778</v>
      </c>
      <c r="X135" s="122">
        <f t="shared" si="28"/>
        <v>0.65091234317535718</v>
      </c>
      <c r="Y135" s="122">
        <f t="shared" si="28"/>
        <v>0.51321836547203359</v>
      </c>
      <c r="DA135" s="130" t="s">
        <v>1744</v>
      </c>
    </row>
    <row r="136" spans="1:105" ht="12" customHeight="1" x14ac:dyDescent="0.25">
      <c r="A136" s="97" t="s">
        <v>53</v>
      </c>
      <c r="B136" s="98">
        <v>3.1922231272526989E-2</v>
      </c>
      <c r="C136" s="98">
        <v>4.6850836758277663E-2</v>
      </c>
      <c r="D136" s="98">
        <v>8.5418217922583584E-2</v>
      </c>
      <c r="E136" s="98">
        <v>0.16977241133224566</v>
      </c>
      <c r="F136" s="98">
        <v>0.10429378581930179</v>
      </c>
      <c r="G136" s="98">
        <v>0.11741038613663037</v>
      </c>
      <c r="H136" s="98">
        <v>0.18078314242171536</v>
      </c>
      <c r="I136" s="98">
        <v>0.22621341784776708</v>
      </c>
      <c r="J136" s="98">
        <v>0.12849832489199023</v>
      </c>
      <c r="K136" s="98">
        <v>0.12309060818854119</v>
      </c>
      <c r="L136" s="98">
        <v>0.17805501398648563</v>
      </c>
      <c r="M136" s="98">
        <v>0.24078593676478238</v>
      </c>
      <c r="N136" s="98">
        <v>0.625647305352792</v>
      </c>
      <c r="O136" s="98">
        <v>0.49277051994655552</v>
      </c>
      <c r="P136" s="98">
        <v>0.36623951224533019</v>
      </c>
      <c r="Q136" s="98">
        <v>0.55868661586537127</v>
      </c>
      <c r="R136" s="98">
        <v>0.51440154662523985</v>
      </c>
      <c r="S136" s="98">
        <v>0.55961014727392244</v>
      </c>
      <c r="T136" s="98">
        <v>0.66949360278824666</v>
      </c>
      <c r="U136" s="98">
        <v>0.73052719364558838</v>
      </c>
      <c r="V136" s="98">
        <v>0.28098787869146058</v>
      </c>
      <c r="W136" s="98">
        <v>0.73059562189949778</v>
      </c>
      <c r="X136" s="98">
        <v>0.65091234317535718</v>
      </c>
      <c r="Y136" s="98">
        <v>0.51321836547203359</v>
      </c>
      <c r="DA136" s="63" t="s">
        <v>1745</v>
      </c>
    </row>
    <row r="137" spans="1:105" ht="12" customHeight="1" x14ac:dyDescent="0.25">
      <c r="A137" s="121" t="s">
        <v>55</v>
      </c>
      <c r="B137" s="122">
        <v>19.610462680498451</v>
      </c>
      <c r="C137" s="122">
        <v>19.674609228128435</v>
      </c>
      <c r="D137" s="122">
        <v>20.304978877927372</v>
      </c>
      <c r="E137" s="122">
        <v>22.016120334341707</v>
      </c>
      <c r="F137" s="122">
        <v>20.265663740370627</v>
      </c>
      <c r="G137" s="122">
        <v>19.090542823183203</v>
      </c>
      <c r="H137" s="122">
        <v>19.319125095724537</v>
      </c>
      <c r="I137" s="122">
        <v>15.431774797888076</v>
      </c>
      <c r="J137" s="122">
        <v>15.495901946935655</v>
      </c>
      <c r="K137" s="122">
        <v>13.922962017263202</v>
      </c>
      <c r="L137" s="122">
        <v>14.156851662672235</v>
      </c>
      <c r="M137" s="122">
        <v>14.316873118439789</v>
      </c>
      <c r="N137" s="122">
        <v>11.567965065423421</v>
      </c>
      <c r="O137" s="122">
        <v>10.926120860252825</v>
      </c>
      <c r="P137" s="122">
        <v>10.344258862413474</v>
      </c>
      <c r="Q137" s="122">
        <v>11.605796127472393</v>
      </c>
      <c r="R137" s="122">
        <v>11.340378231272821</v>
      </c>
      <c r="S137" s="122">
        <v>11.404900414969786</v>
      </c>
      <c r="T137" s="122">
        <v>10.56466251173746</v>
      </c>
      <c r="U137" s="122">
        <v>8.6011360855984211</v>
      </c>
      <c r="V137" s="122">
        <v>7.2407357957955982</v>
      </c>
      <c r="W137" s="122">
        <v>5.2296693477950322</v>
      </c>
      <c r="X137" s="122">
        <v>4.647590017680689</v>
      </c>
      <c r="Y137" s="122">
        <v>4.5891010876505849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5.7685025689394935</v>
      </c>
      <c r="C139" s="98">
        <v>4.9435704215201017</v>
      </c>
      <c r="D139" s="98">
        <v>5.2175861746870558</v>
      </c>
      <c r="E139" s="98">
        <v>4.6526445133714871</v>
      </c>
      <c r="F139" s="98">
        <v>3.4711675806388351</v>
      </c>
      <c r="G139" s="98">
        <v>3.3867049577062973</v>
      </c>
      <c r="H139" s="98">
        <v>2.6244655514196782</v>
      </c>
      <c r="I139" s="98">
        <v>1.6873242991078243</v>
      </c>
      <c r="J139" s="98">
        <v>1.4210906399222551</v>
      </c>
      <c r="K139" s="98">
        <v>1.1648249699615036</v>
      </c>
      <c r="L139" s="98">
        <v>1.2300032057481041</v>
      </c>
      <c r="M139" s="98">
        <v>0.8295437996109597</v>
      </c>
      <c r="N139" s="98">
        <v>0.55186285304615501</v>
      </c>
      <c r="O139" s="98">
        <v>0.52751889974659738</v>
      </c>
      <c r="P139" s="98">
        <v>0.45957050746537559</v>
      </c>
      <c r="Q139" s="98">
        <v>0.44781949152433043</v>
      </c>
      <c r="R139" s="98">
        <v>0.39846159107234663</v>
      </c>
      <c r="S139" s="98">
        <v>0.59793819134101078</v>
      </c>
      <c r="T139" s="98">
        <v>0.63922497084568763</v>
      </c>
      <c r="U139" s="98">
        <v>0.56057402247849342</v>
      </c>
      <c r="V139" s="98">
        <v>0.34067355880957212</v>
      </c>
      <c r="W139" s="98">
        <v>0.28451559727716008</v>
      </c>
      <c r="X139" s="98">
        <v>0.25784268879835115</v>
      </c>
      <c r="Y139" s="98">
        <v>0.24024627897088149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6.603300289416995E-4</v>
      </c>
      <c r="D140" s="98">
        <v>8.442721911968488E-4</v>
      </c>
      <c r="E140" s="98">
        <v>8.4506037058123434E-4</v>
      </c>
      <c r="F140" s="98">
        <v>7.4038454004151635E-4</v>
      </c>
      <c r="G140" s="98">
        <v>8.958488641115953E-4</v>
      </c>
      <c r="H140" s="98">
        <v>7.244677848885848E-4</v>
      </c>
      <c r="I140" s="98">
        <v>5.3503150073516996E-4</v>
      </c>
      <c r="J140" s="98">
        <v>2.6767131189085064E-4</v>
      </c>
      <c r="K140" s="98">
        <v>0</v>
      </c>
      <c r="L140" s="98">
        <v>1.2482053803404536E-4</v>
      </c>
      <c r="M140" s="98">
        <v>1.0155150106082924E-4</v>
      </c>
      <c r="N140" s="98">
        <v>8.2577100280200883E-5</v>
      </c>
      <c r="O140" s="98">
        <v>9.6717132595962411E-5</v>
      </c>
      <c r="P140" s="98">
        <v>9.2860875456568325E-5</v>
      </c>
      <c r="Q140" s="98">
        <v>9.6855322464168913E-5</v>
      </c>
      <c r="R140" s="98">
        <v>8.5810012713092562E-5</v>
      </c>
      <c r="S140" s="98">
        <v>1.1752821118641147E-4</v>
      </c>
      <c r="T140" s="98">
        <v>1.2896943816544326E-4</v>
      </c>
      <c r="U140" s="98">
        <v>1.3648269562170984E-4</v>
      </c>
      <c r="V140" s="98">
        <v>1.0756167498306024E-4</v>
      </c>
      <c r="W140" s="98">
        <v>1.1478729591262304E-4</v>
      </c>
      <c r="X140" s="98">
        <v>1.1501127334742479E-4</v>
      </c>
      <c r="Y140" s="98">
        <v>1.1897056027286714E-4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1.5411598824669915E-4</v>
      </c>
      <c r="D141" s="101">
        <v>1.9288264182800824E-4</v>
      </c>
      <c r="E141" s="101">
        <v>2.3589445361948272E-4</v>
      </c>
      <c r="F141" s="101">
        <v>1.757255524003288E-4</v>
      </c>
      <c r="G141" s="101">
        <v>1.8165996475368894E-4</v>
      </c>
      <c r="H141" s="101">
        <v>1.9771405465606584E-4</v>
      </c>
      <c r="I141" s="101">
        <v>1.1885430861084352E-4</v>
      </c>
      <c r="J141" s="101">
        <v>6.8217291159129522E-5</v>
      </c>
      <c r="K141" s="101">
        <v>0</v>
      </c>
      <c r="L141" s="101">
        <v>2.841083547424969E-5</v>
      </c>
      <c r="M141" s="101">
        <v>2.6500270866783251E-5</v>
      </c>
      <c r="N141" s="101">
        <v>1.3019133839677233E-5</v>
      </c>
      <c r="O141" s="101">
        <v>1.651705833612307E-5</v>
      </c>
      <c r="P141" s="101">
        <v>1.6317480398637343E-5</v>
      </c>
      <c r="Q141" s="101">
        <v>2.5832412180020732E-5</v>
      </c>
      <c r="R141" s="101">
        <v>2.1988110489845589E-5</v>
      </c>
      <c r="S141" s="101">
        <v>2.8645963396416158E-5</v>
      </c>
      <c r="T141" s="101">
        <v>3.2254783734675533E-5</v>
      </c>
      <c r="U141" s="101">
        <v>3.3584645146088409E-5</v>
      </c>
      <c r="V141" s="101">
        <v>2.8732622777706316E-5</v>
      </c>
      <c r="W141" s="101">
        <v>2.4493294463407021E-5</v>
      </c>
      <c r="X141" s="101">
        <v>2.9130735098034551E-5</v>
      </c>
      <c r="Y141" s="101">
        <v>3.7477721014430574E-5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5.0621404069500038E-4</v>
      </c>
      <c r="D142" s="104">
        <v>6.5138954936884051E-4</v>
      </c>
      <c r="E142" s="104">
        <v>6.0916591696175159E-4</v>
      </c>
      <c r="F142" s="104">
        <v>5.6465898764118758E-4</v>
      </c>
      <c r="G142" s="104">
        <v>7.1418889935790633E-4</v>
      </c>
      <c r="H142" s="104">
        <v>5.2675373023251901E-4</v>
      </c>
      <c r="I142" s="104">
        <v>4.1617719212432643E-4</v>
      </c>
      <c r="J142" s="104">
        <v>1.9945402073172114E-4</v>
      </c>
      <c r="K142" s="104">
        <v>0</v>
      </c>
      <c r="L142" s="104">
        <v>9.6409702559795677E-5</v>
      </c>
      <c r="M142" s="104">
        <v>7.5051230194045991E-5</v>
      </c>
      <c r="N142" s="104">
        <v>6.9557966440523649E-5</v>
      </c>
      <c r="O142" s="104">
        <v>8.0200074259839337E-5</v>
      </c>
      <c r="P142" s="104">
        <v>7.6543395057930978E-5</v>
      </c>
      <c r="Q142" s="104">
        <v>7.1022910284148174E-5</v>
      </c>
      <c r="R142" s="104">
        <v>6.382190222324697E-5</v>
      </c>
      <c r="S142" s="104">
        <v>8.8882247789995317E-5</v>
      </c>
      <c r="T142" s="104">
        <v>9.6714654430767724E-5</v>
      </c>
      <c r="U142" s="104">
        <v>1.0289805047562142E-4</v>
      </c>
      <c r="V142" s="104">
        <v>7.8829052205353932E-5</v>
      </c>
      <c r="W142" s="104">
        <v>9.0294001449216018E-5</v>
      </c>
      <c r="X142" s="104">
        <v>8.5880538249390233E-5</v>
      </c>
      <c r="Y142" s="104">
        <v>8.1492839258436562E-5</v>
      </c>
      <c r="DA142" s="132" t="s">
        <v>1751</v>
      </c>
    </row>
    <row r="143" spans="1:105" ht="12" customHeight="1" x14ac:dyDescent="0.25">
      <c r="A143" s="106" t="s">
        <v>122</v>
      </c>
      <c r="B143" s="101">
        <v>13.841960111558956</v>
      </c>
      <c r="C143" s="101">
        <v>14.543623366329413</v>
      </c>
      <c r="D143" s="101">
        <v>14.876434599474264</v>
      </c>
      <c r="E143" s="101">
        <v>17.117406535514831</v>
      </c>
      <c r="F143" s="101">
        <v>16.565066485142548</v>
      </c>
      <c r="G143" s="101">
        <v>15.477726492753217</v>
      </c>
      <c r="H143" s="101">
        <v>16.451751728606293</v>
      </c>
      <c r="I143" s="101">
        <v>13.546066314226845</v>
      </c>
      <c r="J143" s="101">
        <v>13.808258312475733</v>
      </c>
      <c r="K143" s="101">
        <v>12.457958785091552</v>
      </c>
      <c r="L143" s="101">
        <v>12.536480473091563</v>
      </c>
      <c r="M143" s="101">
        <v>12.910622410956092</v>
      </c>
      <c r="N143" s="101">
        <v>10.339700372977724</v>
      </c>
      <c r="O143" s="101">
        <v>9.6959988074125985</v>
      </c>
      <c r="P143" s="101">
        <v>9.2069333793048411</v>
      </c>
      <c r="Q143" s="101">
        <v>10.383389640518599</v>
      </c>
      <c r="R143" s="101">
        <v>10.157268126601384</v>
      </c>
      <c r="S143" s="101">
        <v>9.9947448288891874</v>
      </c>
      <c r="T143" s="101">
        <v>9.1158913431610085</v>
      </c>
      <c r="U143" s="101">
        <v>7.3663640169698299</v>
      </c>
      <c r="V143" s="101">
        <v>6.3198832934176163</v>
      </c>
      <c r="W143" s="101">
        <v>4.5074932213738235</v>
      </c>
      <c r="X143" s="101">
        <v>3.9971127123699666</v>
      </c>
      <c r="Y143" s="101">
        <v>3.929592551502779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0.18675511024997915</v>
      </c>
      <c r="D144" s="104">
        <v>0.21011383157485394</v>
      </c>
      <c r="E144" s="104">
        <v>0.24522422508480934</v>
      </c>
      <c r="F144" s="104">
        <v>0.22868929004920346</v>
      </c>
      <c r="G144" s="104">
        <v>0.22521552385957716</v>
      </c>
      <c r="H144" s="104">
        <v>0.24218334791367893</v>
      </c>
      <c r="I144" s="104">
        <v>0.19784915305267203</v>
      </c>
      <c r="J144" s="104">
        <v>0.26628532322577647</v>
      </c>
      <c r="K144" s="104">
        <v>0.30017826221014526</v>
      </c>
      <c r="L144" s="104">
        <v>0.3902431632945339</v>
      </c>
      <c r="M144" s="104">
        <v>0.57660535637167565</v>
      </c>
      <c r="N144" s="104">
        <v>0.67631926229926087</v>
      </c>
      <c r="O144" s="104">
        <v>0.70250643596103257</v>
      </c>
      <c r="P144" s="104">
        <v>0.67766211476780014</v>
      </c>
      <c r="Q144" s="104">
        <v>0.77449014010700057</v>
      </c>
      <c r="R144" s="104">
        <v>0.78456270358637825</v>
      </c>
      <c r="S144" s="104">
        <v>0.81209986652840072</v>
      </c>
      <c r="T144" s="104">
        <v>0.8094172282925981</v>
      </c>
      <c r="U144" s="104">
        <v>0.6740615634544761</v>
      </c>
      <c r="V144" s="104">
        <v>0.58007138189342622</v>
      </c>
      <c r="W144" s="104">
        <v>0.43754574184813555</v>
      </c>
      <c r="X144" s="104">
        <v>0.39251960523902429</v>
      </c>
      <c r="Y144" s="104">
        <v>0.41914328661665168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4.3604425590352922E-2</v>
      </c>
      <c r="D145" s="98">
        <v>4.7987185981368259E-2</v>
      </c>
      <c r="E145" s="98">
        <v>6.8414335897999681E-2</v>
      </c>
      <c r="F145" s="98">
        <v>5.4246641100857515E-2</v>
      </c>
      <c r="G145" s="98">
        <v>4.5774515064940506E-2</v>
      </c>
      <c r="H145" s="98">
        <v>6.6351763143680548E-2</v>
      </c>
      <c r="I145" s="98">
        <v>4.4063196698767619E-2</v>
      </c>
      <c r="J145" s="98">
        <v>6.7958525632955402E-2</v>
      </c>
      <c r="K145" s="98">
        <v>7.0869429373377632E-2</v>
      </c>
      <c r="L145" s="98">
        <v>8.8429113446784141E-2</v>
      </c>
      <c r="M145" s="98">
        <v>0.15076112867327793</v>
      </c>
      <c r="N145" s="98">
        <v>0.10713001938522614</v>
      </c>
      <c r="O145" s="98">
        <v>0.11980220992452835</v>
      </c>
      <c r="P145" s="98">
        <v>0.11890953989359407</v>
      </c>
      <c r="Q145" s="98">
        <v>0.20634253716684878</v>
      </c>
      <c r="R145" s="98">
        <v>0.20274189536680523</v>
      </c>
      <c r="S145" s="98">
        <v>0.19789533707376245</v>
      </c>
      <c r="T145" s="98">
        <v>0.20250846549971879</v>
      </c>
      <c r="U145" s="98">
        <v>0.16564556615644047</v>
      </c>
      <c r="V145" s="98">
        <v>0.15502817208017913</v>
      </c>
      <c r="W145" s="98">
        <v>9.3245031320347865E-2</v>
      </c>
      <c r="X145" s="98">
        <v>9.9169259160840087E-2</v>
      </c>
      <c r="Y145" s="98">
        <v>0.13213381385959649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0.14315068465962624</v>
      </c>
      <c r="D146" s="98">
        <v>0.16212664559348569</v>
      </c>
      <c r="E146" s="98">
        <v>0.17680988918680968</v>
      </c>
      <c r="F146" s="98">
        <v>0.17444264894834594</v>
      </c>
      <c r="G146" s="98">
        <v>0.17944100879463665</v>
      </c>
      <c r="H146" s="98">
        <v>0.17583158476999838</v>
      </c>
      <c r="I146" s="98">
        <v>0.15378595635390441</v>
      </c>
      <c r="J146" s="98">
        <v>0.1983267975928211</v>
      </c>
      <c r="K146" s="98">
        <v>0.22930883283676765</v>
      </c>
      <c r="L146" s="98">
        <v>0.30181404984774973</v>
      </c>
      <c r="M146" s="98">
        <v>0.42584422769839775</v>
      </c>
      <c r="N146" s="98">
        <v>0.56918924291403472</v>
      </c>
      <c r="O146" s="98">
        <v>0.58270422603650418</v>
      </c>
      <c r="P146" s="98">
        <v>0.55875257487420604</v>
      </c>
      <c r="Q146" s="98">
        <v>0.56814760294015176</v>
      </c>
      <c r="R146" s="98">
        <v>0.58182080821957305</v>
      </c>
      <c r="S146" s="98">
        <v>0.61420452945463822</v>
      </c>
      <c r="T146" s="98">
        <v>0.60690876279287931</v>
      </c>
      <c r="U146" s="98">
        <v>0.50841599729803566</v>
      </c>
      <c r="V146" s="98">
        <v>0.42504320981324711</v>
      </c>
      <c r="W146" s="98">
        <v>0.34430071052778766</v>
      </c>
      <c r="X146" s="98">
        <v>0.29335034607818422</v>
      </c>
      <c r="Y146" s="98">
        <v>0.28700947275705518</v>
      </c>
      <c r="DA146" s="63" t="s">
        <v>1755</v>
      </c>
    </row>
    <row r="147" spans="1:105" ht="12" customHeight="1" x14ac:dyDescent="0.25">
      <c r="A147" s="121" t="s">
        <v>54</v>
      </c>
      <c r="B147" s="122">
        <v>8.3237166292541112</v>
      </c>
      <c r="C147" s="122">
        <v>8.5700643644340477</v>
      </c>
      <c r="D147" s="122">
        <v>8.7128132189144871</v>
      </c>
      <c r="E147" s="122">
        <v>8.93096974193028</v>
      </c>
      <c r="F147" s="122">
        <v>8.5351916000679111</v>
      </c>
      <c r="G147" s="122">
        <v>7.9150370251014355</v>
      </c>
      <c r="H147" s="122">
        <v>7.1606945970375628</v>
      </c>
      <c r="I147" s="122">
        <v>5.6019187361894263</v>
      </c>
      <c r="J147" s="122">
        <v>4.7979919172322392</v>
      </c>
      <c r="K147" s="122">
        <v>4.2421138786678192</v>
      </c>
      <c r="L147" s="122">
        <v>4.4022152244337249</v>
      </c>
      <c r="M147" s="122">
        <v>3.8445733640790269</v>
      </c>
      <c r="N147" s="122">
        <v>3.1973795898275119</v>
      </c>
      <c r="O147" s="122">
        <v>3.007006715832647</v>
      </c>
      <c r="P147" s="122">
        <v>2.6427653851052488</v>
      </c>
      <c r="Q147" s="122">
        <v>2.6862056899678914</v>
      </c>
      <c r="R147" s="122">
        <v>2.4809001573864564</v>
      </c>
      <c r="S147" s="122">
        <v>3.0539976499170147</v>
      </c>
      <c r="T147" s="122">
        <v>2.9691945060030509</v>
      </c>
      <c r="U147" s="122">
        <v>2.4512488755118746</v>
      </c>
      <c r="V147" s="122">
        <v>2.8598166216719187</v>
      </c>
      <c r="W147" s="122">
        <v>2.1036290184651625</v>
      </c>
      <c r="X147" s="122">
        <v>1.7079376138409694</v>
      </c>
      <c r="Y147" s="122">
        <v>1.4955063974274347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7.5223326898644878</v>
      </c>
      <c r="C149" s="98">
        <v>7.5196937897408267</v>
      </c>
      <c r="D149" s="98">
        <v>8.0298116625651463</v>
      </c>
      <c r="E149" s="98">
        <v>8.3580398339222448</v>
      </c>
      <c r="F149" s="98">
        <v>7.7695267513104049</v>
      </c>
      <c r="G149" s="98">
        <v>7.147106777982855</v>
      </c>
      <c r="H149" s="98">
        <v>6.3679481614309337</v>
      </c>
      <c r="I149" s="98">
        <v>4.8748979597186333</v>
      </c>
      <c r="J149" s="98">
        <v>4.0200134160590251</v>
      </c>
      <c r="K149" s="98">
        <v>3.484821933508226</v>
      </c>
      <c r="L149" s="98">
        <v>3.3344860131868224</v>
      </c>
      <c r="M149" s="98">
        <v>2.492216496164279</v>
      </c>
      <c r="N149" s="98">
        <v>1.8945834188423991</v>
      </c>
      <c r="O149" s="98">
        <v>1.8565159772250903</v>
      </c>
      <c r="P149" s="98">
        <v>1.5750646212320289</v>
      </c>
      <c r="Q149" s="98">
        <v>1.56287496533529</v>
      </c>
      <c r="R149" s="98">
        <v>1.3091142236512663</v>
      </c>
      <c r="S149" s="98">
        <v>1.7640895088566328</v>
      </c>
      <c r="T149" s="98">
        <v>1.7297602891311035</v>
      </c>
      <c r="U149" s="98">
        <v>1.4283670766722902</v>
      </c>
      <c r="V149" s="98">
        <v>1.5129609972767439</v>
      </c>
      <c r="W149" s="98">
        <v>1.1458383370146676</v>
      </c>
      <c r="X149" s="98">
        <v>0.92935759040685983</v>
      </c>
      <c r="Y149" s="98">
        <v>0.80382109260898127</v>
      </c>
      <c r="DA149" s="63" t="s">
        <v>1758</v>
      </c>
    </row>
    <row r="150" spans="1:105" ht="12" customHeight="1" x14ac:dyDescent="0.25">
      <c r="A150" s="109" t="s">
        <v>120</v>
      </c>
      <c r="B150" s="33">
        <v>0.80138393938962382</v>
      </c>
      <c r="C150" s="33">
        <v>1.0503705746932215</v>
      </c>
      <c r="D150" s="33">
        <v>0.6830015563493399</v>
      </c>
      <c r="E150" s="33">
        <v>0.57292990800803434</v>
      </c>
      <c r="F150" s="33">
        <v>0.76566484875750551</v>
      </c>
      <c r="G150" s="33">
        <v>0.76793024711858082</v>
      </c>
      <c r="H150" s="33">
        <v>0.79274643560662938</v>
      </c>
      <c r="I150" s="33">
        <v>0.72702077647079277</v>
      </c>
      <c r="J150" s="33">
        <v>0.77797850117321443</v>
      </c>
      <c r="K150" s="33">
        <v>0.75729194515959319</v>
      </c>
      <c r="L150" s="33">
        <v>1.0677292112469026</v>
      </c>
      <c r="M150" s="33">
        <v>1.352356867914748</v>
      </c>
      <c r="N150" s="33">
        <v>1.3027961709851128</v>
      </c>
      <c r="O150" s="33">
        <v>1.1504907386075569</v>
      </c>
      <c r="P150" s="33">
        <v>1.0677007638732201</v>
      </c>
      <c r="Q150" s="33">
        <v>1.1233307246326014</v>
      </c>
      <c r="R150" s="33">
        <v>1.1717859337351901</v>
      </c>
      <c r="S150" s="33">
        <v>1.2899081410603819</v>
      </c>
      <c r="T150" s="33">
        <v>1.2394342168719472</v>
      </c>
      <c r="U150" s="33">
        <v>1.0228817988395844</v>
      </c>
      <c r="V150" s="33">
        <v>1.3468556243951746</v>
      </c>
      <c r="W150" s="33">
        <v>0.95779068145049506</v>
      </c>
      <c r="X150" s="33">
        <v>0.77858002343410948</v>
      </c>
      <c r="Y150" s="33">
        <v>0.69168530481845336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0.54938292026028612</v>
      </c>
      <c r="C152" s="119">
        <f t="shared" si="29"/>
        <v>0.55270040721285008</v>
      </c>
      <c r="D152" s="119">
        <f t="shared" si="29"/>
        <v>0.55440387643894995</v>
      </c>
      <c r="E152" s="119">
        <f t="shared" si="29"/>
        <v>0.55808236310356074</v>
      </c>
      <c r="F152" s="119">
        <f t="shared" si="29"/>
        <v>0.56122271631139697</v>
      </c>
      <c r="G152" s="119">
        <f t="shared" si="29"/>
        <v>0.56284822702486381</v>
      </c>
      <c r="H152" s="119">
        <f t="shared" si="29"/>
        <v>0.56522865636779818</v>
      </c>
      <c r="I152" s="119">
        <f t="shared" si="29"/>
        <v>0.56881524094629277</v>
      </c>
      <c r="J152" s="119">
        <f t="shared" si="29"/>
        <v>0.5694005651002424</v>
      </c>
      <c r="K152" s="119">
        <f t="shared" si="29"/>
        <v>0.57376095384144532</v>
      </c>
      <c r="L152" s="119">
        <f t="shared" si="29"/>
        <v>0.58273100226469332</v>
      </c>
      <c r="M152" s="119">
        <f t="shared" si="29"/>
        <v>0.59374472363144715</v>
      </c>
      <c r="N152" s="119">
        <f t="shared" si="29"/>
        <v>0.60695951675680193</v>
      </c>
      <c r="O152" s="119">
        <f t="shared" si="29"/>
        <v>0.61662578578956873</v>
      </c>
      <c r="P152" s="119">
        <f t="shared" si="29"/>
        <v>0.61842337801527869</v>
      </c>
      <c r="Q152" s="119">
        <f t="shared" si="29"/>
        <v>0.62227432022193307</v>
      </c>
      <c r="R152" s="119">
        <f t="shared" ref="R152:V152" si="30">IF(R131=0,"",R131/R110)</f>
        <v>0.62758957336389209</v>
      </c>
      <c r="S152" s="119">
        <f t="shared" si="30"/>
        <v>0.63786148712013102</v>
      </c>
      <c r="T152" s="119">
        <f t="shared" si="30"/>
        <v>0.64741784562789895</v>
      </c>
      <c r="U152" s="119">
        <f t="shared" si="30"/>
        <v>0.65560408693427574</v>
      </c>
      <c r="V152" s="119">
        <f t="shared" si="30"/>
        <v>0.65622131737467337</v>
      </c>
      <c r="W152" s="119">
        <f t="shared" ref="W152:Y152" si="31">IF(W131=0,"",W131/W110)</f>
        <v>0.66428962076065001</v>
      </c>
      <c r="X152" s="119">
        <f t="shared" si="31"/>
        <v>0.66110955675327165</v>
      </c>
      <c r="Y152" s="119">
        <f t="shared" si="31"/>
        <v>0.66752205909230511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0.54660076915331524</v>
      </c>
      <c r="C153" s="124">
        <f t="shared" si="32"/>
        <v>0.54897665906520277</v>
      </c>
      <c r="D153" s="124">
        <f t="shared" si="32"/>
        <v>0.55135861643562722</v>
      </c>
      <c r="E153" s="124">
        <f t="shared" si="32"/>
        <v>0.55467173810805925</v>
      </c>
      <c r="F153" s="124">
        <f t="shared" si="32"/>
        <v>0.55745399450460442</v>
      </c>
      <c r="G153" s="124">
        <f t="shared" si="32"/>
        <v>0.55911048167984712</v>
      </c>
      <c r="H153" s="124">
        <f t="shared" si="32"/>
        <v>0.56048279022966119</v>
      </c>
      <c r="I153" s="124">
        <f t="shared" si="32"/>
        <v>0.56183387234626547</v>
      </c>
      <c r="J153" s="124">
        <f t="shared" si="32"/>
        <v>0.56374935831170703</v>
      </c>
      <c r="K153" s="124">
        <f t="shared" si="32"/>
        <v>0.56812474538856628</v>
      </c>
      <c r="L153" s="124">
        <f t="shared" si="32"/>
        <v>0.57767683095118261</v>
      </c>
      <c r="M153" s="124">
        <f t="shared" si="32"/>
        <v>0.58946323498987163</v>
      </c>
      <c r="N153" s="124">
        <f t="shared" si="32"/>
        <v>0.60129096506768087</v>
      </c>
      <c r="O153" s="124">
        <f t="shared" si="32"/>
        <v>0.61204627679664503</v>
      </c>
      <c r="P153" s="124">
        <f t="shared" si="32"/>
        <v>0.61357146879983671</v>
      </c>
      <c r="Q153" s="124">
        <f t="shared" si="32"/>
        <v>0.61542780727569957</v>
      </c>
      <c r="R153" s="124">
        <f t="shared" ref="R153:V153" si="33">IF(R132=0,"",R132/R111)</f>
        <v>0.62130794935161482</v>
      </c>
      <c r="S153" s="124">
        <f t="shared" si="33"/>
        <v>0.63139320001931099</v>
      </c>
      <c r="T153" s="124">
        <f t="shared" si="33"/>
        <v>0.63587776997773615</v>
      </c>
      <c r="U153" s="124">
        <f t="shared" si="33"/>
        <v>0.6397923918125934</v>
      </c>
      <c r="V153" s="124">
        <f t="shared" si="33"/>
        <v>0.64170745809852225</v>
      </c>
      <c r="W153" s="124">
        <f t="shared" ref="W153:Y153" si="34">IF(W132=0,"",W132/W111)</f>
        <v>0.64230625608260472</v>
      </c>
      <c r="X153" s="124">
        <f t="shared" si="34"/>
        <v>0.64252779368184931</v>
      </c>
      <c r="Y153" s="124">
        <f t="shared" si="34"/>
        <v>0.64292686732655535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0.54416627532255746</v>
      </c>
      <c r="C154" s="111">
        <f t="shared" si="35"/>
        <v>0.54658738973894194</v>
      </c>
      <c r="D154" s="111">
        <f t="shared" si="35"/>
        <v>0.54900724730630535</v>
      </c>
      <c r="E154" s="111">
        <f t="shared" si="35"/>
        <v>0.55238311489027647</v>
      </c>
      <c r="F154" s="111">
        <f t="shared" si="35"/>
        <v>0.55518762580414938</v>
      </c>
      <c r="G154" s="111">
        <f t="shared" si="35"/>
        <v>0.55689994632598505</v>
      </c>
      <c r="H154" s="111">
        <f t="shared" si="35"/>
        <v>0.55832480113423777</v>
      </c>
      <c r="I154" s="111">
        <f t="shared" si="35"/>
        <v>0.55971132664040935</v>
      </c>
      <c r="J154" s="111">
        <f t="shared" si="35"/>
        <v>0.56165330395167878</v>
      </c>
      <c r="K154" s="111">
        <f t="shared" si="35"/>
        <v>0.5660672572920612</v>
      </c>
      <c r="L154" s="111">
        <f t="shared" si="35"/>
        <v>0.57565772267260684</v>
      </c>
      <c r="M154" s="111">
        <f t="shared" si="35"/>
        <v>0.58749506773741289</v>
      </c>
      <c r="N154" s="111">
        <f t="shared" si="35"/>
        <v>0.59941798735145146</v>
      </c>
      <c r="O154" s="111">
        <f t="shared" si="35"/>
        <v>0.61020487510517929</v>
      </c>
      <c r="P154" s="111">
        <f t="shared" si="35"/>
        <v>0.6117284756301502</v>
      </c>
      <c r="Q154" s="111">
        <f t="shared" si="35"/>
        <v>0.6135856242268104</v>
      </c>
      <c r="R154" s="111">
        <f t="shared" ref="R154:V154" si="36">IF(R133=0,"",R133/R112)</f>
        <v>0.61948397530705868</v>
      </c>
      <c r="S154" s="111">
        <f t="shared" si="36"/>
        <v>0.6295834471853039</v>
      </c>
      <c r="T154" s="111">
        <f t="shared" si="36"/>
        <v>0.63408027790942689</v>
      </c>
      <c r="U154" s="111">
        <f t="shared" si="36"/>
        <v>0.63800582038405107</v>
      </c>
      <c r="V154" s="111">
        <f t="shared" si="36"/>
        <v>0.63989451211440329</v>
      </c>
      <c r="W154" s="111">
        <f t="shared" ref="W154:Y154" si="37">IF(W133=0,"",W133/W112)</f>
        <v>0.64049569643345239</v>
      </c>
      <c r="X154" s="111">
        <f t="shared" si="37"/>
        <v>0.64073542692807983</v>
      </c>
      <c r="Y154" s="111">
        <f t="shared" si="37"/>
        <v>0.64114559166518514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1.6784535314436273</v>
      </c>
      <c r="C156" s="124">
        <f t="shared" si="41"/>
        <v>1.9469184309833907</v>
      </c>
      <c r="D156" s="124">
        <f t="shared" si="41"/>
        <v>2.0713996300872437</v>
      </c>
      <c r="E156" s="124">
        <f t="shared" si="41"/>
        <v>2.1720236720130806</v>
      </c>
      <c r="F156" s="124">
        <f t="shared" si="41"/>
        <v>2.2504702457738857</v>
      </c>
      <c r="G156" s="124">
        <f t="shared" si="41"/>
        <v>2.3132671107704077</v>
      </c>
      <c r="H156" s="124">
        <f t="shared" si="41"/>
        <v>2.3684938580324126</v>
      </c>
      <c r="I156" s="124">
        <f t="shared" si="41"/>
        <v>2.3993438182234925</v>
      </c>
      <c r="J156" s="124">
        <f t="shared" si="41"/>
        <v>2.4373976755649052</v>
      </c>
      <c r="K156" s="124">
        <f t="shared" si="41"/>
        <v>2.5344243882896555</v>
      </c>
      <c r="L156" s="124">
        <f t="shared" si="41"/>
        <v>2.7224739057244949</v>
      </c>
      <c r="M156" s="124">
        <f t="shared" si="41"/>
        <v>2.9191265549301022</v>
      </c>
      <c r="N156" s="124">
        <f t="shared" si="41"/>
        <v>3.0677427808111584</v>
      </c>
      <c r="O156" s="124">
        <f t="shared" si="41"/>
        <v>3.1724821079600716</v>
      </c>
      <c r="P156" s="124">
        <f t="shared" si="41"/>
        <v>3.2340714312660515</v>
      </c>
      <c r="Q156" s="124">
        <f t="shared" si="41"/>
        <v>3.2700513008283707</v>
      </c>
      <c r="R156" s="124">
        <f t="shared" ref="R156:V156" si="42">IF(R135=0,"",R135/R114)</f>
        <v>3.3114941659286012</v>
      </c>
      <c r="S156" s="124">
        <f t="shared" si="42"/>
        <v>3.3927884777531889</v>
      </c>
      <c r="T156" s="124">
        <f t="shared" si="42"/>
        <v>3.4938064515302809</v>
      </c>
      <c r="U156" s="124">
        <f t="shared" si="42"/>
        <v>3.5744731986467935</v>
      </c>
      <c r="V156" s="124">
        <f t="shared" si="42"/>
        <v>3.6386907859188029</v>
      </c>
      <c r="W156" s="124">
        <f t="shared" ref="W156:Y156" si="43">IF(W135=0,"",W135/W114)</f>
        <v>3.6894345565394482</v>
      </c>
      <c r="X156" s="124">
        <f t="shared" si="43"/>
        <v>3.7201452841404414</v>
      </c>
      <c r="Y156" s="124">
        <f t="shared" si="43"/>
        <v>3.744488711253676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1.6784535314436273</v>
      </c>
      <c r="C157" s="111">
        <f t="shared" si="44"/>
        <v>1.9469184309833907</v>
      </c>
      <c r="D157" s="111">
        <f t="shared" si="44"/>
        <v>2.0713996300872437</v>
      </c>
      <c r="E157" s="111">
        <f t="shared" si="44"/>
        <v>2.1720236720130806</v>
      </c>
      <c r="F157" s="111">
        <f t="shared" si="44"/>
        <v>2.2504702457738857</v>
      </c>
      <c r="G157" s="111">
        <f t="shared" si="44"/>
        <v>2.3132671107704077</v>
      </c>
      <c r="H157" s="111">
        <f t="shared" si="44"/>
        <v>2.3684938580324126</v>
      </c>
      <c r="I157" s="111">
        <f t="shared" si="44"/>
        <v>2.3993438182234925</v>
      </c>
      <c r="J157" s="111">
        <f t="shared" si="44"/>
        <v>2.4373976755649052</v>
      </c>
      <c r="K157" s="111">
        <f t="shared" si="44"/>
        <v>2.5344243882896555</v>
      </c>
      <c r="L157" s="111">
        <f t="shared" si="44"/>
        <v>2.7224739057244949</v>
      </c>
      <c r="M157" s="111">
        <f t="shared" si="44"/>
        <v>2.9191265549301022</v>
      </c>
      <c r="N157" s="111">
        <f t="shared" si="44"/>
        <v>3.0677427808111584</v>
      </c>
      <c r="O157" s="111">
        <f t="shared" si="44"/>
        <v>3.1724821079600716</v>
      </c>
      <c r="P157" s="111">
        <f t="shared" si="44"/>
        <v>3.2340714312660515</v>
      </c>
      <c r="Q157" s="111">
        <f t="shared" si="44"/>
        <v>3.2700513008283707</v>
      </c>
      <c r="R157" s="111">
        <f t="shared" ref="R157:V157" si="45">IF(R136=0,"",R136/R115)</f>
        <v>3.3114941659286012</v>
      </c>
      <c r="S157" s="111">
        <f t="shared" si="45"/>
        <v>3.3927884777531889</v>
      </c>
      <c r="T157" s="111">
        <f t="shared" si="45"/>
        <v>3.4938064515302809</v>
      </c>
      <c r="U157" s="111">
        <f t="shared" si="45"/>
        <v>3.5744731986467935</v>
      </c>
      <c r="V157" s="111">
        <f t="shared" si="45"/>
        <v>3.6386907859188029</v>
      </c>
      <c r="W157" s="111">
        <f t="shared" ref="W157:Y157" si="46">IF(W136=0,"",W136/W115)</f>
        <v>3.6894345565394482</v>
      </c>
      <c r="X157" s="111">
        <f t="shared" si="46"/>
        <v>3.7201452841404414</v>
      </c>
      <c r="Y157" s="111">
        <f t="shared" si="46"/>
        <v>3.744488711253676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0.54966215147952269</v>
      </c>
      <c r="C158" s="124">
        <f t="shared" si="47"/>
        <v>0.55689099716255253</v>
      </c>
      <c r="D158" s="124">
        <f t="shared" si="47"/>
        <v>0.55952963275602285</v>
      </c>
      <c r="E158" s="124">
        <f t="shared" si="47"/>
        <v>0.56617447278872601</v>
      </c>
      <c r="F158" s="124">
        <f t="shared" si="47"/>
        <v>0.57263965432337416</v>
      </c>
      <c r="G158" s="124">
        <f t="shared" si="47"/>
        <v>0.57608183222370302</v>
      </c>
      <c r="H158" s="124">
        <f t="shared" si="47"/>
        <v>0.58371823748610718</v>
      </c>
      <c r="I158" s="124">
        <f t="shared" si="47"/>
        <v>0.58788237657012654</v>
      </c>
      <c r="J158" s="124">
        <f t="shared" si="47"/>
        <v>0.59065327852240512</v>
      </c>
      <c r="K158" s="124">
        <f t="shared" si="47"/>
        <v>0.59429963178007705</v>
      </c>
      <c r="L158" s="124">
        <f t="shared" si="47"/>
        <v>0.59871088467375166</v>
      </c>
      <c r="M158" s="124">
        <f t="shared" si="47"/>
        <v>0.60665756621391864</v>
      </c>
      <c r="N158" s="124">
        <f t="shared" si="47"/>
        <v>0.61661950918332087</v>
      </c>
      <c r="O158" s="124">
        <f t="shared" si="47"/>
        <v>0.62265158122799014</v>
      </c>
      <c r="P158" s="124">
        <f t="shared" si="47"/>
        <v>0.62431011102076617</v>
      </c>
      <c r="Q158" s="124">
        <f t="shared" si="47"/>
        <v>0.62757190711334887</v>
      </c>
      <c r="R158" s="124">
        <f t="shared" ref="R158:V158" si="48">IF(R137=0,"",R137/R116)</f>
        <v>0.64036560803587805</v>
      </c>
      <c r="S158" s="124">
        <f t="shared" si="48"/>
        <v>0.66022946719292142</v>
      </c>
      <c r="T158" s="124">
        <f t="shared" si="48"/>
        <v>0.67999654563324952</v>
      </c>
      <c r="U158" s="124">
        <f t="shared" si="48"/>
        <v>0.69611902558215089</v>
      </c>
      <c r="V158" s="124">
        <f t="shared" si="48"/>
        <v>0.70556020926026641</v>
      </c>
      <c r="W158" s="124">
        <f t="shared" ref="W158:Y158" si="49">IF(W137=0,"",W137/W116)</f>
        <v>0.71463545281855978</v>
      </c>
      <c r="X158" s="124">
        <f t="shared" si="49"/>
        <v>0.71543691354973793</v>
      </c>
      <c r="Y158" s="124">
        <f t="shared" si="49"/>
        <v>0.72101259244764548</v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0.50559555069316031</v>
      </c>
      <c r="C160" s="111">
        <f t="shared" si="53"/>
        <v>0.50754677559005801</v>
      </c>
      <c r="D160" s="111">
        <f t="shared" si="53"/>
        <v>0.51013443858888063</v>
      </c>
      <c r="E160" s="111">
        <f t="shared" si="53"/>
        <v>0.5128839744199567</v>
      </c>
      <c r="F160" s="111">
        <f t="shared" si="53"/>
        <v>0.51620914889565939</v>
      </c>
      <c r="G160" s="111">
        <f t="shared" si="53"/>
        <v>0.52101497874717406</v>
      </c>
      <c r="H160" s="111">
        <f t="shared" si="53"/>
        <v>0.52956322633615338</v>
      </c>
      <c r="I160" s="111">
        <f t="shared" si="53"/>
        <v>0.5348941449891258</v>
      </c>
      <c r="J160" s="111">
        <f t="shared" si="53"/>
        <v>0.53612877752312915</v>
      </c>
      <c r="K160" s="111">
        <f t="shared" si="53"/>
        <v>0.54060060159706036</v>
      </c>
      <c r="L160" s="111">
        <f t="shared" si="53"/>
        <v>0.54791156864224455</v>
      </c>
      <c r="M160" s="111">
        <f t="shared" si="53"/>
        <v>0.55776908480624432</v>
      </c>
      <c r="N160" s="111">
        <f t="shared" si="53"/>
        <v>0.57148243540571331</v>
      </c>
      <c r="O160" s="111">
        <f t="shared" si="53"/>
        <v>0.58986304961550251</v>
      </c>
      <c r="P160" s="111">
        <f t="shared" si="53"/>
        <v>0.59365703867805142</v>
      </c>
      <c r="Q160" s="111">
        <f t="shared" si="53"/>
        <v>0.59988842103502293</v>
      </c>
      <c r="R160" s="111">
        <f t="shared" ref="R160:V160" si="54">IF(R139=0,"",R139/R118)</f>
        <v>0.62962619762490257</v>
      </c>
      <c r="S160" s="111">
        <f t="shared" si="54"/>
        <v>0.68812439539872483</v>
      </c>
      <c r="T160" s="111">
        <f t="shared" si="54"/>
        <v>0.73782028795366494</v>
      </c>
      <c r="U160" s="111">
        <f t="shared" si="54"/>
        <v>0.77323436065978135</v>
      </c>
      <c r="V160" s="111">
        <f t="shared" si="54"/>
        <v>0.79741574173999674</v>
      </c>
      <c r="W160" s="111">
        <f t="shared" ref="W160:Y160" si="55">IF(W139=0,"",W139/W118)</f>
        <v>0.81139288180720592</v>
      </c>
      <c r="X160" s="111">
        <f t="shared" si="55"/>
        <v>0.81313551385319183</v>
      </c>
      <c r="Y160" s="111">
        <f t="shared" si="55"/>
        <v>0.81829732946663125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>
        <f t="shared" si="56"/>
        <v>0.82663114779425451</v>
      </c>
      <c r="D161" s="111">
        <f t="shared" si="56"/>
        <v>0.82987538816681483</v>
      </c>
      <c r="E161" s="111">
        <f t="shared" si="56"/>
        <v>0.79969271844584644</v>
      </c>
      <c r="F161" s="111">
        <f t="shared" si="56"/>
        <v>0.82442178275480216</v>
      </c>
      <c r="G161" s="111">
        <f t="shared" si="56"/>
        <v>0.84605467369089182</v>
      </c>
      <c r="H161" s="111">
        <f t="shared" si="56"/>
        <v>0.80335255981864384</v>
      </c>
      <c r="I161" s="111">
        <f t="shared" si="56"/>
        <v>0.83389727507952949</v>
      </c>
      <c r="J161" s="111">
        <f t="shared" si="56"/>
        <v>0.81431798740057348</v>
      </c>
      <c r="K161" s="111" t="str">
        <f t="shared" si="56"/>
        <v/>
      </c>
      <c r="L161" s="111">
        <f t="shared" si="56"/>
        <v>0.85464082627197036</v>
      </c>
      <c r="M161" s="111">
        <f t="shared" si="56"/>
        <v>0.8368231618959272</v>
      </c>
      <c r="N161" s="111">
        <f t="shared" si="56"/>
        <v>0.8946061654794597</v>
      </c>
      <c r="O161" s="111">
        <f t="shared" si="56"/>
        <v>0.88683018348396359</v>
      </c>
      <c r="P161" s="111">
        <f t="shared" si="56"/>
        <v>0.88393494422446051</v>
      </c>
      <c r="Q161" s="111">
        <f t="shared" si="56"/>
        <v>0.83382131483026956</v>
      </c>
      <c r="R161" s="111">
        <f t="shared" ref="R161:V161" si="57">IF(R140=0,"",R140/R119)</f>
        <v>0.8392962278377617</v>
      </c>
      <c r="S161" s="111">
        <f t="shared" si="57"/>
        <v>0.94416354882142273</v>
      </c>
      <c r="T161" s="111">
        <f t="shared" si="57"/>
        <v>0.94279004748017969</v>
      </c>
      <c r="U161" s="111">
        <f t="shared" si="57"/>
        <v>0.94365863527163074</v>
      </c>
      <c r="V161" s="111">
        <f t="shared" si="57"/>
        <v>0.93913139542081436</v>
      </c>
      <c r="W161" s="111">
        <f t="shared" ref="W161:Y161" si="58">IF(W140=0,"",W140/W119)</f>
        <v>0.95077557340706709</v>
      </c>
      <c r="X161" s="111">
        <f t="shared" si="58"/>
        <v>0.94210266972040424</v>
      </c>
      <c r="Y161" s="111">
        <f t="shared" si="58"/>
        <v>0.92899387852945259</v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>
        <f t="shared" si="59"/>
        <v>0.52670030178479621</v>
      </c>
      <c r="D162" s="112">
        <f t="shared" si="59"/>
        <v>0.52706137059058367</v>
      </c>
      <c r="E162" s="112">
        <f t="shared" si="59"/>
        <v>0.52706137059058378</v>
      </c>
      <c r="F162" s="112">
        <f t="shared" si="59"/>
        <v>0.52706137059058367</v>
      </c>
      <c r="G162" s="112">
        <f t="shared" si="59"/>
        <v>0.52706137059058378</v>
      </c>
      <c r="H162" s="112">
        <f t="shared" si="59"/>
        <v>0.52716465356652498</v>
      </c>
      <c r="I162" s="112">
        <f t="shared" si="59"/>
        <v>0.5272421509805203</v>
      </c>
      <c r="J162" s="112">
        <f t="shared" si="59"/>
        <v>0.52778475384262924</v>
      </c>
      <c r="K162" s="112" t="str">
        <f t="shared" si="59"/>
        <v/>
      </c>
      <c r="L162" s="112">
        <f t="shared" si="59"/>
        <v>0.57233080037918227</v>
      </c>
      <c r="M162" s="112">
        <f t="shared" si="59"/>
        <v>0.57233080037918227</v>
      </c>
      <c r="N162" s="112">
        <f t="shared" si="59"/>
        <v>0.57233080037918227</v>
      </c>
      <c r="O162" s="112">
        <f t="shared" si="59"/>
        <v>0.57233080037918227</v>
      </c>
      <c r="P162" s="112">
        <f t="shared" si="59"/>
        <v>0.57233080037918227</v>
      </c>
      <c r="Q162" s="112">
        <f t="shared" si="59"/>
        <v>0.57233080037918227</v>
      </c>
      <c r="R162" s="112">
        <f t="shared" ref="R162:V162" si="60">IF(R141=0,"",R141/R120)</f>
        <v>0.57233080037918227</v>
      </c>
      <c r="S162" s="112">
        <f t="shared" si="60"/>
        <v>0.80474304813355624</v>
      </c>
      <c r="T162" s="112">
        <f t="shared" si="60"/>
        <v>0.80474304813355624</v>
      </c>
      <c r="U162" s="112">
        <f t="shared" si="60"/>
        <v>0.80474304813355624</v>
      </c>
      <c r="V162" s="112">
        <f t="shared" si="60"/>
        <v>0.80474304813355624</v>
      </c>
      <c r="W162" s="112">
        <f t="shared" ref="W162:Y162" si="61">IF(W141=0,"",W141/W120)</f>
        <v>0.80474304813355624</v>
      </c>
      <c r="X162" s="112">
        <f t="shared" si="61"/>
        <v>0.80474304813355624</v>
      </c>
      <c r="Y162" s="112">
        <f t="shared" si="61"/>
        <v>0.80474304813355624</v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 t="str">
        <f t="shared" si="62"/>
        <v/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0.57037957626969449</v>
      </c>
      <c r="C164" s="112">
        <f t="shared" si="65"/>
        <v>0.5732340489129667</v>
      </c>
      <c r="D164" s="112">
        <f t="shared" si="65"/>
        <v>0.57623043209811742</v>
      </c>
      <c r="E164" s="112">
        <f t="shared" si="65"/>
        <v>0.57985547925971337</v>
      </c>
      <c r="F164" s="112">
        <f t="shared" si="65"/>
        <v>0.58331658703946687</v>
      </c>
      <c r="G164" s="112">
        <f t="shared" si="65"/>
        <v>0.58671763030564805</v>
      </c>
      <c r="H164" s="112">
        <f t="shared" si="65"/>
        <v>0.59069493990917887</v>
      </c>
      <c r="I164" s="112">
        <f t="shared" si="65"/>
        <v>0.59240541722887285</v>
      </c>
      <c r="J164" s="112">
        <f t="shared" si="65"/>
        <v>0.5933504149503539</v>
      </c>
      <c r="K164" s="112">
        <f t="shared" si="65"/>
        <v>0.59535160341711879</v>
      </c>
      <c r="L164" s="112">
        <f t="shared" si="65"/>
        <v>0.59834989083639645</v>
      </c>
      <c r="M164" s="112">
        <f t="shared" si="65"/>
        <v>0.60225275058788719</v>
      </c>
      <c r="N164" s="112">
        <f t="shared" si="65"/>
        <v>0.60644503258814608</v>
      </c>
      <c r="O164" s="112">
        <f t="shared" si="65"/>
        <v>0.61077618068068129</v>
      </c>
      <c r="P164" s="112">
        <f t="shared" si="65"/>
        <v>0.61207191455860877</v>
      </c>
      <c r="Q164" s="112">
        <f t="shared" si="65"/>
        <v>0.61642754960791268</v>
      </c>
      <c r="R164" s="112">
        <f t="shared" ref="R164:V164" si="66">IF(R143=0,"",R143/R122)</f>
        <v>0.62804266342261994</v>
      </c>
      <c r="S164" s="112">
        <f t="shared" si="66"/>
        <v>0.64544862797588753</v>
      </c>
      <c r="T164" s="112">
        <f t="shared" si="66"/>
        <v>0.66262278862321689</v>
      </c>
      <c r="U164" s="112">
        <f t="shared" si="66"/>
        <v>0.67719892325540076</v>
      </c>
      <c r="V164" s="112">
        <f t="shared" si="66"/>
        <v>0.68799798931463707</v>
      </c>
      <c r="W164" s="112">
        <f t="shared" ref="W164:Y164" si="67">IF(W143=0,"",W143/W122)</f>
        <v>0.69462284938420382</v>
      </c>
      <c r="X164" s="112">
        <f t="shared" si="67"/>
        <v>0.69592197978553128</v>
      </c>
      <c r="Y164" s="112">
        <f t="shared" si="67"/>
        <v>0.70205768117536582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>
        <f t="shared" si="68"/>
        <v>0.85956493421358693</v>
      </c>
      <c r="D165" s="113">
        <f t="shared" si="68"/>
        <v>0.86227357908916624</v>
      </c>
      <c r="E165" s="113">
        <f t="shared" si="68"/>
        <v>0.83684023885421899</v>
      </c>
      <c r="F165" s="113">
        <f t="shared" si="68"/>
        <v>0.85782241831861639</v>
      </c>
      <c r="G165" s="113">
        <f t="shared" si="68"/>
        <v>0.87587017463900441</v>
      </c>
      <c r="H165" s="113">
        <f t="shared" si="68"/>
        <v>0.83993919202663081</v>
      </c>
      <c r="I165" s="113">
        <f t="shared" si="68"/>
        <v>0.86618805624086226</v>
      </c>
      <c r="J165" s="113">
        <f t="shared" si="68"/>
        <v>0.85201555525287798</v>
      </c>
      <c r="K165" s="113">
        <f t="shared" si="68"/>
        <v>0.86395848126197117</v>
      </c>
      <c r="L165" s="113">
        <f t="shared" si="68"/>
        <v>0.86960155946318951</v>
      </c>
      <c r="M165" s="113">
        <f t="shared" si="68"/>
        <v>0.85422410736432308</v>
      </c>
      <c r="N165" s="113">
        <f t="shared" si="68"/>
        <v>0.90800037686156598</v>
      </c>
      <c r="O165" s="113">
        <f t="shared" si="68"/>
        <v>0.9024639415248441</v>
      </c>
      <c r="P165" s="113">
        <f t="shared" si="68"/>
        <v>0.90040100150985236</v>
      </c>
      <c r="Q165" s="113">
        <f t="shared" si="68"/>
        <v>0.85854901472971568</v>
      </c>
      <c r="R165" s="113">
        <f t="shared" ref="R165:V165" si="69">IF(R144=0,"",R144/R123)</f>
        <v>0.86848165696848678</v>
      </c>
      <c r="S165" s="113">
        <f t="shared" si="69"/>
        <v>0.88259748421695661</v>
      </c>
      <c r="T165" s="113">
        <f t="shared" si="69"/>
        <v>0.8869792501525432</v>
      </c>
      <c r="U165" s="113">
        <f t="shared" si="69"/>
        <v>0.8951353723325941</v>
      </c>
      <c r="V165" s="113">
        <f t="shared" si="69"/>
        <v>0.89358298782159928</v>
      </c>
      <c r="W165" s="113">
        <f t="shared" ref="W165:Y165" si="70">IF(W144=0,"",W144/W123)</f>
        <v>0.91525424366415464</v>
      </c>
      <c r="X165" s="113">
        <f t="shared" si="70"/>
        <v>0.90168989544892819</v>
      </c>
      <c r="Y165" s="113">
        <f t="shared" si="70"/>
        <v>0.88458773650314027</v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>
        <f t="shared" si="71"/>
        <v>0.5883241045161326</v>
      </c>
      <c r="D166" s="111">
        <f t="shared" si="71"/>
        <v>0.58845641107476665</v>
      </c>
      <c r="E166" s="111">
        <f t="shared" si="71"/>
        <v>0.58863193074881004</v>
      </c>
      <c r="F166" s="111">
        <f t="shared" si="71"/>
        <v>0.58867656603546592</v>
      </c>
      <c r="G166" s="111">
        <f t="shared" si="71"/>
        <v>0.58917587856796361</v>
      </c>
      <c r="H166" s="111">
        <f t="shared" si="71"/>
        <v>0.58977878535520256</v>
      </c>
      <c r="I166" s="111">
        <f t="shared" si="71"/>
        <v>0.59044049006091071</v>
      </c>
      <c r="J166" s="111">
        <f t="shared" si="71"/>
        <v>0.59503674928863504</v>
      </c>
      <c r="K166" s="111">
        <f t="shared" si="71"/>
        <v>0.5998949082710151</v>
      </c>
      <c r="L166" s="111">
        <f t="shared" si="71"/>
        <v>0.60177624667761942</v>
      </c>
      <c r="M166" s="111">
        <f t="shared" si="71"/>
        <v>0.60507623208430361</v>
      </c>
      <c r="N166" s="111">
        <f t="shared" si="71"/>
        <v>0.60988724856767296</v>
      </c>
      <c r="O166" s="111">
        <f t="shared" si="71"/>
        <v>0.61208719548005286</v>
      </c>
      <c r="P166" s="111">
        <f t="shared" si="71"/>
        <v>0.61334679722179453</v>
      </c>
      <c r="Q166" s="111">
        <f t="shared" si="71"/>
        <v>0.61789501636148747</v>
      </c>
      <c r="R166" s="111">
        <f t="shared" ref="R166:V166" si="72">IF(R145=0,"",R145/R124)</f>
        <v>0.63051046937942723</v>
      </c>
      <c r="S166" s="111">
        <f t="shared" si="72"/>
        <v>0.64688525745643544</v>
      </c>
      <c r="T166" s="111">
        <f t="shared" si="72"/>
        <v>0.66255864290006872</v>
      </c>
      <c r="U166" s="111">
        <f t="shared" si="72"/>
        <v>0.67717811856975607</v>
      </c>
      <c r="V166" s="111">
        <f t="shared" si="72"/>
        <v>0.69175340481135006</v>
      </c>
      <c r="W166" s="111">
        <f t="shared" ref="W166:Y166" si="73">IF(W145=0,"",W145/W124)</f>
        <v>0.6971146922376823</v>
      </c>
      <c r="X166" s="111">
        <f t="shared" si="73"/>
        <v>0.69854638846176853</v>
      </c>
      <c r="Y166" s="111">
        <f t="shared" si="73"/>
        <v>0.70728068195054328</v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0.58584478753877123</v>
      </c>
      <c r="C168" s="124">
        <f t="shared" si="77"/>
        <v>0.59033436441556486</v>
      </c>
      <c r="D168" s="124">
        <f t="shared" si="77"/>
        <v>0.58549004953600958</v>
      </c>
      <c r="E168" s="124">
        <f t="shared" si="77"/>
        <v>0.58477134065149583</v>
      </c>
      <c r="F168" s="124">
        <f t="shared" si="77"/>
        <v>0.58927778589710256</v>
      </c>
      <c r="G168" s="124">
        <f t="shared" si="77"/>
        <v>0.5914904994576442</v>
      </c>
      <c r="H168" s="124">
        <f t="shared" si="77"/>
        <v>0.5948185985166845</v>
      </c>
      <c r="I168" s="124">
        <f t="shared" si="77"/>
        <v>0.59813472075427809</v>
      </c>
      <c r="J168" s="124">
        <f t="shared" si="77"/>
        <v>0.60296722503066646</v>
      </c>
      <c r="K168" s="124">
        <f t="shared" si="77"/>
        <v>0.60585483278665409</v>
      </c>
      <c r="L168" s="124">
        <f t="shared" si="77"/>
        <v>0.61601208882013325</v>
      </c>
      <c r="M168" s="124">
        <f t="shared" si="77"/>
        <v>0.63385988292232176</v>
      </c>
      <c r="N168" s="124">
        <f t="shared" si="77"/>
        <v>0.6438385209741776</v>
      </c>
      <c r="O168" s="124">
        <f t="shared" si="77"/>
        <v>0.64037581142502731</v>
      </c>
      <c r="P168" s="124">
        <f t="shared" si="77"/>
        <v>0.6441620935683644</v>
      </c>
      <c r="Q168" s="124">
        <f t="shared" si="77"/>
        <v>0.64734958622670036</v>
      </c>
      <c r="R168" s="124">
        <f t="shared" ref="R168:V168" si="78">IF(R147=0,"",R147/R126)</f>
        <v>0.65963837907686329</v>
      </c>
      <c r="S168" s="124">
        <f t="shared" si="78"/>
        <v>0.65500155771418733</v>
      </c>
      <c r="T168" s="124">
        <f t="shared" si="78"/>
        <v>0.65900657575133936</v>
      </c>
      <c r="U168" s="124">
        <f t="shared" si="78"/>
        <v>0.66345582174902429</v>
      </c>
      <c r="V168" s="124">
        <f t="shared" si="78"/>
        <v>0.67847376362346723</v>
      </c>
      <c r="W168" s="124">
        <f t="shared" ref="W168:Y168" si="79">IF(W147=0,"",W147/W126)</f>
        <v>0.67763441777598798</v>
      </c>
      <c r="X168" s="124">
        <f t="shared" si="79"/>
        <v>0.67846823530760947</v>
      </c>
      <c r="Y168" s="124">
        <f t="shared" si="79"/>
        <v>0.68350989045731791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0.57350026581398728</v>
      </c>
      <c r="C170" s="111">
        <f t="shared" si="83"/>
        <v>0.57440230217762234</v>
      </c>
      <c r="D170" s="111">
        <f t="shared" si="83"/>
        <v>0.57542699267602215</v>
      </c>
      <c r="E170" s="111">
        <f t="shared" si="83"/>
        <v>0.5765823885322936</v>
      </c>
      <c r="F170" s="111">
        <f t="shared" si="83"/>
        <v>0.57759965546293512</v>
      </c>
      <c r="G170" s="111">
        <f t="shared" si="83"/>
        <v>0.57861961576707732</v>
      </c>
      <c r="H170" s="111">
        <f t="shared" si="83"/>
        <v>0.57988509195425653</v>
      </c>
      <c r="I170" s="111">
        <f t="shared" si="83"/>
        <v>0.58047712019313513</v>
      </c>
      <c r="J170" s="111">
        <f t="shared" si="83"/>
        <v>0.58065352043498331</v>
      </c>
      <c r="K170" s="111">
        <f t="shared" si="83"/>
        <v>0.58099231904837823</v>
      </c>
      <c r="L170" s="111">
        <f t="shared" si="83"/>
        <v>0.58147385903130488</v>
      </c>
      <c r="M170" s="111">
        <f t="shared" si="83"/>
        <v>0.58198103725664574</v>
      </c>
      <c r="N170" s="111">
        <f t="shared" si="83"/>
        <v>0.58239058967544277</v>
      </c>
      <c r="O170" s="111">
        <f t="shared" si="83"/>
        <v>0.58269513154509778</v>
      </c>
      <c r="P170" s="111">
        <f t="shared" si="83"/>
        <v>0.58275409206458995</v>
      </c>
      <c r="Q170" s="111">
        <f t="shared" si="83"/>
        <v>0.58288334826339649</v>
      </c>
      <c r="R170" s="111">
        <f t="shared" ref="R170:V170" si="84">IF(R149=0,"",R149/R128)</f>
        <v>0.58354554436834127</v>
      </c>
      <c r="S170" s="111">
        <f t="shared" si="84"/>
        <v>0.58551262068873156</v>
      </c>
      <c r="T170" s="111">
        <f t="shared" si="84"/>
        <v>0.58759964112487095</v>
      </c>
      <c r="U170" s="111">
        <f t="shared" si="84"/>
        <v>0.58939489874455164</v>
      </c>
      <c r="V170" s="111">
        <f t="shared" si="84"/>
        <v>0.59091551338241988</v>
      </c>
      <c r="W170" s="111">
        <f t="shared" ref="W170:Y170" si="85">IF(W149=0,"",W149/W128)</f>
        <v>0.59208081109265431</v>
      </c>
      <c r="X170" s="111">
        <f t="shared" si="85"/>
        <v>0.59231895248628763</v>
      </c>
      <c r="Y170" s="111">
        <f t="shared" si="85"/>
        <v>0.59350276185568118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0.73418463955709468</v>
      </c>
      <c r="C171" s="45">
        <f t="shared" si="86"/>
        <v>0.73660119491021026</v>
      </c>
      <c r="D171" s="45">
        <f t="shared" si="86"/>
        <v>0.7370218245038308</v>
      </c>
      <c r="E171" s="45">
        <f t="shared" si="86"/>
        <v>0.73759378880216631</v>
      </c>
      <c r="F171" s="45">
        <f t="shared" si="86"/>
        <v>0.74138334139346829</v>
      </c>
      <c r="G171" s="45">
        <f t="shared" si="86"/>
        <v>0.74591358537147145</v>
      </c>
      <c r="H171" s="45">
        <f t="shared" si="86"/>
        <v>0.74995795734280002</v>
      </c>
      <c r="I171" s="45">
        <f t="shared" si="86"/>
        <v>0.75139676333106675</v>
      </c>
      <c r="J171" s="45">
        <f t="shared" si="86"/>
        <v>0.75236456092449122</v>
      </c>
      <c r="K171" s="45">
        <f t="shared" si="86"/>
        <v>0.75441492952823808</v>
      </c>
      <c r="L171" s="45">
        <f t="shared" si="86"/>
        <v>0.75630456348733255</v>
      </c>
      <c r="M171" s="45">
        <f t="shared" si="86"/>
        <v>0.75845662085239385</v>
      </c>
      <c r="N171" s="45">
        <f t="shared" si="86"/>
        <v>0.76053234292517946</v>
      </c>
      <c r="O171" s="45">
        <f t="shared" si="86"/>
        <v>0.76211321595058379</v>
      </c>
      <c r="P171" s="45">
        <f t="shared" si="86"/>
        <v>0.76272745660641639</v>
      </c>
      <c r="Q171" s="45">
        <f t="shared" si="86"/>
        <v>0.76507533981670961</v>
      </c>
      <c r="R171" s="45">
        <f t="shared" ref="R171:V171" si="87">IF(R150=0,"",R150/R129)</f>
        <v>0.77212045563722909</v>
      </c>
      <c r="S171" s="45">
        <f t="shared" si="87"/>
        <v>0.7819126145642693</v>
      </c>
      <c r="T171" s="45">
        <f t="shared" si="87"/>
        <v>0.79359967382767604</v>
      </c>
      <c r="U171" s="45">
        <f t="shared" si="87"/>
        <v>0.80464501358419516</v>
      </c>
      <c r="V171" s="45">
        <f t="shared" si="87"/>
        <v>0.81395485577711357</v>
      </c>
      <c r="W171" s="45">
        <f t="shared" ref="W171:Y171" si="88">IF(W150=0,"",W150/W129)</f>
        <v>0.81925610507407476</v>
      </c>
      <c r="X171" s="45">
        <f t="shared" si="88"/>
        <v>0.82100283006397146</v>
      </c>
      <c r="Y171" s="45">
        <f t="shared" si="88"/>
        <v>0.82974418297605002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875.23722149251762</v>
      </c>
      <c r="C173" s="117">
        <f t="shared" si="89"/>
        <v>865.74598835835627</v>
      </c>
      <c r="D173" s="117">
        <f t="shared" si="89"/>
        <v>1002.6157952188345</v>
      </c>
      <c r="E173" s="117">
        <f t="shared" si="89"/>
        <v>1061.1764423818836</v>
      </c>
      <c r="F173" s="117">
        <f t="shared" si="89"/>
        <v>1006.2550157823327</v>
      </c>
      <c r="G173" s="117">
        <f t="shared" si="89"/>
        <v>1033.3173309419644</v>
      </c>
      <c r="H173" s="117">
        <f t="shared" si="89"/>
        <v>986.51104146657292</v>
      </c>
      <c r="I173" s="117">
        <f t="shared" si="89"/>
        <v>580.35228975989764</v>
      </c>
      <c r="J173" s="117">
        <f t="shared" si="89"/>
        <v>691.59282302995939</v>
      </c>
      <c r="K173" s="117">
        <f t="shared" si="89"/>
        <v>604.78547443320645</v>
      </c>
      <c r="L173" s="117">
        <f t="shared" si="89"/>
        <v>640.18090991236625</v>
      </c>
      <c r="M173" s="117">
        <f t="shared" si="89"/>
        <v>735.1333057123536</v>
      </c>
      <c r="N173" s="117">
        <f t="shared" si="89"/>
        <v>661.44845560972283</v>
      </c>
      <c r="O173" s="117">
        <f t="shared" si="89"/>
        <v>587.10644628452212</v>
      </c>
      <c r="P173" s="117">
        <f t="shared" si="89"/>
        <v>454.01162293501227</v>
      </c>
      <c r="Q173" s="117">
        <f t="shared" si="89"/>
        <v>421.87539401081006</v>
      </c>
      <c r="R173" s="117">
        <f t="shared" ref="R173:V173" si="90">R174+R177+R179+R189</f>
        <v>523.91049571934047</v>
      </c>
      <c r="S173" s="117">
        <f t="shared" si="90"/>
        <v>635.35077394153097</v>
      </c>
      <c r="T173" s="117">
        <f t="shared" si="90"/>
        <v>428.0330426587314</v>
      </c>
      <c r="U173" s="117">
        <f t="shared" si="90"/>
        <v>318.4626327968241</v>
      </c>
      <c r="V173" s="117">
        <f t="shared" si="90"/>
        <v>254.25461137206813</v>
      </c>
      <c r="W173" s="117">
        <f t="shared" ref="W173:Y173" si="91">W174+W177+W179+W189</f>
        <v>203.21580987987744</v>
      </c>
      <c r="X173" s="117">
        <f t="shared" si="91"/>
        <v>223.41132327730162</v>
      </c>
      <c r="Y173" s="117">
        <f t="shared" si="91"/>
        <v>145.68804675042202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810.44309203562352</v>
      </c>
      <c r="C174" s="122">
        <f t="shared" si="92"/>
        <v>805.42743682615765</v>
      </c>
      <c r="D174" s="122">
        <f t="shared" si="92"/>
        <v>938.72807235929702</v>
      </c>
      <c r="E174" s="122">
        <f t="shared" si="92"/>
        <v>998.91333073265196</v>
      </c>
      <c r="F174" s="122">
        <f t="shared" si="92"/>
        <v>952.95241506443779</v>
      </c>
      <c r="G174" s="122">
        <f t="shared" si="92"/>
        <v>983.51133888075776</v>
      </c>
      <c r="H174" s="122">
        <f t="shared" si="92"/>
        <v>944.405756426773</v>
      </c>
      <c r="I174" s="122">
        <f t="shared" si="92"/>
        <v>549.83124565918706</v>
      </c>
      <c r="J174" s="122">
        <f t="shared" si="92"/>
        <v>666.29945241233008</v>
      </c>
      <c r="K174" s="122">
        <f t="shared" si="92"/>
        <v>583.24699285279496</v>
      </c>
      <c r="L174" s="122">
        <f t="shared" si="92"/>
        <v>619.10014185322507</v>
      </c>
      <c r="M174" s="122">
        <f t="shared" si="92"/>
        <v>719.8907736116214</v>
      </c>
      <c r="N174" s="122">
        <f t="shared" si="92"/>
        <v>650.30291399424527</v>
      </c>
      <c r="O174" s="122">
        <f t="shared" si="92"/>
        <v>576.32650155791737</v>
      </c>
      <c r="P174" s="122">
        <f t="shared" si="92"/>
        <v>444.82594961286054</v>
      </c>
      <c r="Q174" s="122">
        <f t="shared" si="92"/>
        <v>412.81950380746457</v>
      </c>
      <c r="R174" s="122">
        <f t="shared" ref="R174:V174" si="93">SUM(R175:R176)</f>
        <v>516.31175585766141</v>
      </c>
      <c r="S174" s="122">
        <f t="shared" si="93"/>
        <v>625.0953691522883</v>
      </c>
      <c r="T174" s="122">
        <f t="shared" si="93"/>
        <v>417.96703115130924</v>
      </c>
      <c r="U174" s="122">
        <f t="shared" si="93"/>
        <v>310.1448047157233</v>
      </c>
      <c r="V174" s="122">
        <f t="shared" si="93"/>
        <v>246.3616910047686</v>
      </c>
      <c r="W174" s="122">
        <f t="shared" ref="W174:Y174" si="94">SUM(W175:W176)</f>
        <v>197.17661255181153</v>
      </c>
      <c r="X174" s="122">
        <f t="shared" si="94"/>
        <v>218.42836269122668</v>
      </c>
      <c r="Y174" s="122">
        <f t="shared" si="94"/>
        <v>141.33422420635353</v>
      </c>
      <c r="DA174" s="130" t="s">
        <v>2077</v>
      </c>
    </row>
    <row r="175" spans="1:105" ht="12" customHeight="1" x14ac:dyDescent="0.25">
      <c r="A175" s="97" t="s">
        <v>51</v>
      </c>
      <c r="B175" s="98">
        <v>810.44309203562352</v>
      </c>
      <c r="C175" s="98">
        <v>805.42743682615765</v>
      </c>
      <c r="D175" s="98">
        <v>938.72807235929702</v>
      </c>
      <c r="E175" s="98">
        <v>998.91333073265196</v>
      </c>
      <c r="F175" s="98">
        <v>952.95241506443779</v>
      </c>
      <c r="G175" s="98">
        <v>983.51133888075776</v>
      </c>
      <c r="H175" s="98">
        <v>944.405756426773</v>
      </c>
      <c r="I175" s="98">
        <v>549.83124565918706</v>
      </c>
      <c r="J175" s="98">
        <v>666.29945241233008</v>
      </c>
      <c r="K175" s="98">
        <v>583.24699285279496</v>
      </c>
      <c r="L175" s="98">
        <v>619.10014185322507</v>
      </c>
      <c r="M175" s="98">
        <v>719.8907736116214</v>
      </c>
      <c r="N175" s="98">
        <v>650.30291399424527</v>
      </c>
      <c r="O175" s="98">
        <v>576.32650155791737</v>
      </c>
      <c r="P175" s="98">
        <v>444.82594961286054</v>
      </c>
      <c r="Q175" s="98">
        <v>412.81950380746457</v>
      </c>
      <c r="R175" s="98">
        <v>516.31175585766141</v>
      </c>
      <c r="S175" s="98">
        <v>625.0953691522883</v>
      </c>
      <c r="T175" s="98">
        <v>417.96703115130924</v>
      </c>
      <c r="U175" s="98">
        <v>310.1448047157233</v>
      </c>
      <c r="V175" s="98">
        <v>246.3616910047686</v>
      </c>
      <c r="W175" s="98">
        <v>197.17661255181153</v>
      </c>
      <c r="X175" s="98">
        <v>218.42836269122668</v>
      </c>
      <c r="Y175" s="98">
        <v>141.33422420635353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30.141955315297039</v>
      </c>
      <c r="C179" s="122">
        <v>25.73293205828082</v>
      </c>
      <c r="D179" s="122">
        <v>27.021664730814777</v>
      </c>
      <c r="E179" s="122">
        <v>23.967003718007035</v>
      </c>
      <c r="F179" s="122">
        <v>17.765727279744219</v>
      </c>
      <c r="G179" s="122">
        <v>17.173616340235867</v>
      </c>
      <c r="H179" s="122">
        <v>13.093854090778164</v>
      </c>
      <c r="I179" s="122">
        <v>8.334380535960209</v>
      </c>
      <c r="J179" s="122">
        <v>7.003020717505323</v>
      </c>
      <c r="K179" s="122">
        <v>5.6924040893795924</v>
      </c>
      <c r="L179" s="122">
        <v>5.9308501489494114</v>
      </c>
      <c r="M179" s="122">
        <v>3.9292528579391686</v>
      </c>
      <c r="N179" s="122">
        <v>2.5512327424697401</v>
      </c>
      <c r="O179" s="122">
        <v>2.3627208912879865</v>
      </c>
      <c r="P179" s="122">
        <v>2.0452391534204968</v>
      </c>
      <c r="Q179" s="122">
        <v>1.9722880601864348</v>
      </c>
      <c r="R179" s="122">
        <v>1.6720205598076097</v>
      </c>
      <c r="S179" s="122">
        <v>2.29571887068365</v>
      </c>
      <c r="T179" s="122">
        <v>2.2889420897029931</v>
      </c>
      <c r="U179" s="122">
        <v>1.9153952137993997</v>
      </c>
      <c r="V179" s="122">
        <v>1.1287596882794766</v>
      </c>
      <c r="W179" s="122">
        <v>0.92645462915434051</v>
      </c>
      <c r="X179" s="122">
        <v>0.83782447224937751</v>
      </c>
      <c r="Y179" s="122">
        <v>0.77575752150987032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30.141955315297039</v>
      </c>
      <c r="C181" s="98">
        <v>25.73215902942972</v>
      </c>
      <c r="D181" s="98">
        <v>27.020697915472759</v>
      </c>
      <c r="E181" s="98">
        <v>23.965821307943099</v>
      </c>
      <c r="F181" s="98">
        <v>17.76484646352128</v>
      </c>
      <c r="G181" s="98">
        <v>17.172705778044836</v>
      </c>
      <c r="H181" s="98">
        <v>13.09286325236703</v>
      </c>
      <c r="I181" s="98">
        <v>8.3337849884934716</v>
      </c>
      <c r="J181" s="98">
        <v>7.0026792501395905</v>
      </c>
      <c r="K181" s="98">
        <v>5.6924040893795924</v>
      </c>
      <c r="L181" s="98">
        <v>5.930719004938652</v>
      </c>
      <c r="M181" s="98">
        <v>3.9291305330673487</v>
      </c>
      <c r="N181" s="98">
        <v>2.5511726463338871</v>
      </c>
      <c r="O181" s="98">
        <v>2.3626446487826187</v>
      </c>
      <c r="P181" s="98">
        <v>2.0451638321640377</v>
      </c>
      <c r="Q181" s="98">
        <v>1.9721688181407739</v>
      </c>
      <c r="R181" s="98">
        <v>1.6719190630036427</v>
      </c>
      <c r="S181" s="98">
        <v>2.2956248295677804</v>
      </c>
      <c r="T181" s="98">
        <v>2.2888362012812085</v>
      </c>
      <c r="U181" s="98">
        <v>1.9152849596088906</v>
      </c>
      <c r="V181" s="98">
        <v>1.1286653626716943</v>
      </c>
      <c r="W181" s="98">
        <v>0.92637422073131814</v>
      </c>
      <c r="X181" s="98">
        <v>0.83772883968862843</v>
      </c>
      <c r="Y181" s="98">
        <v>0.77563448683808511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7.7302885109881039E-4</v>
      </c>
      <c r="D182" s="98">
        <v>9.6681534201849826E-4</v>
      </c>
      <c r="E182" s="98">
        <v>1.1824100639380071E-3</v>
      </c>
      <c r="F182" s="98">
        <v>8.8081622293833238E-4</v>
      </c>
      <c r="G182" s="98">
        <v>9.105621910291715E-4</v>
      </c>
      <c r="H182" s="98">
        <v>9.9083841113324742E-4</v>
      </c>
      <c r="I182" s="98">
        <v>5.9554746673654534E-4</v>
      </c>
      <c r="J182" s="98">
        <v>3.4146736573246957E-4</v>
      </c>
      <c r="K182" s="98">
        <v>0</v>
      </c>
      <c r="L182" s="98">
        <v>1.3114401075968118E-4</v>
      </c>
      <c r="M182" s="98">
        <v>1.2232487182004174E-4</v>
      </c>
      <c r="N182" s="98">
        <v>6.0096135852810611E-5</v>
      </c>
      <c r="O182" s="98">
        <v>7.6242505367857757E-5</v>
      </c>
      <c r="P182" s="98">
        <v>7.5321256458977718E-5</v>
      </c>
      <c r="Q182" s="98">
        <v>1.1924204566091264E-4</v>
      </c>
      <c r="R182" s="98">
        <v>1.014968039668859E-4</v>
      </c>
      <c r="S182" s="98">
        <v>9.4041115869696721E-5</v>
      </c>
      <c r="T182" s="98">
        <v>1.0588842178455475E-4</v>
      </c>
      <c r="U182" s="98">
        <v>1.1025419050912706E-4</v>
      </c>
      <c r="V182" s="98">
        <v>9.4325607782373098E-5</v>
      </c>
      <c r="W182" s="98">
        <v>8.0408423022422491E-5</v>
      </c>
      <c r="X182" s="98">
        <v>9.5632560749080628E-5</v>
      </c>
      <c r="Y182" s="98">
        <v>1.2303467178524603E-4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7.7302885109881039E-4</v>
      </c>
      <c r="D183" s="101">
        <v>9.6681534201849826E-4</v>
      </c>
      <c r="E183" s="101">
        <v>1.1824100639380071E-3</v>
      </c>
      <c r="F183" s="101">
        <v>8.8081622293833238E-4</v>
      </c>
      <c r="G183" s="101">
        <v>9.105621910291715E-4</v>
      </c>
      <c r="H183" s="101">
        <v>9.9083841113324742E-4</v>
      </c>
      <c r="I183" s="101">
        <v>5.9554746673654534E-4</v>
      </c>
      <c r="J183" s="101">
        <v>3.4146736573246957E-4</v>
      </c>
      <c r="K183" s="101">
        <v>0</v>
      </c>
      <c r="L183" s="101">
        <v>1.3114401075968118E-4</v>
      </c>
      <c r="M183" s="101">
        <v>1.2232487182004174E-4</v>
      </c>
      <c r="N183" s="101">
        <v>6.0096135852810611E-5</v>
      </c>
      <c r="O183" s="101">
        <v>7.6242505367857757E-5</v>
      </c>
      <c r="P183" s="101">
        <v>7.5321256458977718E-5</v>
      </c>
      <c r="Q183" s="101">
        <v>1.1924204566091264E-4</v>
      </c>
      <c r="R183" s="101">
        <v>1.014968039668859E-4</v>
      </c>
      <c r="S183" s="101">
        <v>9.4041115869696721E-5</v>
      </c>
      <c r="T183" s="101">
        <v>1.0588842178455475E-4</v>
      </c>
      <c r="U183" s="101">
        <v>1.1025419050912706E-4</v>
      </c>
      <c r="V183" s="101">
        <v>9.4325607782373098E-5</v>
      </c>
      <c r="W183" s="101">
        <v>8.0408423022422491E-5</v>
      </c>
      <c r="X183" s="101">
        <v>9.5632560749080628E-5</v>
      </c>
      <c r="Y183" s="101">
        <v>1.2303467178524603E-4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34.652174141596987</v>
      </c>
      <c r="C189" s="122">
        <v>34.585619473917873</v>
      </c>
      <c r="D189" s="122">
        <v>36.866058128722685</v>
      </c>
      <c r="E189" s="122">
        <v>38.296107931224668</v>
      </c>
      <c r="F189" s="122">
        <v>35.536873438150785</v>
      </c>
      <c r="G189" s="122">
        <v>32.632375720970735</v>
      </c>
      <c r="H189" s="122">
        <v>29.011430949021804</v>
      </c>
      <c r="I189" s="122">
        <v>22.186663564750337</v>
      </c>
      <c r="J189" s="122">
        <v>18.290349900123907</v>
      </c>
      <c r="K189" s="122">
        <v>15.846077491031895</v>
      </c>
      <c r="L189" s="122">
        <v>15.149917910191757</v>
      </c>
      <c r="M189" s="122">
        <v>11.313279242792952</v>
      </c>
      <c r="N189" s="122">
        <v>8.5943088730078028</v>
      </c>
      <c r="O189" s="122">
        <v>8.4172238353167597</v>
      </c>
      <c r="P189" s="122">
        <v>7.1404341687312556</v>
      </c>
      <c r="Q189" s="122">
        <v>7.0836021431590455</v>
      </c>
      <c r="R189" s="122">
        <v>5.9267193018714828</v>
      </c>
      <c r="S189" s="122">
        <v>7.9596859185590114</v>
      </c>
      <c r="T189" s="122">
        <v>7.7770694177192157</v>
      </c>
      <c r="U189" s="122">
        <v>6.4024328673013784</v>
      </c>
      <c r="V189" s="122">
        <v>6.7641606790200486</v>
      </c>
      <c r="W189" s="122">
        <v>5.1127426989115721</v>
      </c>
      <c r="X189" s="122">
        <v>4.1451361138255711</v>
      </c>
      <c r="Y189" s="122">
        <v>3.5780650225586412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34.652174141596987</v>
      </c>
      <c r="C191" s="98">
        <v>34.585619473917873</v>
      </c>
      <c r="D191" s="98">
        <v>36.866058128722685</v>
      </c>
      <c r="E191" s="98">
        <v>38.296107931224668</v>
      </c>
      <c r="F191" s="98">
        <v>35.536873438150785</v>
      </c>
      <c r="G191" s="98">
        <v>32.632375720970735</v>
      </c>
      <c r="H191" s="98">
        <v>29.011430949021804</v>
      </c>
      <c r="I191" s="98">
        <v>22.186663564750337</v>
      </c>
      <c r="J191" s="98">
        <v>18.290349900123907</v>
      </c>
      <c r="K191" s="98">
        <v>15.846077491031895</v>
      </c>
      <c r="L191" s="98">
        <v>15.149917910191757</v>
      </c>
      <c r="M191" s="98">
        <v>11.313279242792952</v>
      </c>
      <c r="N191" s="98">
        <v>8.5943088730078028</v>
      </c>
      <c r="O191" s="98">
        <v>8.4172238353167597</v>
      </c>
      <c r="P191" s="98">
        <v>7.1404341687312556</v>
      </c>
      <c r="Q191" s="98">
        <v>7.0836021431590455</v>
      </c>
      <c r="R191" s="98">
        <v>5.9267193018714828</v>
      </c>
      <c r="S191" s="98">
        <v>7.9596859185590114</v>
      </c>
      <c r="T191" s="98">
        <v>7.7770694177192157</v>
      </c>
      <c r="U191" s="98">
        <v>6.4024328673013784</v>
      </c>
      <c r="V191" s="98">
        <v>6.7641606790200486</v>
      </c>
      <c r="W191" s="98">
        <v>5.1127426989115721</v>
      </c>
      <c r="X191" s="98">
        <v>4.1451361138255711</v>
      </c>
      <c r="Y191" s="98">
        <v>3.5780650225586412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12475.799635378333</v>
      </c>
      <c r="C194" s="117">
        <f t="shared" si="96"/>
        <v>12410.679523513139</v>
      </c>
      <c r="D194" s="117">
        <f t="shared" si="96"/>
        <v>14612.778989957802</v>
      </c>
      <c r="E194" s="117">
        <f t="shared" si="96"/>
        <v>15498.935874637138</v>
      </c>
      <c r="F194" s="117">
        <f t="shared" si="96"/>
        <v>14961.330067413674</v>
      </c>
      <c r="G194" s="117">
        <f t="shared" si="96"/>
        <v>16220.51252084869</v>
      </c>
      <c r="H194" s="117">
        <f t="shared" si="96"/>
        <v>16953.446302613498</v>
      </c>
      <c r="I194" s="117">
        <f t="shared" si="96"/>
        <v>12358.596324528893</v>
      </c>
      <c r="J194" s="117">
        <f t="shared" si="96"/>
        <v>15091.65782956164</v>
      </c>
      <c r="K194" s="117">
        <f t="shared" si="96"/>
        <v>14327.058365140461</v>
      </c>
      <c r="L194" s="117">
        <f t="shared" si="96"/>
        <v>15100.680043096037</v>
      </c>
      <c r="M194" s="117">
        <f t="shared" si="96"/>
        <v>16864.701251886705</v>
      </c>
      <c r="N194" s="117">
        <f t="shared" si="96"/>
        <v>15357.668258681051</v>
      </c>
      <c r="O194" s="117">
        <f t="shared" si="96"/>
        <v>14747.335761433022</v>
      </c>
      <c r="P194" s="117">
        <f t="shared" si="96"/>
        <v>12745.608158534826</v>
      </c>
      <c r="Q194" s="117">
        <f t="shared" si="96"/>
        <v>12806.296506645518</v>
      </c>
      <c r="R194" s="117">
        <f t="shared" ref="R194:V194" si="97">R195+R198+R200+R210</f>
        <v>15780.253181185355</v>
      </c>
      <c r="S194" s="117">
        <f t="shared" si="97"/>
        <v>18190.298164907941</v>
      </c>
      <c r="T194" s="117">
        <f t="shared" si="97"/>
        <v>14115.338239914081</v>
      </c>
      <c r="U194" s="117">
        <f t="shared" si="97"/>
        <v>13358.1842707177</v>
      </c>
      <c r="V194" s="117">
        <f t="shared" si="97"/>
        <v>14196.441235827997</v>
      </c>
      <c r="W194" s="117">
        <f t="shared" ref="W194:Y194" si="98">W195+W198+W200+W210</f>
        <v>14016.52222014686</v>
      </c>
      <c r="X194" s="117">
        <f t="shared" si="98"/>
        <v>16512.182321007418</v>
      </c>
      <c r="Y194" s="117">
        <f t="shared" si="98"/>
        <v>12608.686624549166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9959.3324479022394</v>
      </c>
      <c r="C195" s="122">
        <f t="shared" si="99"/>
        <v>9888.1210855175523</v>
      </c>
      <c r="D195" s="122">
        <f t="shared" si="99"/>
        <v>11984.641795821428</v>
      </c>
      <c r="E195" s="122">
        <f t="shared" si="99"/>
        <v>12724.623232593376</v>
      </c>
      <c r="F195" s="122">
        <f t="shared" si="99"/>
        <v>12347.366762279877</v>
      </c>
      <c r="G195" s="122">
        <f t="shared" si="99"/>
        <v>13617.563016553448</v>
      </c>
      <c r="H195" s="122">
        <f t="shared" si="99"/>
        <v>14198.413339750165</v>
      </c>
      <c r="I195" s="122">
        <f t="shared" si="99"/>
        <v>9784.6175912927902</v>
      </c>
      <c r="J195" s="122">
        <f t="shared" si="99"/>
        <v>12476.180430938133</v>
      </c>
      <c r="K195" s="122">
        <f t="shared" si="99"/>
        <v>11797.380218289085</v>
      </c>
      <c r="L195" s="122">
        <f t="shared" si="99"/>
        <v>12517.208302124518</v>
      </c>
      <c r="M195" s="122">
        <f t="shared" si="99"/>
        <v>14387.897222455493</v>
      </c>
      <c r="N195" s="122">
        <f t="shared" si="99"/>
        <v>13278.306465485517</v>
      </c>
      <c r="O195" s="122">
        <f t="shared" si="99"/>
        <v>12637.053918663893</v>
      </c>
      <c r="P195" s="122">
        <f t="shared" si="99"/>
        <v>10604.021876752211</v>
      </c>
      <c r="Q195" s="122">
        <f t="shared" si="99"/>
        <v>10338.623022966694</v>
      </c>
      <c r="R195" s="122">
        <f t="shared" ref="R195:V195" si="100">SUM(R196:R197)</f>
        <v>13397.220241407304</v>
      </c>
      <c r="S195" s="122">
        <f t="shared" si="100"/>
        <v>15745.465230406926</v>
      </c>
      <c r="T195" s="122">
        <f t="shared" si="100"/>
        <v>11650.754695625776</v>
      </c>
      <c r="U195" s="122">
        <f t="shared" si="100"/>
        <v>10875.985195634035</v>
      </c>
      <c r="V195" s="122">
        <f t="shared" si="100"/>
        <v>11317.535483714051</v>
      </c>
      <c r="W195" s="122">
        <f t="shared" ref="W195:Y195" si="101">SUM(W196:W197)</f>
        <v>11382.498036234931</v>
      </c>
      <c r="X195" s="122">
        <f t="shared" si="101"/>
        <v>13955.249355444046</v>
      </c>
      <c r="Y195" s="122">
        <f t="shared" si="101"/>
        <v>9942.8945111370431</v>
      </c>
      <c r="DA195" s="130" t="s">
        <v>2245</v>
      </c>
    </row>
    <row r="196" spans="1:105" ht="12" customHeight="1" x14ac:dyDescent="0.25">
      <c r="A196" s="97" t="s">
        <v>51</v>
      </c>
      <c r="B196" s="98">
        <v>9906.142146065662</v>
      </c>
      <c r="C196" s="98">
        <v>9836.0153789947963</v>
      </c>
      <c r="D196" s="98">
        <v>11922.156719118177</v>
      </c>
      <c r="E196" s="98">
        <v>12659.563425565513</v>
      </c>
      <c r="F196" s="98">
        <v>12284.455550302784</v>
      </c>
      <c r="G196" s="98">
        <v>13549.627785600662</v>
      </c>
      <c r="H196" s="98">
        <v>14129.041047083108</v>
      </c>
      <c r="I196" s="98">
        <v>9737.4478608217087</v>
      </c>
      <c r="J196" s="98">
        <v>12416.522738466594</v>
      </c>
      <c r="K196" s="98">
        <v>11741.443048815308</v>
      </c>
      <c r="L196" s="98">
        <v>12457.648837376728</v>
      </c>
      <c r="M196" s="98">
        <v>14319.248859902213</v>
      </c>
      <c r="N196" s="98">
        <v>13216.221870237001</v>
      </c>
      <c r="O196" s="98">
        <v>12577.356167268845</v>
      </c>
      <c r="P196" s="98">
        <v>10553.688183284015</v>
      </c>
      <c r="Q196" s="98">
        <v>10289.334908248769</v>
      </c>
      <c r="R196" s="98">
        <v>13333.001705514502</v>
      </c>
      <c r="S196" s="98">
        <v>15668.537241884385</v>
      </c>
      <c r="T196" s="98">
        <v>11593.523183108338</v>
      </c>
      <c r="U196" s="98">
        <v>10822.308298319325</v>
      </c>
      <c r="V196" s="98">
        <v>11260.557511437657</v>
      </c>
      <c r="W196" s="98">
        <v>11325.172737353918</v>
      </c>
      <c r="X196" s="98">
        <v>13885.626779604228</v>
      </c>
      <c r="Y196" s="98">
        <v>9893.540133470502</v>
      </c>
      <c r="DA196" s="63" t="s">
        <v>2246</v>
      </c>
    </row>
    <row r="197" spans="1:105" ht="12" customHeight="1" x14ac:dyDescent="0.25">
      <c r="A197" s="97" t="s">
        <v>53</v>
      </c>
      <c r="B197" s="98">
        <v>53.190301836576644</v>
      </c>
      <c r="C197" s="98">
        <v>52.10570652275581</v>
      </c>
      <c r="D197" s="98">
        <v>62.485076703250499</v>
      </c>
      <c r="E197" s="98">
        <v>65.059807027862078</v>
      </c>
      <c r="F197" s="98">
        <v>62.911211977093032</v>
      </c>
      <c r="G197" s="98">
        <v>67.935230952786412</v>
      </c>
      <c r="H197" s="98">
        <v>69.372292667055518</v>
      </c>
      <c r="I197" s="98">
        <v>47.169730471081088</v>
      </c>
      <c r="J197" s="98">
        <v>59.657692471538901</v>
      </c>
      <c r="K197" s="98">
        <v>55.937169473776244</v>
      </c>
      <c r="L197" s="98">
        <v>59.559464747789917</v>
      </c>
      <c r="M197" s="98">
        <v>68.648362553280393</v>
      </c>
      <c r="N197" s="98">
        <v>62.084595248515861</v>
      </c>
      <c r="O197" s="98">
        <v>59.69775139504813</v>
      </c>
      <c r="P197" s="98">
        <v>50.333693468195627</v>
      </c>
      <c r="Q197" s="98">
        <v>49.288114717925097</v>
      </c>
      <c r="R197" s="98">
        <v>64.218535892801128</v>
      </c>
      <c r="S197" s="98">
        <v>76.927988522540275</v>
      </c>
      <c r="T197" s="98">
        <v>57.231512517436876</v>
      </c>
      <c r="U197" s="98">
        <v>53.676897314709834</v>
      </c>
      <c r="V197" s="98">
        <v>56.977972276394972</v>
      </c>
      <c r="W197" s="98">
        <v>57.325298881011889</v>
      </c>
      <c r="X197" s="98">
        <v>69.622575839817998</v>
      </c>
      <c r="Y197" s="98">
        <v>49.354377666540287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0.95903958850366289</v>
      </c>
      <c r="C198" s="122">
        <f t="shared" si="102"/>
        <v>1.2172085764877763</v>
      </c>
      <c r="D198" s="122">
        <f t="shared" si="102"/>
        <v>2.1162367838026444</v>
      </c>
      <c r="E198" s="122">
        <f t="shared" si="102"/>
        <v>3.9982164988352289</v>
      </c>
      <c r="F198" s="122">
        <f t="shared" si="102"/>
        <v>2.4266466171917584</v>
      </c>
      <c r="G198" s="122">
        <f t="shared" si="102"/>
        <v>2.8368227153699883</v>
      </c>
      <c r="H198" s="122">
        <f t="shared" si="102"/>
        <v>4.6511903835230139</v>
      </c>
      <c r="I198" s="122">
        <f t="shared" si="102"/>
        <v>6.795864265223619</v>
      </c>
      <c r="J198" s="122">
        <f t="shared" si="102"/>
        <v>4.0264487920700356</v>
      </c>
      <c r="K198" s="122">
        <f t="shared" si="102"/>
        <v>4.0311147830967204</v>
      </c>
      <c r="L198" s="122">
        <f t="shared" si="102"/>
        <v>5.4756626694637429</v>
      </c>
      <c r="M198" s="122">
        <f t="shared" si="102"/>
        <v>6.8678464008807376</v>
      </c>
      <c r="N198" s="122">
        <f t="shared" si="102"/>
        <v>17.721131288279359</v>
      </c>
      <c r="O198" s="122">
        <f t="shared" si="102"/>
        <v>14.633974770608992</v>
      </c>
      <c r="P198" s="122">
        <f t="shared" si="102"/>
        <v>11.668133460485437</v>
      </c>
      <c r="Q198" s="122">
        <f t="shared" si="102"/>
        <v>18.480265215660765</v>
      </c>
      <c r="R198" s="122">
        <f t="shared" si="102"/>
        <v>17.117522063396358</v>
      </c>
      <c r="S198" s="122">
        <f t="shared" si="102"/>
        <v>18.245380734584192</v>
      </c>
      <c r="T198" s="122">
        <f t="shared" si="102"/>
        <v>23.340999110595366</v>
      </c>
      <c r="U198" s="122">
        <f t="shared" si="102"/>
        <v>31.2088036833517</v>
      </c>
      <c r="V198" s="122">
        <f t="shared" si="102"/>
        <v>15.274499257045797</v>
      </c>
      <c r="W198" s="122">
        <f t="shared" si="102"/>
        <v>49.113197830065282</v>
      </c>
      <c r="X198" s="122">
        <f t="shared" si="102"/>
        <v>48.689887827482124</v>
      </c>
      <c r="Y198" s="122">
        <f t="shared" si="102"/>
        <v>42.045946954131097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0.95903958850366289</v>
      </c>
      <c r="C199" s="98">
        <f>RES_hhdet_fech!C8</f>
        <v>1.2172085764877763</v>
      </c>
      <c r="D199" s="98">
        <f>RES_hhdet_fech!D8</f>
        <v>2.1162367838026444</v>
      </c>
      <c r="E199" s="98">
        <f>RES_hhdet_fech!E8</f>
        <v>3.9982164988352289</v>
      </c>
      <c r="F199" s="98">
        <f>RES_hhdet_fech!F8</f>
        <v>2.4266466171917584</v>
      </c>
      <c r="G199" s="98">
        <f>RES_hhdet_fech!G8</f>
        <v>2.8368227153699883</v>
      </c>
      <c r="H199" s="98">
        <f>RES_hhdet_fech!H8</f>
        <v>4.6511903835230139</v>
      </c>
      <c r="I199" s="98">
        <f>RES_hhdet_fech!I8</f>
        <v>6.795864265223619</v>
      </c>
      <c r="J199" s="98">
        <f>RES_hhdet_fech!J8</f>
        <v>4.0264487920700356</v>
      </c>
      <c r="K199" s="98">
        <f>RES_hhdet_fech!K8</f>
        <v>4.0311147830967204</v>
      </c>
      <c r="L199" s="98">
        <f>RES_hhdet_fech!L8</f>
        <v>5.4756626694637429</v>
      </c>
      <c r="M199" s="98">
        <f>RES_hhdet_fech!M8</f>
        <v>6.8678464008807376</v>
      </c>
      <c r="N199" s="98">
        <f>RES_hhdet_fech!N8</f>
        <v>17.721131288279359</v>
      </c>
      <c r="O199" s="98">
        <f>RES_hhdet_fech!O8</f>
        <v>14.633974770608992</v>
      </c>
      <c r="P199" s="98">
        <f>RES_hhdet_fech!P8</f>
        <v>11.668133460485437</v>
      </c>
      <c r="Q199" s="98">
        <f>RES_hhdet_fech!Q8</f>
        <v>18.480265215660765</v>
      </c>
      <c r="R199" s="98">
        <f>RES_hhdet_fech!R8</f>
        <v>17.117522063396358</v>
      </c>
      <c r="S199" s="98">
        <f>RES_hhdet_fech!S8</f>
        <v>18.245380734584192</v>
      </c>
      <c r="T199" s="98">
        <f>RES_hhdet_fech!T8</f>
        <v>23.340999110595366</v>
      </c>
      <c r="U199" s="98">
        <f>RES_hhdet_fech!U8</f>
        <v>31.2088036833517</v>
      </c>
      <c r="V199" s="98">
        <f>RES_hhdet_fech!V8</f>
        <v>15.274499257045797</v>
      </c>
      <c r="W199" s="98">
        <f>RES_hhdet_fech!W8</f>
        <v>49.113197830065282</v>
      </c>
      <c r="X199" s="98">
        <f>RES_hhdet_fech!X8</f>
        <v>48.689887827482124</v>
      </c>
      <c r="Y199" s="98">
        <f>RES_hhdet_fech!Y8</f>
        <v>42.045946954131097</v>
      </c>
      <c r="DA199" s="63" t="s">
        <v>2249</v>
      </c>
    </row>
    <row r="200" spans="1:105" ht="12" customHeight="1" x14ac:dyDescent="0.25">
      <c r="A200" s="121" t="s">
        <v>55</v>
      </c>
      <c r="B200" s="122">
        <v>1799.0557608724519</v>
      </c>
      <c r="C200" s="122">
        <v>1787.0278739989869</v>
      </c>
      <c r="D200" s="122">
        <v>1862.3319627833482</v>
      </c>
      <c r="E200" s="122">
        <v>1989.0891568979955</v>
      </c>
      <c r="F200" s="122">
        <v>1853.1082635797784</v>
      </c>
      <c r="G200" s="122">
        <v>1852.1901098687702</v>
      </c>
      <c r="H200" s="122">
        <v>2016.7991071544507</v>
      </c>
      <c r="I200" s="122">
        <v>1892.1007402237101</v>
      </c>
      <c r="J200" s="122">
        <v>2003.712222083519</v>
      </c>
      <c r="K200" s="122">
        <v>1944.4902204530506</v>
      </c>
      <c r="L200" s="122">
        <v>1979.6833529420555</v>
      </c>
      <c r="M200" s="122">
        <v>1964.92933672454</v>
      </c>
      <c r="N200" s="122">
        <v>1630.1235238381557</v>
      </c>
      <c r="O200" s="122">
        <v>1653.2467212098036</v>
      </c>
      <c r="P200" s="122">
        <v>1707.2016054912465</v>
      </c>
      <c r="Q200" s="122">
        <v>2000.3497722787865</v>
      </c>
      <c r="R200" s="122">
        <v>1951.4712849940186</v>
      </c>
      <c r="S200" s="122">
        <v>1910.8241779222515</v>
      </c>
      <c r="T200" s="122">
        <v>1892.4341412487483</v>
      </c>
      <c r="U200" s="122">
        <v>1886.7966426916958</v>
      </c>
      <c r="V200" s="122">
        <v>2029.8931018387486</v>
      </c>
      <c r="W200" s="122">
        <v>1814.9749349691556</v>
      </c>
      <c r="X200" s="122">
        <v>1807.7261225969899</v>
      </c>
      <c r="Y200" s="122">
        <v>1952.53689551716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2067.7629744674841</v>
      </c>
      <c r="C202" s="98">
        <v>1891.3658829472993</v>
      </c>
      <c r="D202" s="98">
        <v>2138.5435630295801</v>
      </c>
      <c r="E202" s="98">
        <v>2129.0298001884412</v>
      </c>
      <c r="F202" s="98">
        <v>1853.3976461637358</v>
      </c>
      <c r="G202" s="98">
        <v>2222.733872413562</v>
      </c>
      <c r="H202" s="98">
        <v>2274.8228422799434</v>
      </c>
      <c r="I202" s="98">
        <v>1941.1032077927202</v>
      </c>
      <c r="J202" s="98">
        <v>1933.5808148883109</v>
      </c>
      <c r="K202" s="98">
        <v>2025.4613046291297</v>
      </c>
      <c r="L202" s="98">
        <v>2637.7160280763824</v>
      </c>
      <c r="M202" s="98">
        <v>2106.5343484654504</v>
      </c>
      <c r="N202" s="98">
        <v>1669.5005330744393</v>
      </c>
      <c r="O202" s="98">
        <v>1891.7415876840796</v>
      </c>
      <c r="P202" s="98">
        <v>1805.6932294418361</v>
      </c>
      <c r="Q202" s="98">
        <v>1863.8576635727516</v>
      </c>
      <c r="R202" s="98">
        <v>1570.6560998890589</v>
      </c>
      <c r="S202" s="98">
        <v>1961.1414143033867</v>
      </c>
      <c r="T202" s="98">
        <v>2006.7470465225906</v>
      </c>
      <c r="U202" s="98">
        <v>2023.3827248483517</v>
      </c>
      <c r="V202" s="98">
        <v>1548.8129730037663</v>
      </c>
      <c r="W202" s="98">
        <v>1624.7288022260632</v>
      </c>
      <c r="X202" s="98">
        <v>1624.5973838398138</v>
      </c>
      <c r="Y202" s="98">
        <v>1666.4154840457156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1161.2855166847946</v>
      </c>
      <c r="D203" s="98">
        <v>1314.6398876568628</v>
      </c>
      <c r="E203" s="98">
        <v>1365.5317408749988</v>
      </c>
      <c r="F203" s="98">
        <v>1160.4998504945838</v>
      </c>
      <c r="G203" s="98">
        <v>1368.2754152369171</v>
      </c>
      <c r="H203" s="98">
        <v>1498.2854814892059</v>
      </c>
      <c r="I203" s="98">
        <v>1243.6416609700896</v>
      </c>
      <c r="J203" s="98">
        <v>1274.2840861744999</v>
      </c>
      <c r="K203" s="98">
        <v>0</v>
      </c>
      <c r="L203" s="98">
        <v>1698.5648388320596</v>
      </c>
      <c r="M203" s="98">
        <v>1411.3423374439608</v>
      </c>
      <c r="N203" s="98">
        <v>1073.513366347112</v>
      </c>
      <c r="O203" s="98">
        <v>1268.3603614754309</v>
      </c>
      <c r="P203" s="98">
        <v>1221.7776756268261</v>
      </c>
      <c r="Q203" s="98">
        <v>1350.9218104931476</v>
      </c>
      <c r="R203" s="98">
        <v>1189.0562768574446</v>
      </c>
      <c r="S203" s="98">
        <v>1447.6867888028257</v>
      </c>
      <c r="T203" s="98">
        <v>1590.9316924515349</v>
      </c>
      <c r="U203" s="98">
        <v>1682.0635034231263</v>
      </c>
      <c r="V203" s="98">
        <v>1332.0205097524795</v>
      </c>
      <c r="W203" s="98">
        <v>1404.0918685783763</v>
      </c>
      <c r="X203" s="98">
        <v>1419.7827392077293</v>
      </c>
      <c r="Y203" s="98">
        <v>1489.3829205458846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425.37685502443776</v>
      </c>
      <c r="D204" s="101">
        <v>472.89983663912761</v>
      </c>
      <c r="E204" s="101">
        <v>578.3540059566468</v>
      </c>
      <c r="F204" s="101">
        <v>430.83495868713794</v>
      </c>
      <c r="G204" s="101">
        <v>445.38464862220036</v>
      </c>
      <c r="H204" s="101">
        <v>623.12178397432103</v>
      </c>
      <c r="I204" s="101">
        <v>436.95153690243689</v>
      </c>
      <c r="J204" s="101">
        <v>501.06733247119422</v>
      </c>
      <c r="K204" s="101">
        <v>0</v>
      </c>
      <c r="L204" s="101">
        <v>577.3199980616356</v>
      </c>
      <c r="M204" s="101">
        <v>538.49653028720604</v>
      </c>
      <c r="N204" s="101">
        <v>264.55421664382203</v>
      </c>
      <c r="O204" s="101">
        <v>335.63349783349952</v>
      </c>
      <c r="P204" s="101">
        <v>331.577991103089</v>
      </c>
      <c r="Q204" s="101">
        <v>524.92536388850419</v>
      </c>
      <c r="R204" s="101">
        <v>446.80755400108239</v>
      </c>
      <c r="S204" s="101">
        <v>413.98624700518008</v>
      </c>
      <c r="T204" s="101">
        <v>466.14026142170599</v>
      </c>
      <c r="U204" s="101">
        <v>485.35917639164921</v>
      </c>
      <c r="V204" s="101">
        <v>415.23863260421325</v>
      </c>
      <c r="W204" s="101">
        <v>353.97263172399403</v>
      </c>
      <c r="X204" s="101">
        <v>420.99207936732085</v>
      </c>
      <c r="Y204" s="101">
        <v>541.62119997026775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735.90866166035687</v>
      </c>
      <c r="D205" s="104">
        <v>841.74005101773503</v>
      </c>
      <c r="E205" s="104">
        <v>787.17773491835237</v>
      </c>
      <c r="F205" s="104">
        <v>729.66489180744566</v>
      </c>
      <c r="G205" s="104">
        <v>922.89076661471654</v>
      </c>
      <c r="H205" s="104">
        <v>875.16369751488514</v>
      </c>
      <c r="I205" s="104">
        <v>806.69012406765262</v>
      </c>
      <c r="J205" s="104">
        <v>773.2167537033057</v>
      </c>
      <c r="K205" s="104">
        <v>0</v>
      </c>
      <c r="L205" s="104">
        <v>1121.2448407704237</v>
      </c>
      <c r="M205" s="104">
        <v>872.84580715675486</v>
      </c>
      <c r="N205" s="104">
        <v>808.95914970329011</v>
      </c>
      <c r="O205" s="104">
        <v>932.72686364193146</v>
      </c>
      <c r="P205" s="104">
        <v>890.19968452373735</v>
      </c>
      <c r="Q205" s="104">
        <v>825.99644660464321</v>
      </c>
      <c r="R205" s="104">
        <v>742.24872285636218</v>
      </c>
      <c r="S205" s="104">
        <v>1033.7005417976454</v>
      </c>
      <c r="T205" s="104">
        <v>1124.7914310298286</v>
      </c>
      <c r="U205" s="104">
        <v>1196.7043270314773</v>
      </c>
      <c r="V205" s="104">
        <v>916.78187714826618</v>
      </c>
      <c r="W205" s="104">
        <v>1050.1192368543823</v>
      </c>
      <c r="X205" s="104">
        <v>998.79065984040835</v>
      </c>
      <c r="Y205" s="104">
        <v>947.76172057561723</v>
      </c>
      <c r="DA205" s="132" t="s">
        <v>2255</v>
      </c>
    </row>
    <row r="206" spans="1:105" ht="12" customHeight="1" x14ac:dyDescent="0.25">
      <c r="A206" s="106" t="s">
        <v>122</v>
      </c>
      <c r="B206" s="101">
        <v>1695.4711598836154</v>
      </c>
      <c r="C206" s="101">
        <v>1757.7206377202876</v>
      </c>
      <c r="D206" s="101">
        <v>1780.7340087037003</v>
      </c>
      <c r="E206" s="101">
        <v>1958.6110771706465</v>
      </c>
      <c r="F206" s="101">
        <v>1861.187473212691</v>
      </c>
      <c r="G206" s="101">
        <v>1788.2846293469097</v>
      </c>
      <c r="H206" s="101">
        <v>1985.8815850853694</v>
      </c>
      <c r="I206" s="101">
        <v>1894.2383429684617</v>
      </c>
      <c r="J206" s="101">
        <v>2023.533177509174</v>
      </c>
      <c r="K206" s="101">
        <v>1950.9084620640781</v>
      </c>
      <c r="L206" s="101">
        <v>1947.5439886373108</v>
      </c>
      <c r="M206" s="101">
        <v>1981.1104381893208</v>
      </c>
      <c r="N206" s="101">
        <v>1661.9693865604308</v>
      </c>
      <c r="O206" s="101">
        <v>1678.7893505098718</v>
      </c>
      <c r="P206" s="101">
        <v>1740.8650060464099</v>
      </c>
      <c r="Q206" s="101">
        <v>2046.6054959085468</v>
      </c>
      <c r="R206" s="101">
        <v>2009.066024171588</v>
      </c>
      <c r="S206" s="101">
        <v>1947.5722711635342</v>
      </c>
      <c r="T206" s="101">
        <v>1925.774998927332</v>
      </c>
      <c r="U206" s="101">
        <v>1917.9442760808645</v>
      </c>
      <c r="V206" s="101">
        <v>2098.0373199440437</v>
      </c>
      <c r="W206" s="101">
        <v>1865.2620460646745</v>
      </c>
      <c r="X206" s="101">
        <v>1855.6635971384746</v>
      </c>
      <c r="Y206" s="101">
        <v>2008.2067172389693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1172.5361588226756</v>
      </c>
      <c r="D207" s="104">
        <v>1190.2272324808062</v>
      </c>
      <c r="E207" s="104">
        <v>1357.2311482549694</v>
      </c>
      <c r="F207" s="104">
        <v>1265.4997529748107</v>
      </c>
      <c r="G207" s="104">
        <v>1197.6219775628924</v>
      </c>
      <c r="H207" s="104">
        <v>1396.0569789898882</v>
      </c>
      <c r="I207" s="104">
        <v>1295.829486800709</v>
      </c>
      <c r="J207" s="104">
        <v>1409.9266131557345</v>
      </c>
      <c r="K207" s="104">
        <v>1344.6882348587396</v>
      </c>
      <c r="L207" s="104">
        <v>1339.9458444406444</v>
      </c>
      <c r="M207" s="104">
        <v>1396.1062779761617</v>
      </c>
      <c r="N207" s="104">
        <v>1109.5867534389095</v>
      </c>
      <c r="O207" s="104">
        <v>1136.1896746748091</v>
      </c>
      <c r="P207" s="104">
        <v>1183.4776197859094</v>
      </c>
      <c r="Q207" s="104">
        <v>1469.3738345300289</v>
      </c>
      <c r="R207" s="104">
        <v>1452.7413756835506</v>
      </c>
      <c r="S207" s="104">
        <v>1424.1485037658699</v>
      </c>
      <c r="T207" s="104">
        <v>1439.0526181866048</v>
      </c>
      <c r="U207" s="104">
        <v>1451.8749965449624</v>
      </c>
      <c r="V207" s="104">
        <v>1617.3179818672622</v>
      </c>
      <c r="W207" s="104">
        <v>1417.9619692274755</v>
      </c>
      <c r="X207" s="104">
        <v>1436.2324798430436</v>
      </c>
      <c r="Y207" s="104">
        <v>1599.1383624259029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399.98745228371831</v>
      </c>
      <c r="D208" s="98">
        <v>398.31925757436414</v>
      </c>
      <c r="E208" s="98">
        <v>538.31477579674697</v>
      </c>
      <c r="F208" s="98">
        <v>437.4311785791931</v>
      </c>
      <c r="G208" s="98">
        <v>361.85948966476508</v>
      </c>
      <c r="H208" s="98">
        <v>544.71587537828088</v>
      </c>
      <c r="I208" s="98">
        <v>423.37550026611979</v>
      </c>
      <c r="J208" s="98">
        <v>515.22503984134005</v>
      </c>
      <c r="K208" s="98">
        <v>457.21345086818798</v>
      </c>
      <c r="L208" s="98">
        <v>438.76551074890392</v>
      </c>
      <c r="M208" s="98">
        <v>515.3365166152571</v>
      </c>
      <c r="N208" s="98">
        <v>261.67194684351739</v>
      </c>
      <c r="O208" s="98">
        <v>285.68137286700983</v>
      </c>
      <c r="P208" s="98">
        <v>304.85506086392212</v>
      </c>
      <c r="Q208" s="98">
        <v>543.94573618353502</v>
      </c>
      <c r="R208" s="98">
        <v>517.09757043000582</v>
      </c>
      <c r="S208" s="98">
        <v>473.49656371297635</v>
      </c>
      <c r="T208" s="98">
        <v>481.98835902983404</v>
      </c>
      <c r="U208" s="98">
        <v>471.62333066695271</v>
      </c>
      <c r="V208" s="98">
        <v>558.35214422200443</v>
      </c>
      <c r="W208" s="98">
        <v>396.73848964620254</v>
      </c>
      <c r="X208" s="98">
        <v>468.38438767587132</v>
      </c>
      <c r="Y208" s="98">
        <v>630.50221380008975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772.54870653895739</v>
      </c>
      <c r="D209" s="98">
        <v>791.90797490644206</v>
      </c>
      <c r="E209" s="98">
        <v>818.91637245822244</v>
      </c>
      <c r="F209" s="98">
        <v>828.0685743956177</v>
      </c>
      <c r="G209" s="98">
        <v>835.76248789812746</v>
      </c>
      <c r="H209" s="98">
        <v>851.34110361160754</v>
      </c>
      <c r="I209" s="98">
        <v>872.45398653458938</v>
      </c>
      <c r="J209" s="98">
        <v>894.70157331439464</v>
      </c>
      <c r="K209" s="98">
        <v>887.47478399055171</v>
      </c>
      <c r="L209" s="98">
        <v>901.18033369174054</v>
      </c>
      <c r="M209" s="98">
        <v>880.76976136090445</v>
      </c>
      <c r="N209" s="98">
        <v>847.91480659539184</v>
      </c>
      <c r="O209" s="98">
        <v>850.50830180779917</v>
      </c>
      <c r="P209" s="98">
        <v>878.62255892198698</v>
      </c>
      <c r="Q209" s="98">
        <v>925.4280983464937</v>
      </c>
      <c r="R209" s="98">
        <v>935.64380525354454</v>
      </c>
      <c r="S209" s="98">
        <v>950.65194005289356</v>
      </c>
      <c r="T209" s="98">
        <v>957.06425915677119</v>
      </c>
      <c r="U209" s="98">
        <v>980.2516658780097</v>
      </c>
      <c r="V209" s="98">
        <v>1058.9658376452578</v>
      </c>
      <c r="W209" s="98">
        <v>1021.2234795812727</v>
      </c>
      <c r="X209" s="98">
        <v>967.84809216717235</v>
      </c>
      <c r="Y209" s="98">
        <v>968.63614862581301</v>
      </c>
      <c r="DA209" s="63" t="s">
        <v>2259</v>
      </c>
    </row>
    <row r="210" spans="1:105" ht="12" customHeight="1" x14ac:dyDescent="0.25">
      <c r="A210" s="121" t="s">
        <v>54</v>
      </c>
      <c r="B210" s="122">
        <v>716.45238701513676</v>
      </c>
      <c r="C210" s="122">
        <v>734.31335542011323</v>
      </c>
      <c r="D210" s="122">
        <v>763.68899456922395</v>
      </c>
      <c r="E210" s="122">
        <v>781.22526864693043</v>
      </c>
      <c r="F210" s="122">
        <v>758.42839493682516</v>
      </c>
      <c r="G210" s="122">
        <v>747.9225717111018</v>
      </c>
      <c r="H210" s="122">
        <v>733.58266532535833</v>
      </c>
      <c r="I210" s="122">
        <v>675.08212874717037</v>
      </c>
      <c r="J210" s="122">
        <v>607.73872774791801</v>
      </c>
      <c r="K210" s="122">
        <v>581.15681161523037</v>
      </c>
      <c r="L210" s="122">
        <v>598.31272536000188</v>
      </c>
      <c r="M210" s="122">
        <v>505.00684630579167</v>
      </c>
      <c r="N210" s="122">
        <v>431.51713806909868</v>
      </c>
      <c r="O210" s="122">
        <v>442.40114678871538</v>
      </c>
      <c r="P210" s="122">
        <v>422.7165428308827</v>
      </c>
      <c r="Q210" s="122">
        <v>448.84344618437626</v>
      </c>
      <c r="R210" s="122">
        <v>414.44413272063775</v>
      </c>
      <c r="S210" s="122">
        <v>515.76337584418241</v>
      </c>
      <c r="T210" s="122">
        <v>548.80840392896266</v>
      </c>
      <c r="U210" s="122">
        <v>564.19362870861767</v>
      </c>
      <c r="V210" s="122">
        <v>833.73815101815057</v>
      </c>
      <c r="W210" s="122">
        <v>769.93605111270813</v>
      </c>
      <c r="X210" s="122">
        <v>700.5169551388974</v>
      </c>
      <c r="Y210" s="122">
        <v>671.20927094083095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739.42322048850644</v>
      </c>
      <c r="C212" s="98">
        <v>744.79017917585713</v>
      </c>
      <c r="D212" s="98">
        <v>791.92298057345567</v>
      </c>
      <c r="E212" s="98">
        <v>803.69986031050496</v>
      </c>
      <c r="F212" s="98">
        <v>767.94610669552048</v>
      </c>
      <c r="G212" s="98">
        <v>767.05720027421467</v>
      </c>
      <c r="H212" s="98">
        <v>760.27265776620652</v>
      </c>
      <c r="I212" s="98">
        <v>692.74740503010753</v>
      </c>
      <c r="J212" s="98">
        <v>617.3516854931197</v>
      </c>
      <c r="K212" s="98">
        <v>617.76442052691448</v>
      </c>
      <c r="L212" s="98">
        <v>654.0168905129417</v>
      </c>
      <c r="M212" s="98">
        <v>540.32233974456221</v>
      </c>
      <c r="N212" s="98">
        <v>457.74723622683496</v>
      </c>
      <c r="O212" s="98">
        <v>497.59173513917682</v>
      </c>
      <c r="P212" s="98">
        <v>467.66996502301089</v>
      </c>
      <c r="Q212" s="98">
        <v>499.40449952453969</v>
      </c>
      <c r="R212" s="98">
        <v>443.95769498912341</v>
      </c>
      <c r="S212" s="98">
        <v>585.35603950165262</v>
      </c>
      <c r="T212" s="98">
        <v>631.51064388406542</v>
      </c>
      <c r="U212" s="98">
        <v>653.9825096758226</v>
      </c>
      <c r="V212" s="98">
        <v>913.99602251730676</v>
      </c>
      <c r="W212" s="98">
        <v>887.50912705110693</v>
      </c>
      <c r="X212" s="98">
        <v>803.79040327288862</v>
      </c>
      <c r="Y212" s="98">
        <v>764.66327217023945</v>
      </c>
      <c r="DA212" s="63" t="s">
        <v>2262</v>
      </c>
    </row>
    <row r="213" spans="1:105" ht="12" customHeight="1" x14ac:dyDescent="0.25">
      <c r="A213" s="109" t="s">
        <v>120</v>
      </c>
      <c r="B213" s="33">
        <v>521.69827292905723</v>
      </c>
      <c r="C213" s="33">
        <v>650.32826688944931</v>
      </c>
      <c r="D213" s="33">
        <v>496.914341343844</v>
      </c>
      <c r="E213" s="33">
        <v>513.33472590762051</v>
      </c>
      <c r="F213" s="33">
        <v>653.01480836653548</v>
      </c>
      <c r="G213" s="33">
        <v>575.63823985190891</v>
      </c>
      <c r="H213" s="33">
        <v>537.54017777907723</v>
      </c>
      <c r="I213" s="33">
        <v>552.74154333332751</v>
      </c>
      <c r="J213" s="33">
        <v>550.36101501348173</v>
      </c>
      <c r="K213" s="33">
        <v>429.18833285715345</v>
      </c>
      <c r="L213" s="33">
        <v>444.52302053798826</v>
      </c>
      <c r="M213" s="33">
        <v>436.48922871019079</v>
      </c>
      <c r="N213" s="33">
        <v>389.16735542858413</v>
      </c>
      <c r="O213" s="33">
        <v>358.48327965867327</v>
      </c>
      <c r="P213" s="33">
        <v>356.54509748804065</v>
      </c>
      <c r="Q213" s="33">
        <v>378.80744787892451</v>
      </c>
      <c r="R213" s="33">
        <v>377.36098409765026</v>
      </c>
      <c r="S213" s="33">
        <v>423.75245528583292</v>
      </c>
      <c r="T213" s="33">
        <v>440.15875204397292</v>
      </c>
      <c r="U213" s="33">
        <v>447.15550745393318</v>
      </c>
      <c r="V213" s="33">
        <v>734.00814889857566</v>
      </c>
      <c r="W213" s="33">
        <v>631.46060963965419</v>
      </c>
      <c r="X213" s="33">
        <v>577.70967319777992</v>
      </c>
      <c r="Y213" s="33">
        <v>560.01131742161954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6853.9912362663617</v>
      </c>
      <c r="C215" s="117">
        <f t="shared" si="103"/>
        <v>6859.3876264338933</v>
      </c>
      <c r="D215" s="117">
        <f t="shared" si="103"/>
        <v>8101.3813175782489</v>
      </c>
      <c r="E215" s="117">
        <f t="shared" si="103"/>
        <v>8649.6827585080464</v>
      </c>
      <c r="F215" s="117">
        <f t="shared" si="103"/>
        <v>8396.6383000652786</v>
      </c>
      <c r="G215" s="117">
        <f t="shared" si="103"/>
        <v>9129.68671379429</v>
      </c>
      <c r="H215" s="117">
        <f t="shared" si="103"/>
        <v>9582.573674429841</v>
      </c>
      <c r="I215" s="117">
        <f t="shared" si="103"/>
        <v>7029.7579460948691</v>
      </c>
      <c r="J215" s="117">
        <f t="shared" si="103"/>
        <v>8593.1984964518942</v>
      </c>
      <c r="K215" s="117">
        <f t="shared" si="103"/>
        <v>8220.3066733250489</v>
      </c>
      <c r="L215" s="117">
        <f t="shared" si="103"/>
        <v>8799.6344163918075</v>
      </c>
      <c r="M215" s="117">
        <f t="shared" si="103"/>
        <v>10013.327383928396</v>
      </c>
      <c r="N215" s="117">
        <f t="shared" si="103"/>
        <v>9321.4829048003267</v>
      </c>
      <c r="O215" s="117">
        <f t="shared" si="103"/>
        <v>9093.5875021962456</v>
      </c>
      <c r="P215" s="117">
        <f t="shared" si="103"/>
        <v>7882.1820522602038</v>
      </c>
      <c r="Q215" s="117">
        <f t="shared" si="103"/>
        <v>7969.0294532333555</v>
      </c>
      <c r="R215" s="117">
        <f t="shared" ref="R215:V215" si="104">R216+R219+R221+R231</f>
        <v>9903.5223615543164</v>
      </c>
      <c r="S215" s="117">
        <f t="shared" si="104"/>
        <v>11602.89063862677</v>
      </c>
      <c r="T215" s="117">
        <f t="shared" si="104"/>
        <v>9138.5218735942726</v>
      </c>
      <c r="U215" s="117">
        <f t="shared" si="104"/>
        <v>8757.6802019036804</v>
      </c>
      <c r="V215" s="117">
        <f t="shared" si="104"/>
        <v>9316.0073698071828</v>
      </c>
      <c r="W215" s="117">
        <f t="shared" ref="W215:Y215" si="105">W216+W219+W221+W231</f>
        <v>9311.0302300045787</v>
      </c>
      <c r="X215" s="117">
        <f t="shared" si="105"/>
        <v>10916.36153527042</v>
      </c>
      <c r="Y215" s="117">
        <f t="shared" si="105"/>
        <v>8416.5764580686628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5443.778776276934</v>
      </c>
      <c r="C216" s="122">
        <f t="shared" si="106"/>
        <v>5428.3476779596122</v>
      </c>
      <c r="D216" s="122">
        <f t="shared" si="106"/>
        <v>6607.835519020693</v>
      </c>
      <c r="E216" s="122">
        <f t="shared" si="106"/>
        <v>7057.988885192759</v>
      </c>
      <c r="F216" s="122">
        <f t="shared" si="106"/>
        <v>6883.0889232463023</v>
      </c>
      <c r="G216" s="122">
        <f t="shared" si="106"/>
        <v>7613.7222174908702</v>
      </c>
      <c r="H216" s="122">
        <f t="shared" si="106"/>
        <v>7957.9663254972138</v>
      </c>
      <c r="I216" s="122">
        <f t="shared" si="106"/>
        <v>5497.3295907434158</v>
      </c>
      <c r="J216" s="122">
        <f t="shared" si="106"/>
        <v>7033.4387121224472</v>
      </c>
      <c r="K216" s="122">
        <f t="shared" si="106"/>
        <v>6702.3836327675945</v>
      </c>
      <c r="L216" s="122">
        <f t="shared" si="106"/>
        <v>7230.9012243271254</v>
      </c>
      <c r="M216" s="122">
        <f t="shared" si="106"/>
        <v>8481.1364414504042</v>
      </c>
      <c r="N216" s="122">
        <f t="shared" si="106"/>
        <v>7984.1257090962135</v>
      </c>
      <c r="O216" s="122">
        <f t="shared" si="106"/>
        <v>7734.4618005966886</v>
      </c>
      <c r="P216" s="122">
        <f t="shared" si="106"/>
        <v>6506.3252781044548</v>
      </c>
      <c r="Q216" s="122">
        <f t="shared" si="106"/>
        <v>6362.6760972744569</v>
      </c>
      <c r="R216" s="122">
        <f t="shared" ref="R216:V216" si="107">SUM(R217:R218)</f>
        <v>8323.7994352007172</v>
      </c>
      <c r="S216" s="122">
        <f t="shared" si="107"/>
        <v>9941.5796776194256</v>
      </c>
      <c r="T216" s="122">
        <f t="shared" si="107"/>
        <v>7408.4559144121549</v>
      </c>
      <c r="U216" s="122">
        <f t="shared" si="107"/>
        <v>6958.3725816330534</v>
      </c>
      <c r="V216" s="122">
        <f t="shared" si="107"/>
        <v>7262.5469271939737</v>
      </c>
      <c r="W216" s="122">
        <f t="shared" ref="W216:Y216" si="108">SUM(W217:W218)</f>
        <v>7311.0496985216569</v>
      </c>
      <c r="X216" s="122">
        <f t="shared" si="108"/>
        <v>8966.6355786335116</v>
      </c>
      <c r="Y216" s="122">
        <f t="shared" si="108"/>
        <v>6392.5540202037391</v>
      </c>
      <c r="DA216" s="130" t="s">
        <v>2413</v>
      </c>
    </row>
    <row r="217" spans="1:105" ht="12" customHeight="1" x14ac:dyDescent="0.25">
      <c r="A217" s="97" t="s">
        <v>51</v>
      </c>
      <c r="B217" s="98">
        <v>5390.5884744403575</v>
      </c>
      <c r="C217" s="98">
        <v>5376.2419714368561</v>
      </c>
      <c r="D217" s="98">
        <v>6545.3504423174427</v>
      </c>
      <c r="E217" s="98">
        <v>6992.929078164897</v>
      </c>
      <c r="F217" s="98">
        <v>6820.1777112692089</v>
      </c>
      <c r="G217" s="98">
        <v>7545.7869865380835</v>
      </c>
      <c r="H217" s="98">
        <v>7888.5940328301585</v>
      </c>
      <c r="I217" s="98">
        <v>5450.1598602723343</v>
      </c>
      <c r="J217" s="98">
        <v>6973.7810196509081</v>
      </c>
      <c r="K217" s="98">
        <v>6646.4464632938179</v>
      </c>
      <c r="L217" s="98">
        <v>7171.3417595793353</v>
      </c>
      <c r="M217" s="98">
        <v>8412.4880788971241</v>
      </c>
      <c r="N217" s="98">
        <v>7922.0411138476975</v>
      </c>
      <c r="O217" s="98">
        <v>7674.7640492016408</v>
      </c>
      <c r="P217" s="98">
        <v>6455.9915846362592</v>
      </c>
      <c r="Q217" s="98">
        <v>6313.3879825565318</v>
      </c>
      <c r="R217" s="98">
        <v>8259.5808993079154</v>
      </c>
      <c r="S217" s="98">
        <v>9864.6516890968851</v>
      </c>
      <c r="T217" s="98">
        <v>7351.2244018947176</v>
      </c>
      <c r="U217" s="98">
        <v>6904.6956843183434</v>
      </c>
      <c r="V217" s="98">
        <v>7205.5689549175786</v>
      </c>
      <c r="W217" s="98">
        <v>7253.7243996406451</v>
      </c>
      <c r="X217" s="98">
        <v>8897.0130027936939</v>
      </c>
      <c r="Y217" s="98">
        <v>6343.199642537199</v>
      </c>
      <c r="DA217" s="63" t="s">
        <v>2414</v>
      </c>
    </row>
    <row r="218" spans="1:105" ht="12" customHeight="1" x14ac:dyDescent="0.25">
      <c r="A218" s="97" t="s">
        <v>53</v>
      </c>
      <c r="B218" s="98">
        <v>53.190301836576644</v>
      </c>
      <c r="C218" s="98">
        <v>52.10570652275581</v>
      </c>
      <c r="D218" s="98">
        <v>62.485076703250499</v>
      </c>
      <c r="E218" s="98">
        <v>65.059807027862078</v>
      </c>
      <c r="F218" s="98">
        <v>62.911211977093032</v>
      </c>
      <c r="G218" s="98">
        <v>67.935230952786412</v>
      </c>
      <c r="H218" s="98">
        <v>69.372292667055518</v>
      </c>
      <c r="I218" s="98">
        <v>47.169730471081088</v>
      </c>
      <c r="J218" s="98">
        <v>59.657692471538901</v>
      </c>
      <c r="K218" s="98">
        <v>55.937169473776244</v>
      </c>
      <c r="L218" s="98">
        <v>59.559464747789917</v>
      </c>
      <c r="M218" s="98">
        <v>68.648362553280393</v>
      </c>
      <c r="N218" s="98">
        <v>62.084595248515861</v>
      </c>
      <c r="O218" s="98">
        <v>59.69775139504813</v>
      </c>
      <c r="P218" s="98">
        <v>50.333693468195627</v>
      </c>
      <c r="Q218" s="98">
        <v>49.288114717925097</v>
      </c>
      <c r="R218" s="98">
        <v>64.218535892801128</v>
      </c>
      <c r="S218" s="98">
        <v>76.927988522540275</v>
      </c>
      <c r="T218" s="98">
        <v>57.231512517436876</v>
      </c>
      <c r="U218" s="98">
        <v>53.676897314709834</v>
      </c>
      <c r="V218" s="98">
        <v>56.977972276394972</v>
      </c>
      <c r="W218" s="98">
        <v>57.325298881011889</v>
      </c>
      <c r="X218" s="98">
        <v>69.622575839817998</v>
      </c>
      <c r="Y218" s="98">
        <v>49.354377666540287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1.6097033841182162</v>
      </c>
      <c r="C219" s="122">
        <f t="shared" si="109"/>
        <v>2.369805811915108</v>
      </c>
      <c r="D219" s="122">
        <f t="shared" si="109"/>
        <v>4.3835720911458163</v>
      </c>
      <c r="E219" s="122">
        <f t="shared" si="109"/>
        <v>8.6842208813033768</v>
      </c>
      <c r="F219" s="122">
        <f t="shared" si="109"/>
        <v>5.4610960089979059</v>
      </c>
      <c r="G219" s="122">
        <f t="shared" si="109"/>
        <v>6.5623286865517967</v>
      </c>
      <c r="H219" s="122">
        <f t="shared" si="109"/>
        <v>11.01631585591368</v>
      </c>
      <c r="I219" s="122">
        <f t="shared" si="109"/>
        <v>16.305614914250228</v>
      </c>
      <c r="J219" s="122">
        <f t="shared" si="109"/>
        <v>9.8140569265726239</v>
      </c>
      <c r="K219" s="122">
        <f t="shared" si="109"/>
        <v>10.216555618275294</v>
      </c>
      <c r="L219" s="122">
        <f t="shared" si="109"/>
        <v>14.907348734164767</v>
      </c>
      <c r="M219" s="122">
        <f t="shared" si="109"/>
        <v>20.04811280399209</v>
      </c>
      <c r="N219" s="122">
        <f t="shared" si="109"/>
        <v>54.363872577425745</v>
      </c>
      <c r="O219" s="122">
        <f t="shared" si="109"/>
        <v>46.426023128096112</v>
      </c>
      <c r="P219" s="122">
        <f t="shared" si="109"/>
        <v>37.735577080755448</v>
      </c>
      <c r="Q219" s="122">
        <f t="shared" si="109"/>
        <v>60.431415308124777</v>
      </c>
      <c r="R219" s="122">
        <f t="shared" si="109"/>
        <v>56.684574448091141</v>
      </c>
      <c r="S219" s="122">
        <f t="shared" si="109"/>
        <v>61.902717528517243</v>
      </c>
      <c r="T219" s="122">
        <f t="shared" si="109"/>
        <v>81.548933277760653</v>
      </c>
      <c r="U219" s="122">
        <f t="shared" si="109"/>
        <v>111.55503232796997</v>
      </c>
      <c r="V219" s="122">
        <f t="shared" si="109"/>
        <v>55.579179706136138</v>
      </c>
      <c r="W219" s="122">
        <f t="shared" si="109"/>
        <v>181.19992925640108</v>
      </c>
      <c r="X219" s="122">
        <f t="shared" si="109"/>
        <v>181.1334565867347</v>
      </c>
      <c r="Y219" s="122">
        <f t="shared" si="109"/>
        <v>157.44057372371478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1.6097033841182162</v>
      </c>
      <c r="C220" s="98">
        <f>RES_hhdet_tesh!C8</f>
        <v>2.369805811915108</v>
      </c>
      <c r="D220" s="98">
        <f>RES_hhdet_tesh!D8</f>
        <v>4.3835720911458163</v>
      </c>
      <c r="E220" s="98">
        <f>RES_hhdet_tesh!E8</f>
        <v>8.6842208813033768</v>
      </c>
      <c r="F220" s="98">
        <f>RES_hhdet_tesh!F8</f>
        <v>5.4610960089979059</v>
      </c>
      <c r="G220" s="98">
        <f>RES_hhdet_tesh!G8</f>
        <v>6.5623286865517967</v>
      </c>
      <c r="H220" s="98">
        <f>RES_hhdet_tesh!H8</f>
        <v>11.01631585591368</v>
      </c>
      <c r="I220" s="98">
        <f>RES_hhdet_tesh!I8</f>
        <v>16.305614914250228</v>
      </c>
      <c r="J220" s="98">
        <f>RES_hhdet_tesh!J8</f>
        <v>9.8140569265726239</v>
      </c>
      <c r="K220" s="98">
        <f>RES_hhdet_tesh!K8</f>
        <v>10.216555618275294</v>
      </c>
      <c r="L220" s="98">
        <f>RES_hhdet_tesh!L8</f>
        <v>14.907348734164767</v>
      </c>
      <c r="M220" s="98">
        <f>RES_hhdet_tesh!M8</f>
        <v>20.04811280399209</v>
      </c>
      <c r="N220" s="98">
        <f>RES_hhdet_tesh!N8</f>
        <v>54.363872577425745</v>
      </c>
      <c r="O220" s="98">
        <f>RES_hhdet_tesh!O8</f>
        <v>46.426023128096112</v>
      </c>
      <c r="P220" s="98">
        <f>RES_hhdet_tesh!P8</f>
        <v>37.735577080755448</v>
      </c>
      <c r="Q220" s="98">
        <f>RES_hhdet_tesh!Q8</f>
        <v>60.431415308124777</v>
      </c>
      <c r="R220" s="98">
        <f>RES_hhdet_tesh!R8</f>
        <v>56.684574448091141</v>
      </c>
      <c r="S220" s="98">
        <f>RES_hhdet_tesh!S8</f>
        <v>61.902717528517243</v>
      </c>
      <c r="T220" s="98">
        <f>RES_hhdet_tesh!T8</f>
        <v>81.548933277760653</v>
      </c>
      <c r="U220" s="98">
        <f>RES_hhdet_tesh!U8</f>
        <v>111.55503232796997</v>
      </c>
      <c r="V220" s="98">
        <f>RES_hhdet_tesh!V8</f>
        <v>55.579179706136138</v>
      </c>
      <c r="W220" s="98">
        <f>RES_hhdet_tesh!W8</f>
        <v>181.19992925640108</v>
      </c>
      <c r="X220" s="98">
        <f>RES_hhdet_tesh!X8</f>
        <v>181.1334565867347</v>
      </c>
      <c r="Y220" s="98">
        <f>RES_hhdet_tesh!Y8</f>
        <v>157.44057372371478</v>
      </c>
      <c r="DA220" s="63" t="s">
        <v>2417</v>
      </c>
    </row>
    <row r="221" spans="1:105" ht="12" customHeight="1" x14ac:dyDescent="0.25">
      <c r="A221" s="121" t="s">
        <v>55</v>
      </c>
      <c r="B221" s="122">
        <v>988.87286015278187</v>
      </c>
      <c r="C221" s="122">
        <v>995.17973470857203</v>
      </c>
      <c r="D221" s="122">
        <v>1042.0299192059699</v>
      </c>
      <c r="E221" s="122">
        <v>1126.1715047364942</v>
      </c>
      <c r="F221" s="122">
        <v>1061.1632754801126</v>
      </c>
      <c r="G221" s="122">
        <v>1067.0130721198229</v>
      </c>
      <c r="H221" s="122">
        <v>1177.2424201917506</v>
      </c>
      <c r="I221" s="122">
        <v>1112.3326798728103</v>
      </c>
      <c r="J221" s="122">
        <v>1183.499193189044</v>
      </c>
      <c r="K221" s="122">
        <v>1155.6098220152089</v>
      </c>
      <c r="L221" s="122">
        <v>1185.2579716138368</v>
      </c>
      <c r="M221" s="122">
        <v>1192.0392491996388</v>
      </c>
      <c r="N221" s="122">
        <v>1005.165967177269</v>
      </c>
      <c r="O221" s="122">
        <v>1029.3966851212745</v>
      </c>
      <c r="P221" s="122">
        <v>1065.8232238590704</v>
      </c>
      <c r="Q221" s="122">
        <v>1255.3633214827514</v>
      </c>
      <c r="R221" s="122">
        <v>1249.655095979751</v>
      </c>
      <c r="S221" s="122">
        <v>1261.5824288889603</v>
      </c>
      <c r="T221" s="122">
        <v>1286.8486788875739</v>
      </c>
      <c r="U221" s="122">
        <v>1313.435040382217</v>
      </c>
      <c r="V221" s="122">
        <v>1432.2118017093185</v>
      </c>
      <c r="W221" s="122">
        <v>1297.0454345060186</v>
      </c>
      <c r="X221" s="122">
        <v>1293.3139976940256</v>
      </c>
      <c r="Y221" s="122">
        <v>1407.8036888865054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1045.4517597788144</v>
      </c>
      <c r="C223" s="98">
        <v>959.95665535094474</v>
      </c>
      <c r="D223" s="98">
        <v>1090.9447199239592</v>
      </c>
      <c r="E223" s="98">
        <v>1091.945265579174</v>
      </c>
      <c r="F223" s="98">
        <v>956.74082149140077</v>
      </c>
      <c r="G223" s="98">
        <v>1158.0776412961759</v>
      </c>
      <c r="H223" s="98">
        <v>1204.6625237009455</v>
      </c>
      <c r="I223" s="98">
        <v>1038.2847406679364</v>
      </c>
      <c r="J223" s="98">
        <v>1036.6483185282459</v>
      </c>
      <c r="K223" s="98">
        <v>1094.9655997940743</v>
      </c>
      <c r="L223" s="98">
        <v>1445.2351265761217</v>
      </c>
      <c r="M223" s="98">
        <v>1174.9597356564927</v>
      </c>
      <c r="N223" s="98">
        <v>954.09023055251714</v>
      </c>
      <c r="O223" s="98">
        <v>1115.8684619958035</v>
      </c>
      <c r="P223" s="98">
        <v>1071.9624953514478</v>
      </c>
      <c r="Q223" s="98">
        <v>1118.1066308346849</v>
      </c>
      <c r="R223" s="98">
        <v>988.92622794950717</v>
      </c>
      <c r="S223" s="98">
        <v>1349.5092500089181</v>
      </c>
      <c r="T223" s="98">
        <v>1480.6186837154644</v>
      </c>
      <c r="U223" s="98">
        <v>1564.5490476181612</v>
      </c>
      <c r="V223" s="98">
        <v>1235.0478456843277</v>
      </c>
      <c r="W223" s="98">
        <v>1318.2933849933752</v>
      </c>
      <c r="X223" s="98">
        <v>1321.0178285131383</v>
      </c>
      <c r="Y223" s="98">
        <v>1363.6233403764527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959.95477957399567</v>
      </c>
      <c r="D224" s="98">
        <v>1090.9872870688168</v>
      </c>
      <c r="E224" s="98">
        <v>1092.0057899844171</v>
      </c>
      <c r="F224" s="98">
        <v>956.74135563142613</v>
      </c>
      <c r="G224" s="98">
        <v>1157.6358099575393</v>
      </c>
      <c r="H224" s="98">
        <v>1203.651476893463</v>
      </c>
      <c r="I224" s="98">
        <v>1037.0693922583378</v>
      </c>
      <c r="J224" s="98">
        <v>1037.6724524301976</v>
      </c>
      <c r="K224" s="98">
        <v>0</v>
      </c>
      <c r="L224" s="98">
        <v>1451.6628573359476</v>
      </c>
      <c r="M224" s="98">
        <v>1181.043957337444</v>
      </c>
      <c r="N224" s="98">
        <v>960.37167625873633</v>
      </c>
      <c r="O224" s="98">
        <v>1124.8202520910429</v>
      </c>
      <c r="P224" s="98">
        <v>1079.9719815598896</v>
      </c>
      <c r="Q224" s="98">
        <v>1126.4274002582843</v>
      </c>
      <c r="R224" s="98">
        <v>997.97044785326648</v>
      </c>
      <c r="S224" s="98">
        <v>1366.8530960979654</v>
      </c>
      <c r="T224" s="98">
        <v>1499.914565864105</v>
      </c>
      <c r="U224" s="98">
        <v>1587.2937500804853</v>
      </c>
      <c r="V224" s="98">
        <v>1250.9422800529906</v>
      </c>
      <c r="W224" s="98">
        <v>1334.976251463806</v>
      </c>
      <c r="X224" s="98">
        <v>1337.5811090305504</v>
      </c>
      <c r="Y224" s="98">
        <v>1383.6276159734448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224.04611791363891</v>
      </c>
      <c r="D225" s="101">
        <v>249.24723605108173</v>
      </c>
      <c r="E225" s="101">
        <v>304.82805506606491</v>
      </c>
      <c r="F225" s="101">
        <v>227.07646382398045</v>
      </c>
      <c r="G225" s="101">
        <v>234.74504334282244</v>
      </c>
      <c r="H225" s="101">
        <v>328.48777937857801</v>
      </c>
      <c r="I225" s="101">
        <v>230.37926819068502</v>
      </c>
      <c r="J225" s="101">
        <v>264.45569872689214</v>
      </c>
      <c r="K225" s="101">
        <v>0</v>
      </c>
      <c r="L225" s="101">
        <v>330.41801656552389</v>
      </c>
      <c r="M225" s="101">
        <v>308.1981501806892</v>
      </c>
      <c r="N225" s="101">
        <v>151.41252655544622</v>
      </c>
      <c r="O225" s="101">
        <v>192.0933884491113</v>
      </c>
      <c r="P225" s="101">
        <v>189.77229703615231</v>
      </c>
      <c r="Q225" s="101">
        <v>300.4309536536411</v>
      </c>
      <c r="R225" s="101">
        <v>255.72172499690421</v>
      </c>
      <c r="S225" s="101">
        <v>333.15255430031993</v>
      </c>
      <c r="T225" s="101">
        <v>375.12313483427647</v>
      </c>
      <c r="U225" s="101">
        <v>390.58942304900819</v>
      </c>
      <c r="V225" s="101">
        <v>334.16040290472444</v>
      </c>
      <c r="W225" s="101">
        <v>284.85701460942363</v>
      </c>
      <c r="X225" s="101">
        <v>338.79044919014183</v>
      </c>
      <c r="Y225" s="101">
        <v>435.86589539782761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735.90866166035687</v>
      </c>
      <c r="D226" s="104">
        <v>841.74005101773503</v>
      </c>
      <c r="E226" s="104">
        <v>787.17773491835237</v>
      </c>
      <c r="F226" s="104">
        <v>729.66489180744566</v>
      </c>
      <c r="G226" s="104">
        <v>922.89076661471654</v>
      </c>
      <c r="H226" s="104">
        <v>875.16369751488514</v>
      </c>
      <c r="I226" s="104">
        <v>806.69012406765262</v>
      </c>
      <c r="J226" s="104">
        <v>773.2167537033057</v>
      </c>
      <c r="K226" s="104">
        <v>0</v>
      </c>
      <c r="L226" s="104">
        <v>1121.2448407704237</v>
      </c>
      <c r="M226" s="104">
        <v>872.84580715675486</v>
      </c>
      <c r="N226" s="104">
        <v>808.95914970329011</v>
      </c>
      <c r="O226" s="104">
        <v>932.72686364193146</v>
      </c>
      <c r="P226" s="104">
        <v>890.19968452373735</v>
      </c>
      <c r="Q226" s="104">
        <v>825.99644660464321</v>
      </c>
      <c r="R226" s="104">
        <v>742.24872285636218</v>
      </c>
      <c r="S226" s="104">
        <v>1033.7005417976454</v>
      </c>
      <c r="T226" s="104">
        <v>1124.7914310298286</v>
      </c>
      <c r="U226" s="104">
        <v>1196.7043270314773</v>
      </c>
      <c r="V226" s="104">
        <v>916.78187714826618</v>
      </c>
      <c r="W226" s="104">
        <v>1050.1192368543823</v>
      </c>
      <c r="X226" s="104">
        <v>998.79065984040835</v>
      </c>
      <c r="Y226" s="104">
        <v>947.76172057561723</v>
      </c>
      <c r="DA226" s="132" t="s">
        <v>2423</v>
      </c>
    </row>
    <row r="227" spans="1:105" ht="12" customHeight="1" x14ac:dyDescent="0.25">
      <c r="A227" s="106" t="s">
        <v>122</v>
      </c>
      <c r="B227" s="101">
        <v>967.06212175190387</v>
      </c>
      <c r="C227" s="101">
        <v>1007.5853180182825</v>
      </c>
      <c r="D227" s="101">
        <v>1026.113127287146</v>
      </c>
      <c r="E227" s="101">
        <v>1135.7113648361685</v>
      </c>
      <c r="F227" s="101">
        <v>1085.661524715036</v>
      </c>
      <c r="G227" s="101">
        <v>1049.2181200424332</v>
      </c>
      <c r="H227" s="101">
        <v>1173.0502035687471</v>
      </c>
      <c r="I227" s="101">
        <v>1122.15705589716</v>
      </c>
      <c r="J227" s="101">
        <v>1200.6642505408765</v>
      </c>
      <c r="K227" s="101">
        <v>1161.4764810098745</v>
      </c>
      <c r="L227" s="101">
        <v>1165.3127330002148</v>
      </c>
      <c r="M227" s="101">
        <v>1193.129210617893</v>
      </c>
      <c r="N227" s="101">
        <v>1007.8930787931416</v>
      </c>
      <c r="O227" s="101">
        <v>1025.3645476718211</v>
      </c>
      <c r="P227" s="101">
        <v>1065.5345772389101</v>
      </c>
      <c r="Q227" s="101">
        <v>1261.5840108569923</v>
      </c>
      <c r="R227" s="101">
        <v>1261.7791768126178</v>
      </c>
      <c r="S227" s="101">
        <v>1257.0578503063864</v>
      </c>
      <c r="T227" s="101">
        <v>1276.0624000501016</v>
      </c>
      <c r="U227" s="101">
        <v>1298.8297986258203</v>
      </c>
      <c r="V227" s="101">
        <v>1443.4454576285718</v>
      </c>
      <c r="W227" s="101">
        <v>1295.6536372856542</v>
      </c>
      <c r="X227" s="101">
        <v>1291.3970843365478</v>
      </c>
      <c r="Y227" s="101">
        <v>1409.8769512255844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1007.8709662214652</v>
      </c>
      <c r="D228" s="104">
        <v>1026.301495680618</v>
      </c>
      <c r="E228" s="104">
        <v>1135.7856382860743</v>
      </c>
      <c r="F228" s="104">
        <v>1085.5740584784637</v>
      </c>
      <c r="G228" s="104">
        <v>1048.9613706395203</v>
      </c>
      <c r="H228" s="104">
        <v>1172.6029709559059</v>
      </c>
      <c r="I228" s="104">
        <v>1122.4320243915004</v>
      </c>
      <c r="J228" s="104">
        <v>1201.2794061736929</v>
      </c>
      <c r="K228" s="104">
        <v>1161.7548051593974</v>
      </c>
      <c r="L228" s="104">
        <v>1165.2189959218049</v>
      </c>
      <c r="M228" s="104">
        <v>1192.5876390899143</v>
      </c>
      <c r="N228" s="104">
        <v>1007.505190283131</v>
      </c>
      <c r="O228" s="104">
        <v>1025.3702121268584</v>
      </c>
      <c r="P228" s="104">
        <v>1065.6044341197289</v>
      </c>
      <c r="Q228" s="104">
        <v>1261.5294579053807</v>
      </c>
      <c r="R228" s="104">
        <v>1261.6792371003289</v>
      </c>
      <c r="S228" s="104">
        <v>1256.9498865750998</v>
      </c>
      <c r="T228" s="104">
        <v>1276.4098122092089</v>
      </c>
      <c r="U228" s="104">
        <v>1299.6246656126586</v>
      </c>
      <c r="V228" s="104">
        <v>1445.2078344945473</v>
      </c>
      <c r="W228" s="104">
        <v>1297.7957096898283</v>
      </c>
      <c r="X228" s="104">
        <v>1295.036314590029</v>
      </c>
      <c r="Y228" s="104">
        <v>1414.5781843736677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235.32225968250785</v>
      </c>
      <c r="D229" s="98">
        <v>234.39352077417593</v>
      </c>
      <c r="E229" s="98">
        <v>316.86926582785196</v>
      </c>
      <c r="F229" s="98">
        <v>257.50548408284607</v>
      </c>
      <c r="G229" s="98">
        <v>213.19888274139294</v>
      </c>
      <c r="H229" s="98">
        <v>321.26186734429837</v>
      </c>
      <c r="I229" s="98">
        <v>249.97803785691093</v>
      </c>
      <c r="J229" s="98">
        <v>306.57783285929844</v>
      </c>
      <c r="K229" s="98">
        <v>274.28002116884585</v>
      </c>
      <c r="L229" s="98">
        <v>264.03866223006406</v>
      </c>
      <c r="M229" s="98">
        <v>311.81787772900981</v>
      </c>
      <c r="N229" s="98">
        <v>159.59038368773921</v>
      </c>
      <c r="O229" s="98">
        <v>174.86191031905932</v>
      </c>
      <c r="P229" s="98">
        <v>186.98187519774189</v>
      </c>
      <c r="Q229" s="98">
        <v>336.10135955888671</v>
      </c>
      <c r="R229" s="98">
        <v>326.03543184678438</v>
      </c>
      <c r="S229" s="98">
        <v>306.29794652220619</v>
      </c>
      <c r="T229" s="98">
        <v>319.34555305243788</v>
      </c>
      <c r="U229" s="98">
        <v>319.37299973464894</v>
      </c>
      <c r="V229" s="98">
        <v>386.24199684928948</v>
      </c>
      <c r="W229" s="98">
        <v>276.5722301085554</v>
      </c>
      <c r="X229" s="98">
        <v>327.18822242285682</v>
      </c>
      <c r="Y229" s="98">
        <v>445.94203574785467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772.54870653895739</v>
      </c>
      <c r="D230" s="98">
        <v>791.90797490644206</v>
      </c>
      <c r="E230" s="98">
        <v>818.91637245822244</v>
      </c>
      <c r="F230" s="98">
        <v>828.0685743956177</v>
      </c>
      <c r="G230" s="98">
        <v>835.76248789812746</v>
      </c>
      <c r="H230" s="98">
        <v>851.34110361160754</v>
      </c>
      <c r="I230" s="98">
        <v>872.45398653458938</v>
      </c>
      <c r="J230" s="98">
        <v>894.70157331439464</v>
      </c>
      <c r="K230" s="98">
        <v>887.47478399055171</v>
      </c>
      <c r="L230" s="98">
        <v>901.18033369174054</v>
      </c>
      <c r="M230" s="98">
        <v>880.76976136090445</v>
      </c>
      <c r="N230" s="98">
        <v>847.91480659539184</v>
      </c>
      <c r="O230" s="98">
        <v>850.50830180779917</v>
      </c>
      <c r="P230" s="98">
        <v>878.62255892198698</v>
      </c>
      <c r="Q230" s="98">
        <v>925.4280983464937</v>
      </c>
      <c r="R230" s="98">
        <v>935.64380525354454</v>
      </c>
      <c r="S230" s="98">
        <v>950.65194005289356</v>
      </c>
      <c r="T230" s="98">
        <v>957.06425915677119</v>
      </c>
      <c r="U230" s="98">
        <v>980.2516658780097</v>
      </c>
      <c r="V230" s="98">
        <v>1058.9658376452578</v>
      </c>
      <c r="W230" s="98">
        <v>1021.2234795812727</v>
      </c>
      <c r="X230" s="98">
        <v>967.84809216717235</v>
      </c>
      <c r="Y230" s="98">
        <v>968.63614862581301</v>
      </c>
      <c r="DA230" s="63" t="s">
        <v>2427</v>
      </c>
    </row>
    <row r="231" spans="1:105" ht="12" customHeight="1" x14ac:dyDescent="0.25">
      <c r="A231" s="121" t="s">
        <v>54</v>
      </c>
      <c r="B231" s="122">
        <v>419.72989645252835</v>
      </c>
      <c r="C231" s="122">
        <v>433.49040795379329</v>
      </c>
      <c r="D231" s="122">
        <v>447.13230726044026</v>
      </c>
      <c r="E231" s="122">
        <v>456.83814769749051</v>
      </c>
      <c r="F231" s="122">
        <v>446.92500532986571</v>
      </c>
      <c r="G231" s="122">
        <v>442.38909549704533</v>
      </c>
      <c r="H231" s="122">
        <v>436.3486128849637</v>
      </c>
      <c r="I231" s="122">
        <v>403.79006056439243</v>
      </c>
      <c r="J231" s="122">
        <v>366.44653421382981</v>
      </c>
      <c r="K231" s="122">
        <v>352.09666292397043</v>
      </c>
      <c r="L231" s="122">
        <v>368.56787171668145</v>
      </c>
      <c r="M231" s="122">
        <v>320.10358047436</v>
      </c>
      <c r="N231" s="122">
        <v>277.82735594941846</v>
      </c>
      <c r="O231" s="122">
        <v>283.30299335018617</v>
      </c>
      <c r="P231" s="122">
        <v>272.29797321592258</v>
      </c>
      <c r="Q231" s="122">
        <v>290.55861916802223</v>
      </c>
      <c r="R231" s="122">
        <v>273.38325592575785</v>
      </c>
      <c r="S231" s="122">
        <v>337.82581458986732</v>
      </c>
      <c r="T231" s="122">
        <v>361.66834701678363</v>
      </c>
      <c r="U231" s="122">
        <v>374.31754756043995</v>
      </c>
      <c r="V231" s="122">
        <v>565.66946119775525</v>
      </c>
      <c r="W231" s="122">
        <v>521.73516772050323</v>
      </c>
      <c r="X231" s="122">
        <v>475.27850235614756</v>
      </c>
      <c r="Y231" s="122">
        <v>458.77817525470351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424.05941349919294</v>
      </c>
      <c r="C233" s="98">
        <v>427.80919355789621</v>
      </c>
      <c r="D233" s="98">
        <v>455.69385914241559</v>
      </c>
      <c r="E233" s="98">
        <v>463.39918512090173</v>
      </c>
      <c r="F233" s="98">
        <v>443.565406641435</v>
      </c>
      <c r="G233" s="98">
        <v>443.83434249403615</v>
      </c>
      <c r="H233" s="98">
        <v>440.87078005906369</v>
      </c>
      <c r="I233" s="98">
        <v>402.12401869314414</v>
      </c>
      <c r="J233" s="98">
        <v>358.4674295280505</v>
      </c>
      <c r="K233" s="98">
        <v>358.91638330750953</v>
      </c>
      <c r="L233" s="98">
        <v>380.2937251982147</v>
      </c>
      <c r="M233" s="98">
        <v>314.45735573747805</v>
      </c>
      <c r="N233" s="98">
        <v>266.58768282845062</v>
      </c>
      <c r="O233" s="98">
        <v>289.94428156267611</v>
      </c>
      <c r="P233" s="98">
        <v>272.53658585286325</v>
      </c>
      <c r="Q233" s="98">
        <v>291.09456682066946</v>
      </c>
      <c r="R233" s="98">
        <v>259.06953479894207</v>
      </c>
      <c r="S233" s="98">
        <v>342.73334872458935</v>
      </c>
      <c r="T233" s="98">
        <v>371.07542771281311</v>
      </c>
      <c r="U233" s="98">
        <v>385.45395507108935</v>
      </c>
      <c r="V233" s="98">
        <v>540.09442887530406</v>
      </c>
      <c r="W233" s="98">
        <v>525.47712379655297</v>
      </c>
      <c r="X233" s="98">
        <v>476.10028968512819</v>
      </c>
      <c r="Y233" s="98">
        <v>453.82976392263953</v>
      </c>
      <c r="DA233" s="63" t="s">
        <v>2430</v>
      </c>
    </row>
    <row r="234" spans="1:105" ht="12" customHeight="1" x14ac:dyDescent="0.25">
      <c r="A234" s="109" t="s">
        <v>120</v>
      </c>
      <c r="B234" s="33">
        <v>383.02285846797861</v>
      </c>
      <c r="C234" s="33">
        <v>479.03257847465454</v>
      </c>
      <c r="D234" s="33">
        <v>366.23671447935925</v>
      </c>
      <c r="E234" s="33">
        <v>378.63250540592333</v>
      </c>
      <c r="F234" s="33">
        <v>484.13430060619748</v>
      </c>
      <c r="G234" s="33">
        <v>429.37638336486037</v>
      </c>
      <c r="H234" s="33">
        <v>403.13253371688239</v>
      </c>
      <c r="I234" s="33">
        <v>415.32820661928093</v>
      </c>
      <c r="J234" s="33">
        <v>414.07212341057539</v>
      </c>
      <c r="K234" s="33">
        <v>323.78608588677139</v>
      </c>
      <c r="L234" s="33">
        <v>336.19478900805387</v>
      </c>
      <c r="M234" s="33">
        <v>331.05814544599895</v>
      </c>
      <c r="N234" s="33">
        <v>295.97436061409718</v>
      </c>
      <c r="O234" s="33">
        <v>273.20484512518402</v>
      </c>
      <c r="P234" s="33">
        <v>271.94673537253999</v>
      </c>
      <c r="Q234" s="33">
        <v>289.8162369110687</v>
      </c>
      <c r="R234" s="33">
        <v>291.36813498119091</v>
      </c>
      <c r="S234" s="33">
        <v>331.33739024057428</v>
      </c>
      <c r="T234" s="33">
        <v>349.30984205449391</v>
      </c>
      <c r="U234" s="33">
        <v>359.8014493695178</v>
      </c>
      <c r="V234" s="33">
        <v>597.4494969759661</v>
      </c>
      <c r="W234" s="33">
        <v>517.32795956108384</v>
      </c>
      <c r="X234" s="33">
        <v>474.30127665070944</v>
      </c>
      <c r="Y234" s="33">
        <v>464.66613303134312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3794.8855403862258</v>
      </c>
      <c r="C236" s="117">
        <f t="shared" si="110"/>
        <v>3765.3571978495347</v>
      </c>
      <c r="D236" s="117">
        <f t="shared" si="110"/>
        <v>4424.1768019823066</v>
      </c>
      <c r="E236" s="117">
        <f t="shared" si="110"/>
        <v>4667.3635424803888</v>
      </c>
      <c r="F236" s="117">
        <f t="shared" si="110"/>
        <v>4530.5374295145657</v>
      </c>
      <c r="G236" s="117">
        <f t="shared" si="110"/>
        <v>4965.9856638198207</v>
      </c>
      <c r="H236" s="117">
        <f t="shared" si="110"/>
        <v>5168.9303942624883</v>
      </c>
      <c r="I236" s="117">
        <f t="shared" si="110"/>
        <v>3596.9202387394721</v>
      </c>
      <c r="J236" s="117">
        <f t="shared" si="110"/>
        <v>4541.7358268261978</v>
      </c>
      <c r="K236" s="117">
        <f t="shared" si="110"/>
        <v>4316.1966488239113</v>
      </c>
      <c r="L236" s="117">
        <f t="shared" si="110"/>
        <v>4608.602043858371</v>
      </c>
      <c r="M236" s="117">
        <f t="shared" si="110"/>
        <v>5262.9441778935825</v>
      </c>
      <c r="N236" s="117">
        <f t="shared" si="110"/>
        <v>4941.9358029476316</v>
      </c>
      <c r="O236" s="117">
        <f t="shared" si="110"/>
        <v>4756.1319995181711</v>
      </c>
      <c r="P236" s="117">
        <f t="shared" si="110"/>
        <v>4022.2870008594746</v>
      </c>
      <c r="Q236" s="117">
        <f t="shared" si="110"/>
        <v>3923.7287736196404</v>
      </c>
      <c r="R236" s="117">
        <f t="shared" ref="R236:V236" si="111">R237+R240+R242+R252</f>
        <v>4964.0941417409558</v>
      </c>
      <c r="S236" s="117">
        <f t="shared" si="111"/>
        <v>6043.0749778054433</v>
      </c>
      <c r="T236" s="117">
        <f t="shared" si="111"/>
        <v>4483.0071812517044</v>
      </c>
      <c r="U236" s="117">
        <f t="shared" si="111"/>
        <v>4181.4946533196426</v>
      </c>
      <c r="V236" s="117">
        <f t="shared" si="111"/>
        <v>4324.2786429931484</v>
      </c>
      <c r="W236" s="117">
        <f t="shared" ref="W236:Y236" si="112">W237+W240+W242+W252</f>
        <v>4333.6989226281121</v>
      </c>
      <c r="X236" s="117">
        <f t="shared" si="112"/>
        <v>5345.6637062977443</v>
      </c>
      <c r="Y236" s="117">
        <f t="shared" si="112"/>
        <v>3842.8964350827473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3513.9487852530547</v>
      </c>
      <c r="C237" s="122">
        <f t="shared" si="113"/>
        <v>3503.0159392936698</v>
      </c>
      <c r="D237" s="122">
        <f t="shared" si="113"/>
        <v>4142.2636476568778</v>
      </c>
      <c r="E237" s="122">
        <f t="shared" si="113"/>
        <v>4393.5122150793313</v>
      </c>
      <c r="F237" s="122">
        <f t="shared" si="113"/>
        <v>4290.5491324573413</v>
      </c>
      <c r="G237" s="122">
        <f t="shared" si="113"/>
        <v>4726.6246900492497</v>
      </c>
      <c r="H237" s="122">
        <f t="shared" si="113"/>
        <v>4948.3152379660523</v>
      </c>
      <c r="I237" s="122">
        <f t="shared" si="113"/>
        <v>3407.7562375450866</v>
      </c>
      <c r="J237" s="122">
        <f t="shared" si="113"/>
        <v>4375.6325884901007</v>
      </c>
      <c r="K237" s="122">
        <f t="shared" si="113"/>
        <v>4162.482107142414</v>
      </c>
      <c r="L237" s="122">
        <f t="shared" si="113"/>
        <v>4456.8435811188911</v>
      </c>
      <c r="M237" s="122">
        <f t="shared" si="113"/>
        <v>5153.8203020569827</v>
      </c>
      <c r="N237" s="122">
        <f t="shared" si="113"/>
        <v>4858.6631749966027</v>
      </c>
      <c r="O237" s="122">
        <f t="shared" si="113"/>
        <v>4668.8039853365735</v>
      </c>
      <c r="P237" s="122">
        <f t="shared" si="113"/>
        <v>3940.9071142411944</v>
      </c>
      <c r="Q237" s="122">
        <f t="shared" si="113"/>
        <v>3839.5028209661978</v>
      </c>
      <c r="R237" s="122">
        <f t="shared" ref="R237:V237" si="114">SUM(R238:R239)</f>
        <v>4892.0954695628334</v>
      </c>
      <c r="S237" s="122">
        <f t="shared" si="114"/>
        <v>5945.531726721214</v>
      </c>
      <c r="T237" s="122">
        <f t="shared" si="114"/>
        <v>4377.5807366154786</v>
      </c>
      <c r="U237" s="122">
        <f t="shared" si="114"/>
        <v>4072.2794736833412</v>
      </c>
      <c r="V237" s="122">
        <f t="shared" si="114"/>
        <v>4190.0384544240114</v>
      </c>
      <c r="W237" s="122">
        <f t="shared" ref="W237:Y237" si="115">SUM(W238:W239)</f>
        <v>4204.9094206220998</v>
      </c>
      <c r="X237" s="122">
        <f t="shared" si="115"/>
        <v>5226.4341562277577</v>
      </c>
      <c r="Y237" s="122">
        <f t="shared" si="115"/>
        <v>3728.0531826212318</v>
      </c>
      <c r="DA237" s="130" t="s">
        <v>2581</v>
      </c>
    </row>
    <row r="238" spans="1:105" ht="12" customHeight="1" x14ac:dyDescent="0.25">
      <c r="A238" s="97" t="s">
        <v>51</v>
      </c>
      <c r="B238" s="98">
        <v>3513.9487852530547</v>
      </c>
      <c r="C238" s="98">
        <v>3503.0159392936698</v>
      </c>
      <c r="D238" s="98">
        <v>4142.2636476568778</v>
      </c>
      <c r="E238" s="98">
        <v>4393.5122150793313</v>
      </c>
      <c r="F238" s="98">
        <v>4290.5491324573413</v>
      </c>
      <c r="G238" s="98">
        <v>4726.6246900492497</v>
      </c>
      <c r="H238" s="98">
        <v>4948.3152379660523</v>
      </c>
      <c r="I238" s="98">
        <v>3407.7562375450866</v>
      </c>
      <c r="J238" s="98">
        <v>4375.6325884901007</v>
      </c>
      <c r="K238" s="98">
        <v>4162.482107142414</v>
      </c>
      <c r="L238" s="98">
        <v>4456.8435811188911</v>
      </c>
      <c r="M238" s="98">
        <v>5153.8203020569827</v>
      </c>
      <c r="N238" s="98">
        <v>4858.6631749966027</v>
      </c>
      <c r="O238" s="98">
        <v>4668.8039853365735</v>
      </c>
      <c r="P238" s="98">
        <v>3940.9071142411944</v>
      </c>
      <c r="Q238" s="98">
        <v>3839.5028209661978</v>
      </c>
      <c r="R238" s="98">
        <v>4892.0954695628334</v>
      </c>
      <c r="S238" s="98">
        <v>5945.531726721214</v>
      </c>
      <c r="T238" s="98">
        <v>4377.5807366154786</v>
      </c>
      <c r="U238" s="98">
        <v>4072.2794736833412</v>
      </c>
      <c r="V238" s="98">
        <v>4190.0384544240114</v>
      </c>
      <c r="W238" s="98">
        <v>4204.9094206220998</v>
      </c>
      <c r="X238" s="98">
        <v>5226.4341562277577</v>
      </c>
      <c r="Y238" s="98">
        <v>3728.0531826212318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130.69059173458194</v>
      </c>
      <c r="C242" s="122">
        <v>111.91929532489354</v>
      </c>
      <c r="D242" s="122">
        <v>119.23672340202971</v>
      </c>
      <c r="E242" s="122">
        <v>105.41387361072056</v>
      </c>
      <c r="F242" s="122">
        <v>79.987966411130856</v>
      </c>
      <c r="G242" s="122">
        <v>82.534116082045117</v>
      </c>
      <c r="H242" s="122">
        <v>68.60665268099261</v>
      </c>
      <c r="I242" s="122">
        <v>51.655007753228809</v>
      </c>
      <c r="J242" s="122">
        <v>45.989300394058922</v>
      </c>
      <c r="K242" s="122">
        <v>40.625207603337088</v>
      </c>
      <c r="L242" s="122">
        <v>42.695631336472623</v>
      </c>
      <c r="M242" s="122">
        <v>28.130188486187588</v>
      </c>
      <c r="N242" s="122">
        <v>19.061241015433939</v>
      </c>
      <c r="O242" s="122">
        <v>19.140332231233995</v>
      </c>
      <c r="P242" s="122">
        <v>18.119665763776393</v>
      </c>
      <c r="Q242" s="122">
        <v>18.343623547339863</v>
      </c>
      <c r="R242" s="122">
        <v>15.842529465677561</v>
      </c>
      <c r="S242" s="122">
        <v>21.835499117186622</v>
      </c>
      <c r="T242" s="122">
        <v>23.973251601954285</v>
      </c>
      <c r="U242" s="122">
        <v>25.149622029929095</v>
      </c>
      <c r="V242" s="122">
        <v>19.197572806086644</v>
      </c>
      <c r="W242" s="122">
        <v>19.757200144040358</v>
      </c>
      <c r="X242" s="122">
        <v>20.047004815384813</v>
      </c>
      <c r="Y242" s="122">
        <v>20.462597175222765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469.71303728003369</v>
      </c>
      <c r="C244" s="98">
        <v>429.64267397030852</v>
      </c>
      <c r="D244" s="98">
        <v>485.79155577779943</v>
      </c>
      <c r="E244" s="98">
        <v>483.63040941080635</v>
      </c>
      <c r="F244" s="98">
        <v>421.01780930255433</v>
      </c>
      <c r="G244" s="98">
        <v>504.9162264574648</v>
      </c>
      <c r="H244" s="98">
        <v>516.748756852312</v>
      </c>
      <c r="I244" s="98">
        <v>440.94100468219426</v>
      </c>
      <c r="J244" s="98">
        <v>439.23221791002885</v>
      </c>
      <c r="K244" s="98">
        <v>460.10378995955324</v>
      </c>
      <c r="L244" s="98">
        <v>599.18357293783106</v>
      </c>
      <c r="M244" s="98">
        <v>478.52034259741185</v>
      </c>
      <c r="N244" s="98">
        <v>379.24374109318973</v>
      </c>
      <c r="O244" s="98">
        <v>429.72801905831551</v>
      </c>
      <c r="P244" s="98">
        <v>410.18127400000759</v>
      </c>
      <c r="Q244" s="98">
        <v>423.39390685718638</v>
      </c>
      <c r="R244" s="98">
        <v>356.7902396507987</v>
      </c>
      <c r="S244" s="98">
        <v>445.49288367315745</v>
      </c>
      <c r="T244" s="98">
        <v>455.85265908807179</v>
      </c>
      <c r="U244" s="98">
        <v>459.63161977655159</v>
      </c>
      <c r="V244" s="98">
        <v>351.82835494753562</v>
      </c>
      <c r="W244" s="98">
        <v>369.07339471367254</v>
      </c>
      <c r="X244" s="98">
        <v>369.04354171305221</v>
      </c>
      <c r="Y244" s="98">
        <v>378.54294135582484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96.628606387351297</v>
      </c>
      <c r="D245" s="98">
        <v>107.42392689094426</v>
      </c>
      <c r="E245" s="98">
        <v>131.37889599311191</v>
      </c>
      <c r="F245" s="98">
        <v>97.868469215370268</v>
      </c>
      <c r="G245" s="98">
        <v>101.17357678101905</v>
      </c>
      <c r="H245" s="98">
        <v>141.54834444760678</v>
      </c>
      <c r="I245" s="98">
        <v>99.257911122757548</v>
      </c>
      <c r="J245" s="98">
        <v>113.82245524415652</v>
      </c>
      <c r="K245" s="98">
        <v>0</v>
      </c>
      <c r="L245" s="98">
        <v>131.14401075968118</v>
      </c>
      <c r="M245" s="98">
        <v>122.32487182004174</v>
      </c>
      <c r="N245" s="98">
        <v>60.096135852810612</v>
      </c>
      <c r="O245" s="98">
        <v>76.24250536785776</v>
      </c>
      <c r="P245" s="98">
        <v>75.321256458977714</v>
      </c>
      <c r="Q245" s="98">
        <v>119.24204566091264</v>
      </c>
      <c r="R245" s="98">
        <v>101.49680396688589</v>
      </c>
      <c r="S245" s="98">
        <v>94.041115869696725</v>
      </c>
      <c r="T245" s="98">
        <v>105.88842178455475</v>
      </c>
      <c r="U245" s="98">
        <v>110.25419050912706</v>
      </c>
      <c r="V245" s="98">
        <v>94.325607782373098</v>
      </c>
      <c r="W245" s="98">
        <v>80.408423022422497</v>
      </c>
      <c r="X245" s="98">
        <v>95.632560749080625</v>
      </c>
      <c r="Y245" s="98">
        <v>123.03467178524603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96.628606387351297</v>
      </c>
      <c r="D246" s="101">
        <v>107.42392689094426</v>
      </c>
      <c r="E246" s="101">
        <v>131.37889599311191</v>
      </c>
      <c r="F246" s="101">
        <v>97.868469215370268</v>
      </c>
      <c r="G246" s="101">
        <v>101.17357678101905</v>
      </c>
      <c r="H246" s="101">
        <v>141.54834444760678</v>
      </c>
      <c r="I246" s="101">
        <v>99.257911122757548</v>
      </c>
      <c r="J246" s="101">
        <v>113.82245524415652</v>
      </c>
      <c r="K246" s="101">
        <v>0</v>
      </c>
      <c r="L246" s="101">
        <v>131.14401075968118</v>
      </c>
      <c r="M246" s="101">
        <v>122.32487182004174</v>
      </c>
      <c r="N246" s="101">
        <v>60.096135852810612</v>
      </c>
      <c r="O246" s="101">
        <v>76.24250536785776</v>
      </c>
      <c r="P246" s="101">
        <v>75.321256458977714</v>
      </c>
      <c r="Q246" s="101">
        <v>119.24204566091264</v>
      </c>
      <c r="R246" s="101">
        <v>101.49680396688589</v>
      </c>
      <c r="S246" s="101">
        <v>94.041115869696725</v>
      </c>
      <c r="T246" s="101">
        <v>105.88842178455475</v>
      </c>
      <c r="U246" s="101">
        <v>110.25419050912706</v>
      </c>
      <c r="V246" s="101">
        <v>94.325607782373098</v>
      </c>
      <c r="W246" s="101">
        <v>80.408423022422497</v>
      </c>
      <c r="X246" s="101">
        <v>95.632560749080625</v>
      </c>
      <c r="Y246" s="101">
        <v>123.03467178524603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150.24616339858906</v>
      </c>
      <c r="C252" s="122">
        <v>150.42196323097141</v>
      </c>
      <c r="D252" s="122">
        <v>162.67643092339969</v>
      </c>
      <c r="E252" s="122">
        <v>168.43745379033638</v>
      </c>
      <c r="F252" s="122">
        <v>160.00033064609434</v>
      </c>
      <c r="G252" s="122">
        <v>156.82685768852568</v>
      </c>
      <c r="H252" s="122">
        <v>152.00850361544323</v>
      </c>
      <c r="I252" s="122">
        <v>137.50899344115686</v>
      </c>
      <c r="J252" s="122">
        <v>120.11393794203845</v>
      </c>
      <c r="K252" s="122">
        <v>113.08933407816082</v>
      </c>
      <c r="L252" s="122">
        <v>109.06283140300739</v>
      </c>
      <c r="M252" s="122">
        <v>80.993687350412372</v>
      </c>
      <c r="N252" s="122">
        <v>64.211386935595186</v>
      </c>
      <c r="O252" s="122">
        <v>68.187681950363412</v>
      </c>
      <c r="P252" s="122">
        <v>63.260220854503743</v>
      </c>
      <c r="Q252" s="122">
        <v>65.882329106102603</v>
      </c>
      <c r="R252" s="122">
        <v>56.156142712445359</v>
      </c>
      <c r="S252" s="122">
        <v>75.707751967043109</v>
      </c>
      <c r="T252" s="122">
        <v>81.453193034271578</v>
      </c>
      <c r="U252" s="122">
        <v>84.065557606373147</v>
      </c>
      <c r="V252" s="122">
        <v>115.04261576304995</v>
      </c>
      <c r="W252" s="122">
        <v>109.03230186197159</v>
      </c>
      <c r="X252" s="122">
        <v>99.182545254601763</v>
      </c>
      <c r="Y252" s="122">
        <v>94.380655286292665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167.96737876616913</v>
      </c>
      <c r="C254" s="98">
        <v>169.18653710158773</v>
      </c>
      <c r="D254" s="98">
        <v>179.89322426706622</v>
      </c>
      <c r="E254" s="98">
        <v>182.56846026813434</v>
      </c>
      <c r="F254" s="98">
        <v>174.44663759695445</v>
      </c>
      <c r="G254" s="98">
        <v>174.24471361429062</v>
      </c>
      <c r="H254" s="98">
        <v>172.70353693817151</v>
      </c>
      <c r="I254" s="98">
        <v>157.3645005266392</v>
      </c>
      <c r="J254" s="98">
        <v>140.23760887661709</v>
      </c>
      <c r="K254" s="98">
        <v>140.33136576689392</v>
      </c>
      <c r="L254" s="98">
        <v>148.5664768489199</v>
      </c>
      <c r="M254" s="98">
        <v>122.73962269637477</v>
      </c>
      <c r="N254" s="98">
        <v>103.98186218128784</v>
      </c>
      <c r="O254" s="98">
        <v>113.03293855421543</v>
      </c>
      <c r="P254" s="98">
        <v>106.23590925462716</v>
      </c>
      <c r="Q254" s="98">
        <v>113.44472611199446</v>
      </c>
      <c r="R254" s="98">
        <v>100.8494299937293</v>
      </c>
      <c r="S254" s="98">
        <v>132.96947793319541</v>
      </c>
      <c r="T254" s="98">
        <v>143.45395786470434</v>
      </c>
      <c r="U254" s="98">
        <v>148.55866689795991</v>
      </c>
      <c r="V254" s="98">
        <v>207.62333647503141</v>
      </c>
      <c r="W254" s="98">
        <v>201.60657330092948</v>
      </c>
      <c r="X254" s="98">
        <v>182.58902800746944</v>
      </c>
      <c r="Y254" s="98">
        <v>173.70090890619161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164.29182074181227</v>
      </c>
      <c r="C257" s="118">
        <f t="shared" si="117"/>
        <v>162.35380627891374</v>
      </c>
      <c r="D257" s="118">
        <f t="shared" si="117"/>
        <v>189.68421062417329</v>
      </c>
      <c r="E257" s="118">
        <f t="shared" si="117"/>
        <v>199.68235353813634</v>
      </c>
      <c r="F257" s="118">
        <f t="shared" si="117"/>
        <v>191.54616983248008</v>
      </c>
      <c r="G257" s="118">
        <f t="shared" si="117"/>
        <v>206.72656405777093</v>
      </c>
      <c r="H257" s="118">
        <f t="shared" si="117"/>
        <v>215.55460111057809</v>
      </c>
      <c r="I257" s="118">
        <f t="shared" si="117"/>
        <v>156.94699918942405</v>
      </c>
      <c r="J257" s="118">
        <f t="shared" si="117"/>
        <v>191.5107406833616</v>
      </c>
      <c r="K257" s="118">
        <f t="shared" si="117"/>
        <v>181.66359349008872</v>
      </c>
      <c r="L257" s="118">
        <f t="shared" si="117"/>
        <v>191.22226612074078</v>
      </c>
      <c r="M257" s="118">
        <f t="shared" si="117"/>
        <v>213.05026897098787</v>
      </c>
      <c r="N257" s="118">
        <f t="shared" si="117"/>
        <v>193.15564521777407</v>
      </c>
      <c r="O257" s="118">
        <f t="shared" si="117"/>
        <v>184.34968007238763</v>
      </c>
      <c r="P257" s="118">
        <f t="shared" si="117"/>
        <v>158.25772854499877</v>
      </c>
      <c r="Q257" s="118">
        <f t="shared" si="117"/>
        <v>158.0654206733463</v>
      </c>
      <c r="R257" s="118">
        <f t="shared" ref="R257:V257" si="118">R258+R261+R263+R273</f>
        <v>193.95509373377286</v>
      </c>
      <c r="S257" s="118">
        <f t="shared" si="118"/>
        <v>223.05020433088922</v>
      </c>
      <c r="T257" s="118">
        <f t="shared" si="118"/>
        <v>172.81667818049849</v>
      </c>
      <c r="U257" s="118">
        <f t="shared" si="118"/>
        <v>163.38007856378107</v>
      </c>
      <c r="V257" s="118">
        <f t="shared" si="118"/>
        <v>173.50425775457313</v>
      </c>
      <c r="W257" s="118">
        <f t="shared" ref="W257:Y257" si="119">W258+W261+W263+W273</f>
        <v>171.20418421740436</v>
      </c>
      <c r="X257" s="118">
        <f t="shared" si="119"/>
        <v>201.53999204219355</v>
      </c>
      <c r="Y257" s="118">
        <f t="shared" si="119"/>
        <v>153.79083929321831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131.15286467080631</v>
      </c>
      <c r="C258" s="123">
        <f t="shared" si="120"/>
        <v>129.35424624727713</v>
      </c>
      <c r="D258" s="123">
        <f t="shared" si="120"/>
        <v>155.56913029452633</v>
      </c>
      <c r="E258" s="123">
        <f t="shared" si="120"/>
        <v>163.93917205169296</v>
      </c>
      <c r="F258" s="123">
        <f t="shared" si="120"/>
        <v>158.0802508984703</v>
      </c>
      <c r="G258" s="123">
        <f t="shared" si="120"/>
        <v>173.55259333722807</v>
      </c>
      <c r="H258" s="123">
        <f t="shared" si="120"/>
        <v>180.52573318860567</v>
      </c>
      <c r="I258" s="123">
        <f t="shared" si="120"/>
        <v>124.25896346509181</v>
      </c>
      <c r="J258" s="123">
        <f t="shared" si="120"/>
        <v>158.32074793983219</v>
      </c>
      <c r="K258" s="123">
        <f t="shared" si="120"/>
        <v>149.58789373245293</v>
      </c>
      <c r="L258" s="123">
        <f t="shared" si="120"/>
        <v>158.50736060936069</v>
      </c>
      <c r="M258" s="123">
        <f t="shared" si="120"/>
        <v>181.76102424750292</v>
      </c>
      <c r="N258" s="123">
        <f t="shared" si="120"/>
        <v>167.00320709756394</v>
      </c>
      <c r="O258" s="123">
        <f t="shared" si="120"/>
        <v>157.97001469618854</v>
      </c>
      <c r="P258" s="123">
        <f t="shared" si="120"/>
        <v>131.66640577543018</v>
      </c>
      <c r="Q258" s="123">
        <f t="shared" si="120"/>
        <v>127.60744657601487</v>
      </c>
      <c r="R258" s="123">
        <f t="shared" ref="R258:V258" si="121">SUM(R259:R260)</f>
        <v>164.66523558647779</v>
      </c>
      <c r="S258" s="123">
        <f t="shared" si="121"/>
        <v>193.07155963514961</v>
      </c>
      <c r="T258" s="123">
        <f t="shared" si="121"/>
        <v>142.64232925715186</v>
      </c>
      <c r="U258" s="123">
        <f t="shared" si="121"/>
        <v>133.02102139857209</v>
      </c>
      <c r="V258" s="123">
        <f t="shared" si="121"/>
        <v>138.31921402648081</v>
      </c>
      <c r="W258" s="123">
        <f t="shared" ref="W258:Y258" si="122">SUM(W259:W260)</f>
        <v>139.03101354548349</v>
      </c>
      <c r="X258" s="123">
        <f t="shared" si="122"/>
        <v>170.33126145081383</v>
      </c>
      <c r="Y258" s="123">
        <f t="shared" si="122"/>
        <v>121.27560446259999</v>
      </c>
      <c r="DA258" s="130" t="s">
        <v>2749</v>
      </c>
    </row>
    <row r="259" spans="1:105" ht="12" customHeight="1" x14ac:dyDescent="0.25">
      <c r="A259" s="97" t="s">
        <v>51</v>
      </c>
      <c r="B259" s="99">
        <v>130.4524100474604</v>
      </c>
      <c r="C259" s="99">
        <v>128.67261074401608</v>
      </c>
      <c r="D259" s="99">
        <v>154.75802978733381</v>
      </c>
      <c r="E259" s="99">
        <v>163.1009664166003</v>
      </c>
      <c r="F259" s="99">
        <v>157.27481437381414</v>
      </c>
      <c r="G259" s="99">
        <v>172.6867750188926</v>
      </c>
      <c r="H259" s="99">
        <v>179.64369914036214</v>
      </c>
      <c r="I259" s="99">
        <v>123.65993527001139</v>
      </c>
      <c r="J259" s="99">
        <v>157.56370129845493</v>
      </c>
      <c r="K259" s="99">
        <v>148.878624114274</v>
      </c>
      <c r="L259" s="99">
        <v>157.75314981981299</v>
      </c>
      <c r="M259" s="99">
        <v>180.89379559708385</v>
      </c>
      <c r="N259" s="99">
        <v>166.22236004114097</v>
      </c>
      <c r="O259" s="99">
        <v>157.22376048805566</v>
      </c>
      <c r="P259" s="99">
        <v>131.04143002704089</v>
      </c>
      <c r="Q259" s="99">
        <v>126.99909375652156</v>
      </c>
      <c r="R259" s="99">
        <v>163.87592555415307</v>
      </c>
      <c r="S259" s="99">
        <v>192.12826539097833</v>
      </c>
      <c r="T259" s="99">
        <v>141.94163333953358</v>
      </c>
      <c r="U259" s="99">
        <v>132.36451483131643</v>
      </c>
      <c r="V259" s="99">
        <v>137.62284790035426</v>
      </c>
      <c r="W259" s="99">
        <v>138.33081624434158</v>
      </c>
      <c r="X259" s="99">
        <v>169.48148077931154</v>
      </c>
      <c r="Y259" s="99">
        <v>120.67361859443244</v>
      </c>
      <c r="DA259" s="63" t="s">
        <v>2750</v>
      </c>
    </row>
    <row r="260" spans="1:105" ht="12" customHeight="1" x14ac:dyDescent="0.25">
      <c r="A260" s="97" t="s">
        <v>53</v>
      </c>
      <c r="B260" s="99">
        <v>0.70045462334589137</v>
      </c>
      <c r="C260" s="99">
        <v>0.68163550326104527</v>
      </c>
      <c r="D260" s="99">
        <v>0.81110050719252125</v>
      </c>
      <c r="E260" s="99">
        <v>0.83820563509265045</v>
      </c>
      <c r="F260" s="99">
        <v>0.80543652465616244</v>
      </c>
      <c r="G260" s="99">
        <v>0.86581831833547096</v>
      </c>
      <c r="H260" s="99">
        <v>0.88203404824352682</v>
      </c>
      <c r="I260" s="99">
        <v>0.59902819508042471</v>
      </c>
      <c r="J260" s="99">
        <v>0.75704664137727007</v>
      </c>
      <c r="K260" s="99">
        <v>0.70926961817892065</v>
      </c>
      <c r="L260" s="99">
        <v>0.75421078954770671</v>
      </c>
      <c r="M260" s="99">
        <v>0.86722865041905639</v>
      </c>
      <c r="N260" s="99">
        <v>0.78084705642296037</v>
      </c>
      <c r="O260" s="99">
        <v>0.74625420813289045</v>
      </c>
      <c r="P260" s="99">
        <v>0.62497574838928516</v>
      </c>
      <c r="Q260" s="99">
        <v>0.60835281949329856</v>
      </c>
      <c r="R260" s="99">
        <v>0.78931003232473407</v>
      </c>
      <c r="S260" s="99">
        <v>0.94329424417127161</v>
      </c>
      <c r="T260" s="99">
        <v>0.70069591761828454</v>
      </c>
      <c r="U260" s="99">
        <v>0.65650656725565026</v>
      </c>
      <c r="V260" s="99">
        <v>0.69636612612653581</v>
      </c>
      <c r="W260" s="99">
        <v>0.70019730114191581</v>
      </c>
      <c r="X260" s="99">
        <v>0.84978067150229086</v>
      </c>
      <c r="Y260" s="99">
        <v>0.60198586816754174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1.262943977650432E-2</v>
      </c>
      <c r="C261" s="123">
        <f t="shared" si="123"/>
        <v>1.5923257469804372E-2</v>
      </c>
      <c r="D261" s="123">
        <f t="shared" si="123"/>
        <v>2.7470250806181741E-2</v>
      </c>
      <c r="E261" s="123">
        <f t="shared" si="123"/>
        <v>5.151149000809177E-2</v>
      </c>
      <c r="F261" s="123">
        <f t="shared" si="123"/>
        <v>3.1067750191034801E-2</v>
      </c>
      <c r="G261" s="123">
        <f t="shared" si="123"/>
        <v>3.6154629025173954E-2</v>
      </c>
      <c r="H261" s="123">
        <f t="shared" si="123"/>
        <v>5.9137562352446549E-2</v>
      </c>
      <c r="I261" s="123">
        <f t="shared" si="123"/>
        <v>8.6303531187320773E-2</v>
      </c>
      <c r="J261" s="123">
        <f t="shared" si="123"/>
        <v>5.1094995606281723E-2</v>
      </c>
      <c r="K261" s="123">
        <f t="shared" si="123"/>
        <v>5.1113548825219027E-2</v>
      </c>
      <c r="L261" s="123">
        <f t="shared" si="123"/>
        <v>6.9339170234675396E-2</v>
      </c>
      <c r="M261" s="123">
        <f t="shared" si="123"/>
        <v>8.6760891942593996E-2</v>
      </c>
      <c r="N261" s="123">
        <f t="shared" si="123"/>
        <v>0.22288126623920523</v>
      </c>
      <c r="O261" s="123">
        <f t="shared" si="123"/>
        <v>0.18293260632231065</v>
      </c>
      <c r="P261" s="123">
        <f t="shared" si="123"/>
        <v>0.14487910461767989</v>
      </c>
      <c r="Q261" s="123">
        <f t="shared" si="123"/>
        <v>0.22809802146565933</v>
      </c>
      <c r="R261" s="123">
        <f t="shared" si="123"/>
        <v>0.21039146572466952</v>
      </c>
      <c r="S261" s="123">
        <f t="shared" si="123"/>
        <v>0.22372562912656735</v>
      </c>
      <c r="T261" s="123">
        <f t="shared" si="123"/>
        <v>0.28576813840003407</v>
      </c>
      <c r="U261" s="123">
        <f t="shared" si="123"/>
        <v>0.38170582875135539</v>
      </c>
      <c r="V261" s="123">
        <f t="shared" si="123"/>
        <v>0.18667993000091751</v>
      </c>
      <c r="W261" s="123">
        <f t="shared" si="123"/>
        <v>0.59989095987864971</v>
      </c>
      <c r="X261" s="123">
        <f t="shared" si="123"/>
        <v>0.59428604980951738</v>
      </c>
      <c r="Y261" s="123">
        <f t="shared" si="123"/>
        <v>0.51284338040126087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1.262943977650432E-2</v>
      </c>
      <c r="C262" s="99">
        <f>RES_hhdet_fecs!C8</f>
        <v>1.5923257469804372E-2</v>
      </c>
      <c r="D262" s="99">
        <f>RES_hhdet_fecs!D8</f>
        <v>2.7470250806181741E-2</v>
      </c>
      <c r="E262" s="99">
        <f>RES_hhdet_fecs!E8</f>
        <v>5.151149000809177E-2</v>
      </c>
      <c r="F262" s="99">
        <f>RES_hhdet_fecs!F8</f>
        <v>3.1067750191034801E-2</v>
      </c>
      <c r="G262" s="99">
        <f>RES_hhdet_fecs!G8</f>
        <v>3.6154629025173954E-2</v>
      </c>
      <c r="H262" s="99">
        <f>RES_hhdet_fecs!H8</f>
        <v>5.9137562352446549E-2</v>
      </c>
      <c r="I262" s="99">
        <f>RES_hhdet_fecs!I8</f>
        <v>8.6303531187320773E-2</v>
      </c>
      <c r="J262" s="99">
        <f>RES_hhdet_fecs!J8</f>
        <v>5.1094995606281723E-2</v>
      </c>
      <c r="K262" s="99">
        <f>RES_hhdet_fecs!K8</f>
        <v>5.1113548825219027E-2</v>
      </c>
      <c r="L262" s="99">
        <f>RES_hhdet_fecs!L8</f>
        <v>6.9339170234675396E-2</v>
      </c>
      <c r="M262" s="99">
        <f>RES_hhdet_fecs!M8</f>
        <v>8.6760891942593996E-2</v>
      </c>
      <c r="N262" s="99">
        <f>RES_hhdet_fecs!N8</f>
        <v>0.22288126623920523</v>
      </c>
      <c r="O262" s="99">
        <f>RES_hhdet_fecs!O8</f>
        <v>0.18293260632231065</v>
      </c>
      <c r="P262" s="99">
        <f>RES_hhdet_fecs!P8</f>
        <v>0.14487910461767989</v>
      </c>
      <c r="Q262" s="99">
        <f>RES_hhdet_fecs!Q8</f>
        <v>0.22809802146565933</v>
      </c>
      <c r="R262" s="99">
        <f>RES_hhdet_fecs!R8</f>
        <v>0.21039146572466952</v>
      </c>
      <c r="S262" s="99">
        <f>RES_hhdet_fecs!S8</f>
        <v>0.22372562912656735</v>
      </c>
      <c r="T262" s="99">
        <f>RES_hhdet_fecs!T8</f>
        <v>0.28576813840003407</v>
      </c>
      <c r="U262" s="99">
        <f>RES_hhdet_fecs!U8</f>
        <v>0.38170582875135539</v>
      </c>
      <c r="V262" s="99">
        <f>RES_hhdet_fecs!V8</f>
        <v>0.18667993000091751</v>
      </c>
      <c r="W262" s="99">
        <f>RES_hhdet_fecs!W8</f>
        <v>0.59989095987864971</v>
      </c>
      <c r="X262" s="99">
        <f>RES_hhdet_fecs!X8</f>
        <v>0.59428604980951738</v>
      </c>
      <c r="Y262" s="99">
        <f>RES_hhdet_fecs!Y8</f>
        <v>0.51284338040126087</v>
      </c>
      <c r="DA262" s="63" t="s">
        <v>2753</v>
      </c>
    </row>
    <row r="263" spans="1:105" ht="12" customHeight="1" x14ac:dyDescent="0.25">
      <c r="A263" s="121" t="s">
        <v>55</v>
      </c>
      <c r="B263" s="123">
        <v>23.691479120233428</v>
      </c>
      <c r="C263" s="123">
        <v>23.377509403942945</v>
      </c>
      <c r="D263" s="123">
        <v>24.174386577904908</v>
      </c>
      <c r="E263" s="123">
        <v>25.626662853450778</v>
      </c>
      <c r="F263" s="123">
        <v>23.724881984037719</v>
      </c>
      <c r="G263" s="123">
        <v>23.605721268227978</v>
      </c>
      <c r="H263" s="123">
        <v>25.642593211023463</v>
      </c>
      <c r="I263" s="123">
        <v>24.028581041424967</v>
      </c>
      <c r="J263" s="123">
        <v>25.426789826619412</v>
      </c>
      <c r="K263" s="123">
        <v>24.655660076971618</v>
      </c>
      <c r="L263" s="123">
        <v>25.069039001601904</v>
      </c>
      <c r="M263" s="123">
        <v>24.822777317286587</v>
      </c>
      <c r="N263" s="123">
        <v>20.502302545417265</v>
      </c>
      <c r="O263" s="123">
        <v>20.666478953628683</v>
      </c>
      <c r="P263" s="123">
        <v>21.197721198772371</v>
      </c>
      <c r="Q263" s="123">
        <v>24.689895949621476</v>
      </c>
      <c r="R263" s="123">
        <v>23.985533796825283</v>
      </c>
      <c r="S263" s="123">
        <v>23.430606769722431</v>
      </c>
      <c r="T263" s="123">
        <v>23.169418713693084</v>
      </c>
      <c r="U263" s="123">
        <v>23.076862653601147</v>
      </c>
      <c r="V263" s="123">
        <v>24.808689030234881</v>
      </c>
      <c r="W263" s="123">
        <v>22.168930226486317</v>
      </c>
      <c r="X263" s="123">
        <v>22.064261481606199</v>
      </c>
      <c r="Y263" s="123">
        <v>23.815508851485621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27.230041669987632</v>
      </c>
      <c r="C265" s="99">
        <v>24.74243651049083</v>
      </c>
      <c r="D265" s="99">
        <v>27.759808583804794</v>
      </c>
      <c r="E265" s="99">
        <v>27.429604502729084</v>
      </c>
      <c r="F265" s="99">
        <v>23.728586876939854</v>
      </c>
      <c r="G265" s="99">
        <v>28.32821316023605</v>
      </c>
      <c r="H265" s="99">
        <v>28.923236114493957</v>
      </c>
      <c r="I265" s="99">
        <v>24.650883933750112</v>
      </c>
      <c r="J265" s="99">
        <v>24.53683340905393</v>
      </c>
      <c r="K265" s="99">
        <v>25.682353606468578</v>
      </c>
      <c r="L265" s="99">
        <v>33.40180937760946</v>
      </c>
      <c r="M265" s="99">
        <v>26.611660819487124</v>
      </c>
      <c r="N265" s="99">
        <v>20.997552963493025</v>
      </c>
      <c r="O265" s="99">
        <v>23.647793887029732</v>
      </c>
      <c r="P265" s="99">
        <v>22.420657012681804</v>
      </c>
      <c r="Q265" s="99">
        <v>23.005202598189555</v>
      </c>
      <c r="R265" s="99">
        <v>19.304934311239062</v>
      </c>
      <c r="S265" s="99">
        <v>24.04759884728108</v>
      </c>
      <c r="T265" s="99">
        <v>24.568972605127687</v>
      </c>
      <c r="U265" s="99">
        <v>24.747407420855996</v>
      </c>
      <c r="V265" s="99">
        <v>18.929085171252702</v>
      </c>
      <c r="W265" s="99">
        <v>19.845177340768288</v>
      </c>
      <c r="X265" s="99">
        <v>19.829077552897832</v>
      </c>
      <c r="Y265" s="99">
        <v>20.325624986477827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15.191684182412992</v>
      </c>
      <c r="D266" s="99">
        <v>17.064955920883602</v>
      </c>
      <c r="E266" s="99">
        <v>17.592987935072166</v>
      </c>
      <c r="F266" s="99">
        <v>14.857589562679161</v>
      </c>
      <c r="G266" s="99">
        <v>17.438343881741162</v>
      </c>
      <c r="H266" s="99">
        <v>19.049951469890182</v>
      </c>
      <c r="I266" s="99">
        <v>15.79352716366412</v>
      </c>
      <c r="J266" s="99">
        <v>16.170462645016617</v>
      </c>
      <c r="K266" s="99">
        <v>0</v>
      </c>
      <c r="L266" s="99">
        <v>21.509191421016556</v>
      </c>
      <c r="M266" s="99">
        <v>17.829362056973277</v>
      </c>
      <c r="N266" s="99">
        <v>13.501734992190094</v>
      </c>
      <c r="O266" s="99">
        <v>15.855191109568446</v>
      </c>
      <c r="P266" s="99">
        <v>15.17038318820536</v>
      </c>
      <c r="Q266" s="99">
        <v>16.674143392009519</v>
      </c>
      <c r="R266" s="99">
        <v>14.614690840802659</v>
      </c>
      <c r="S266" s="99">
        <v>17.751596544609651</v>
      </c>
      <c r="T266" s="99">
        <v>19.478068865831599</v>
      </c>
      <c r="U266" s="99">
        <v>20.572830990283535</v>
      </c>
      <c r="V266" s="99">
        <v>16.279518649730999</v>
      </c>
      <c r="W266" s="99">
        <v>17.150217375657483</v>
      </c>
      <c r="X266" s="99">
        <v>17.329205576753335</v>
      </c>
      <c r="Y266" s="99">
        <v>18.166321061050745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5.5646873634379057</v>
      </c>
      <c r="D267" s="102">
        <v>6.1385744818859038</v>
      </c>
      <c r="E267" s="102">
        <v>7.4512914965096835</v>
      </c>
      <c r="F267" s="102">
        <v>5.5158723051099638</v>
      </c>
      <c r="G267" s="102">
        <v>5.6763211381515379</v>
      </c>
      <c r="H267" s="102">
        <v>7.9226822199089204</v>
      </c>
      <c r="I267" s="102">
        <v>5.5490308694631256</v>
      </c>
      <c r="J267" s="102">
        <v>6.3584648590314554</v>
      </c>
      <c r="K267" s="102">
        <v>0</v>
      </c>
      <c r="L267" s="102">
        <v>7.3106931602487908</v>
      </c>
      <c r="M267" s="102">
        <v>6.8027787094537544</v>
      </c>
      <c r="N267" s="102">
        <v>3.3273371679997994</v>
      </c>
      <c r="O267" s="102">
        <v>4.1956004086510115</v>
      </c>
      <c r="P267" s="102">
        <v>4.1170871609096231</v>
      </c>
      <c r="Q267" s="102">
        <v>6.4790432130076949</v>
      </c>
      <c r="R267" s="102">
        <v>5.4917116995665394</v>
      </c>
      <c r="S267" s="102">
        <v>5.0763168447025118</v>
      </c>
      <c r="T267" s="102">
        <v>5.7070408215438366</v>
      </c>
      <c r="U267" s="102">
        <v>5.9362873548875843</v>
      </c>
      <c r="V267" s="102">
        <v>5.0749106444503864</v>
      </c>
      <c r="W267" s="102">
        <v>4.3235828900900604</v>
      </c>
      <c r="X267" s="102">
        <v>5.1384328658708647</v>
      </c>
      <c r="Y267" s="102">
        <v>6.6062692652103125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9.626996818975087</v>
      </c>
      <c r="D268" s="105">
        <v>10.926381438997696</v>
      </c>
      <c r="E268" s="105">
        <v>10.141696438562487</v>
      </c>
      <c r="F268" s="105">
        <v>9.3417172575691954</v>
      </c>
      <c r="G268" s="105">
        <v>11.762022743589622</v>
      </c>
      <c r="H268" s="105">
        <v>11.127269249981262</v>
      </c>
      <c r="I268" s="105">
        <v>10.244496294200992</v>
      </c>
      <c r="J268" s="105">
        <v>9.811997785985163</v>
      </c>
      <c r="K268" s="105">
        <v>0</v>
      </c>
      <c r="L268" s="105">
        <v>14.198498260767762</v>
      </c>
      <c r="M268" s="105">
        <v>11.026583347519525</v>
      </c>
      <c r="N268" s="105">
        <v>10.174397824190297</v>
      </c>
      <c r="O268" s="105">
        <v>11.659590700917436</v>
      </c>
      <c r="P268" s="105">
        <v>11.05329602729574</v>
      </c>
      <c r="Q268" s="105">
        <v>10.195100179001823</v>
      </c>
      <c r="R268" s="105">
        <v>9.1229791412361205</v>
      </c>
      <c r="S268" s="105">
        <v>12.675279699907136</v>
      </c>
      <c r="T268" s="105">
        <v>13.771028044287759</v>
      </c>
      <c r="U268" s="105">
        <v>14.636543635395952</v>
      </c>
      <c r="V268" s="105">
        <v>11.204608005280612</v>
      </c>
      <c r="W268" s="105">
        <v>12.826634485567423</v>
      </c>
      <c r="X268" s="105">
        <v>12.19077271088247</v>
      </c>
      <c r="Y268" s="105">
        <v>11.560051795840435</v>
      </c>
      <c r="DA268" s="132" t="s">
        <v>2759</v>
      </c>
    </row>
    <row r="269" spans="1:105" ht="12" customHeight="1" x14ac:dyDescent="0.25">
      <c r="A269" s="106" t="s">
        <v>122</v>
      </c>
      <c r="B269" s="102">
        <v>22.327389988101899</v>
      </c>
      <c r="C269" s="102">
        <v>22.994118522537331</v>
      </c>
      <c r="D269" s="102">
        <v>23.115187398968288</v>
      </c>
      <c r="E269" s="102">
        <v>25.233994947698665</v>
      </c>
      <c r="F269" s="102">
        <v>23.828318085873924</v>
      </c>
      <c r="G269" s="102">
        <v>22.791261158181232</v>
      </c>
      <c r="H269" s="102">
        <v>25.249492361911681</v>
      </c>
      <c r="I269" s="102">
        <v>24.055727355410639</v>
      </c>
      <c r="J269" s="102">
        <v>25.678314602590916</v>
      </c>
      <c r="K269" s="102">
        <v>24.737041809720317</v>
      </c>
      <c r="L269" s="102">
        <v>24.662053219736858</v>
      </c>
      <c r="M269" s="102">
        <v>25.027191731027401</v>
      </c>
      <c r="N269" s="102">
        <v>20.902832629674077</v>
      </c>
      <c r="O269" s="102">
        <v>20.985775646661839</v>
      </c>
      <c r="P269" s="102">
        <v>21.615707789972664</v>
      </c>
      <c r="Q269" s="102">
        <v>25.260820604559303</v>
      </c>
      <c r="R269" s="102">
        <v>24.693430742932367</v>
      </c>
      <c r="S269" s="102">
        <v>23.88121344103315</v>
      </c>
      <c r="T269" s="102">
        <v>23.577616956892722</v>
      </c>
      <c r="U269" s="102">
        <v>23.457820326220887</v>
      </c>
      <c r="V269" s="102">
        <v>25.641525357749561</v>
      </c>
      <c r="W269" s="102">
        <v>22.783159897480132</v>
      </c>
      <c r="X269" s="102">
        <v>22.649363925958585</v>
      </c>
      <c r="Y269" s="102">
        <v>24.49452553742907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15.338862632288061</v>
      </c>
      <c r="D270" s="105">
        <v>15.449991627989995</v>
      </c>
      <c r="E270" s="105">
        <v>17.486046278978144</v>
      </c>
      <c r="F270" s="105">
        <v>16.201877073364912</v>
      </c>
      <c r="G270" s="105">
        <v>15.263406513414886</v>
      </c>
      <c r="H270" s="105">
        <v>17.750167126044104</v>
      </c>
      <c r="I270" s="105">
        <v>16.456282256819755</v>
      </c>
      <c r="J270" s="105">
        <v>17.891744766816064</v>
      </c>
      <c r="K270" s="105">
        <v>17.050317702526375</v>
      </c>
      <c r="L270" s="105">
        <v>16.967943173536455</v>
      </c>
      <c r="M270" s="105">
        <v>17.636886274616362</v>
      </c>
      <c r="N270" s="105">
        <v>13.955435270223386</v>
      </c>
      <c r="O270" s="105">
        <v>14.202985977685376</v>
      </c>
      <c r="P270" s="105">
        <v>14.69482488097219</v>
      </c>
      <c r="Q270" s="105">
        <v>18.136171777755784</v>
      </c>
      <c r="R270" s="105">
        <v>17.855644421952672</v>
      </c>
      <c r="S270" s="105">
        <v>17.462969099391614</v>
      </c>
      <c r="T270" s="105">
        <v>17.618585468871625</v>
      </c>
      <c r="U270" s="105">
        <v>17.757462106604159</v>
      </c>
      <c r="V270" s="105">
        <v>19.766330965313717</v>
      </c>
      <c r="W270" s="105">
        <v>17.319633100139345</v>
      </c>
      <c r="X270" s="105">
        <v>17.529983434718215</v>
      </c>
      <c r="Y270" s="105">
        <v>19.505031588669205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5.2325487270083322</v>
      </c>
      <c r="D271" s="99">
        <v>5.1704657958163107</v>
      </c>
      <c r="E271" s="99">
        <v>6.9354413906151642</v>
      </c>
      <c r="F271" s="99">
        <v>5.6003220599113694</v>
      </c>
      <c r="G271" s="99">
        <v>4.6118129050450847</v>
      </c>
      <c r="H271" s="99">
        <v>6.9257902576223795</v>
      </c>
      <c r="I271" s="99">
        <v>5.3766230850348338</v>
      </c>
      <c r="J271" s="99">
        <v>6.53812391673444</v>
      </c>
      <c r="K271" s="99">
        <v>5.7973546529839126</v>
      </c>
      <c r="L271" s="99">
        <v>5.5561560818175959</v>
      </c>
      <c r="M271" s="99">
        <v>6.510200319330866</v>
      </c>
      <c r="N271" s="99">
        <v>3.2910864381629406</v>
      </c>
      <c r="O271" s="99">
        <v>3.5711718063952311</v>
      </c>
      <c r="P271" s="99">
        <v>3.7852779457577297</v>
      </c>
      <c r="Q271" s="99">
        <v>6.71380766240316</v>
      </c>
      <c r="R271" s="99">
        <v>6.3556462998855565</v>
      </c>
      <c r="S271" s="99">
        <v>5.8060348614790147</v>
      </c>
      <c r="T271" s="99">
        <v>5.9010719908694442</v>
      </c>
      <c r="U271" s="99">
        <v>5.7682882085844227</v>
      </c>
      <c r="V271" s="99">
        <v>6.8239971370024115</v>
      </c>
      <c r="W271" s="99">
        <v>4.8459445503459246</v>
      </c>
      <c r="X271" s="99">
        <v>5.7168812655844956</v>
      </c>
      <c r="Y271" s="99">
        <v>7.6903699428738141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10.10631390527973</v>
      </c>
      <c r="D272" s="99">
        <v>10.279525832173684</v>
      </c>
      <c r="E272" s="99">
        <v>10.550604888362979</v>
      </c>
      <c r="F272" s="99">
        <v>10.601555013453543</v>
      </c>
      <c r="G272" s="99">
        <v>10.651593608369803</v>
      </c>
      <c r="H272" s="99">
        <v>10.824376868421728</v>
      </c>
      <c r="I272" s="99">
        <v>11.079659171784922</v>
      </c>
      <c r="J272" s="99">
        <v>11.353620850081628</v>
      </c>
      <c r="K272" s="99">
        <v>11.252963049542464</v>
      </c>
      <c r="L272" s="99">
        <v>11.41178709171886</v>
      </c>
      <c r="M272" s="99">
        <v>11.126685955285494</v>
      </c>
      <c r="N272" s="99">
        <v>10.664348832060442</v>
      </c>
      <c r="O272" s="99">
        <v>10.631814171290143</v>
      </c>
      <c r="P272" s="99">
        <v>10.909546935214458</v>
      </c>
      <c r="Q272" s="99">
        <v>11.422364115352622</v>
      </c>
      <c r="R272" s="99">
        <v>11.499998122067112</v>
      </c>
      <c r="S272" s="99">
        <v>11.6569342379126</v>
      </c>
      <c r="T272" s="99">
        <v>11.717513478002187</v>
      </c>
      <c r="U272" s="99">
        <v>11.989173898019736</v>
      </c>
      <c r="V272" s="99">
        <v>12.942333828311304</v>
      </c>
      <c r="W272" s="99">
        <v>12.473688549793419</v>
      </c>
      <c r="X272" s="99">
        <v>11.813102169133717</v>
      </c>
      <c r="Y272" s="99">
        <v>11.81466164579539</v>
      </c>
      <c r="DA272" s="63" t="s">
        <v>2763</v>
      </c>
    </row>
    <row r="273" spans="1:105" ht="12" customHeight="1" x14ac:dyDescent="0.25">
      <c r="A273" s="121" t="s">
        <v>54</v>
      </c>
      <c r="B273" s="123">
        <v>9.4348475109960237</v>
      </c>
      <c r="C273" s="123">
        <v>9.6061273702238434</v>
      </c>
      <c r="D273" s="123">
        <v>9.9132235009358851</v>
      </c>
      <c r="E273" s="123">
        <v>10.065007142984527</v>
      </c>
      <c r="F273" s="123">
        <v>9.7099691997810158</v>
      </c>
      <c r="G273" s="123">
        <v>9.5320948232897198</v>
      </c>
      <c r="H273" s="123">
        <v>9.3271371485964991</v>
      </c>
      <c r="I273" s="123">
        <v>8.5731511517199479</v>
      </c>
      <c r="J273" s="123">
        <v>7.71210792130372</v>
      </c>
      <c r="K273" s="123">
        <v>7.3689261318389425</v>
      </c>
      <c r="L273" s="123">
        <v>7.5765273395434933</v>
      </c>
      <c r="M273" s="123">
        <v>6.3797065142557816</v>
      </c>
      <c r="N273" s="123">
        <v>5.4272543085536284</v>
      </c>
      <c r="O273" s="123">
        <v>5.530253816248103</v>
      </c>
      <c r="P273" s="123">
        <v>5.2487224661785357</v>
      </c>
      <c r="Q273" s="123">
        <v>5.539980126244294</v>
      </c>
      <c r="R273" s="123">
        <v>5.0939328847450964</v>
      </c>
      <c r="S273" s="123">
        <v>6.3243122968906142</v>
      </c>
      <c r="T273" s="123">
        <v>6.7191620712534803</v>
      </c>
      <c r="U273" s="123">
        <v>6.9004886828564596</v>
      </c>
      <c r="V273" s="123">
        <v>10.189674767856522</v>
      </c>
      <c r="W273" s="123">
        <v>9.4043494855558993</v>
      </c>
      <c r="X273" s="123">
        <v>8.5501830599640236</v>
      </c>
      <c r="Y273" s="123">
        <v>8.1868825987314526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9.7373467627950792</v>
      </c>
      <c r="C275" s="99">
        <v>9.7431828965740142</v>
      </c>
      <c r="D275" s="99">
        <v>10.279720616348845</v>
      </c>
      <c r="E275" s="99">
        <v>10.354561173950941</v>
      </c>
      <c r="F275" s="99">
        <v>9.8318220848342222</v>
      </c>
      <c r="G275" s="99">
        <v>9.7759611013921965</v>
      </c>
      <c r="H275" s="99">
        <v>9.6664870702312822</v>
      </c>
      <c r="I275" s="99">
        <v>8.7974899058676428</v>
      </c>
      <c r="J275" s="99">
        <v>7.8340948281586646</v>
      </c>
      <c r="K275" s="99">
        <v>7.833101653044138</v>
      </c>
      <c r="L275" s="99">
        <v>8.2819178691427968</v>
      </c>
      <c r="M275" s="99">
        <v>6.8258439977247809</v>
      </c>
      <c r="N275" s="99">
        <v>5.7571540985767156</v>
      </c>
      <c r="O275" s="99">
        <v>6.2201660464980062</v>
      </c>
      <c r="P275" s="99">
        <v>5.8068932806238749</v>
      </c>
      <c r="Q275" s="99">
        <v>6.1640445590608541</v>
      </c>
      <c r="R275" s="99">
        <v>5.4566840821103391</v>
      </c>
      <c r="S275" s="99">
        <v>7.1776604777728457</v>
      </c>
      <c r="T275" s="99">
        <v>7.7317007822786827</v>
      </c>
      <c r="U275" s="99">
        <v>7.9986704513722016</v>
      </c>
      <c r="V275" s="99">
        <v>11.170560201896134</v>
      </c>
      <c r="W275" s="99">
        <v>10.840440566910715</v>
      </c>
      <c r="X275" s="99">
        <v>9.8106905755947391</v>
      </c>
      <c r="Y275" s="99">
        <v>9.3267609787997721</v>
      </c>
      <c r="DA275" s="63" t="s">
        <v>2766</v>
      </c>
    </row>
    <row r="276" spans="1:105" ht="12" customHeight="1" x14ac:dyDescent="0.25">
      <c r="A276" s="109" t="s">
        <v>120</v>
      </c>
      <c r="B276" s="110">
        <v>6.8701615641789298</v>
      </c>
      <c r="C276" s="110">
        <v>8.5074527353828149</v>
      </c>
      <c r="D276" s="110">
        <v>6.4502997445190431</v>
      </c>
      <c r="E276" s="110">
        <v>6.6136079954900548</v>
      </c>
      <c r="F276" s="110">
        <v>8.3603853950749407</v>
      </c>
      <c r="G276" s="110">
        <v>7.3363720974842446</v>
      </c>
      <c r="H276" s="110">
        <v>6.834554847070601</v>
      </c>
      <c r="I276" s="110">
        <v>7.0194967353465749</v>
      </c>
      <c r="J276" s="110">
        <v>6.9839938606360583</v>
      </c>
      <c r="K276" s="110">
        <v>5.4420030158149224</v>
      </c>
      <c r="L276" s="110">
        <v>5.6290643260780531</v>
      </c>
      <c r="M276" s="110">
        <v>5.5141295532431469</v>
      </c>
      <c r="N276" s="110">
        <v>4.8946148835460468</v>
      </c>
      <c r="O276" s="110">
        <v>4.4812350505509198</v>
      </c>
      <c r="P276" s="110">
        <v>4.4270949295211128</v>
      </c>
      <c r="Q276" s="110">
        <v>4.6755405492999094</v>
      </c>
      <c r="R276" s="110">
        <v>4.6381439005930245</v>
      </c>
      <c r="S276" s="110">
        <v>5.196070503097185</v>
      </c>
      <c r="T276" s="110">
        <v>5.3889444310458199</v>
      </c>
      <c r="U276" s="110">
        <v>5.4690293573952813</v>
      </c>
      <c r="V276" s="110">
        <v>8.9708073273356348</v>
      </c>
      <c r="W276" s="110">
        <v>7.7129473945676885</v>
      </c>
      <c r="X276" s="110">
        <v>7.0512546842975548</v>
      </c>
      <c r="Y276" s="110">
        <v>6.8305774490649007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90.259120254016295</v>
      </c>
      <c r="C278" s="118">
        <f t="shared" si="124"/>
        <v>89.733014842911786</v>
      </c>
      <c r="D278" s="118">
        <f t="shared" si="124"/>
        <v>105.16166166930394</v>
      </c>
      <c r="E278" s="118">
        <f t="shared" si="124"/>
        <v>111.43919973264383</v>
      </c>
      <c r="F278" s="118">
        <f t="shared" si="124"/>
        <v>107.50006173242865</v>
      </c>
      <c r="G278" s="118">
        <f t="shared" si="124"/>
        <v>116.35568005885831</v>
      </c>
      <c r="H278" s="118">
        <f t="shared" si="124"/>
        <v>121.83763755962875</v>
      </c>
      <c r="I278" s="118">
        <f t="shared" si="124"/>
        <v>89.273845159729831</v>
      </c>
      <c r="J278" s="118">
        <f t="shared" si="124"/>
        <v>109.04632396787206</v>
      </c>
      <c r="K278" s="118">
        <f t="shared" si="124"/>
        <v>104.23147667913784</v>
      </c>
      <c r="L278" s="118">
        <f t="shared" si="124"/>
        <v>111.43114279186518</v>
      </c>
      <c r="M278" s="118">
        <f t="shared" si="124"/>
        <v>126.49747306978469</v>
      </c>
      <c r="N278" s="118">
        <f t="shared" si="124"/>
        <v>117.23765708022842</v>
      </c>
      <c r="O278" s="118">
        <f t="shared" si="124"/>
        <v>113.67476633469165</v>
      </c>
      <c r="P278" s="118">
        <f t="shared" si="124"/>
        <v>97.870279083823135</v>
      </c>
      <c r="Q278" s="118">
        <f t="shared" si="124"/>
        <v>98.360052200100469</v>
      </c>
      <c r="R278" s="118">
        <f t="shared" ref="R278:V278" si="125">R279+R282+R284+R294</f>
        <v>121.7241945281322</v>
      </c>
      <c r="S278" s="118">
        <f t="shared" si="125"/>
        <v>142.27513503695008</v>
      </c>
      <c r="T278" s="118">
        <f t="shared" si="125"/>
        <v>111.88460147618824</v>
      </c>
      <c r="U278" s="118">
        <f t="shared" si="125"/>
        <v>107.11264723005789</v>
      </c>
      <c r="V278" s="118">
        <f t="shared" si="125"/>
        <v>113.85719259382084</v>
      </c>
      <c r="W278" s="118">
        <f t="shared" ref="W278:Y278" si="126">W279+W282+W284+W294</f>
        <v>113.72916260641598</v>
      </c>
      <c r="X278" s="118">
        <f t="shared" si="126"/>
        <v>133.24001480707247</v>
      </c>
      <c r="Y278" s="118">
        <f t="shared" si="126"/>
        <v>102.65877771454286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71.688256705723404</v>
      </c>
      <c r="C279" s="123">
        <f t="shared" si="127"/>
        <v>71.012461940727746</v>
      </c>
      <c r="D279" s="123">
        <f t="shared" si="127"/>
        <v>85.77438043928386</v>
      </c>
      <c r="E279" s="123">
        <f t="shared" si="127"/>
        <v>90.932425505908711</v>
      </c>
      <c r="F279" s="123">
        <f t="shared" si="127"/>
        <v>88.122467315642353</v>
      </c>
      <c r="G279" s="123">
        <f t="shared" si="127"/>
        <v>97.035074057564202</v>
      </c>
      <c r="H279" s="123">
        <f t="shared" si="127"/>
        <v>101.18156664580506</v>
      </c>
      <c r="I279" s="123">
        <f t="shared" si="127"/>
        <v>69.81289461732564</v>
      </c>
      <c r="J279" s="123">
        <f t="shared" si="127"/>
        <v>89.253220058509896</v>
      </c>
      <c r="K279" s="123">
        <f t="shared" si="127"/>
        <v>84.984584039961717</v>
      </c>
      <c r="L279" s="123">
        <f t="shared" si="127"/>
        <v>91.566029759251819</v>
      </c>
      <c r="M279" s="123">
        <f t="shared" si="127"/>
        <v>107.14144134800556</v>
      </c>
      <c r="N279" s="123">
        <f t="shared" si="127"/>
        <v>100.41751956509199</v>
      </c>
      <c r="O279" s="123">
        <f t="shared" si="127"/>
        <v>96.684959340313512</v>
      </c>
      <c r="P279" s="123">
        <f t="shared" si="127"/>
        <v>80.786749983226002</v>
      </c>
      <c r="Q279" s="123">
        <f t="shared" si="127"/>
        <v>78.533171038327808</v>
      </c>
      <c r="R279" s="123">
        <f t="shared" ref="R279:V279" si="128">SUM(R280:R281)</f>
        <v>102.30781985173508</v>
      </c>
      <c r="S279" s="123">
        <f t="shared" si="128"/>
        <v>121.90406987075632</v>
      </c>
      <c r="T279" s="123">
        <f t="shared" si="128"/>
        <v>90.703086232467712</v>
      </c>
      <c r="U279" s="123">
        <f t="shared" si="128"/>
        <v>85.105837441946562</v>
      </c>
      <c r="V279" s="123">
        <f t="shared" si="128"/>
        <v>88.760471239118445</v>
      </c>
      <c r="W279" s="123">
        <f t="shared" ref="W279:Y279" si="129">SUM(W280:W281)</f>
        <v>89.300489789769387</v>
      </c>
      <c r="X279" s="123">
        <f t="shared" si="129"/>
        <v>109.44256961503763</v>
      </c>
      <c r="Y279" s="123">
        <f t="shared" si="129"/>
        <v>77.971344460273812</v>
      </c>
      <c r="DA279" s="130" t="s">
        <v>2917</v>
      </c>
    </row>
    <row r="280" spans="1:105" ht="12" customHeight="1" x14ac:dyDescent="0.25">
      <c r="A280" s="97" t="s">
        <v>51</v>
      </c>
      <c r="B280" s="99">
        <v>70.987802082377513</v>
      </c>
      <c r="C280" s="99">
        <v>70.330826437466698</v>
      </c>
      <c r="D280" s="99">
        <v>84.963279932091339</v>
      </c>
      <c r="E280" s="99">
        <v>90.094219870816062</v>
      </c>
      <c r="F280" s="99">
        <v>87.317030790986195</v>
      </c>
      <c r="G280" s="99">
        <v>96.169255739228731</v>
      </c>
      <c r="H280" s="99">
        <v>100.29953259756154</v>
      </c>
      <c r="I280" s="99">
        <v>69.213866422245218</v>
      </c>
      <c r="J280" s="99">
        <v>88.496173417132624</v>
      </c>
      <c r="K280" s="99">
        <v>84.275314421782795</v>
      </c>
      <c r="L280" s="99">
        <v>90.811818969704106</v>
      </c>
      <c r="M280" s="99">
        <v>106.27421269758651</v>
      </c>
      <c r="N280" s="99">
        <v>99.636672508669037</v>
      </c>
      <c r="O280" s="99">
        <v>95.938705132180615</v>
      </c>
      <c r="P280" s="99">
        <v>80.161774234836713</v>
      </c>
      <c r="Q280" s="99">
        <v>77.924818218834503</v>
      </c>
      <c r="R280" s="99">
        <v>101.51850981941034</v>
      </c>
      <c r="S280" s="99">
        <v>120.96077562658505</v>
      </c>
      <c r="T280" s="99">
        <v>90.002390314849421</v>
      </c>
      <c r="U280" s="99">
        <v>84.449330874690915</v>
      </c>
      <c r="V280" s="99">
        <v>88.064105112991911</v>
      </c>
      <c r="W280" s="99">
        <v>88.600292488627474</v>
      </c>
      <c r="X280" s="99">
        <v>108.59278894353534</v>
      </c>
      <c r="Y280" s="99">
        <v>77.369358592106266</v>
      </c>
      <c r="DA280" s="63" t="s">
        <v>2918</v>
      </c>
    </row>
    <row r="281" spans="1:105" ht="12" customHeight="1" x14ac:dyDescent="0.25">
      <c r="A281" s="97" t="s">
        <v>53</v>
      </c>
      <c r="B281" s="99">
        <v>0.70045462334589137</v>
      </c>
      <c r="C281" s="99">
        <v>0.68163550326104527</v>
      </c>
      <c r="D281" s="99">
        <v>0.81110050719252125</v>
      </c>
      <c r="E281" s="99">
        <v>0.83820563509265045</v>
      </c>
      <c r="F281" s="99">
        <v>0.80543652465616244</v>
      </c>
      <c r="G281" s="99">
        <v>0.86581831833547096</v>
      </c>
      <c r="H281" s="99">
        <v>0.88203404824352682</v>
      </c>
      <c r="I281" s="99">
        <v>0.59902819508042471</v>
      </c>
      <c r="J281" s="99">
        <v>0.75704664137727007</v>
      </c>
      <c r="K281" s="99">
        <v>0.70926961817892065</v>
      </c>
      <c r="L281" s="99">
        <v>0.75421078954770671</v>
      </c>
      <c r="M281" s="99">
        <v>0.86722865041905639</v>
      </c>
      <c r="N281" s="99">
        <v>0.78084705642296037</v>
      </c>
      <c r="O281" s="99">
        <v>0.74625420813289045</v>
      </c>
      <c r="P281" s="99">
        <v>0.62497574838928516</v>
      </c>
      <c r="Q281" s="99">
        <v>0.60835281949329856</v>
      </c>
      <c r="R281" s="99">
        <v>0.78931003232473407</v>
      </c>
      <c r="S281" s="99">
        <v>0.94329424417127161</v>
      </c>
      <c r="T281" s="99">
        <v>0.70069591761828454</v>
      </c>
      <c r="U281" s="99">
        <v>0.65650656725565026</v>
      </c>
      <c r="V281" s="99">
        <v>0.69636612612653581</v>
      </c>
      <c r="W281" s="99">
        <v>0.70019730114191581</v>
      </c>
      <c r="X281" s="99">
        <v>0.84978067150229086</v>
      </c>
      <c r="Y281" s="99">
        <v>0.60198586816754174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2.1197927793028291E-2</v>
      </c>
      <c r="C282" s="123">
        <f t="shared" si="130"/>
        <v>3.1001283449256085E-2</v>
      </c>
      <c r="D282" s="123">
        <f t="shared" si="130"/>
        <v>5.6901867358328667E-2</v>
      </c>
      <c r="E282" s="123">
        <f t="shared" si="130"/>
        <v>0.1118841756782406</v>
      </c>
      <c r="F282" s="123">
        <f t="shared" si="130"/>
        <v>6.991704740805979E-2</v>
      </c>
      <c r="G282" s="123">
        <f t="shared" si="130"/>
        <v>8.3635314226040092E-2</v>
      </c>
      <c r="H282" s="123">
        <f t="shared" si="130"/>
        <v>0.14006695321077847</v>
      </c>
      <c r="I282" s="123">
        <f t="shared" si="130"/>
        <v>0.20707184404515647</v>
      </c>
      <c r="J282" s="123">
        <f t="shared" si="130"/>
        <v>0.12453882352375011</v>
      </c>
      <c r="K282" s="123">
        <f t="shared" si="130"/>
        <v>0.12954342471466918</v>
      </c>
      <c r="L282" s="123">
        <f t="shared" si="130"/>
        <v>0.18877408160849232</v>
      </c>
      <c r="M282" s="123">
        <f t="shared" si="130"/>
        <v>0.25326602359904726</v>
      </c>
      <c r="N282" s="123">
        <f t="shared" si="130"/>
        <v>0.68374239548337168</v>
      </c>
      <c r="O282" s="123">
        <f t="shared" si="130"/>
        <v>0.58035042052003394</v>
      </c>
      <c r="P282" s="123">
        <f t="shared" si="130"/>
        <v>0.46854937323144408</v>
      </c>
      <c r="Q282" s="123">
        <f t="shared" si="130"/>
        <v>0.74589223181015685</v>
      </c>
      <c r="R282" s="123">
        <f t="shared" si="130"/>
        <v>0.69671011130841021</v>
      </c>
      <c r="S282" s="123">
        <f t="shared" si="130"/>
        <v>0.75905373667870069</v>
      </c>
      <c r="T282" s="123">
        <f t="shared" si="130"/>
        <v>0.99841856558383735</v>
      </c>
      <c r="U282" s="123">
        <f t="shared" si="130"/>
        <v>1.3643972546389824</v>
      </c>
      <c r="V282" s="123">
        <f t="shared" si="130"/>
        <v>0.67927054121030561</v>
      </c>
      <c r="W282" s="123">
        <f t="shared" si="130"/>
        <v>2.2132584375319095</v>
      </c>
      <c r="X282" s="123">
        <f t="shared" si="130"/>
        <v>2.2108304456293273</v>
      </c>
      <c r="Y282" s="123">
        <f t="shared" si="130"/>
        <v>1.9203362485536963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2.1197927793028291E-2</v>
      </c>
      <c r="C283" s="99">
        <f>RES_hhdet_tess!C8</f>
        <v>3.1001283449256085E-2</v>
      </c>
      <c r="D283" s="99">
        <f>RES_hhdet_tess!D8</f>
        <v>5.6901867358328667E-2</v>
      </c>
      <c r="E283" s="99">
        <f>RES_hhdet_tess!E8</f>
        <v>0.1118841756782406</v>
      </c>
      <c r="F283" s="99">
        <f>RES_hhdet_tess!F8</f>
        <v>6.991704740805979E-2</v>
      </c>
      <c r="G283" s="99">
        <f>RES_hhdet_tess!G8</f>
        <v>8.3635314226040092E-2</v>
      </c>
      <c r="H283" s="99">
        <f>RES_hhdet_tess!H8</f>
        <v>0.14006695321077847</v>
      </c>
      <c r="I283" s="99">
        <f>RES_hhdet_tess!I8</f>
        <v>0.20707184404515647</v>
      </c>
      <c r="J283" s="99">
        <f>RES_hhdet_tess!J8</f>
        <v>0.12453882352375011</v>
      </c>
      <c r="K283" s="99">
        <f>RES_hhdet_tess!K8</f>
        <v>0.12954342471466918</v>
      </c>
      <c r="L283" s="99">
        <f>RES_hhdet_tess!L8</f>
        <v>0.18877408160849232</v>
      </c>
      <c r="M283" s="99">
        <f>RES_hhdet_tess!M8</f>
        <v>0.25326602359904726</v>
      </c>
      <c r="N283" s="99">
        <f>RES_hhdet_tess!N8</f>
        <v>0.68374239548337168</v>
      </c>
      <c r="O283" s="99">
        <f>RES_hhdet_tess!O8</f>
        <v>0.58035042052003394</v>
      </c>
      <c r="P283" s="99">
        <f>RES_hhdet_tess!P8</f>
        <v>0.46854937323144408</v>
      </c>
      <c r="Q283" s="99">
        <f>RES_hhdet_tess!Q8</f>
        <v>0.74589223181015685</v>
      </c>
      <c r="R283" s="99">
        <f>RES_hhdet_tess!R8</f>
        <v>0.69671011130841021</v>
      </c>
      <c r="S283" s="99">
        <f>RES_hhdet_tess!S8</f>
        <v>0.75905373667870069</v>
      </c>
      <c r="T283" s="99">
        <f>RES_hhdet_tess!T8</f>
        <v>0.99841856558383735</v>
      </c>
      <c r="U283" s="99">
        <f>RES_hhdet_tess!U8</f>
        <v>1.3643972546389824</v>
      </c>
      <c r="V283" s="99">
        <f>RES_hhdet_tess!V8</f>
        <v>0.67927054121030561</v>
      </c>
      <c r="W283" s="99">
        <f>RES_hhdet_tess!W8</f>
        <v>2.2132584375319095</v>
      </c>
      <c r="X283" s="99">
        <f>RES_hhdet_tess!X8</f>
        <v>2.2108304456293273</v>
      </c>
      <c r="Y283" s="99">
        <f>RES_hhdet_tess!Y8</f>
        <v>1.9203362485536963</v>
      </c>
      <c r="DA283" s="63" t="s">
        <v>2921</v>
      </c>
    </row>
    <row r="284" spans="1:105" ht="12" customHeight="1" x14ac:dyDescent="0.25">
      <c r="A284" s="121" t="s">
        <v>55</v>
      </c>
      <c r="B284" s="123">
        <v>13.0223093849597</v>
      </c>
      <c r="C284" s="123">
        <v>13.018724523138735</v>
      </c>
      <c r="D284" s="123">
        <v>13.526285644037259</v>
      </c>
      <c r="E284" s="123">
        <v>14.509162330386923</v>
      </c>
      <c r="F284" s="123">
        <v>13.58580821820221</v>
      </c>
      <c r="G284" s="123">
        <v>13.598827159162807</v>
      </c>
      <c r="H284" s="123">
        <v>14.968049313711834</v>
      </c>
      <c r="I284" s="123">
        <v>14.125979328240797</v>
      </c>
      <c r="J284" s="123">
        <v>15.018416773392891</v>
      </c>
      <c r="K284" s="123">
        <v>14.65284970503898</v>
      </c>
      <c r="L284" s="123">
        <v>15.009106518569856</v>
      </c>
      <c r="M284" s="123">
        <v>15.058925673975144</v>
      </c>
      <c r="N284" s="123">
        <v>12.642119732683142</v>
      </c>
      <c r="O284" s="123">
        <v>12.86801579889188</v>
      </c>
      <c r="P284" s="123">
        <v>13.233951674992827</v>
      </c>
      <c r="Q284" s="123">
        <v>15.494685087534101</v>
      </c>
      <c r="R284" s="123">
        <v>15.359510933869126</v>
      </c>
      <c r="S284" s="123">
        <v>15.469577023580699</v>
      </c>
      <c r="T284" s="123">
        <v>15.755124689641665</v>
      </c>
      <c r="U284" s="123">
        <v>16.06424314391796</v>
      </c>
      <c r="V284" s="123">
        <v>17.504023823645394</v>
      </c>
      <c r="W284" s="123">
        <v>15.842703490908107</v>
      </c>
      <c r="X284" s="123">
        <v>15.785587134154706</v>
      </c>
      <c r="Y284" s="123">
        <v>17.171281777469499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13.767387913535094</v>
      </c>
      <c r="C286" s="99">
        <v>12.557943871141346</v>
      </c>
      <c r="D286" s="99">
        <v>14.161234367234046</v>
      </c>
      <c r="E286" s="99">
        <v>14.068204574127233</v>
      </c>
      <c r="F286" s="99">
        <v>12.248913636241838</v>
      </c>
      <c r="G286" s="99">
        <v>14.759423377625803</v>
      </c>
      <c r="H286" s="99">
        <v>15.316682232873768</v>
      </c>
      <c r="I286" s="99">
        <v>13.185613484969442</v>
      </c>
      <c r="J286" s="99">
        <v>13.154902499884756</v>
      </c>
      <c r="K286" s="99">
        <v>13.883895810085345</v>
      </c>
      <c r="L286" s="99">
        <v>18.301237771575238</v>
      </c>
      <c r="M286" s="99">
        <v>14.843161700459527</v>
      </c>
      <c r="N286" s="99">
        <v>11.999732705137445</v>
      </c>
      <c r="O286" s="99">
        <v>13.948959818882193</v>
      </c>
      <c r="P286" s="99">
        <v>13.310180847364968</v>
      </c>
      <c r="Q286" s="99">
        <v>13.80055466221874</v>
      </c>
      <c r="R286" s="99">
        <v>12.154892385783967</v>
      </c>
      <c r="S286" s="99">
        <v>16.547739417576366</v>
      </c>
      <c r="T286" s="99">
        <v>18.127486442241015</v>
      </c>
      <c r="U286" s="99">
        <v>19.135545755052711</v>
      </c>
      <c r="V286" s="99">
        <v>15.094350492294046</v>
      </c>
      <c r="W286" s="99">
        <v>16.102235632501042</v>
      </c>
      <c r="X286" s="99">
        <v>16.123727165210372</v>
      </c>
      <c r="Y286" s="99">
        <v>16.632404646175036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12.557919332635873</v>
      </c>
      <c r="D287" s="99">
        <v>14.161786918892863</v>
      </c>
      <c r="E287" s="99">
        <v>14.068984347382841</v>
      </c>
      <c r="F287" s="99">
        <v>12.248920474703095</v>
      </c>
      <c r="G287" s="99">
        <v>14.753792342576078</v>
      </c>
      <c r="H287" s="99">
        <v>15.303827277757215</v>
      </c>
      <c r="I287" s="99">
        <v>13.170179265674038</v>
      </c>
      <c r="J287" s="99">
        <v>13.167898596426086</v>
      </c>
      <c r="K287" s="99">
        <v>0</v>
      </c>
      <c r="L287" s="99">
        <v>18.382633128499567</v>
      </c>
      <c r="M287" s="99">
        <v>14.920023131103651</v>
      </c>
      <c r="N287" s="99">
        <v>12.078735368683024</v>
      </c>
      <c r="O287" s="99">
        <v>14.060862040871896</v>
      </c>
      <c r="P287" s="99">
        <v>13.40963181733</v>
      </c>
      <c r="Q287" s="99">
        <v>13.903256166793824</v>
      </c>
      <c r="R287" s="99">
        <v>12.266054893700758</v>
      </c>
      <c r="S287" s="99">
        <v>16.760410390804751</v>
      </c>
      <c r="T287" s="99">
        <v>18.36372947083958</v>
      </c>
      <c r="U287" s="99">
        <v>19.413729615964872</v>
      </c>
      <c r="V287" s="99">
        <v>15.288607066301044</v>
      </c>
      <c r="W287" s="99">
        <v>16.306007759396589</v>
      </c>
      <c r="X287" s="99">
        <v>16.325890837993036</v>
      </c>
      <c r="Y287" s="99">
        <v>16.876401061116809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2.9309225136607875</v>
      </c>
      <c r="D288" s="102">
        <v>3.2354054798951664</v>
      </c>
      <c r="E288" s="102">
        <v>3.9272879088203556</v>
      </c>
      <c r="F288" s="102">
        <v>2.9072032171339002</v>
      </c>
      <c r="G288" s="102">
        <v>2.9917695989864512</v>
      </c>
      <c r="H288" s="102">
        <v>4.176558027775954</v>
      </c>
      <c r="I288" s="102">
        <v>2.9256829714730452</v>
      </c>
      <c r="J288" s="102">
        <v>3.3559008104409251</v>
      </c>
      <c r="K288" s="102">
        <v>0</v>
      </c>
      <c r="L288" s="102">
        <v>4.184134867731804</v>
      </c>
      <c r="M288" s="102">
        <v>3.8934397835841281</v>
      </c>
      <c r="N288" s="102">
        <v>1.9043375444927266</v>
      </c>
      <c r="O288" s="102">
        <v>2.4012713399544574</v>
      </c>
      <c r="P288" s="102">
        <v>2.3563357900342599</v>
      </c>
      <c r="Q288" s="102">
        <v>3.7081559877920025</v>
      </c>
      <c r="R288" s="102">
        <v>3.1430757524646369</v>
      </c>
      <c r="S288" s="102">
        <v>4.0851306908976159</v>
      </c>
      <c r="T288" s="102">
        <v>4.5927014265518222</v>
      </c>
      <c r="U288" s="102">
        <v>4.7771859805689205</v>
      </c>
      <c r="V288" s="102">
        <v>4.0839990610204335</v>
      </c>
      <c r="W288" s="102">
        <v>3.4793732738291649</v>
      </c>
      <c r="X288" s="102">
        <v>4.135118127110565</v>
      </c>
      <c r="Y288" s="102">
        <v>5.3163492652763757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9.626996818975087</v>
      </c>
      <c r="D289" s="105">
        <v>10.926381438997696</v>
      </c>
      <c r="E289" s="105">
        <v>10.141696438562487</v>
      </c>
      <c r="F289" s="105">
        <v>9.3417172575691954</v>
      </c>
      <c r="G289" s="105">
        <v>11.762022743589622</v>
      </c>
      <c r="H289" s="105">
        <v>11.127269249981262</v>
      </c>
      <c r="I289" s="105">
        <v>10.244496294200992</v>
      </c>
      <c r="J289" s="105">
        <v>9.811997785985163</v>
      </c>
      <c r="K289" s="105">
        <v>0</v>
      </c>
      <c r="L289" s="105">
        <v>14.198498260767762</v>
      </c>
      <c r="M289" s="105">
        <v>11.026583347519525</v>
      </c>
      <c r="N289" s="105">
        <v>10.174397824190297</v>
      </c>
      <c r="O289" s="105">
        <v>11.659590700917436</v>
      </c>
      <c r="P289" s="105">
        <v>11.05329602729574</v>
      </c>
      <c r="Q289" s="105">
        <v>10.195100179001823</v>
      </c>
      <c r="R289" s="105">
        <v>9.1229791412361205</v>
      </c>
      <c r="S289" s="105">
        <v>12.675279699907136</v>
      </c>
      <c r="T289" s="105">
        <v>13.771028044287759</v>
      </c>
      <c r="U289" s="105">
        <v>14.636543635395952</v>
      </c>
      <c r="V289" s="105">
        <v>11.204608005280612</v>
      </c>
      <c r="W289" s="105">
        <v>12.826634485567423</v>
      </c>
      <c r="X289" s="105">
        <v>12.19077271088247</v>
      </c>
      <c r="Y289" s="105">
        <v>11.560051795840435</v>
      </c>
      <c r="DA289" s="132" t="s">
        <v>2927</v>
      </c>
    </row>
    <row r="290" spans="1:105" ht="12" customHeight="1" x14ac:dyDescent="0.25">
      <c r="A290" s="106" t="s">
        <v>122</v>
      </c>
      <c r="B290" s="102">
        <v>12.735087240621779</v>
      </c>
      <c r="C290" s="102">
        <v>13.181011661858719</v>
      </c>
      <c r="D290" s="102">
        <v>13.319674422936457</v>
      </c>
      <c r="E290" s="102">
        <v>14.632070234034995</v>
      </c>
      <c r="F290" s="102">
        <v>13.899453180742778</v>
      </c>
      <c r="G290" s="102">
        <v>13.372034738405254</v>
      </c>
      <c r="H290" s="102">
        <v>14.914747373456692</v>
      </c>
      <c r="I290" s="102">
        <v>14.250743200726047</v>
      </c>
      <c r="J290" s="102">
        <v>15.236238624673051</v>
      </c>
      <c r="K290" s="102">
        <v>14.727237505213301</v>
      </c>
      <c r="L290" s="102">
        <v>14.756536851830946</v>
      </c>
      <c r="M290" s="102">
        <v>15.07269505950168</v>
      </c>
      <c r="N290" s="102">
        <v>12.676419015287259</v>
      </c>
      <c r="O290" s="102">
        <v>12.817611898089774</v>
      </c>
      <c r="P290" s="102">
        <v>13.230367651548001</v>
      </c>
      <c r="Q290" s="102">
        <v>15.571465746353562</v>
      </c>
      <c r="R290" s="102">
        <v>15.508528012833247</v>
      </c>
      <c r="S290" s="102">
        <v>15.414096449914172</v>
      </c>
      <c r="T290" s="102">
        <v>15.623066297066305</v>
      </c>
      <c r="U290" s="102">
        <v>15.885610666835435</v>
      </c>
      <c r="V290" s="102">
        <v>17.641317889091976</v>
      </c>
      <c r="W290" s="102">
        <v>15.825703445963574</v>
      </c>
      <c r="X290" s="102">
        <v>15.762190184236092</v>
      </c>
      <c r="Y290" s="102">
        <v>17.196569800298235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13.184748449433936</v>
      </c>
      <c r="D291" s="105">
        <v>13.322119577964589</v>
      </c>
      <c r="E291" s="105">
        <v>14.633027144715996</v>
      </c>
      <c r="F291" s="105">
        <v>13.898333372374834</v>
      </c>
      <c r="G291" s="105">
        <v>13.368762528490812</v>
      </c>
      <c r="H291" s="105">
        <v>14.90906103418715</v>
      </c>
      <c r="I291" s="105">
        <v>14.254235140985694</v>
      </c>
      <c r="J291" s="105">
        <v>15.244044851941565</v>
      </c>
      <c r="K291" s="105">
        <v>14.730766587308787</v>
      </c>
      <c r="L291" s="105">
        <v>14.755349844590084</v>
      </c>
      <c r="M291" s="105">
        <v>15.065853434620244</v>
      </c>
      <c r="N291" s="105">
        <v>12.671540484630022</v>
      </c>
      <c r="O291" s="105">
        <v>12.817682706844034</v>
      </c>
      <c r="P291" s="105">
        <v>13.231235039839255</v>
      </c>
      <c r="Q291" s="105">
        <v>15.570792410761106</v>
      </c>
      <c r="R291" s="105">
        <v>15.507299653817574</v>
      </c>
      <c r="S291" s="105">
        <v>15.412772594081492</v>
      </c>
      <c r="T291" s="105">
        <v>15.627319727928249</v>
      </c>
      <c r="U291" s="105">
        <v>15.895332454477044</v>
      </c>
      <c r="V291" s="105">
        <v>17.662857082255627</v>
      </c>
      <c r="W291" s="105">
        <v>15.851867693608694</v>
      </c>
      <c r="X291" s="105">
        <v>15.80660893047251</v>
      </c>
      <c r="Y291" s="105">
        <v>17.25391174344314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3.0784345441542058</v>
      </c>
      <c r="D292" s="99">
        <v>3.0425937457909038</v>
      </c>
      <c r="E292" s="99">
        <v>4.0824222563530164</v>
      </c>
      <c r="F292" s="99">
        <v>3.296778358921292</v>
      </c>
      <c r="G292" s="99">
        <v>2.7171689201210105</v>
      </c>
      <c r="H292" s="99">
        <v>4.084684165765422</v>
      </c>
      <c r="I292" s="99">
        <v>3.174575969200772</v>
      </c>
      <c r="J292" s="99">
        <v>3.8904240018599392</v>
      </c>
      <c r="K292" s="99">
        <v>3.4778035377663263</v>
      </c>
      <c r="L292" s="99">
        <v>3.3435627528712204</v>
      </c>
      <c r="M292" s="99">
        <v>3.9391674793347495</v>
      </c>
      <c r="N292" s="99">
        <v>2.007191652569579</v>
      </c>
      <c r="O292" s="99">
        <v>2.1858685355538912</v>
      </c>
      <c r="P292" s="99">
        <v>2.3216881046247972</v>
      </c>
      <c r="Q292" s="99">
        <v>4.1484282954084808</v>
      </c>
      <c r="R292" s="99">
        <v>4.0073015317504623</v>
      </c>
      <c r="S292" s="99">
        <v>3.7558383561688919</v>
      </c>
      <c r="T292" s="99">
        <v>3.9098062499260648</v>
      </c>
      <c r="U292" s="99">
        <v>3.9061585564573078</v>
      </c>
      <c r="V292" s="99">
        <v>4.7205232539443225</v>
      </c>
      <c r="W292" s="99">
        <v>3.3781791438152733</v>
      </c>
      <c r="X292" s="99">
        <v>3.9935067613387942</v>
      </c>
      <c r="Y292" s="99">
        <v>5.4392500976477507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10.10631390527973</v>
      </c>
      <c r="D293" s="99">
        <v>10.279525832173684</v>
      </c>
      <c r="E293" s="99">
        <v>10.550604888362979</v>
      </c>
      <c r="F293" s="99">
        <v>10.601555013453543</v>
      </c>
      <c r="G293" s="99">
        <v>10.651593608369803</v>
      </c>
      <c r="H293" s="99">
        <v>10.824376868421728</v>
      </c>
      <c r="I293" s="99">
        <v>11.079659171784922</v>
      </c>
      <c r="J293" s="99">
        <v>11.353620850081628</v>
      </c>
      <c r="K293" s="99">
        <v>11.252963049542464</v>
      </c>
      <c r="L293" s="99">
        <v>11.41178709171886</v>
      </c>
      <c r="M293" s="99">
        <v>11.126685955285494</v>
      </c>
      <c r="N293" s="99">
        <v>10.664348832060442</v>
      </c>
      <c r="O293" s="99">
        <v>10.631814171290143</v>
      </c>
      <c r="P293" s="99">
        <v>10.909546935214458</v>
      </c>
      <c r="Q293" s="99">
        <v>11.422364115352622</v>
      </c>
      <c r="R293" s="99">
        <v>11.499998122067112</v>
      </c>
      <c r="S293" s="99">
        <v>11.6569342379126</v>
      </c>
      <c r="T293" s="99">
        <v>11.717513478002187</v>
      </c>
      <c r="U293" s="99">
        <v>11.989173898019736</v>
      </c>
      <c r="V293" s="99">
        <v>12.942333828311304</v>
      </c>
      <c r="W293" s="99">
        <v>12.473688549793419</v>
      </c>
      <c r="X293" s="99">
        <v>11.813102169133717</v>
      </c>
      <c r="Y293" s="99">
        <v>11.81466164579539</v>
      </c>
      <c r="DA293" s="63" t="s">
        <v>2931</v>
      </c>
    </row>
    <row r="294" spans="1:105" ht="12" customHeight="1" x14ac:dyDescent="0.25">
      <c r="A294" s="121" t="s">
        <v>54</v>
      </c>
      <c r="B294" s="123">
        <v>5.5273562355401715</v>
      </c>
      <c r="C294" s="123">
        <v>5.6708270955960538</v>
      </c>
      <c r="D294" s="123">
        <v>5.8040937186244852</v>
      </c>
      <c r="E294" s="123">
        <v>5.8857277206699434</v>
      </c>
      <c r="F294" s="123">
        <v>5.7218691511760191</v>
      </c>
      <c r="G294" s="123">
        <v>5.6381435279052612</v>
      </c>
      <c r="H294" s="123">
        <v>5.5479546469010756</v>
      </c>
      <c r="I294" s="123">
        <v>5.1278993701182296</v>
      </c>
      <c r="J294" s="123">
        <v>4.6501483124455252</v>
      </c>
      <c r="K294" s="123">
        <v>4.4644995094224882</v>
      </c>
      <c r="L294" s="123">
        <v>4.6672324324350338</v>
      </c>
      <c r="M294" s="123">
        <v>4.0438400242049424</v>
      </c>
      <c r="N294" s="123">
        <v>3.494275386969901</v>
      </c>
      <c r="O294" s="123">
        <v>3.5414407749662322</v>
      </c>
      <c r="P294" s="123">
        <v>3.3810280523728742</v>
      </c>
      <c r="Q294" s="123">
        <v>3.5863038424283871</v>
      </c>
      <c r="R294" s="123">
        <v>3.360153631219585</v>
      </c>
      <c r="S294" s="123">
        <v>4.1424344059343428</v>
      </c>
      <c r="T294" s="123">
        <v>4.4279719884950337</v>
      </c>
      <c r="U294" s="123">
        <v>4.5781693895543762</v>
      </c>
      <c r="V294" s="123">
        <v>6.9134269898466929</v>
      </c>
      <c r="W294" s="123">
        <v>6.3727108882065835</v>
      </c>
      <c r="X294" s="123">
        <v>5.8010276122508078</v>
      </c>
      <c r="Y294" s="123">
        <v>5.595815228245856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5.5843709567859463</v>
      </c>
      <c r="C296" s="99">
        <v>5.5965066863297483</v>
      </c>
      <c r="D296" s="99">
        <v>5.9152287198153219</v>
      </c>
      <c r="E296" s="99">
        <v>5.970257613880384</v>
      </c>
      <c r="F296" s="99">
        <v>5.6788570487731231</v>
      </c>
      <c r="G296" s="99">
        <v>5.6565628562414467</v>
      </c>
      <c r="H296" s="99">
        <v>5.6054517435956992</v>
      </c>
      <c r="I296" s="99">
        <v>5.1067416054862242</v>
      </c>
      <c r="J296" s="99">
        <v>4.5488947413918233</v>
      </c>
      <c r="K296" s="99">
        <v>4.5509718947437978</v>
      </c>
      <c r="L296" s="99">
        <v>4.8157187435507849</v>
      </c>
      <c r="M296" s="99">
        <v>3.9725117699479173</v>
      </c>
      <c r="N296" s="99">
        <v>3.3529123703224855</v>
      </c>
      <c r="O296" s="99">
        <v>3.6244604726965068</v>
      </c>
      <c r="P296" s="99">
        <v>3.3839908214659347</v>
      </c>
      <c r="Q296" s="99">
        <v>3.5929189314301615</v>
      </c>
      <c r="R296" s="99">
        <v>3.1842236831411412</v>
      </c>
      <c r="S296" s="99">
        <v>4.2026107967547128</v>
      </c>
      <c r="T296" s="99">
        <v>4.5431446049518387</v>
      </c>
      <c r="U296" s="99">
        <v>4.7143755607775573</v>
      </c>
      <c r="V296" s="99">
        <v>6.6008573164726814</v>
      </c>
      <c r="W296" s="99">
        <v>6.4184168434582096</v>
      </c>
      <c r="X296" s="99">
        <v>5.8110579649033713</v>
      </c>
      <c r="Y296" s="99">
        <v>5.535458400085461</v>
      </c>
      <c r="DA296" s="63" t="s">
        <v>2934</v>
      </c>
    </row>
    <row r="297" spans="1:105" ht="12" customHeight="1" x14ac:dyDescent="0.25">
      <c r="A297" s="109" t="s">
        <v>120</v>
      </c>
      <c r="B297" s="110">
        <v>5.0439670916957127</v>
      </c>
      <c r="C297" s="110">
        <v>6.266599850525119</v>
      </c>
      <c r="D297" s="110">
        <v>4.754011686302019</v>
      </c>
      <c r="E297" s="110">
        <v>4.878156179045809</v>
      </c>
      <c r="F297" s="110">
        <v>6.1982504595378112</v>
      </c>
      <c r="G297" s="110">
        <v>5.4722996148536946</v>
      </c>
      <c r="H297" s="110">
        <v>5.1256287924564017</v>
      </c>
      <c r="I297" s="110">
        <v>5.274427127152407</v>
      </c>
      <c r="J297" s="110">
        <v>5.2545094744567882</v>
      </c>
      <c r="K297" s="110">
        <v>4.1055283216684737</v>
      </c>
      <c r="L297" s="110">
        <v>4.257287037976579</v>
      </c>
      <c r="M297" s="110">
        <v>4.1822280678951174</v>
      </c>
      <c r="N297" s="110">
        <v>3.7225129250997298</v>
      </c>
      <c r="O297" s="110">
        <v>3.4152084558058391</v>
      </c>
      <c r="P297" s="110">
        <v>3.3766668557488004</v>
      </c>
      <c r="Q297" s="110">
        <v>3.5771407745824337</v>
      </c>
      <c r="R297" s="110">
        <v>3.5812057818369212</v>
      </c>
      <c r="S297" s="110">
        <v>4.0628730725369984</v>
      </c>
      <c r="T297" s="110">
        <v>4.2766645427534344</v>
      </c>
      <c r="U297" s="110">
        <v>4.4006272015736894</v>
      </c>
      <c r="V297" s="110">
        <v>7.3018321843257477</v>
      </c>
      <c r="W297" s="110">
        <v>6.3188792411147574</v>
      </c>
      <c r="X297" s="110">
        <v>5.7891000513101289</v>
      </c>
      <c r="Y297" s="110">
        <v>5.6676319047289878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49.974243989044503</v>
      </c>
      <c r="C299" s="118">
        <f t="shared" si="131"/>
        <v>49.257582706279408</v>
      </c>
      <c r="D299" s="118">
        <f t="shared" si="131"/>
        <v>57.428945235023832</v>
      </c>
      <c r="E299" s="118">
        <f t="shared" si="131"/>
        <v>60.132524227402627</v>
      </c>
      <c r="F299" s="118">
        <f t="shared" si="131"/>
        <v>58.00333847298247</v>
      </c>
      <c r="G299" s="118">
        <f t="shared" si="131"/>
        <v>63.29030307285916</v>
      </c>
      <c r="H299" s="118">
        <f t="shared" si="131"/>
        <v>65.72036796623668</v>
      </c>
      <c r="I299" s="118">
        <f t="shared" si="131"/>
        <v>45.678799029418613</v>
      </c>
      <c r="J299" s="118">
        <f t="shared" si="131"/>
        <v>57.633906228637933</v>
      </c>
      <c r="K299" s="118">
        <f t="shared" si="131"/>
        <v>54.728317108209332</v>
      </c>
      <c r="L299" s="118">
        <f t="shared" si="131"/>
        <v>58.359446326934567</v>
      </c>
      <c r="M299" s="118">
        <f t="shared" si="131"/>
        <v>66.486305089696287</v>
      </c>
      <c r="N299" s="118">
        <f t="shared" si="131"/>
        <v>62.155451111765842</v>
      </c>
      <c r="O299" s="118">
        <f t="shared" si="131"/>
        <v>59.454224591955793</v>
      </c>
      <c r="P299" s="118">
        <f t="shared" si="131"/>
        <v>49.943321369552571</v>
      </c>
      <c r="Q299" s="118">
        <f t="shared" si="131"/>
        <v>48.429757884214276</v>
      </c>
      <c r="R299" s="118">
        <f t="shared" ref="R299:V299" si="132">R300+R303+R305+R315</f>
        <v>61.013681688744427</v>
      </c>
      <c r="S299" s="118">
        <f t="shared" si="132"/>
        <v>74.100440595675607</v>
      </c>
      <c r="T299" s="118">
        <f t="shared" si="132"/>
        <v>54.886280169504118</v>
      </c>
      <c r="U299" s="118">
        <f t="shared" si="132"/>
        <v>51.14264866602926</v>
      </c>
      <c r="V299" s="118">
        <f t="shared" si="132"/>
        <v>52.849918075452045</v>
      </c>
      <c r="W299" s="118">
        <f t="shared" ref="W299:Y299" si="133">W300+W303+W305+W315</f>
        <v>52.933771804388172</v>
      </c>
      <c r="X299" s="118">
        <f t="shared" si="133"/>
        <v>65.246676658652589</v>
      </c>
      <c r="Y299" s="118">
        <f t="shared" si="133"/>
        <v>46.872627234434432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46.274632552256172</v>
      </c>
      <c r="C300" s="123">
        <f t="shared" si="134"/>
        <v>45.825691504040982</v>
      </c>
      <c r="D300" s="123">
        <f t="shared" si="134"/>
        <v>53.769513023016891</v>
      </c>
      <c r="E300" s="123">
        <f t="shared" si="134"/>
        <v>56.604328613375287</v>
      </c>
      <c r="F300" s="123">
        <f t="shared" si="134"/>
        <v>54.930828281789459</v>
      </c>
      <c r="G300" s="123">
        <f t="shared" si="134"/>
        <v>60.239704541307745</v>
      </c>
      <c r="H300" s="123">
        <f t="shared" si="134"/>
        <v>62.915356456152438</v>
      </c>
      <c r="I300" s="123">
        <f t="shared" si="134"/>
        <v>43.27652602344638</v>
      </c>
      <c r="J300" s="123">
        <f t="shared" si="134"/>
        <v>55.526082518154631</v>
      </c>
      <c r="K300" s="123">
        <f t="shared" si="134"/>
        <v>52.779254341669173</v>
      </c>
      <c r="L300" s="123">
        <f t="shared" si="134"/>
        <v>56.437705248703388</v>
      </c>
      <c r="M300" s="123">
        <f t="shared" si="134"/>
        <v>65.107752884655397</v>
      </c>
      <c r="N300" s="123">
        <f t="shared" si="134"/>
        <v>61.10811906174785</v>
      </c>
      <c r="O300" s="123">
        <f t="shared" si="134"/>
        <v>58.362577142127201</v>
      </c>
      <c r="P300" s="123">
        <f t="shared" si="134"/>
        <v>48.932855972745713</v>
      </c>
      <c r="Q300" s="123">
        <f t="shared" si="134"/>
        <v>47.390174689270204</v>
      </c>
      <c r="R300" s="123">
        <f t="shared" ref="R300:V300" si="135">SUM(R301:R302)</f>
        <v>60.128746000408022</v>
      </c>
      <c r="S300" s="123">
        <f t="shared" si="135"/>
        <v>72.904361131326326</v>
      </c>
      <c r="T300" s="123">
        <f t="shared" si="135"/>
        <v>53.595524847545661</v>
      </c>
      <c r="U300" s="123">
        <f t="shared" si="135"/>
        <v>49.806869471213751</v>
      </c>
      <c r="V300" s="123">
        <f t="shared" si="135"/>
        <v>51.209278432627954</v>
      </c>
      <c r="W300" s="123">
        <f t="shared" ref="W300:Y300" si="136">SUM(W301:W302)</f>
        <v>51.360678188126343</v>
      </c>
      <c r="X300" s="123">
        <f t="shared" si="136"/>
        <v>63.791416408665626</v>
      </c>
      <c r="Y300" s="123">
        <f t="shared" si="136"/>
        <v>45.471859596286322</v>
      </c>
      <c r="DA300" s="130" t="s">
        <v>3085</v>
      </c>
    </row>
    <row r="301" spans="1:105" ht="12" customHeight="1" x14ac:dyDescent="0.25">
      <c r="A301" s="97" t="s">
        <v>51</v>
      </c>
      <c r="B301" s="99">
        <v>46.274632552256172</v>
      </c>
      <c r="C301" s="99">
        <v>45.825691504040982</v>
      </c>
      <c r="D301" s="99">
        <v>53.769513023016891</v>
      </c>
      <c r="E301" s="99">
        <v>56.604328613375287</v>
      </c>
      <c r="F301" s="99">
        <v>54.930828281789459</v>
      </c>
      <c r="G301" s="99">
        <v>60.239704541307745</v>
      </c>
      <c r="H301" s="99">
        <v>62.915356456152438</v>
      </c>
      <c r="I301" s="99">
        <v>43.27652602344638</v>
      </c>
      <c r="J301" s="99">
        <v>55.526082518154631</v>
      </c>
      <c r="K301" s="99">
        <v>52.779254341669173</v>
      </c>
      <c r="L301" s="99">
        <v>56.437705248703388</v>
      </c>
      <c r="M301" s="99">
        <v>65.107752884655397</v>
      </c>
      <c r="N301" s="99">
        <v>61.10811906174785</v>
      </c>
      <c r="O301" s="99">
        <v>58.362577142127201</v>
      </c>
      <c r="P301" s="99">
        <v>48.932855972745713</v>
      </c>
      <c r="Q301" s="99">
        <v>47.390174689270204</v>
      </c>
      <c r="R301" s="99">
        <v>60.128746000408022</v>
      </c>
      <c r="S301" s="99">
        <v>72.904361131326326</v>
      </c>
      <c r="T301" s="99">
        <v>53.595524847545661</v>
      </c>
      <c r="U301" s="99">
        <v>49.806869471213751</v>
      </c>
      <c r="V301" s="99">
        <v>51.209278432627954</v>
      </c>
      <c r="W301" s="99">
        <v>51.360678188126343</v>
      </c>
      <c r="X301" s="99">
        <v>63.791416408665626</v>
      </c>
      <c r="Y301" s="99">
        <v>45.471859596286322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1.7210436122276009</v>
      </c>
      <c r="C305" s="123">
        <v>1.4641038435989442</v>
      </c>
      <c r="D305" s="123">
        <v>1.5477770362139864</v>
      </c>
      <c r="E305" s="123">
        <v>1.3581119728745981</v>
      </c>
      <c r="F305" s="123">
        <v>1.024065943983933</v>
      </c>
      <c r="G305" s="123">
        <v>1.0518776279883963</v>
      </c>
      <c r="H305" s="123">
        <v>0.87229931827510399</v>
      </c>
      <c r="I305" s="123">
        <v>0.65598861287224175</v>
      </c>
      <c r="J305" s="123">
        <v>0.58359691701489258</v>
      </c>
      <c r="K305" s="123">
        <v>0.51511768929900181</v>
      </c>
      <c r="L305" s="123">
        <v>0.54066143738663686</v>
      </c>
      <c r="M305" s="123">
        <v>0.35536616591511694</v>
      </c>
      <c r="N305" s="123">
        <v>0.23973602274593217</v>
      </c>
      <c r="O305" s="123">
        <v>0.23926451396969656</v>
      </c>
      <c r="P305" s="123">
        <v>0.22498550952624571</v>
      </c>
      <c r="Q305" s="123">
        <v>0.22641148213139956</v>
      </c>
      <c r="R305" s="123">
        <v>0.19472053155390101</v>
      </c>
      <c r="S305" s="123">
        <v>0.26774781235588802</v>
      </c>
      <c r="T305" s="123">
        <v>0.29350892175717858</v>
      </c>
      <c r="U305" s="123">
        <v>0.30759773482885566</v>
      </c>
      <c r="V305" s="123">
        <v>0.23462645074761726</v>
      </c>
      <c r="W305" s="123">
        <v>0.24132343815062085</v>
      </c>
      <c r="X305" s="123">
        <v>0.24468438589260758</v>
      </c>
      <c r="Y305" s="123">
        <v>0.24958666095875548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6.1855762657543902</v>
      </c>
      <c r="C307" s="99">
        <v>5.6204918777230972</v>
      </c>
      <c r="D307" s="99">
        <v>6.3059181178970967</v>
      </c>
      <c r="E307" s="99">
        <v>6.2309089588399393</v>
      </c>
      <c r="F307" s="99">
        <v>5.3901857949656593</v>
      </c>
      <c r="G307" s="99">
        <v>6.4350369014792221</v>
      </c>
      <c r="H307" s="99">
        <v>6.5702023157684479</v>
      </c>
      <c r="I307" s="99">
        <v>5.5996947943906745</v>
      </c>
      <c r="J307" s="99">
        <v>5.5737870772006923</v>
      </c>
      <c r="K307" s="99">
        <v>5.8340034452454033</v>
      </c>
      <c r="L307" s="99">
        <v>7.587555018217766</v>
      </c>
      <c r="M307" s="99">
        <v>6.0451048717546971</v>
      </c>
      <c r="N307" s="99">
        <v>4.769804131187076</v>
      </c>
      <c r="O307" s="99">
        <v>5.3718328593776743</v>
      </c>
      <c r="P307" s="99">
        <v>5.0930764470007999</v>
      </c>
      <c r="Q307" s="99">
        <v>5.2258618222047417</v>
      </c>
      <c r="R307" s="99">
        <v>4.3853088781410667</v>
      </c>
      <c r="S307" s="99">
        <v>5.4626525541483719</v>
      </c>
      <c r="T307" s="99">
        <v>5.5810878169808067</v>
      </c>
      <c r="U307" s="99">
        <v>5.6216210697216482</v>
      </c>
      <c r="V307" s="99">
        <v>4.2999309875017646</v>
      </c>
      <c r="W307" s="99">
        <v>4.5080304847289243</v>
      </c>
      <c r="X307" s="99">
        <v>4.5043732569162724</v>
      </c>
      <c r="Y307" s="99">
        <v>4.6171689719283044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1.2640743814785549</v>
      </c>
      <c r="D308" s="99">
        <v>1.3944385793052023</v>
      </c>
      <c r="E308" s="99">
        <v>1.69263537634714</v>
      </c>
      <c r="F308" s="99">
        <v>1.2529855528287794</v>
      </c>
      <c r="G308" s="99">
        <v>1.2894331097425036</v>
      </c>
      <c r="H308" s="99">
        <v>1.7997164930745106</v>
      </c>
      <c r="I308" s="99">
        <v>1.2605178523072433</v>
      </c>
      <c r="J308" s="99">
        <v>1.4443888773775859</v>
      </c>
      <c r="K308" s="99">
        <v>0</v>
      </c>
      <c r="L308" s="99">
        <v>1.6606970582821157</v>
      </c>
      <c r="M308" s="99">
        <v>1.5453192116395149</v>
      </c>
      <c r="N308" s="99">
        <v>0.75583791108283449</v>
      </c>
      <c r="O308" s="99">
        <v>0.95307258882916379</v>
      </c>
      <c r="P308" s="99">
        <v>0.93523751947223022</v>
      </c>
      <c r="Q308" s="99">
        <v>1.4717794562668283</v>
      </c>
      <c r="R308" s="99">
        <v>1.2474972296735352</v>
      </c>
      <c r="S308" s="99">
        <v>1.1531361344426228</v>
      </c>
      <c r="T308" s="99">
        <v>1.2964113930218981</v>
      </c>
      <c r="U308" s="99">
        <v>1.3484870355362639</v>
      </c>
      <c r="V308" s="99">
        <v>1.15281670199335</v>
      </c>
      <c r="W308" s="99">
        <v>0.98214508931285827</v>
      </c>
      <c r="X308" s="99">
        <v>1.1672464098112258</v>
      </c>
      <c r="Y308" s="99">
        <v>1.5006801262851748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1.2640743814785549</v>
      </c>
      <c r="D309" s="102">
        <v>1.3944385793052023</v>
      </c>
      <c r="E309" s="102">
        <v>1.69263537634714</v>
      </c>
      <c r="F309" s="102">
        <v>1.2529855528287794</v>
      </c>
      <c r="G309" s="102">
        <v>1.2894331097425036</v>
      </c>
      <c r="H309" s="102">
        <v>1.7997164930745106</v>
      </c>
      <c r="I309" s="102">
        <v>1.2605178523072433</v>
      </c>
      <c r="J309" s="102">
        <v>1.4443888773775859</v>
      </c>
      <c r="K309" s="102">
        <v>0</v>
      </c>
      <c r="L309" s="102">
        <v>1.6606970582821157</v>
      </c>
      <c r="M309" s="102">
        <v>1.5453192116395149</v>
      </c>
      <c r="N309" s="102">
        <v>0.75583791108283449</v>
      </c>
      <c r="O309" s="102">
        <v>0.95307258882916379</v>
      </c>
      <c r="P309" s="102">
        <v>0.93523751947223022</v>
      </c>
      <c r="Q309" s="102">
        <v>1.4717794562668283</v>
      </c>
      <c r="R309" s="102">
        <v>1.2474972296735352</v>
      </c>
      <c r="S309" s="102">
        <v>1.1531361344426228</v>
      </c>
      <c r="T309" s="102">
        <v>1.2964113930218981</v>
      </c>
      <c r="U309" s="102">
        <v>1.3484870355362639</v>
      </c>
      <c r="V309" s="102">
        <v>1.15281670199335</v>
      </c>
      <c r="W309" s="102">
        <v>0.98214508931285827</v>
      </c>
      <c r="X309" s="102">
        <v>1.1672464098112258</v>
      </c>
      <c r="Y309" s="102">
        <v>1.5006801262851748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1.9785678245607281</v>
      </c>
      <c r="C315" s="123">
        <v>1.9677873586394812</v>
      </c>
      <c r="D315" s="123">
        <v>2.1116551757929538</v>
      </c>
      <c r="E315" s="123">
        <v>2.1700836411527447</v>
      </c>
      <c r="F315" s="123">
        <v>2.0484442472090785</v>
      </c>
      <c r="G315" s="123">
        <v>1.9987209035630173</v>
      </c>
      <c r="H315" s="123">
        <v>1.9327121918091426</v>
      </c>
      <c r="I315" s="123">
        <v>1.7462843930999945</v>
      </c>
      <c r="J315" s="123">
        <v>1.5242267934684068</v>
      </c>
      <c r="K315" s="123">
        <v>1.4339450772411526</v>
      </c>
      <c r="L315" s="123">
        <v>1.3810796408445383</v>
      </c>
      <c r="M315" s="123">
        <v>1.0231860391257748</v>
      </c>
      <c r="N315" s="123">
        <v>0.80759602727206015</v>
      </c>
      <c r="O315" s="123">
        <v>0.85238293585889946</v>
      </c>
      <c r="P315" s="123">
        <v>0.78547988728060725</v>
      </c>
      <c r="Q315" s="123">
        <v>0.8131717128126783</v>
      </c>
      <c r="R315" s="123">
        <v>0.69021515678250445</v>
      </c>
      <c r="S315" s="123">
        <v>0.92833165199338574</v>
      </c>
      <c r="T315" s="123">
        <v>0.99724640020127586</v>
      </c>
      <c r="U315" s="123">
        <v>1.0281814599866557</v>
      </c>
      <c r="V315" s="123">
        <v>1.4060131920764689</v>
      </c>
      <c r="W315" s="123">
        <v>1.3317701781112037</v>
      </c>
      <c r="X315" s="123">
        <v>1.2105758640943465</v>
      </c>
      <c r="Y315" s="123">
        <v>1.1511809771893562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2.2119356906365306</v>
      </c>
      <c r="C317" s="99">
        <v>2.2132614267857531</v>
      </c>
      <c r="D317" s="99">
        <v>2.335141335209804</v>
      </c>
      <c r="E317" s="99">
        <v>2.3521421162746963</v>
      </c>
      <c r="F317" s="99">
        <v>2.233396704790942</v>
      </c>
      <c r="G317" s="99">
        <v>2.2207073237922517</v>
      </c>
      <c r="H317" s="99">
        <v>2.1958392028737386</v>
      </c>
      <c r="I317" s="99">
        <v>1.9984378070168936</v>
      </c>
      <c r="J317" s="99">
        <v>1.7795929811645226</v>
      </c>
      <c r="K317" s="99">
        <v>1.7793673715055067</v>
      </c>
      <c r="L317" s="99">
        <v>1.8813204631544787</v>
      </c>
      <c r="M317" s="99">
        <v>1.5505587225231614</v>
      </c>
      <c r="N317" s="99">
        <v>1.3077951250326867</v>
      </c>
      <c r="O317" s="99">
        <v>1.4129729191224876</v>
      </c>
      <c r="P317" s="99">
        <v>1.3190938776265195</v>
      </c>
      <c r="Q317" s="99">
        <v>1.400224362036264</v>
      </c>
      <c r="R317" s="99">
        <v>1.2395403560921849</v>
      </c>
      <c r="S317" s="99">
        <v>1.6304773541308795</v>
      </c>
      <c r="T317" s="99">
        <v>1.7563331497024259</v>
      </c>
      <c r="U317" s="99">
        <v>1.8169779797337098</v>
      </c>
      <c r="V317" s="99">
        <v>2.537504455462726</v>
      </c>
      <c r="W317" s="99">
        <v>2.4625144791794384</v>
      </c>
      <c r="X317" s="99">
        <v>2.2285964711521018</v>
      </c>
      <c r="Y317" s="99">
        <v>2.1186670239441563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6.8826079491516428</v>
      </c>
      <c r="D322" s="117">
        <f t="shared" si="138"/>
        <v>6.8428863674279174</v>
      </c>
      <c r="E322" s="117">
        <f t="shared" si="138"/>
        <v>8.9478922817160989</v>
      </c>
      <c r="F322" s="117">
        <f t="shared" si="138"/>
        <v>5.8197940346239516</v>
      </c>
      <c r="G322" s="117">
        <f t="shared" si="138"/>
        <v>2.0205297953097059</v>
      </c>
      <c r="H322" s="117">
        <f t="shared" si="138"/>
        <v>0.53593549291191822</v>
      </c>
      <c r="I322" s="117">
        <f t="shared" si="138"/>
        <v>0</v>
      </c>
      <c r="J322" s="117">
        <f t="shared" si="138"/>
        <v>0.80706165780460193</v>
      </c>
      <c r="K322" s="117">
        <f t="shared" si="138"/>
        <v>1.827692289753823</v>
      </c>
      <c r="L322" s="117">
        <f t="shared" si="138"/>
        <v>5.6815996791897163</v>
      </c>
      <c r="M322" s="117">
        <f t="shared" si="138"/>
        <v>7.2448235619016481</v>
      </c>
      <c r="N322" s="117">
        <f t="shared" si="138"/>
        <v>4.689412824227853</v>
      </c>
      <c r="O322" s="117">
        <f t="shared" si="138"/>
        <v>2.8651282195949412</v>
      </c>
      <c r="P322" s="117">
        <f t="shared" si="138"/>
        <v>0</v>
      </c>
      <c r="Q322" s="117">
        <f t="shared" si="138"/>
        <v>0.13879302408406902</v>
      </c>
      <c r="R322" s="117">
        <f t="shared" ref="R322:V322" si="139">R323+R326+R328+R338</f>
        <v>2.2983023688425339</v>
      </c>
      <c r="S322" s="117">
        <f t="shared" si="139"/>
        <v>3.0460707864863314</v>
      </c>
      <c r="T322" s="117">
        <f t="shared" si="139"/>
        <v>7.8796254819036765E-2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5.6319773235634374</v>
      </c>
      <c r="D323" s="122">
        <f t="shared" si="141"/>
        <v>5.7352009062846188</v>
      </c>
      <c r="E323" s="122">
        <f t="shared" si="141"/>
        <v>7.4759498011443242</v>
      </c>
      <c r="F323" s="122">
        <f t="shared" si="141"/>
        <v>4.8488593312869046</v>
      </c>
      <c r="G323" s="122">
        <f t="shared" si="141"/>
        <v>1.6990199616861394</v>
      </c>
      <c r="H323" s="122">
        <f t="shared" si="141"/>
        <v>0.44325626341208119</v>
      </c>
      <c r="I323" s="122">
        <f t="shared" si="141"/>
        <v>0</v>
      </c>
      <c r="J323" s="122">
        <f t="shared" si="141"/>
        <v>0.6458073160773824</v>
      </c>
      <c r="K323" s="122">
        <f t="shared" si="141"/>
        <v>1.4518014380543744</v>
      </c>
      <c r="L323" s="122">
        <f t="shared" si="141"/>
        <v>4.5429215394215507</v>
      </c>
      <c r="M323" s="122">
        <f t="shared" si="141"/>
        <v>6.007627229224263</v>
      </c>
      <c r="N323" s="122">
        <f t="shared" si="141"/>
        <v>3.9729779148986655</v>
      </c>
      <c r="O323" s="122">
        <f t="shared" si="141"/>
        <v>2.4089126815583608</v>
      </c>
      <c r="P323" s="122">
        <f t="shared" si="141"/>
        <v>0</v>
      </c>
      <c r="Q323" s="122">
        <f t="shared" si="141"/>
        <v>0.10845010839420836</v>
      </c>
      <c r="R323" s="122">
        <f t="shared" ref="R323:V323" si="142">SUM(R324:R325)</f>
        <v>1.8685017606077534</v>
      </c>
      <c r="S323" s="122">
        <f t="shared" si="142"/>
        <v>2.4757762846129658</v>
      </c>
      <c r="T323" s="122">
        <f t="shared" si="142"/>
        <v>5.7976461031683885E-2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5.6006927851446271</v>
      </c>
      <c r="D324" s="98">
        <v>5.7035675405424611</v>
      </c>
      <c r="E324" s="98">
        <v>7.4354251209513436</v>
      </c>
      <c r="F324" s="98">
        <v>4.8225769457402716</v>
      </c>
      <c r="G324" s="98">
        <v>1.6899518284057093</v>
      </c>
      <c r="H324" s="98">
        <v>0.44092444460520325</v>
      </c>
      <c r="I324" s="98">
        <v>0</v>
      </c>
      <c r="J324" s="98">
        <v>0.64244057722560088</v>
      </c>
      <c r="K324" s="98">
        <v>1.4442839425117138</v>
      </c>
      <c r="L324" s="98">
        <v>4.5194832013304005</v>
      </c>
      <c r="M324" s="98">
        <v>5.9768806352798611</v>
      </c>
      <c r="N324" s="98">
        <v>3.953274464332285</v>
      </c>
      <c r="O324" s="98">
        <v>2.3969623759970795</v>
      </c>
      <c r="P324" s="98">
        <v>0</v>
      </c>
      <c r="Q324" s="98">
        <v>0.10789921838001343</v>
      </c>
      <c r="R324" s="98">
        <v>1.8588225341715745</v>
      </c>
      <c r="S324" s="98">
        <v>2.4625218682604233</v>
      </c>
      <c r="T324" s="98">
        <v>5.7656903517950345E-2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3.1284538418810001E-2</v>
      </c>
      <c r="D325" s="98">
        <v>3.1633365742157749E-2</v>
      </c>
      <c r="E325" s="98">
        <v>4.0524680192980597E-2</v>
      </c>
      <c r="F325" s="98">
        <v>2.6282385546633251E-2</v>
      </c>
      <c r="G325" s="98">
        <v>9.0681332804302128E-3</v>
      </c>
      <c r="H325" s="98">
        <v>2.3318188068779475E-3</v>
      </c>
      <c r="I325" s="98">
        <v>0</v>
      </c>
      <c r="J325" s="98">
        <v>3.366738851781485E-3</v>
      </c>
      <c r="K325" s="98">
        <v>7.5174955426605718E-3</v>
      </c>
      <c r="L325" s="98">
        <v>2.3438338091150375E-2</v>
      </c>
      <c r="M325" s="98">
        <v>3.0746593944401927E-2</v>
      </c>
      <c r="N325" s="98">
        <v>1.9703450566380561E-2</v>
      </c>
      <c r="O325" s="98">
        <v>1.1950305561281307E-2</v>
      </c>
      <c r="P325" s="98">
        <v>0</v>
      </c>
      <c r="Q325" s="98">
        <v>5.5089001419493674E-4</v>
      </c>
      <c r="R325" s="98">
        <v>9.6792264361790035E-3</v>
      </c>
      <c r="S325" s="98">
        <v>1.3254416352542353E-2</v>
      </c>
      <c r="T325" s="98">
        <v>3.1955751373354327E-4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3.4465348902556481E-3</v>
      </c>
      <c r="D326" s="122">
        <f t="shared" si="144"/>
        <v>5.2034279973234739E-3</v>
      </c>
      <c r="E326" s="122">
        <f t="shared" si="144"/>
        <v>1.2099451915349656E-2</v>
      </c>
      <c r="F326" s="122">
        <f t="shared" si="144"/>
        <v>5.0018029773124537E-3</v>
      </c>
      <c r="G326" s="122">
        <f t="shared" si="144"/>
        <v>1.9905989280983791E-3</v>
      </c>
      <c r="H326" s="122">
        <f t="shared" si="144"/>
        <v>9.2744034417689984E-4</v>
      </c>
      <c r="I326" s="122">
        <f t="shared" si="144"/>
        <v>0</v>
      </c>
      <c r="J326" s="122">
        <f t="shared" si="144"/>
        <v>1.8477456213730522E-3</v>
      </c>
      <c r="K326" s="122">
        <f t="shared" si="144"/>
        <v>4.8320053334363336E-3</v>
      </c>
      <c r="L326" s="122">
        <f t="shared" si="144"/>
        <v>1.6284854991705403E-2</v>
      </c>
      <c r="M326" s="122">
        <f t="shared" si="144"/>
        <v>1.776618184598892E-2</v>
      </c>
      <c r="N326" s="122">
        <f t="shared" si="144"/>
        <v>2.3884476275942236E-2</v>
      </c>
      <c r="O326" s="122">
        <f t="shared" si="144"/>
        <v>8.8741203137985645E-3</v>
      </c>
      <c r="P326" s="122">
        <f t="shared" si="144"/>
        <v>0</v>
      </c>
      <c r="Q326" s="122">
        <f t="shared" si="144"/>
        <v>4.6777586818073658E-4</v>
      </c>
      <c r="R326" s="122">
        <f t="shared" si="144"/>
        <v>6.6015031882632235E-3</v>
      </c>
      <c r="S326" s="122">
        <f t="shared" si="144"/>
        <v>1.1708180284883078E-2</v>
      </c>
      <c r="T326" s="122">
        <f t="shared" si="144"/>
        <v>8.8864917176093223E-4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3.4465348902556481E-3</v>
      </c>
      <c r="D327" s="98">
        <v>5.2034279973234739E-3</v>
      </c>
      <c r="E327" s="98">
        <v>1.2099451915349656E-2</v>
      </c>
      <c r="F327" s="98">
        <v>5.0018029773124537E-3</v>
      </c>
      <c r="G327" s="98">
        <v>1.9905989280983791E-3</v>
      </c>
      <c r="H327" s="98">
        <v>9.2744034417689984E-4</v>
      </c>
      <c r="I327" s="98">
        <v>0</v>
      </c>
      <c r="J327" s="98">
        <v>1.8477456213730522E-3</v>
      </c>
      <c r="K327" s="98">
        <v>4.8320053334363336E-3</v>
      </c>
      <c r="L327" s="98">
        <v>1.6284854991705403E-2</v>
      </c>
      <c r="M327" s="98">
        <v>1.776618184598892E-2</v>
      </c>
      <c r="N327" s="98">
        <v>2.3884476275942236E-2</v>
      </c>
      <c r="O327" s="98">
        <v>8.8741203137985645E-3</v>
      </c>
      <c r="P327" s="98">
        <v>0</v>
      </c>
      <c r="Q327" s="98">
        <v>4.6777586818073658E-4</v>
      </c>
      <c r="R327" s="98">
        <v>6.6015031882632235E-3</v>
      </c>
      <c r="S327" s="98">
        <v>1.1708180284883078E-2</v>
      </c>
      <c r="T327" s="98">
        <v>8.8864917176093223E-4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0.87360696030436435</v>
      </c>
      <c r="D328" s="122">
        <v>0.76549249645131023</v>
      </c>
      <c r="E328" s="122">
        <v>1.0309769388233645</v>
      </c>
      <c r="F328" s="122">
        <v>0.68370303010084998</v>
      </c>
      <c r="G328" s="122">
        <v>0.2276829182082489</v>
      </c>
      <c r="H328" s="122">
        <v>6.744479035896743E-2</v>
      </c>
      <c r="I328" s="122">
        <v>0</v>
      </c>
      <c r="J328" s="122">
        <v>0.12124476322927162</v>
      </c>
      <c r="K328" s="122">
        <v>0.28674809092967046</v>
      </c>
      <c r="L328" s="122">
        <v>0.86073434062358012</v>
      </c>
      <c r="M328" s="122">
        <v>0.96405616762190005</v>
      </c>
      <c r="N328" s="122">
        <v>0.53977199654620434</v>
      </c>
      <c r="O328" s="122">
        <v>0.3454119012793832</v>
      </c>
      <c r="P328" s="122">
        <v>0</v>
      </c>
      <c r="Q328" s="122">
        <v>2.4013240615162836E-2</v>
      </c>
      <c r="R328" s="122">
        <v>0.3417842907741791</v>
      </c>
      <c r="S328" s="122">
        <v>0.42600285733161225</v>
      </c>
      <c r="T328" s="122">
        <v>1.5042704721199134E-2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0.15265212549285992</v>
      </c>
      <c r="D330" s="98">
        <v>0.1545834722094229</v>
      </c>
      <c r="E330" s="98">
        <v>0.11831812523261838</v>
      </c>
      <c r="F330" s="98">
        <v>6.0655718314499285E-2</v>
      </c>
      <c r="G330" s="98">
        <v>2.5965902325729439E-2</v>
      </c>
      <c r="H330" s="98">
        <v>7.2808417812467077E-3</v>
      </c>
      <c r="I330" s="98">
        <v>0</v>
      </c>
      <c r="J330" s="98">
        <v>1.7192549080743973E-3</v>
      </c>
      <c r="K330" s="98">
        <v>1.509955486507048E-2</v>
      </c>
      <c r="L330" s="98">
        <v>5.4493769110824881E-2</v>
      </c>
      <c r="M330" s="98">
        <v>4.1056793348765441E-2</v>
      </c>
      <c r="N330" s="98">
        <v>2.3410051288845476E-2</v>
      </c>
      <c r="O330" s="98">
        <v>1.9867243623012561E-2</v>
      </c>
      <c r="P330" s="98">
        <v>0</v>
      </c>
      <c r="Q330" s="98">
        <v>3.6359296380672083E-4</v>
      </c>
      <c r="R330" s="98">
        <v>1.1393201849154187E-2</v>
      </c>
      <c r="S330" s="98">
        <v>2.6669602878123189E-2</v>
      </c>
      <c r="T330" s="98">
        <v>9.9627180742641909E-4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9.9677795257191318E-5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3.6511802182221294E-5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6.3165993074970018E-5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0.68401633788017713</v>
      </c>
      <c r="D334" s="101">
        <v>0.60734354729752038</v>
      </c>
      <c r="E334" s="101">
        <v>0.90953338300931108</v>
      </c>
      <c r="F334" s="101">
        <v>0.62272463207254014</v>
      </c>
      <c r="G334" s="101">
        <v>0.20049964872409951</v>
      </c>
      <c r="H334" s="101">
        <v>5.9810936179069983E-2</v>
      </c>
      <c r="I334" s="101">
        <v>0</v>
      </c>
      <c r="J334" s="101">
        <v>0.11161012481129881</v>
      </c>
      <c r="K334" s="101">
        <v>0.25950074952778618</v>
      </c>
      <c r="L334" s="101">
        <v>0.78491966599815488</v>
      </c>
      <c r="M334" s="101">
        <v>0.87983787701311289</v>
      </c>
      <c r="N334" s="101">
        <v>0.47305801237821793</v>
      </c>
      <c r="O334" s="101">
        <v>0.3135746118265248</v>
      </c>
      <c r="P334" s="101">
        <v>0</v>
      </c>
      <c r="Q334" s="101">
        <v>2.225631901491237E-2</v>
      </c>
      <c r="R334" s="101">
        <v>0.30991944950615857</v>
      </c>
      <c r="S334" s="101">
        <v>0.37560171900570027</v>
      </c>
      <c r="T334" s="101">
        <v>1.3034697474578163E-2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3.6838819136070164E-2</v>
      </c>
      <c r="D335" s="104">
        <v>3.5654769443668839E-3</v>
      </c>
      <c r="E335" s="104">
        <v>3.1254305814349711E-3</v>
      </c>
      <c r="F335" s="104">
        <v>3.2267971381055784E-4</v>
      </c>
      <c r="G335" s="104">
        <v>1.2173671584199564E-3</v>
      </c>
      <c r="H335" s="104">
        <v>3.53012398650736E-4</v>
      </c>
      <c r="I335" s="104">
        <v>0</v>
      </c>
      <c r="J335" s="104">
        <v>7.915383509898408E-3</v>
      </c>
      <c r="K335" s="104">
        <v>1.2147786536813837E-2</v>
      </c>
      <c r="L335" s="104">
        <v>2.1320905514600287E-2</v>
      </c>
      <c r="M335" s="104">
        <v>4.3161497260021761E-2</v>
      </c>
      <c r="N335" s="104">
        <v>4.3303932879140888E-2</v>
      </c>
      <c r="O335" s="104">
        <v>1.197004582984583E-2</v>
      </c>
      <c r="P335" s="104">
        <v>0</v>
      </c>
      <c r="Q335" s="104">
        <v>1.3933286364437442E-3</v>
      </c>
      <c r="R335" s="104">
        <v>2.0471639418866341E-2</v>
      </c>
      <c r="S335" s="104">
        <v>2.373153544778878E-2</v>
      </c>
      <c r="T335" s="104">
        <v>1.0117354391945513E-3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1.2566832417494594E-2</v>
      </c>
      <c r="D336" s="98">
        <v>1.1915445556020517E-3</v>
      </c>
      <c r="E336" s="98">
        <v>1.2363760634740459E-3</v>
      </c>
      <c r="F336" s="98">
        <v>1.1103789078581639E-4</v>
      </c>
      <c r="G336" s="98">
        <v>3.6557929799337655E-4</v>
      </c>
      <c r="H336" s="98">
        <v>1.3684253715897217E-4</v>
      </c>
      <c r="I336" s="98">
        <v>0</v>
      </c>
      <c r="J336" s="98">
        <v>2.8768639654884582E-3</v>
      </c>
      <c r="K336" s="98">
        <v>4.1181770590979581E-3</v>
      </c>
      <c r="L336" s="98">
        <v>6.9531112383305468E-3</v>
      </c>
      <c r="M336" s="98">
        <v>1.5837014229934335E-2</v>
      </c>
      <c r="N336" s="98">
        <v>1.0088054861581474E-2</v>
      </c>
      <c r="O336" s="98">
        <v>2.9337145553798029E-3</v>
      </c>
      <c r="P336" s="98">
        <v>0</v>
      </c>
      <c r="Q336" s="98">
        <v>4.9082047801684268E-4</v>
      </c>
      <c r="R336" s="98">
        <v>6.9409284171469236E-3</v>
      </c>
      <c r="S336" s="98">
        <v>7.5510171019169568E-3</v>
      </c>
      <c r="T336" s="98">
        <v>3.2613389671797162E-4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2.4271986718575566E-2</v>
      </c>
      <c r="D337" s="98">
        <v>2.373932388764832E-3</v>
      </c>
      <c r="E337" s="98">
        <v>1.8890545179609253E-3</v>
      </c>
      <c r="F337" s="98">
        <v>2.1164182302474142E-4</v>
      </c>
      <c r="G337" s="98">
        <v>8.5178786042657982E-4</v>
      </c>
      <c r="H337" s="98">
        <v>2.1616986149176383E-4</v>
      </c>
      <c r="I337" s="98">
        <v>0</v>
      </c>
      <c r="J337" s="98">
        <v>5.0385195444099503E-3</v>
      </c>
      <c r="K337" s="98">
        <v>8.0296094777158791E-3</v>
      </c>
      <c r="L337" s="98">
        <v>1.4367794276269741E-2</v>
      </c>
      <c r="M337" s="98">
        <v>2.7324483030087429E-2</v>
      </c>
      <c r="N337" s="98">
        <v>3.3215878017559416E-2</v>
      </c>
      <c r="O337" s="98">
        <v>9.0363312744660262E-3</v>
      </c>
      <c r="P337" s="98">
        <v>0</v>
      </c>
      <c r="Q337" s="98">
        <v>9.0250815842690159E-4</v>
      </c>
      <c r="R337" s="98">
        <v>1.3530711001719417E-2</v>
      </c>
      <c r="S337" s="98">
        <v>1.6180518345871822E-2</v>
      </c>
      <c r="T337" s="98">
        <v>6.856015424765797E-4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0.37357713039358498</v>
      </c>
      <c r="D338" s="122">
        <v>0.3369895366946643</v>
      </c>
      <c r="E338" s="122">
        <v>0.42886608983306201</v>
      </c>
      <c r="F338" s="122">
        <v>0.28222987025888457</v>
      </c>
      <c r="G338" s="122">
        <v>9.183631648721928E-2</v>
      </c>
      <c r="H338" s="122">
        <v>2.4306998796692743E-2</v>
      </c>
      <c r="I338" s="122">
        <v>0</v>
      </c>
      <c r="J338" s="122">
        <v>3.8161832876574882E-2</v>
      </c>
      <c r="K338" s="122">
        <v>8.4310755436341811E-2</v>
      </c>
      <c r="L338" s="122">
        <v>0.26165894415287977</v>
      </c>
      <c r="M338" s="122">
        <v>0.25537398320949689</v>
      </c>
      <c r="N338" s="122">
        <v>0.15277843650704093</v>
      </c>
      <c r="O338" s="122">
        <v>0.10192951644339905</v>
      </c>
      <c r="P338" s="122">
        <v>0</v>
      </c>
      <c r="Q338" s="122">
        <v>5.8618992065170789E-3</v>
      </c>
      <c r="R338" s="122">
        <v>8.1414814272338321E-2</v>
      </c>
      <c r="S338" s="122">
        <v>0.13258346425687037</v>
      </c>
      <c r="T338" s="122">
        <v>4.8884398943928251E-3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0.32702391110436657</v>
      </c>
      <c r="D340" s="98">
        <v>0.3369895366946643</v>
      </c>
      <c r="E340" s="98">
        <v>0.42886608983306201</v>
      </c>
      <c r="F340" s="98">
        <v>0.24789732320135072</v>
      </c>
      <c r="G340" s="98">
        <v>7.356972540116323E-2</v>
      </c>
      <c r="H340" s="98">
        <v>1.9889296738550038E-2</v>
      </c>
      <c r="I340" s="98">
        <v>0</v>
      </c>
      <c r="J340" s="98">
        <v>2.9075473494503686E-2</v>
      </c>
      <c r="K340" s="98">
        <v>5.808406030859644E-2</v>
      </c>
      <c r="L340" s="98">
        <v>0.18149337309291816</v>
      </c>
      <c r="M340" s="98">
        <v>0.15251207703649475</v>
      </c>
      <c r="N340" s="98">
        <v>9.1483010629874142E-2</v>
      </c>
      <c r="O340" s="98">
        <v>7.6611292465424002E-2</v>
      </c>
      <c r="P340" s="98">
        <v>0</v>
      </c>
      <c r="Q340" s="98">
        <v>3.0411075718153133E-3</v>
      </c>
      <c r="R340" s="98">
        <v>4.3078238120548749E-2</v>
      </c>
      <c r="S340" s="98">
        <v>9.4470347588925113E-2</v>
      </c>
      <c r="T340" s="98">
        <v>3.2203650648385141E-3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4.6553219289218399E-2</v>
      </c>
      <c r="D341" s="33">
        <v>0</v>
      </c>
      <c r="E341" s="33">
        <v>0</v>
      </c>
      <c r="F341" s="33">
        <v>3.4332547057533871E-2</v>
      </c>
      <c r="G341" s="33">
        <v>1.8266591086056053E-2</v>
      </c>
      <c r="H341" s="33">
        <v>4.417702058142705E-3</v>
      </c>
      <c r="I341" s="33">
        <v>0</v>
      </c>
      <c r="J341" s="33">
        <v>9.0863593820711946E-3</v>
      </c>
      <c r="K341" s="33">
        <v>2.6226695127745368E-2</v>
      </c>
      <c r="L341" s="33">
        <v>8.016557105996161E-2</v>
      </c>
      <c r="M341" s="33">
        <v>0.10286190617300213</v>
      </c>
      <c r="N341" s="33">
        <v>6.129542587716677E-2</v>
      </c>
      <c r="O341" s="33">
        <v>2.5318223977975052E-2</v>
      </c>
      <c r="P341" s="33">
        <v>0</v>
      </c>
      <c r="Q341" s="33">
        <v>2.8207916347017655E-3</v>
      </c>
      <c r="R341" s="33">
        <v>3.8336576151789564E-2</v>
      </c>
      <c r="S341" s="33">
        <v>3.8113116667945257E-2</v>
      </c>
      <c r="T341" s="33">
        <v>1.6680748295543107E-3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4.0055821287715236</v>
      </c>
      <c r="D343" s="117">
        <f t="shared" si="145"/>
        <v>3.9955941179978827</v>
      </c>
      <c r="E343" s="117">
        <f t="shared" si="145"/>
        <v>5.2770628370600452</v>
      </c>
      <c r="F343" s="117">
        <f t="shared" si="145"/>
        <v>3.4594212138214</v>
      </c>
      <c r="G343" s="117">
        <f t="shared" si="145"/>
        <v>1.2121068375814978</v>
      </c>
      <c r="H343" s="117">
        <f t="shared" si="145"/>
        <v>0.3247400060144145</v>
      </c>
      <c r="I343" s="117">
        <f t="shared" si="145"/>
        <v>0</v>
      </c>
      <c r="J343" s="117">
        <f t="shared" si="145"/>
        <v>0.50061078733426934</v>
      </c>
      <c r="K343" s="117">
        <f t="shared" si="145"/>
        <v>1.1438839714504185</v>
      </c>
      <c r="L343" s="117">
        <f t="shared" si="145"/>
        <v>3.5861121896586354</v>
      </c>
      <c r="M343" s="117">
        <f t="shared" si="145"/>
        <v>4.6198851556239431</v>
      </c>
      <c r="N343" s="117">
        <f t="shared" si="145"/>
        <v>3.0588231792630416</v>
      </c>
      <c r="O343" s="117">
        <f t="shared" si="145"/>
        <v>1.8651592736078826</v>
      </c>
      <c r="P343" s="117">
        <f t="shared" si="145"/>
        <v>0</v>
      </c>
      <c r="Q343" s="117">
        <f t="shared" si="145"/>
        <v>9.3191977313025143E-2</v>
      </c>
      <c r="R343" s="117">
        <f t="shared" ref="R343:V343" si="146">R344+R347+R349+R359</f>
        <v>1.5724838797411624</v>
      </c>
      <c r="S343" s="117">
        <f t="shared" si="146"/>
        <v>2.1451074705421118</v>
      </c>
      <c r="T343" s="117">
        <f t="shared" si="146"/>
        <v>5.8832378331953664E-2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3.2592083058622303</v>
      </c>
      <c r="D344" s="122">
        <f t="shared" si="148"/>
        <v>3.3452479978523995</v>
      </c>
      <c r="E344" s="122">
        <f t="shared" si="148"/>
        <v>4.3963048069841033</v>
      </c>
      <c r="F344" s="122">
        <f t="shared" si="148"/>
        <v>2.8755446151377604</v>
      </c>
      <c r="G344" s="122">
        <f t="shared" si="148"/>
        <v>1.0162951808666523</v>
      </c>
      <c r="H344" s="122">
        <f t="shared" si="148"/>
        <v>0.26749203217710849</v>
      </c>
      <c r="I344" s="122">
        <f t="shared" si="148"/>
        <v>0</v>
      </c>
      <c r="J344" s="122">
        <f t="shared" si="148"/>
        <v>0.39692704147119928</v>
      </c>
      <c r="K344" s="122">
        <f t="shared" si="148"/>
        <v>0.90074523896230596</v>
      </c>
      <c r="L344" s="122">
        <f t="shared" si="148"/>
        <v>2.8455646523549603</v>
      </c>
      <c r="M344" s="122">
        <f t="shared" si="148"/>
        <v>3.7985765232194124</v>
      </c>
      <c r="N344" s="122">
        <f t="shared" si="148"/>
        <v>2.533878582847104</v>
      </c>
      <c r="O344" s="122">
        <f t="shared" si="148"/>
        <v>1.5482858182972603</v>
      </c>
      <c r="P344" s="122">
        <f t="shared" si="148"/>
        <v>0</v>
      </c>
      <c r="Q344" s="122">
        <f t="shared" si="148"/>
        <v>7.1115211965503841E-2</v>
      </c>
      <c r="R344" s="122">
        <f t="shared" ref="R344:V344" si="149">SUM(R345:R346)</f>
        <v>1.2545901027257502</v>
      </c>
      <c r="S344" s="122">
        <f t="shared" si="149"/>
        <v>1.7128985013111655</v>
      </c>
      <c r="T344" s="122">
        <f t="shared" si="149"/>
        <v>4.1365807899849255E-2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3.2279237674434205</v>
      </c>
      <c r="D345" s="98">
        <v>3.3136146321102418</v>
      </c>
      <c r="E345" s="98">
        <v>4.3557801267911227</v>
      </c>
      <c r="F345" s="98">
        <v>2.849262229591127</v>
      </c>
      <c r="G345" s="98">
        <v>1.0072270475862222</v>
      </c>
      <c r="H345" s="98">
        <v>0.26516021337023055</v>
      </c>
      <c r="I345" s="98">
        <v>0</v>
      </c>
      <c r="J345" s="98">
        <v>0.39356030261941782</v>
      </c>
      <c r="K345" s="98">
        <v>0.89322774341964539</v>
      </c>
      <c r="L345" s="98">
        <v>2.82212631426381</v>
      </c>
      <c r="M345" s="98">
        <v>3.7678299292750106</v>
      </c>
      <c r="N345" s="98">
        <v>2.5141751322807235</v>
      </c>
      <c r="O345" s="98">
        <v>1.536335512735979</v>
      </c>
      <c r="P345" s="98">
        <v>0</v>
      </c>
      <c r="Q345" s="98">
        <v>7.0564321951308906E-2</v>
      </c>
      <c r="R345" s="98">
        <v>1.2449108762895713</v>
      </c>
      <c r="S345" s="98">
        <v>1.6996440849586232</v>
      </c>
      <c r="T345" s="98">
        <v>4.1046250386115715E-2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3.1284538418810001E-2</v>
      </c>
      <c r="D346" s="98">
        <v>3.1633365742157749E-2</v>
      </c>
      <c r="E346" s="98">
        <v>4.0524680192980597E-2</v>
      </c>
      <c r="F346" s="98">
        <v>2.6282385546633251E-2</v>
      </c>
      <c r="G346" s="98">
        <v>9.0681332804302128E-3</v>
      </c>
      <c r="H346" s="98">
        <v>2.3318188068779475E-3</v>
      </c>
      <c r="I346" s="98">
        <v>0</v>
      </c>
      <c r="J346" s="98">
        <v>3.366738851781485E-3</v>
      </c>
      <c r="K346" s="98">
        <v>7.5174955426605718E-3</v>
      </c>
      <c r="L346" s="98">
        <v>2.3438338091150375E-2</v>
      </c>
      <c r="M346" s="98">
        <v>3.0746593944401927E-2</v>
      </c>
      <c r="N346" s="98">
        <v>1.9703450566380561E-2</v>
      </c>
      <c r="O346" s="98">
        <v>1.1950305561281307E-2</v>
      </c>
      <c r="P346" s="98">
        <v>0</v>
      </c>
      <c r="Q346" s="98">
        <v>5.5089001419493674E-4</v>
      </c>
      <c r="R346" s="98">
        <v>9.6792264361790035E-3</v>
      </c>
      <c r="S346" s="98">
        <v>1.3254416352542353E-2</v>
      </c>
      <c r="T346" s="98">
        <v>3.1955751373354327E-4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7.4840587163597285E-3</v>
      </c>
      <c r="D347" s="122">
        <f t="shared" si="151"/>
        <v>1.17537878556075E-2</v>
      </c>
      <c r="E347" s="122">
        <f t="shared" si="151"/>
        <v>2.8404020856982608E-2</v>
      </c>
      <c r="F347" s="122">
        <f t="shared" si="151"/>
        <v>1.2189142602399793E-2</v>
      </c>
      <c r="G347" s="122">
        <f t="shared" si="151"/>
        <v>5.0314054718383593E-3</v>
      </c>
      <c r="H347" s="122">
        <f t="shared" si="151"/>
        <v>2.4293062372032653E-3</v>
      </c>
      <c r="I347" s="122">
        <f t="shared" si="151"/>
        <v>0</v>
      </c>
      <c r="J347" s="122">
        <f t="shared" si="151"/>
        <v>5.1869752398375976E-3</v>
      </c>
      <c r="K347" s="122">
        <f t="shared" si="151"/>
        <v>1.4032650932044812E-2</v>
      </c>
      <c r="L347" s="122">
        <f t="shared" si="151"/>
        <v>4.8906667339605726E-2</v>
      </c>
      <c r="M347" s="122">
        <f t="shared" si="151"/>
        <v>5.5372824328032678E-2</v>
      </c>
      <c r="N347" s="122">
        <f t="shared" si="151"/>
        <v>7.7586692258507992E-2</v>
      </c>
      <c r="O347" s="122">
        <f t="shared" si="151"/>
        <v>3.015378794804794E-2</v>
      </c>
      <c r="P347" s="122">
        <f t="shared" si="151"/>
        <v>0</v>
      </c>
      <c r="Q347" s="122">
        <f t="shared" si="151"/>
        <v>1.7158519683601837E-3</v>
      </c>
      <c r="R347" s="122">
        <f t="shared" si="151"/>
        <v>2.4382821126865503E-2</v>
      </c>
      <c r="S347" s="122">
        <f t="shared" si="151"/>
        <v>4.3277531008582719E-2</v>
      </c>
      <c r="T347" s="122">
        <f t="shared" si="151"/>
        <v>3.2875469390132436E-3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7.4840587163597285E-3</v>
      </c>
      <c r="D348" s="98">
        <v>1.17537878556075E-2</v>
      </c>
      <c r="E348" s="98">
        <v>2.8404020856982608E-2</v>
      </c>
      <c r="F348" s="98">
        <v>1.2189142602399793E-2</v>
      </c>
      <c r="G348" s="98">
        <v>5.0314054718383593E-3</v>
      </c>
      <c r="H348" s="98">
        <v>2.4293062372032653E-3</v>
      </c>
      <c r="I348" s="98">
        <v>0</v>
      </c>
      <c r="J348" s="98">
        <v>5.1869752398375976E-3</v>
      </c>
      <c r="K348" s="98">
        <v>1.4032650932044812E-2</v>
      </c>
      <c r="L348" s="98">
        <v>4.8906667339605726E-2</v>
      </c>
      <c r="M348" s="98">
        <v>5.5372824328032678E-2</v>
      </c>
      <c r="N348" s="98">
        <v>7.7586692258507992E-2</v>
      </c>
      <c r="O348" s="98">
        <v>3.015378794804794E-2</v>
      </c>
      <c r="P348" s="98">
        <v>0</v>
      </c>
      <c r="Q348" s="98">
        <v>1.7158519683601837E-3</v>
      </c>
      <c r="R348" s="98">
        <v>2.4382821126865503E-2</v>
      </c>
      <c r="S348" s="98">
        <v>4.3277531008582719E-2</v>
      </c>
      <c r="T348" s="98">
        <v>3.2875469390132436E-3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0.51457297394044499</v>
      </c>
      <c r="D349" s="122">
        <v>0.44314942864392853</v>
      </c>
      <c r="E349" s="122">
        <v>0.60348115365015875</v>
      </c>
      <c r="F349" s="122">
        <v>0.40198023538132471</v>
      </c>
      <c r="G349" s="122">
        <v>0.13430368389949493</v>
      </c>
      <c r="H349" s="122">
        <v>3.9929044972859838E-2</v>
      </c>
      <c r="I349" s="122">
        <v>0</v>
      </c>
      <c r="J349" s="122">
        <v>7.4703603071285707E-2</v>
      </c>
      <c r="K349" s="122">
        <v>0.17540396449431486</v>
      </c>
      <c r="L349" s="122">
        <v>0.52498288821591799</v>
      </c>
      <c r="M349" s="122">
        <v>0.5986098427825558</v>
      </c>
      <c r="N349" s="122">
        <v>0.34706364506243276</v>
      </c>
      <c r="O349" s="122">
        <v>0.22252247227578667</v>
      </c>
      <c r="P349" s="122">
        <v>0</v>
      </c>
      <c r="Q349" s="122">
        <v>1.6365955569242564E-2</v>
      </c>
      <c r="R349" s="122">
        <v>0.23763783337703923</v>
      </c>
      <c r="S349" s="122">
        <v>0.3021766684607855</v>
      </c>
      <c r="T349" s="122">
        <v>1.0882997835543837E-2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8.0401920565179905E-2</v>
      </c>
      <c r="D351" s="98">
        <v>8.1924156079345417E-2</v>
      </c>
      <c r="E351" s="98">
        <v>6.3144965965299102E-2</v>
      </c>
      <c r="F351" s="98">
        <v>3.2600680608568043E-2</v>
      </c>
      <c r="G351" s="98">
        <v>1.4064999247896594E-2</v>
      </c>
      <c r="H351" s="98">
        <v>3.9771417186665109E-3</v>
      </c>
      <c r="I351" s="98">
        <v>0</v>
      </c>
      <c r="J351" s="98">
        <v>9.5787522435003926E-4</v>
      </c>
      <c r="K351" s="98">
        <v>8.5181628280551671E-3</v>
      </c>
      <c r="L351" s="98">
        <v>3.1188462490876763E-2</v>
      </c>
      <c r="M351" s="98">
        <v>2.418416640375599E-2</v>
      </c>
      <c r="N351" s="98">
        <v>1.4434355248910753E-2</v>
      </c>
      <c r="O351" s="98">
        <v>1.3049973854256222E-2</v>
      </c>
      <c r="P351" s="98">
        <v>0</v>
      </c>
      <c r="Q351" s="98">
        <v>2.7257063513061241E-4</v>
      </c>
      <c r="R351" s="98">
        <v>8.8660032107465408E-3</v>
      </c>
      <c r="S351" s="98">
        <v>2.1462177512652319E-2</v>
      </c>
      <c r="T351" s="98">
        <v>8.2546482923060664E-4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8.239677030305275E-5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1.9230777228082736E-5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6.3165993074970018E-5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0.40242329945775968</v>
      </c>
      <c r="D355" s="101">
        <v>0.35814868988271042</v>
      </c>
      <c r="E355" s="101">
        <v>0.53771618756812145</v>
      </c>
      <c r="F355" s="101">
        <v>0.36910209843656805</v>
      </c>
      <c r="G355" s="101">
        <v>0.11916960991504941</v>
      </c>
      <c r="H355" s="101">
        <v>3.5654159587476149E-2</v>
      </c>
      <c r="I355" s="101">
        <v>0</v>
      </c>
      <c r="J355" s="101">
        <v>6.6980712620817978E-2</v>
      </c>
      <c r="K355" s="101">
        <v>0.15637458764354198</v>
      </c>
      <c r="L355" s="101">
        <v>0.47521698212768371</v>
      </c>
      <c r="M355" s="101">
        <v>0.5374275389133929</v>
      </c>
      <c r="N355" s="101">
        <v>0.29316168146160021</v>
      </c>
      <c r="O355" s="101">
        <v>0.19857832502421816</v>
      </c>
      <c r="P355" s="101">
        <v>0</v>
      </c>
      <c r="Q355" s="101">
        <v>1.4863099588454352E-2</v>
      </c>
      <c r="R355" s="101">
        <v>0.21052619327090566</v>
      </c>
      <c r="S355" s="101">
        <v>0.25932064547989764</v>
      </c>
      <c r="T355" s="101">
        <v>9.1431654205317934E-3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3.166535714720238E-2</v>
      </c>
      <c r="D356" s="104">
        <v>3.0765826818726608E-3</v>
      </c>
      <c r="E356" s="104">
        <v>2.620000116738293E-3</v>
      </c>
      <c r="F356" s="104">
        <v>2.7745633618862905E-4</v>
      </c>
      <c r="G356" s="104">
        <v>1.0690747365489307E-3</v>
      </c>
      <c r="H356" s="104">
        <v>2.9774366671717794E-4</v>
      </c>
      <c r="I356" s="104">
        <v>0</v>
      </c>
      <c r="J356" s="104">
        <v>6.7650152261176898E-3</v>
      </c>
      <c r="K356" s="104">
        <v>1.0511214022717716E-2</v>
      </c>
      <c r="L356" s="104">
        <v>1.8577443597357451E-2</v>
      </c>
      <c r="M356" s="104">
        <v>3.6998137465406929E-2</v>
      </c>
      <c r="N356" s="104">
        <v>3.9467608351921833E-2</v>
      </c>
      <c r="O356" s="104">
        <v>1.089417339731231E-2</v>
      </c>
      <c r="P356" s="104">
        <v>0</v>
      </c>
      <c r="Q356" s="104">
        <v>1.2302853456576009E-3</v>
      </c>
      <c r="R356" s="104">
        <v>1.8245636895387014E-2</v>
      </c>
      <c r="S356" s="104">
        <v>2.1393845468235535E-2</v>
      </c>
      <c r="T356" s="104">
        <v>9.1436758578143564E-4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7.3933704286268144E-3</v>
      </c>
      <c r="D357" s="98">
        <v>7.0265029310782889E-4</v>
      </c>
      <c r="E357" s="98">
        <v>7.3094559877736763E-4</v>
      </c>
      <c r="F357" s="98">
        <v>6.5814513163887662E-5</v>
      </c>
      <c r="G357" s="98">
        <v>2.1728687612235096E-4</v>
      </c>
      <c r="H357" s="98">
        <v>8.1573805225414111E-5</v>
      </c>
      <c r="I357" s="98">
        <v>0</v>
      </c>
      <c r="J357" s="98">
        <v>1.7264956817077395E-3</v>
      </c>
      <c r="K357" s="98">
        <v>2.4816045450018376E-3</v>
      </c>
      <c r="L357" s="98">
        <v>4.2096493210877087E-3</v>
      </c>
      <c r="M357" s="98">
        <v>9.6736544353194995E-3</v>
      </c>
      <c r="N357" s="98">
        <v>6.251730334362415E-3</v>
      </c>
      <c r="O357" s="98">
        <v>1.8578421228462834E-3</v>
      </c>
      <c r="P357" s="98">
        <v>0</v>
      </c>
      <c r="Q357" s="98">
        <v>3.2777718723069922E-4</v>
      </c>
      <c r="R357" s="98">
        <v>4.7149258936675974E-3</v>
      </c>
      <c r="S357" s="98">
        <v>5.2133271223637132E-3</v>
      </c>
      <c r="T357" s="98">
        <v>2.28766043304856E-4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2.4271986718575566E-2</v>
      </c>
      <c r="D358" s="98">
        <v>2.373932388764832E-3</v>
      </c>
      <c r="E358" s="98">
        <v>1.8890545179609253E-3</v>
      </c>
      <c r="F358" s="98">
        <v>2.1164182302474142E-4</v>
      </c>
      <c r="G358" s="98">
        <v>8.5178786042657982E-4</v>
      </c>
      <c r="H358" s="98">
        <v>2.1616986149176383E-4</v>
      </c>
      <c r="I358" s="98">
        <v>0</v>
      </c>
      <c r="J358" s="98">
        <v>5.0385195444099503E-3</v>
      </c>
      <c r="K358" s="98">
        <v>8.0296094777158791E-3</v>
      </c>
      <c r="L358" s="98">
        <v>1.4367794276269741E-2</v>
      </c>
      <c r="M358" s="98">
        <v>2.7324483030087429E-2</v>
      </c>
      <c r="N358" s="98">
        <v>3.3215878017559416E-2</v>
      </c>
      <c r="O358" s="98">
        <v>9.0363312744660262E-3</v>
      </c>
      <c r="P358" s="98">
        <v>0</v>
      </c>
      <c r="Q358" s="98">
        <v>9.0250815842690159E-4</v>
      </c>
      <c r="R358" s="98">
        <v>1.3530711001719417E-2</v>
      </c>
      <c r="S358" s="98">
        <v>1.6180518345871822E-2</v>
      </c>
      <c r="T358" s="98">
        <v>6.856015424765797E-4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0.22431679025248902</v>
      </c>
      <c r="D359" s="122">
        <v>0.19544290364594744</v>
      </c>
      <c r="E359" s="122">
        <v>0.24887285556880065</v>
      </c>
      <c r="F359" s="122">
        <v>0.16970722069991503</v>
      </c>
      <c r="G359" s="122">
        <v>5.6476567343512349E-2</v>
      </c>
      <c r="H359" s="122">
        <v>1.4889622627242922E-2</v>
      </c>
      <c r="I359" s="122">
        <v>0</v>
      </c>
      <c r="J359" s="122">
        <v>2.3793167551946763E-2</v>
      </c>
      <c r="K359" s="122">
        <v>5.3702117061752805E-2</v>
      </c>
      <c r="L359" s="122">
        <v>0.16665798174815089</v>
      </c>
      <c r="M359" s="122">
        <v>0.16732596529394286</v>
      </c>
      <c r="N359" s="122">
        <v>0.10029425909499695</v>
      </c>
      <c r="O359" s="122">
        <v>6.4197195086787756E-2</v>
      </c>
      <c r="P359" s="122">
        <v>0</v>
      </c>
      <c r="Q359" s="122">
        <v>3.9949578099185406E-3</v>
      </c>
      <c r="R359" s="122">
        <v>5.5873122511507528E-2</v>
      </c>
      <c r="S359" s="122">
        <v>8.6754769761578227E-2</v>
      </c>
      <c r="T359" s="122">
        <v>3.2960256575473336E-3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0.18955294706825784</v>
      </c>
      <c r="D361" s="98">
        <v>0.19544290364594744</v>
      </c>
      <c r="E361" s="98">
        <v>0.24887285556880065</v>
      </c>
      <c r="F361" s="98">
        <v>0.14393945353953358</v>
      </c>
      <c r="G361" s="98">
        <v>4.2742430231583882E-2</v>
      </c>
      <c r="H361" s="98">
        <v>1.1561959408255759E-2</v>
      </c>
      <c r="I361" s="98">
        <v>0</v>
      </c>
      <c r="J361" s="98">
        <v>1.6921635323379175E-2</v>
      </c>
      <c r="K361" s="98">
        <v>3.3823934316855583E-2</v>
      </c>
      <c r="L361" s="98">
        <v>0.10574977706715606</v>
      </c>
      <c r="M361" s="98">
        <v>8.8902475121653321E-2</v>
      </c>
      <c r="N361" s="98">
        <v>5.3340458980378772E-2</v>
      </c>
      <c r="O361" s="98">
        <v>4.4675851466922926E-2</v>
      </c>
      <c r="P361" s="98">
        <v>0</v>
      </c>
      <c r="Q361" s="98">
        <v>1.7771035463686642E-3</v>
      </c>
      <c r="R361" s="98">
        <v>2.5283226310988765E-2</v>
      </c>
      <c r="S361" s="98">
        <v>5.5786262178473718E-2</v>
      </c>
      <c r="T361" s="98">
        <v>1.9144046141675707E-3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3.4763843184231168E-2</v>
      </c>
      <c r="D362" s="33">
        <v>0</v>
      </c>
      <c r="E362" s="33">
        <v>0</v>
      </c>
      <c r="F362" s="33">
        <v>2.5767767160381455E-2</v>
      </c>
      <c r="G362" s="33">
        <v>1.3734137111928463E-2</v>
      </c>
      <c r="H362" s="33">
        <v>3.3276632189871633E-3</v>
      </c>
      <c r="I362" s="33">
        <v>0</v>
      </c>
      <c r="J362" s="33">
        <v>6.871532228567589E-3</v>
      </c>
      <c r="K362" s="33">
        <v>1.9878182744897225E-2</v>
      </c>
      <c r="L362" s="33">
        <v>6.0908204680994837E-2</v>
      </c>
      <c r="M362" s="33">
        <v>7.8423490172289542E-2</v>
      </c>
      <c r="N362" s="33">
        <v>4.6953800114618187E-2</v>
      </c>
      <c r="O362" s="33">
        <v>1.952134361986483E-2</v>
      </c>
      <c r="P362" s="33">
        <v>0</v>
      </c>
      <c r="Q362" s="33">
        <v>2.2178542635498768E-3</v>
      </c>
      <c r="R362" s="33">
        <v>3.0589896200518767E-2</v>
      </c>
      <c r="S362" s="33">
        <v>3.0968507583104501E-2</v>
      </c>
      <c r="T362" s="33">
        <v>1.3816210433797627E-3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0.5819860957306533</v>
      </c>
      <c r="D364" s="119">
        <f t="shared" si="152"/>
        <v>0.58390478863084405</v>
      </c>
      <c r="E364" s="119">
        <f t="shared" si="152"/>
        <v>0.58975484627179342</v>
      </c>
      <c r="F364" s="119">
        <f t="shared" si="152"/>
        <v>0.5944233066050304</v>
      </c>
      <c r="G364" s="119">
        <f t="shared" si="152"/>
        <v>0.59989555234235314</v>
      </c>
      <c r="H364" s="119">
        <f t="shared" si="152"/>
        <v>0.60593114341054843</v>
      </c>
      <c r="I364" s="119" t="str">
        <f t="shared" si="152"/>
        <v/>
      </c>
      <c r="J364" s="119">
        <f t="shared" si="152"/>
        <v>0.62028815579722718</v>
      </c>
      <c r="K364" s="119">
        <f t="shared" si="152"/>
        <v>0.62586244843462757</v>
      </c>
      <c r="L364" s="119">
        <f t="shared" si="152"/>
        <v>0.63118001833069493</v>
      </c>
      <c r="M364" s="119">
        <f t="shared" si="152"/>
        <v>0.63768083738002013</v>
      </c>
      <c r="N364" s="119">
        <f t="shared" si="152"/>
        <v>0.65228276842244104</v>
      </c>
      <c r="O364" s="119">
        <f t="shared" si="152"/>
        <v>0.65098631916430261</v>
      </c>
      <c r="P364" s="119" t="str">
        <f t="shared" si="152"/>
        <v/>
      </c>
      <c r="Q364" s="119">
        <f t="shared" si="152"/>
        <v>0.67144568632338009</v>
      </c>
      <c r="R364" s="119">
        <f t="shared" ref="R364:V364" si="153">IF(R343=0,"",R343/R322)</f>
        <v>0.68419364704092145</v>
      </c>
      <c r="S364" s="119">
        <f t="shared" si="153"/>
        <v>0.70422114944233172</v>
      </c>
      <c r="T364" s="119">
        <f t="shared" si="153"/>
        <v>0.74663927196880009</v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0.5786969866206918</v>
      </c>
      <c r="D365" s="124">
        <f t="shared" si="155"/>
        <v>0.58328348954379006</v>
      </c>
      <c r="E365" s="124">
        <f t="shared" si="155"/>
        <v>0.5880597012985791</v>
      </c>
      <c r="F365" s="124">
        <f t="shared" si="155"/>
        <v>0.59303527256060462</v>
      </c>
      <c r="G365" s="124">
        <f t="shared" si="155"/>
        <v>0.59816553294527619</v>
      </c>
      <c r="H365" s="124">
        <f t="shared" si="155"/>
        <v>0.60347039457044216</v>
      </c>
      <c r="I365" s="124" t="str">
        <f t="shared" si="155"/>
        <v/>
      </c>
      <c r="J365" s="124">
        <f t="shared" si="155"/>
        <v>0.61462146926752748</v>
      </c>
      <c r="K365" s="124">
        <f t="shared" si="155"/>
        <v>0.6204328053080288</v>
      </c>
      <c r="L365" s="124">
        <f t="shared" si="155"/>
        <v>0.62637327712185964</v>
      </c>
      <c r="M365" s="124">
        <f t="shared" si="155"/>
        <v>0.63229231413379572</v>
      </c>
      <c r="N365" s="124">
        <f t="shared" si="155"/>
        <v>0.63777816970616941</v>
      </c>
      <c r="O365" s="124">
        <f t="shared" si="155"/>
        <v>0.64273222942047514</v>
      </c>
      <c r="P365" s="124" t="str">
        <f t="shared" si="155"/>
        <v/>
      </c>
      <c r="Q365" s="124">
        <f t="shared" si="155"/>
        <v>0.65574127143335947</v>
      </c>
      <c r="R365" s="124">
        <f t="shared" ref="R365:V365" si="156">IF(R344=0,"",R344/R323)</f>
        <v>0.67144175572929576</v>
      </c>
      <c r="S365" s="124">
        <f t="shared" si="156"/>
        <v>0.69186319941623486</v>
      </c>
      <c r="T365" s="124">
        <f t="shared" si="156"/>
        <v>0.71349315159549009</v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0.57634365805694976</v>
      </c>
      <c r="D366" s="111">
        <f t="shared" si="158"/>
        <v>0.58097227893878622</v>
      </c>
      <c r="E366" s="111">
        <f t="shared" si="158"/>
        <v>0.58581453729088351</v>
      </c>
      <c r="F366" s="111">
        <f t="shared" si="158"/>
        <v>0.59081737039112425</v>
      </c>
      <c r="G366" s="111">
        <f t="shared" si="158"/>
        <v>0.59600932444117904</v>
      </c>
      <c r="H366" s="111">
        <f t="shared" si="158"/>
        <v>0.60137335685176352</v>
      </c>
      <c r="I366" s="111" t="str">
        <f t="shared" si="158"/>
        <v/>
      </c>
      <c r="J366" s="111">
        <f t="shared" si="158"/>
        <v>0.6126018756770002</v>
      </c>
      <c r="K366" s="111">
        <f t="shared" si="158"/>
        <v>0.61845715868464068</v>
      </c>
      <c r="L366" s="111">
        <f t="shared" si="158"/>
        <v>0.62443562428400234</v>
      </c>
      <c r="M366" s="111">
        <f t="shared" si="158"/>
        <v>0.63040073228743443</v>
      </c>
      <c r="N366" s="111">
        <f t="shared" si="158"/>
        <v>0.63597282580919212</v>
      </c>
      <c r="O366" s="111">
        <f t="shared" si="158"/>
        <v>0.6409510337419877</v>
      </c>
      <c r="P366" s="111" t="str">
        <f t="shared" si="158"/>
        <v/>
      </c>
      <c r="Q366" s="111">
        <f t="shared" si="158"/>
        <v>0.65398362481910055</v>
      </c>
      <c r="R366" s="111">
        <f t="shared" ref="R366:V366" si="159">IF(R345=0,"",R345/R324)</f>
        <v>0.66973089329605817</v>
      </c>
      <c r="S366" s="111">
        <f t="shared" si="159"/>
        <v>0.69020466655156532</v>
      </c>
      <c r="T366" s="111">
        <f t="shared" si="159"/>
        <v>0.71190521657717487</v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 t="str">
        <f t="shared" si="161"/>
        <v/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2.1714733651817451</v>
      </c>
      <c r="D368" s="124">
        <f t="shared" si="164"/>
        <v>2.2588547130186836</v>
      </c>
      <c r="E368" s="124">
        <f t="shared" si="164"/>
        <v>2.3475460752853263</v>
      </c>
      <c r="F368" s="124">
        <f t="shared" si="164"/>
        <v>2.4369497674514977</v>
      </c>
      <c r="G368" s="124">
        <f t="shared" si="164"/>
        <v>2.5275837341301419</v>
      </c>
      <c r="H368" s="124">
        <f t="shared" si="164"/>
        <v>2.6193665743097108</v>
      </c>
      <c r="I368" s="124" t="str">
        <f t="shared" si="164"/>
        <v/>
      </c>
      <c r="J368" s="124">
        <f t="shared" si="164"/>
        <v>2.8071911954975586</v>
      </c>
      <c r="K368" s="124">
        <f t="shared" si="164"/>
        <v>2.9041050172155622</v>
      </c>
      <c r="L368" s="124">
        <f t="shared" si="164"/>
        <v>3.0031994368089894</v>
      </c>
      <c r="M368" s="124">
        <f t="shared" si="164"/>
        <v>3.1167543374286821</v>
      </c>
      <c r="N368" s="124">
        <f t="shared" si="164"/>
        <v>3.2484150526112892</v>
      </c>
      <c r="O368" s="124">
        <f t="shared" si="164"/>
        <v>3.3979467126630176</v>
      </c>
      <c r="P368" s="124" t="str">
        <f t="shared" si="164"/>
        <v/>
      </c>
      <c r="Q368" s="124">
        <f t="shared" si="164"/>
        <v>3.6681070680995935</v>
      </c>
      <c r="R368" s="124">
        <f t="shared" ref="R368:V368" si="165">IF(R347=0,"",R347/R326)</f>
        <v>3.6935256155318665</v>
      </c>
      <c r="S368" s="124">
        <f t="shared" si="165"/>
        <v>3.6963498985798977</v>
      </c>
      <c r="T368" s="124">
        <f t="shared" si="165"/>
        <v>3.699487990855487</v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2.1714733651817451</v>
      </c>
      <c r="D369" s="111">
        <f t="shared" si="167"/>
        <v>2.2588547130186836</v>
      </c>
      <c r="E369" s="111">
        <f t="shared" si="167"/>
        <v>2.3475460752853263</v>
      </c>
      <c r="F369" s="111">
        <f t="shared" si="167"/>
        <v>2.4369497674514977</v>
      </c>
      <c r="G369" s="111">
        <f t="shared" si="167"/>
        <v>2.5275837341301419</v>
      </c>
      <c r="H369" s="111">
        <f t="shared" si="167"/>
        <v>2.6193665743097108</v>
      </c>
      <c r="I369" s="111" t="str">
        <f t="shared" si="167"/>
        <v/>
      </c>
      <c r="J369" s="111">
        <f t="shared" si="167"/>
        <v>2.8071911954975586</v>
      </c>
      <c r="K369" s="111">
        <f t="shared" si="167"/>
        <v>2.9041050172155622</v>
      </c>
      <c r="L369" s="111">
        <f t="shared" si="167"/>
        <v>3.0031994368089894</v>
      </c>
      <c r="M369" s="111">
        <f t="shared" si="167"/>
        <v>3.1167543374286821</v>
      </c>
      <c r="N369" s="111">
        <f t="shared" si="167"/>
        <v>3.2484150526112892</v>
      </c>
      <c r="O369" s="111">
        <f t="shared" si="167"/>
        <v>3.3979467126630176</v>
      </c>
      <c r="P369" s="111" t="str">
        <f t="shared" si="167"/>
        <v/>
      </c>
      <c r="Q369" s="111">
        <f t="shared" si="167"/>
        <v>3.6681070680995935</v>
      </c>
      <c r="R369" s="111">
        <f t="shared" ref="R369:V369" si="168">IF(R348=0,"",R348/R327)</f>
        <v>3.6935256155318665</v>
      </c>
      <c r="S369" s="111">
        <f t="shared" si="168"/>
        <v>3.6963498985798977</v>
      </c>
      <c r="T369" s="111">
        <f t="shared" si="168"/>
        <v>3.699487990855487</v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0.58902114717717902</v>
      </c>
      <c r="D370" s="124">
        <f t="shared" si="170"/>
        <v>0.5789076061467513</v>
      </c>
      <c r="E370" s="124">
        <f t="shared" si="170"/>
        <v>0.5853488384899288</v>
      </c>
      <c r="F370" s="124">
        <f t="shared" si="170"/>
        <v>0.58794566892884825</v>
      </c>
      <c r="G370" s="124">
        <f t="shared" si="170"/>
        <v>0.58987158525724281</v>
      </c>
      <c r="H370" s="124">
        <f t="shared" si="170"/>
        <v>0.59202563697421129</v>
      </c>
      <c r="I370" s="124" t="str">
        <f t="shared" si="170"/>
        <v/>
      </c>
      <c r="J370" s="124">
        <f t="shared" si="170"/>
        <v>0.61613880122824405</v>
      </c>
      <c r="K370" s="124">
        <f t="shared" si="170"/>
        <v>0.61170054846968613</v>
      </c>
      <c r="L370" s="124">
        <f t="shared" si="170"/>
        <v>0.60992441388545182</v>
      </c>
      <c r="M370" s="124">
        <f t="shared" si="170"/>
        <v>0.62092838870497091</v>
      </c>
      <c r="N370" s="124">
        <f t="shared" si="170"/>
        <v>0.64298193919499524</v>
      </c>
      <c r="O370" s="124">
        <f t="shared" si="170"/>
        <v>0.64422352400591265</v>
      </c>
      <c r="P370" s="124" t="str">
        <f t="shared" si="170"/>
        <v/>
      </c>
      <c r="Q370" s="124">
        <f t="shared" si="170"/>
        <v>0.68153881566940633</v>
      </c>
      <c r="R370" s="124">
        <f t="shared" ref="R370:V370" si="171">IF(R349=0,"",R349/R328)</f>
        <v>0.69528600287264031</v>
      </c>
      <c r="S370" s="124">
        <f t="shared" si="171"/>
        <v>0.70933014476370737</v>
      </c>
      <c r="T370" s="124">
        <f t="shared" si="171"/>
        <v>0.72347347350419144</v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0.52670030178479621</v>
      </c>
      <c r="D372" s="111">
        <f t="shared" si="176"/>
        <v>0.52996711038006816</v>
      </c>
      <c r="E372" s="111">
        <f t="shared" si="176"/>
        <v>0.53368801982919745</v>
      </c>
      <c r="F372" s="111">
        <f t="shared" si="176"/>
        <v>0.53747085212203483</v>
      </c>
      <c r="G372" s="111">
        <f t="shared" si="176"/>
        <v>0.54167188459149673</v>
      </c>
      <c r="H372" s="111">
        <f t="shared" si="176"/>
        <v>0.54624751342769873</v>
      </c>
      <c r="I372" s="111" t="str">
        <f t="shared" si="176"/>
        <v/>
      </c>
      <c r="J372" s="111">
        <f t="shared" si="176"/>
        <v>0.5571455517453664</v>
      </c>
      <c r="K372" s="111">
        <f t="shared" si="176"/>
        <v>0.56413337374335948</v>
      </c>
      <c r="L372" s="111">
        <f t="shared" si="176"/>
        <v>0.57233080037918227</v>
      </c>
      <c r="M372" s="111">
        <f t="shared" si="176"/>
        <v>0.5890417743616404</v>
      </c>
      <c r="N372" s="111">
        <f t="shared" si="176"/>
        <v>0.61658793783969612</v>
      </c>
      <c r="O372" s="111">
        <f t="shared" si="176"/>
        <v>0.65685880245311024</v>
      </c>
      <c r="P372" s="111" t="str">
        <f t="shared" si="176"/>
        <v/>
      </c>
      <c r="Q372" s="111">
        <f t="shared" si="176"/>
        <v>0.74965871802597872</v>
      </c>
      <c r="R372" s="111">
        <f t="shared" ref="R372:V372" si="177">IF(R351=0,"",R351/R330)</f>
        <v>0.77818363337473384</v>
      </c>
      <c r="S372" s="111">
        <f t="shared" si="177"/>
        <v>0.80474304813355624</v>
      </c>
      <c r="T372" s="111">
        <f t="shared" si="177"/>
        <v>0.82855383749436506</v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0.8266311477942544</v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0.52670030178479621</v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0.58832410451613271</v>
      </c>
      <c r="D376" s="112">
        <f t="shared" si="188"/>
        <v>0.58969703634187709</v>
      </c>
      <c r="E376" s="112">
        <f t="shared" si="188"/>
        <v>0.59120005665874142</v>
      </c>
      <c r="F376" s="112">
        <f t="shared" si="188"/>
        <v>0.59272121163431346</v>
      </c>
      <c r="G376" s="112">
        <f t="shared" si="188"/>
        <v>0.59436318553871637</v>
      </c>
      <c r="H376" s="112">
        <f t="shared" si="188"/>
        <v>0.59611438752153878</v>
      </c>
      <c r="I376" s="112" t="str">
        <f t="shared" si="188"/>
        <v/>
      </c>
      <c r="J376" s="112">
        <f t="shared" si="188"/>
        <v>0.60013115059286459</v>
      </c>
      <c r="K376" s="112">
        <f t="shared" si="188"/>
        <v>0.60259782651147253</v>
      </c>
      <c r="L376" s="112">
        <f t="shared" si="188"/>
        <v>0.60543390962611043</v>
      </c>
      <c r="M376" s="112">
        <f t="shared" si="188"/>
        <v>0.61082564521757143</v>
      </c>
      <c r="N376" s="112">
        <f t="shared" si="188"/>
        <v>0.61971613161730454</v>
      </c>
      <c r="O376" s="112">
        <f t="shared" si="188"/>
        <v>0.63327296769189756</v>
      </c>
      <c r="P376" s="112" t="str">
        <f t="shared" si="188"/>
        <v/>
      </c>
      <c r="Q376" s="112">
        <f t="shared" si="188"/>
        <v>0.66781481603025417</v>
      </c>
      <c r="R376" s="112">
        <f t="shared" ref="R376:V376" si="189">IF(R355=0,"",R355/R334)</f>
        <v>0.67929326025316838</v>
      </c>
      <c r="S376" s="112">
        <f t="shared" si="189"/>
        <v>0.69041389418125132</v>
      </c>
      <c r="T376" s="112">
        <f t="shared" si="189"/>
        <v>0.7014482260416014</v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0.85956493421358704</v>
      </c>
      <c r="D377" s="113">
        <f t="shared" si="191"/>
        <v>0.8628811039525498</v>
      </c>
      <c r="E377" s="113">
        <f t="shared" si="191"/>
        <v>0.83828453343391129</v>
      </c>
      <c r="F377" s="113">
        <f t="shared" si="191"/>
        <v>0.85985057105734575</v>
      </c>
      <c r="G377" s="113">
        <f t="shared" si="191"/>
        <v>0.87818595167008018</v>
      </c>
      <c r="H377" s="113">
        <f t="shared" si="191"/>
        <v>0.84343685336604868</v>
      </c>
      <c r="I377" s="113" t="str">
        <f t="shared" si="191"/>
        <v/>
      </c>
      <c r="J377" s="113">
        <f t="shared" si="191"/>
        <v>0.85466676600797031</v>
      </c>
      <c r="K377" s="113">
        <f t="shared" si="191"/>
        <v>0.86527813037078882</v>
      </c>
      <c r="L377" s="113">
        <f t="shared" si="191"/>
        <v>0.87132526264589705</v>
      </c>
      <c r="M377" s="113">
        <f t="shared" si="191"/>
        <v>0.85720236354442614</v>
      </c>
      <c r="N377" s="113">
        <f t="shared" si="191"/>
        <v>0.91140932769487604</v>
      </c>
      <c r="O377" s="113">
        <f t="shared" si="191"/>
        <v>0.91011960623818455</v>
      </c>
      <c r="P377" s="113" t="str">
        <f t="shared" si="191"/>
        <v/>
      </c>
      <c r="Q377" s="113">
        <f t="shared" si="191"/>
        <v>0.88298288966321248</v>
      </c>
      <c r="R377" s="113">
        <f t="shared" ref="R377:V377" si="192">IF(R356=0,"",R356/R335)</f>
        <v>0.89126408110588939</v>
      </c>
      <c r="S377" s="113">
        <f t="shared" si="192"/>
        <v>0.90149436454727749</v>
      </c>
      <c r="T377" s="113">
        <f t="shared" si="192"/>
        <v>0.90376154709908074</v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0.58832410451613271</v>
      </c>
      <c r="D378" s="111">
        <f t="shared" si="194"/>
        <v>0.58969703634187709</v>
      </c>
      <c r="E378" s="111">
        <f t="shared" si="194"/>
        <v>0.59120005665874142</v>
      </c>
      <c r="F378" s="111">
        <f t="shared" si="194"/>
        <v>0.59272121163431346</v>
      </c>
      <c r="G378" s="111">
        <f t="shared" si="194"/>
        <v>0.59436318553871637</v>
      </c>
      <c r="H378" s="111">
        <f t="shared" si="194"/>
        <v>0.59611438752153878</v>
      </c>
      <c r="I378" s="111" t="str">
        <f t="shared" si="194"/>
        <v/>
      </c>
      <c r="J378" s="111">
        <f t="shared" si="194"/>
        <v>0.60013115059286459</v>
      </c>
      <c r="K378" s="111">
        <f t="shared" si="194"/>
        <v>0.60259782651147253</v>
      </c>
      <c r="L378" s="111">
        <f t="shared" si="194"/>
        <v>0.60543390962611043</v>
      </c>
      <c r="M378" s="111">
        <f t="shared" si="194"/>
        <v>0.61082564521757132</v>
      </c>
      <c r="N378" s="111">
        <f t="shared" si="194"/>
        <v>0.61971613161730466</v>
      </c>
      <c r="O378" s="111">
        <f t="shared" si="194"/>
        <v>0.63327296769189756</v>
      </c>
      <c r="P378" s="111" t="str">
        <f t="shared" si="194"/>
        <v/>
      </c>
      <c r="Q378" s="111">
        <f t="shared" si="194"/>
        <v>0.66781481603025417</v>
      </c>
      <c r="R378" s="111">
        <f t="shared" ref="R378:V378" si="195">IF(R357=0,"",R357/R336)</f>
        <v>0.67929326025316838</v>
      </c>
      <c r="S378" s="111">
        <f t="shared" si="195"/>
        <v>0.69041389418125132</v>
      </c>
      <c r="T378" s="111">
        <f t="shared" si="195"/>
        <v>0.70144822604160129</v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 t="str">
        <f t="shared" si="197"/>
        <v/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0.60045643055333286</v>
      </c>
      <c r="D380" s="124">
        <f t="shared" si="200"/>
        <v>0.57996727602564158</v>
      </c>
      <c r="E380" s="124">
        <f t="shared" si="200"/>
        <v>0.58030434550252152</v>
      </c>
      <c r="F380" s="124">
        <f t="shared" si="200"/>
        <v>0.60130850269053926</v>
      </c>
      <c r="G380" s="124">
        <f t="shared" si="200"/>
        <v>0.6149698670827255</v>
      </c>
      <c r="H380" s="124">
        <f t="shared" si="200"/>
        <v>0.61256524311297667</v>
      </c>
      <c r="I380" s="124" t="str">
        <f t="shared" si="200"/>
        <v/>
      </c>
      <c r="J380" s="124">
        <f t="shared" si="200"/>
        <v>0.62348073345690569</v>
      </c>
      <c r="K380" s="124">
        <f t="shared" si="200"/>
        <v>0.63695452358151594</v>
      </c>
      <c r="L380" s="124">
        <f t="shared" si="200"/>
        <v>0.6369282819194495</v>
      </c>
      <c r="M380" s="124">
        <f t="shared" si="200"/>
        <v>0.65521931087504892</v>
      </c>
      <c r="N380" s="124">
        <f t="shared" si="200"/>
        <v>0.65646868359184185</v>
      </c>
      <c r="O380" s="124">
        <f t="shared" si="200"/>
        <v>0.62981948042926439</v>
      </c>
      <c r="P380" s="124" t="str">
        <f t="shared" si="200"/>
        <v/>
      </c>
      <c r="Q380" s="124">
        <f t="shared" si="200"/>
        <v>0.68151253871391537</v>
      </c>
      <c r="R380" s="124">
        <f t="shared" ref="R380:V380" si="201">IF(R359=0,"",R359/R338)</f>
        <v>0.6862770984726192</v>
      </c>
      <c r="S380" s="124">
        <f t="shared" si="201"/>
        <v>0.65434079768422304</v>
      </c>
      <c r="T380" s="124">
        <f t="shared" si="201"/>
        <v>0.67424898919754861</v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0.57963023690877402</v>
      </c>
      <c r="D382" s="111">
        <f t="shared" si="206"/>
        <v>0.57996727602564158</v>
      </c>
      <c r="E382" s="111">
        <f t="shared" si="206"/>
        <v>0.58030434550252152</v>
      </c>
      <c r="F382" s="111">
        <f t="shared" si="206"/>
        <v>0.58064141911940292</v>
      </c>
      <c r="G382" s="111">
        <f t="shared" si="206"/>
        <v>0.58097852069606981</v>
      </c>
      <c r="H382" s="111">
        <f t="shared" si="206"/>
        <v>0.58131564731728391</v>
      </c>
      <c r="I382" s="111" t="str">
        <f t="shared" si="206"/>
        <v/>
      </c>
      <c r="J382" s="111">
        <f t="shared" si="206"/>
        <v>0.5819900173449617</v>
      </c>
      <c r="K382" s="111">
        <f t="shared" si="206"/>
        <v>0.58232730523919041</v>
      </c>
      <c r="L382" s="111">
        <f t="shared" si="206"/>
        <v>0.58266467400446587</v>
      </c>
      <c r="M382" s="111">
        <f t="shared" si="206"/>
        <v>0.58292088632679084</v>
      </c>
      <c r="N382" s="111">
        <f t="shared" si="206"/>
        <v>0.58306409696316042</v>
      </c>
      <c r="O382" s="111">
        <f t="shared" si="206"/>
        <v>0.58314969019855534</v>
      </c>
      <c r="P382" s="111" t="str">
        <f t="shared" si="206"/>
        <v/>
      </c>
      <c r="Q382" s="111">
        <f t="shared" si="206"/>
        <v>0.58436063322412057</v>
      </c>
      <c r="R382" s="111">
        <f t="shared" ref="R382:V382" si="207">IF(R361=0,"",R361/R340)</f>
        <v>0.58691412216620842</v>
      </c>
      <c r="S382" s="111">
        <f t="shared" si="207"/>
        <v>0.59051611010494065</v>
      </c>
      <c r="T382" s="111">
        <f t="shared" si="207"/>
        <v>0.59446819712148657</v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0.74675486926598822</v>
      </c>
      <c r="D383" s="45" t="str">
        <f t="shared" si="209"/>
        <v/>
      </c>
      <c r="E383" s="45" t="str">
        <f t="shared" si="209"/>
        <v/>
      </c>
      <c r="F383" s="45">
        <f t="shared" si="209"/>
        <v>0.75053467828064979</v>
      </c>
      <c r="G383" s="45">
        <f t="shared" si="209"/>
        <v>0.75187193095993299</v>
      </c>
      <c r="H383" s="45">
        <f t="shared" si="209"/>
        <v>0.75325659702505676</v>
      </c>
      <c r="I383" s="45" t="str">
        <f t="shared" si="209"/>
        <v/>
      </c>
      <c r="J383" s="45">
        <f t="shared" si="209"/>
        <v>0.75624702255627207</v>
      </c>
      <c r="K383" s="45">
        <f t="shared" si="209"/>
        <v>0.75793700457012536</v>
      </c>
      <c r="L383" s="45">
        <f t="shared" si="209"/>
        <v>0.75978008857988677</v>
      </c>
      <c r="M383" s="45">
        <f t="shared" si="209"/>
        <v>0.76241529143344933</v>
      </c>
      <c r="N383" s="45">
        <f t="shared" si="209"/>
        <v>0.76602453515391922</v>
      </c>
      <c r="O383" s="45">
        <f t="shared" si="209"/>
        <v>0.77103921810814724</v>
      </c>
      <c r="P383" s="45" t="str">
        <f t="shared" si="209"/>
        <v/>
      </c>
      <c r="Q383" s="45">
        <f t="shared" si="209"/>
        <v>0.78625242512262494</v>
      </c>
      <c r="R383" s="45">
        <f t="shared" ref="R383:V383" si="210">IF(R362=0,"",R362/R341)</f>
        <v>0.79792979110605367</v>
      </c>
      <c r="S383" s="45">
        <f t="shared" si="210"/>
        <v>0.81254198791751731</v>
      </c>
      <c r="T383" s="45">
        <f t="shared" si="210"/>
        <v>0.82827282020010751</v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24.465009319889454</v>
      </c>
      <c r="D385" s="117">
        <f t="shared" si="212"/>
        <v>24.345397103997094</v>
      </c>
      <c r="E385" s="117">
        <f t="shared" si="212"/>
        <v>31.456462953706797</v>
      </c>
      <c r="F385" s="117">
        <f t="shared" si="212"/>
        <v>20.404318772441069</v>
      </c>
      <c r="G385" s="117">
        <f t="shared" si="212"/>
        <v>7.1190705426109542</v>
      </c>
      <c r="H385" s="117">
        <f t="shared" si="212"/>
        <v>1.8677065150907639</v>
      </c>
      <c r="I385" s="117">
        <f t="shared" si="212"/>
        <v>0</v>
      </c>
      <c r="J385" s="117">
        <f t="shared" si="212"/>
        <v>2.7143719372427206</v>
      </c>
      <c r="K385" s="117">
        <f t="shared" si="212"/>
        <v>6.1480871062557583</v>
      </c>
      <c r="L385" s="117">
        <f t="shared" si="212"/>
        <v>19.427861312013164</v>
      </c>
      <c r="M385" s="117">
        <f t="shared" si="212"/>
        <v>25.530002883554467</v>
      </c>
      <c r="N385" s="117">
        <f t="shared" si="212"/>
        <v>17.20584617363269</v>
      </c>
      <c r="O385" s="117">
        <f t="shared" si="212"/>
        <v>10.602902729025363</v>
      </c>
      <c r="P385" s="117">
        <f t="shared" si="212"/>
        <v>0</v>
      </c>
      <c r="Q385" s="117">
        <f t="shared" si="212"/>
        <v>0.47725331287825562</v>
      </c>
      <c r="R385" s="117">
        <f t="shared" ref="R385:V385" si="213">R386+R389+R391+R401</f>
        <v>8.0759417012591133</v>
      </c>
      <c r="S385" s="117">
        <f t="shared" si="213"/>
        <v>11.187346135533771</v>
      </c>
      <c r="T385" s="117">
        <f t="shared" si="213"/>
        <v>0.26433168154294029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23.197670745879471</v>
      </c>
      <c r="D386" s="122">
        <f t="shared" si="215"/>
        <v>23.046724725705246</v>
      </c>
      <c r="E386" s="122">
        <f t="shared" si="215"/>
        <v>30.010872953703856</v>
      </c>
      <c r="F386" s="122">
        <f t="shared" si="215"/>
        <v>19.589161501809155</v>
      </c>
      <c r="G386" s="122">
        <f t="shared" si="215"/>
        <v>6.8561102741596054</v>
      </c>
      <c r="H386" s="122">
        <f t="shared" si="215"/>
        <v>1.7959265195033576</v>
      </c>
      <c r="I386" s="122">
        <f t="shared" si="215"/>
        <v>0</v>
      </c>
      <c r="J386" s="122">
        <f t="shared" si="215"/>
        <v>2.6330162434820186</v>
      </c>
      <c r="K386" s="122">
        <f t="shared" si="215"/>
        <v>5.9547454502900106</v>
      </c>
      <c r="L386" s="122">
        <f t="shared" si="215"/>
        <v>18.804413771849649</v>
      </c>
      <c r="M386" s="122">
        <f t="shared" si="215"/>
        <v>25.018618937094661</v>
      </c>
      <c r="N386" s="122">
        <f t="shared" si="215"/>
        <v>16.902313548227031</v>
      </c>
      <c r="O386" s="122">
        <f t="shared" si="215"/>
        <v>10.348018901706576</v>
      </c>
      <c r="P386" s="122">
        <f t="shared" si="215"/>
        <v>0</v>
      </c>
      <c r="Q386" s="122">
        <f t="shared" si="215"/>
        <v>0.46825853395045142</v>
      </c>
      <c r="R386" s="122">
        <f t="shared" ref="R386:V386" si="216">SUM(R387:R388)</f>
        <v>7.9320351945692016</v>
      </c>
      <c r="S386" s="122">
        <f t="shared" si="216"/>
        <v>10.867310037681429</v>
      </c>
      <c r="T386" s="122">
        <f t="shared" si="216"/>
        <v>0.25319187171590019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23.197670745879471</v>
      </c>
      <c r="D387" s="98">
        <v>23.046724725705246</v>
      </c>
      <c r="E387" s="98">
        <v>30.010872953703856</v>
      </c>
      <c r="F387" s="98">
        <v>19.589161501809155</v>
      </c>
      <c r="G387" s="98">
        <v>6.8561102741596054</v>
      </c>
      <c r="H387" s="98">
        <v>1.7959265195033576</v>
      </c>
      <c r="I387" s="98">
        <v>0</v>
      </c>
      <c r="J387" s="98">
        <v>2.6330162434820186</v>
      </c>
      <c r="K387" s="98">
        <v>5.9547454502900106</v>
      </c>
      <c r="L387" s="98">
        <v>18.804413771849649</v>
      </c>
      <c r="M387" s="98">
        <v>25.018618937094661</v>
      </c>
      <c r="N387" s="98">
        <v>16.902313548227031</v>
      </c>
      <c r="O387" s="98">
        <v>10.348018901706576</v>
      </c>
      <c r="P387" s="98">
        <v>0</v>
      </c>
      <c r="Q387" s="98">
        <v>0.46825853395045142</v>
      </c>
      <c r="R387" s="98">
        <v>7.9320351945692016</v>
      </c>
      <c r="S387" s="98">
        <v>10.867310037681429</v>
      </c>
      <c r="T387" s="98">
        <v>0.25319187171590019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0.40338365236156287</v>
      </c>
      <c r="D391" s="122">
        <v>0.4083895613926859</v>
      </c>
      <c r="E391" s="122">
        <v>0.31258120016279778</v>
      </c>
      <c r="F391" s="122">
        <v>0.16024457106810092</v>
      </c>
      <c r="G391" s="122">
        <v>6.8598559149996699E-2</v>
      </c>
      <c r="H391" s="122">
        <v>1.9235043301295666E-2</v>
      </c>
      <c r="I391" s="122">
        <v>0</v>
      </c>
      <c r="J391" s="122">
        <v>4.5420493393984358E-3</v>
      </c>
      <c r="K391" s="122">
        <v>3.9891073091027657E-2</v>
      </c>
      <c r="L391" s="122">
        <v>0.14396549739583023</v>
      </c>
      <c r="M391" s="122">
        <v>0.10846674348973766</v>
      </c>
      <c r="N391" s="122">
        <v>6.184633092650324E-2</v>
      </c>
      <c r="O391" s="122">
        <v>5.2486690804123104E-2</v>
      </c>
      <c r="P391" s="122">
        <v>0</v>
      </c>
      <c r="Q391" s="122">
        <v>9.6056563416643272E-4</v>
      </c>
      <c r="R391" s="122">
        <v>3.0099367283786455E-2</v>
      </c>
      <c r="S391" s="122">
        <v>7.0457645091309626E-2</v>
      </c>
      <c r="T391" s="122">
        <v>2.6320213969030803E-3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0.4032871928975223</v>
      </c>
      <c r="D393" s="98">
        <v>0.4083895613926859</v>
      </c>
      <c r="E393" s="98">
        <v>0.31258120016279778</v>
      </c>
      <c r="F393" s="98">
        <v>0.16024457106810092</v>
      </c>
      <c r="G393" s="98">
        <v>6.8598559149996699E-2</v>
      </c>
      <c r="H393" s="98">
        <v>1.9235043301295666E-2</v>
      </c>
      <c r="I393" s="98">
        <v>0</v>
      </c>
      <c r="J393" s="98">
        <v>4.5420493393984358E-3</v>
      </c>
      <c r="K393" s="98">
        <v>3.9891073091027657E-2</v>
      </c>
      <c r="L393" s="98">
        <v>0.14396549739583023</v>
      </c>
      <c r="M393" s="98">
        <v>0.10846674348973766</v>
      </c>
      <c r="N393" s="98">
        <v>6.184633092650324E-2</v>
      </c>
      <c r="O393" s="98">
        <v>5.2486690804123104E-2</v>
      </c>
      <c r="P393" s="98">
        <v>0</v>
      </c>
      <c r="Q393" s="98">
        <v>9.6056563416643272E-4</v>
      </c>
      <c r="R393" s="98">
        <v>3.0099367283786455E-2</v>
      </c>
      <c r="S393" s="98">
        <v>7.0457645091309626E-2</v>
      </c>
      <c r="T393" s="98">
        <v>2.6320213969030803E-3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9.6459464040586724E-5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9.6459464040586724E-5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0.86395492164842191</v>
      </c>
      <c r="D401" s="122">
        <v>0.89028281689916233</v>
      </c>
      <c r="E401" s="122">
        <v>1.1330087998401437</v>
      </c>
      <c r="F401" s="122">
        <v>0.65491269956381104</v>
      </c>
      <c r="G401" s="122">
        <v>0.19436170930135147</v>
      </c>
      <c r="H401" s="122">
        <v>5.2544952286110586E-2</v>
      </c>
      <c r="I401" s="122">
        <v>0</v>
      </c>
      <c r="J401" s="122">
        <v>7.681364442130327E-2</v>
      </c>
      <c r="K401" s="122">
        <v>0.15345058287471997</v>
      </c>
      <c r="L401" s="122">
        <v>0.47948204276768625</v>
      </c>
      <c r="M401" s="122">
        <v>0.40291720297006606</v>
      </c>
      <c r="N401" s="122">
        <v>0.24168629447915413</v>
      </c>
      <c r="O401" s="122">
        <v>0.20239713651466371</v>
      </c>
      <c r="P401" s="122">
        <v>0</v>
      </c>
      <c r="Q401" s="122">
        <v>8.0342132936377809E-3</v>
      </c>
      <c r="R401" s="122">
        <v>0.11380713940612464</v>
      </c>
      <c r="S401" s="122">
        <v>0.24957845276103169</v>
      </c>
      <c r="T401" s="122">
        <v>8.5077884301369786E-3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0.86395492164842191</v>
      </c>
      <c r="D403" s="98">
        <v>0.89028281689916233</v>
      </c>
      <c r="E403" s="98">
        <v>1.1330087998401437</v>
      </c>
      <c r="F403" s="98">
        <v>0.65491269956381104</v>
      </c>
      <c r="G403" s="98">
        <v>0.19436170930135147</v>
      </c>
      <c r="H403" s="98">
        <v>5.2544952286110586E-2</v>
      </c>
      <c r="I403" s="98">
        <v>0</v>
      </c>
      <c r="J403" s="98">
        <v>7.681364442130327E-2</v>
      </c>
      <c r="K403" s="98">
        <v>0.15345058287471997</v>
      </c>
      <c r="L403" s="98">
        <v>0.47948204276768625</v>
      </c>
      <c r="M403" s="98">
        <v>0.40291720297006606</v>
      </c>
      <c r="N403" s="98">
        <v>0.24168629447915413</v>
      </c>
      <c r="O403" s="98">
        <v>0.20239713651466371</v>
      </c>
      <c r="P403" s="98">
        <v>0</v>
      </c>
      <c r="Q403" s="98">
        <v>8.0342132936377809E-3</v>
      </c>
      <c r="R403" s="98">
        <v>0.11380713940612464</v>
      </c>
      <c r="S403" s="98">
        <v>0.24957845276103169</v>
      </c>
      <c r="T403" s="98">
        <v>8.5077884301369786E-3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13347.462139175186</v>
      </c>
      <c r="D406" s="117">
        <f t="shared" si="219"/>
        <v>15954.845319403905</v>
      </c>
      <c r="E406" s="117">
        <f t="shared" si="219"/>
        <v>16660.900934415342</v>
      </c>
      <c r="F406" s="117">
        <f t="shared" si="219"/>
        <v>15407.2853682396</v>
      </c>
      <c r="G406" s="117">
        <f t="shared" si="219"/>
        <v>15749.840160490538</v>
      </c>
      <c r="H406" s="117">
        <f t="shared" si="219"/>
        <v>15543.46579193419</v>
      </c>
      <c r="I406" s="117">
        <f t="shared" si="219"/>
        <v>0</v>
      </c>
      <c r="J406" s="117">
        <f t="shared" si="219"/>
        <v>12649.76695453844</v>
      </c>
      <c r="K406" s="117">
        <f t="shared" si="219"/>
        <v>11743.680292727602</v>
      </c>
      <c r="L406" s="117">
        <f t="shared" si="219"/>
        <v>12371.65404773945</v>
      </c>
      <c r="M406" s="117">
        <f t="shared" si="219"/>
        <v>13942.958468462053</v>
      </c>
      <c r="N406" s="117">
        <f t="shared" si="219"/>
        <v>13072.356458717624</v>
      </c>
      <c r="O406" s="117">
        <f t="shared" si="219"/>
        <v>12703.561263396559</v>
      </c>
      <c r="P406" s="117">
        <f t="shared" si="219"/>
        <v>0</v>
      </c>
      <c r="Q406" s="117">
        <f t="shared" si="219"/>
        <v>10088.517938110766</v>
      </c>
      <c r="R406" s="117">
        <f t="shared" ref="R406:V406" si="220">R407+R410+R412+R422</f>
        <v>11345.185292715907</v>
      </c>
      <c r="S406" s="117">
        <f t="shared" si="220"/>
        <v>11887.853438535582</v>
      </c>
      <c r="T406" s="117">
        <f t="shared" si="220"/>
        <v>8645.287203258471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10922.110434057491</v>
      </c>
      <c r="D407" s="122">
        <f t="shared" si="222"/>
        <v>13372.170517259447</v>
      </c>
      <c r="E407" s="122">
        <f t="shared" si="222"/>
        <v>13920.156289994953</v>
      </c>
      <c r="F407" s="122">
        <f t="shared" si="222"/>
        <v>12836.83906734958</v>
      </c>
      <c r="G407" s="122">
        <f t="shared" si="222"/>
        <v>13243.701175877884</v>
      </c>
      <c r="H407" s="122">
        <f t="shared" si="222"/>
        <v>12855.537016165847</v>
      </c>
      <c r="I407" s="122">
        <f t="shared" si="222"/>
        <v>0</v>
      </c>
      <c r="J407" s="122">
        <f t="shared" si="222"/>
        <v>10122.289873288353</v>
      </c>
      <c r="K407" s="122">
        <f t="shared" si="222"/>
        <v>9328.4258146808679</v>
      </c>
      <c r="L407" s="122">
        <f t="shared" si="222"/>
        <v>9892.1882612755362</v>
      </c>
      <c r="M407" s="122">
        <f t="shared" si="222"/>
        <v>11561.923659751479</v>
      </c>
      <c r="N407" s="122">
        <f t="shared" si="222"/>
        <v>11075.19970044858</v>
      </c>
      <c r="O407" s="122">
        <f t="shared" si="222"/>
        <v>10680.768008587014</v>
      </c>
      <c r="P407" s="122">
        <f t="shared" si="222"/>
        <v>0</v>
      </c>
      <c r="Q407" s="122">
        <f t="shared" si="222"/>
        <v>7882.9672539040212</v>
      </c>
      <c r="R407" s="122">
        <f t="shared" ref="R407:V407" si="223">SUM(R408:R409)</f>
        <v>9223.546466837086</v>
      </c>
      <c r="S407" s="122">
        <f t="shared" si="223"/>
        <v>9662.1738892781177</v>
      </c>
      <c r="T407" s="122">
        <f t="shared" si="223"/>
        <v>6361.0022811177705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10861.440235322998</v>
      </c>
      <c r="D408" s="98">
        <v>13298.41429360642</v>
      </c>
      <c r="E408" s="98">
        <v>13844.699672856887</v>
      </c>
      <c r="F408" s="98">
        <v>12767.259248568031</v>
      </c>
      <c r="G408" s="98">
        <v>13173.015927854156</v>
      </c>
      <c r="H408" s="98">
        <v>12787.908455756893</v>
      </c>
      <c r="I408" s="98">
        <v>0</v>
      </c>
      <c r="J408" s="98">
        <v>10069.520098562991</v>
      </c>
      <c r="K408" s="98">
        <v>9280.1227908349338</v>
      </c>
      <c r="L408" s="98">
        <v>9841.1514007625083</v>
      </c>
      <c r="M408" s="98">
        <v>11502.750585521229</v>
      </c>
      <c r="N408" s="98">
        <v>11020.273734464159</v>
      </c>
      <c r="O408" s="98">
        <v>10627.782094108286</v>
      </c>
      <c r="P408" s="98">
        <v>0</v>
      </c>
      <c r="Q408" s="98">
        <v>7842.9244359972263</v>
      </c>
      <c r="R408" s="98">
        <v>9175.7665842170682</v>
      </c>
      <c r="S408" s="98">
        <v>9610.4460831774231</v>
      </c>
      <c r="T408" s="98">
        <v>6325.941395412854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60.670198734493965</v>
      </c>
      <c r="D409" s="98">
        <v>73.756223653026183</v>
      </c>
      <c r="E409" s="98">
        <v>75.456617138066662</v>
      </c>
      <c r="F409" s="98">
        <v>69.579818781548994</v>
      </c>
      <c r="G409" s="98">
        <v>70.685248023728803</v>
      </c>
      <c r="H409" s="98">
        <v>67.628560408953945</v>
      </c>
      <c r="I409" s="98">
        <v>0</v>
      </c>
      <c r="J409" s="98">
        <v>52.76977472536209</v>
      </c>
      <c r="K409" s="98">
        <v>48.303023845935058</v>
      </c>
      <c r="L409" s="98">
        <v>51.036860513027307</v>
      </c>
      <c r="M409" s="98">
        <v>59.17307423024895</v>
      </c>
      <c r="N409" s="98">
        <v>54.925965984421367</v>
      </c>
      <c r="O409" s="98">
        <v>52.98591447872726</v>
      </c>
      <c r="P409" s="98">
        <v>0</v>
      </c>
      <c r="Q409" s="98">
        <v>40.042817906794468</v>
      </c>
      <c r="R409" s="98">
        <v>47.779882620017744</v>
      </c>
      <c r="S409" s="98">
        <v>51.727806100693819</v>
      </c>
      <c r="T409" s="98">
        <v>35.060885704916117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6.683875399978854</v>
      </c>
      <c r="D410" s="122">
        <f t="shared" si="225"/>
        <v>12.132291020222935</v>
      </c>
      <c r="E410" s="122">
        <f t="shared" si="225"/>
        <v>22.529078734472701</v>
      </c>
      <c r="F410" s="122">
        <f t="shared" si="225"/>
        <v>13.241741094045945</v>
      </c>
      <c r="G410" s="122">
        <f t="shared" si="225"/>
        <v>15.516531859104656</v>
      </c>
      <c r="H410" s="122">
        <f t="shared" si="225"/>
        <v>26.898082799943502</v>
      </c>
      <c r="I410" s="122">
        <f t="shared" si="225"/>
        <v>0</v>
      </c>
      <c r="J410" s="122">
        <f t="shared" si="225"/>
        <v>28.961295925294607</v>
      </c>
      <c r="K410" s="122">
        <f t="shared" si="225"/>
        <v>31.047636479483181</v>
      </c>
      <c r="L410" s="122">
        <f t="shared" si="225"/>
        <v>35.460187896186824</v>
      </c>
      <c r="M410" s="122">
        <f t="shared" si="225"/>
        <v>34.19174166289114</v>
      </c>
      <c r="N410" s="122">
        <f t="shared" si="225"/>
        <v>66.58112633969516</v>
      </c>
      <c r="O410" s="122">
        <f t="shared" si="225"/>
        <v>39.346557090917777</v>
      </c>
      <c r="P410" s="122">
        <f t="shared" si="225"/>
        <v>0</v>
      </c>
      <c r="Q410" s="122">
        <f t="shared" si="225"/>
        <v>34.001458418387287</v>
      </c>
      <c r="R410" s="122">
        <f t="shared" si="225"/>
        <v>32.587216502335011</v>
      </c>
      <c r="S410" s="122">
        <f t="shared" si="225"/>
        <v>45.69333446751348</v>
      </c>
      <c r="T410" s="122">
        <f t="shared" si="225"/>
        <v>97.499904411128711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6.683875399978854</v>
      </c>
      <c r="D411" s="98">
        <f>RES_hhdet_in_fech!D8</f>
        <v>12.132291020222935</v>
      </c>
      <c r="E411" s="98">
        <f>RES_hhdet_in_fech!E8</f>
        <v>22.529078734472701</v>
      </c>
      <c r="F411" s="98">
        <f>RES_hhdet_in_fech!F8</f>
        <v>13.241741094045945</v>
      </c>
      <c r="G411" s="98">
        <f>RES_hhdet_in_fech!G8</f>
        <v>15.516531859104656</v>
      </c>
      <c r="H411" s="98">
        <f>RES_hhdet_in_fech!H8</f>
        <v>26.898082799943502</v>
      </c>
      <c r="I411" s="98">
        <f>RES_hhdet_in_fech!I8</f>
        <v>0</v>
      </c>
      <c r="J411" s="98">
        <f>RES_hhdet_in_fech!J8</f>
        <v>28.961295925294607</v>
      </c>
      <c r="K411" s="98">
        <f>RES_hhdet_in_fech!K8</f>
        <v>31.047636479483181</v>
      </c>
      <c r="L411" s="98">
        <f>RES_hhdet_in_fech!L8</f>
        <v>35.460187896186824</v>
      </c>
      <c r="M411" s="98">
        <f>RES_hhdet_in_fech!M8</f>
        <v>34.19174166289114</v>
      </c>
      <c r="N411" s="98">
        <f>RES_hhdet_in_fech!N8</f>
        <v>66.58112633969516</v>
      </c>
      <c r="O411" s="98">
        <f>RES_hhdet_in_fech!O8</f>
        <v>39.346557090917777</v>
      </c>
      <c r="P411" s="98">
        <f>RES_hhdet_in_fech!P8</f>
        <v>0</v>
      </c>
      <c r="Q411" s="98">
        <f>RES_hhdet_in_fech!Q8</f>
        <v>34.001458418387287</v>
      </c>
      <c r="R411" s="98">
        <f>RES_hhdet_in_fech!R8</f>
        <v>32.587216502335011</v>
      </c>
      <c r="S411" s="98">
        <f>RES_hhdet_in_fech!S8</f>
        <v>45.69333446751348</v>
      </c>
      <c r="T411" s="98">
        <f>RES_hhdet_in_fech!T8</f>
        <v>97.499904411128711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1694.1885856828012</v>
      </c>
      <c r="D412" s="122">
        <v>1784.8191126160261</v>
      </c>
      <c r="E412" s="122">
        <v>1919.6704768677118</v>
      </c>
      <c r="F412" s="122">
        <v>1810.0310129917791</v>
      </c>
      <c r="G412" s="122">
        <v>1774.7669830844065</v>
      </c>
      <c r="H412" s="122">
        <v>1956.0671119072101</v>
      </c>
      <c r="I412" s="122">
        <v>0</v>
      </c>
      <c r="J412" s="122">
        <v>1900.3727713698504</v>
      </c>
      <c r="K412" s="122">
        <v>1842.475302492855</v>
      </c>
      <c r="L412" s="122">
        <v>1874.244594917101</v>
      </c>
      <c r="M412" s="122">
        <v>1855.3654194014061</v>
      </c>
      <c r="N412" s="122">
        <v>1504.6855991927989</v>
      </c>
      <c r="O412" s="122">
        <v>1531.5060662902122</v>
      </c>
      <c r="P412" s="122">
        <v>0</v>
      </c>
      <c r="Q412" s="122">
        <v>1745.4624272146484</v>
      </c>
      <c r="R412" s="122">
        <v>1687.1609939319624</v>
      </c>
      <c r="S412" s="122">
        <v>1662.5547754250504</v>
      </c>
      <c r="T412" s="122">
        <v>1650.4401500711881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1819.0002248790584</v>
      </c>
      <c r="D414" s="98">
        <v>2049.9495801546045</v>
      </c>
      <c r="E414" s="98">
        <v>2032.5550907759994</v>
      </c>
      <c r="F414" s="98">
        <v>1763.5650099940667</v>
      </c>
      <c r="G414" s="98">
        <v>2111.7723360016321</v>
      </c>
      <c r="H414" s="98">
        <v>2171.1843568179288</v>
      </c>
      <c r="I414" s="98">
        <v>0</v>
      </c>
      <c r="J414" s="98">
        <v>1817.7213255368399</v>
      </c>
      <c r="K414" s="98">
        <v>1888.2561621588138</v>
      </c>
      <c r="L414" s="98">
        <v>2446.9595936636811</v>
      </c>
      <c r="M414" s="98">
        <v>1925.3649461537989</v>
      </c>
      <c r="N414" s="98">
        <v>1487.7535327282671</v>
      </c>
      <c r="O414" s="98">
        <v>1627.1552347580007</v>
      </c>
      <c r="P414" s="98">
        <v>0</v>
      </c>
      <c r="Q414" s="98">
        <v>1409.5287230240544</v>
      </c>
      <c r="R414" s="98">
        <v>1193.7201577086776</v>
      </c>
      <c r="S414" s="98">
        <v>1566.5024316796603</v>
      </c>
      <c r="T414" s="98">
        <v>1655.2344457670365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1159.2527588411349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424.63225937923363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734.62049946190132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1709.3059754074902</v>
      </c>
      <c r="D418" s="101">
        <v>1732.925774060393</v>
      </c>
      <c r="E418" s="101">
        <v>1908.6743494042382</v>
      </c>
      <c r="F418" s="101">
        <v>1815.1096418555494</v>
      </c>
      <c r="G418" s="101">
        <v>1744.0620154534611</v>
      </c>
      <c r="H418" s="101">
        <v>1937.6077653553868</v>
      </c>
      <c r="I418" s="101">
        <v>0</v>
      </c>
      <c r="J418" s="101">
        <v>1954.8580595713931</v>
      </c>
      <c r="K418" s="101">
        <v>1875.6952871399337</v>
      </c>
      <c r="L418" s="101">
        <v>1866.4109007480147</v>
      </c>
      <c r="M418" s="101">
        <v>1887.2214145449102</v>
      </c>
      <c r="N418" s="101">
        <v>1564.7510477698165</v>
      </c>
      <c r="O418" s="101">
        <v>1550.5411290571785</v>
      </c>
      <c r="P418" s="101">
        <v>0</v>
      </c>
      <c r="Q418" s="101">
        <v>1785.1102768512476</v>
      </c>
      <c r="R418" s="101">
        <v>1744.6094858454135</v>
      </c>
      <c r="S418" s="101">
        <v>1699.7073898973908</v>
      </c>
      <c r="T418" s="101">
        <v>1684.3725736593783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1170.5887064275848</v>
      </c>
      <c r="D419" s="104">
        <v>1184.7570532281959</v>
      </c>
      <c r="E419" s="104">
        <v>1346.2502837810634</v>
      </c>
      <c r="F419" s="104">
        <v>1250.9216905389292</v>
      </c>
      <c r="G419" s="104">
        <v>1179.8316710353413</v>
      </c>
      <c r="H419" s="104">
        <v>1368.5113987693533</v>
      </c>
      <c r="I419" s="104">
        <v>0</v>
      </c>
      <c r="J419" s="104">
        <v>1373.9688092554998</v>
      </c>
      <c r="K419" s="104">
        <v>1308.1366428068973</v>
      </c>
      <c r="L419" s="104">
        <v>1298.231053061787</v>
      </c>
      <c r="M419" s="104">
        <v>1345.7592845416973</v>
      </c>
      <c r="N419" s="104">
        <v>1064.7457492270794</v>
      </c>
      <c r="O419" s="104">
        <v>1079.1599457450154</v>
      </c>
      <c r="P419" s="104">
        <v>0</v>
      </c>
      <c r="Q419" s="104">
        <v>1350.3676701533952</v>
      </c>
      <c r="R419" s="104">
        <v>1330.0847287229917</v>
      </c>
      <c r="S419" s="104">
        <v>1301.8762134801109</v>
      </c>
      <c r="T419" s="104">
        <v>1307.3870175369591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399.32311752858504</v>
      </c>
      <c r="D420" s="98">
        <v>395.93323376148174</v>
      </c>
      <c r="E420" s="98">
        <v>532.55754141493162</v>
      </c>
      <c r="F420" s="98">
        <v>430.45688994634821</v>
      </c>
      <c r="G420" s="98">
        <v>354.30726963858075</v>
      </c>
      <c r="H420" s="98">
        <v>530.49290238628214</v>
      </c>
      <c r="I420" s="98">
        <v>0</v>
      </c>
      <c r="J420" s="98">
        <v>499.37205848702638</v>
      </c>
      <c r="K420" s="98">
        <v>443.46665923434495</v>
      </c>
      <c r="L420" s="98">
        <v>423.37530733918464</v>
      </c>
      <c r="M420" s="98">
        <v>493.7921595017059</v>
      </c>
      <c r="N420" s="98">
        <v>248.04244828793347</v>
      </c>
      <c r="O420" s="98">
        <v>264.48914945013257</v>
      </c>
      <c r="P420" s="98">
        <v>0</v>
      </c>
      <c r="Q420" s="98">
        <v>475.68684661132335</v>
      </c>
      <c r="R420" s="98">
        <v>450.96646643250682</v>
      </c>
      <c r="S420" s="98">
        <v>414.23740044950091</v>
      </c>
      <c r="T420" s="98">
        <v>421.43746875888996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771.26558889899957</v>
      </c>
      <c r="D421" s="98">
        <v>788.82381946671421</v>
      </c>
      <c r="E421" s="98">
        <v>813.69274236613194</v>
      </c>
      <c r="F421" s="98">
        <v>820.4648005925809</v>
      </c>
      <c r="G421" s="98">
        <v>825.52440139676025</v>
      </c>
      <c r="H421" s="98">
        <v>838.01849638307112</v>
      </c>
      <c r="I421" s="98">
        <v>0</v>
      </c>
      <c r="J421" s="98">
        <v>874.59675076847338</v>
      </c>
      <c r="K421" s="98">
        <v>864.66998357255238</v>
      </c>
      <c r="L421" s="98">
        <v>874.85574572260271</v>
      </c>
      <c r="M421" s="98">
        <v>851.96712503999152</v>
      </c>
      <c r="N421" s="98">
        <v>816.70330093914583</v>
      </c>
      <c r="O421" s="98">
        <v>814.67079629488285</v>
      </c>
      <c r="P421" s="98">
        <v>0</v>
      </c>
      <c r="Q421" s="98">
        <v>874.68082354207218</v>
      </c>
      <c r="R421" s="98">
        <v>879.11826229048506</v>
      </c>
      <c r="S421" s="98">
        <v>887.63881303060987</v>
      </c>
      <c r="T421" s="98">
        <v>885.94954877806913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724.47924403491641</v>
      </c>
      <c r="D422" s="122">
        <v>785.72339850820879</v>
      </c>
      <c r="E422" s="122">
        <v>798.54508881820539</v>
      </c>
      <c r="F422" s="122">
        <v>747.17354680419476</v>
      </c>
      <c r="G422" s="122">
        <v>715.85546966914239</v>
      </c>
      <c r="H422" s="122">
        <v>704.96358106118851</v>
      </c>
      <c r="I422" s="122">
        <v>0</v>
      </c>
      <c r="J422" s="122">
        <v>598.14301395494056</v>
      </c>
      <c r="K422" s="122">
        <v>541.73153907439519</v>
      </c>
      <c r="L422" s="122">
        <v>569.76100365062564</v>
      </c>
      <c r="M422" s="122">
        <v>491.47764764627652</v>
      </c>
      <c r="N422" s="122">
        <v>425.89003273654981</v>
      </c>
      <c r="O422" s="122">
        <v>451.94063142841446</v>
      </c>
      <c r="P422" s="122">
        <v>0</v>
      </c>
      <c r="Q422" s="122">
        <v>426.08679857371015</v>
      </c>
      <c r="R422" s="122">
        <v>401.89061544452238</v>
      </c>
      <c r="S422" s="122">
        <v>517.43143936490014</v>
      </c>
      <c r="T422" s="122">
        <v>536.34486765838255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738.07259579735751</v>
      </c>
      <c r="D424" s="98">
        <v>785.72339850820879</v>
      </c>
      <c r="E424" s="98">
        <v>798.54508881820539</v>
      </c>
      <c r="F424" s="98">
        <v>763.92312369679621</v>
      </c>
      <c r="G424" s="98">
        <v>763.94277358529325</v>
      </c>
      <c r="H424" s="98">
        <v>758.40170842405553</v>
      </c>
      <c r="I424" s="98">
        <v>0</v>
      </c>
      <c r="J424" s="98">
        <v>615.9339831349323</v>
      </c>
      <c r="K424" s="98">
        <v>616.34819469797128</v>
      </c>
      <c r="L424" s="98">
        <v>652.6802501764497</v>
      </c>
      <c r="M424" s="98">
        <v>539.45117272945072</v>
      </c>
      <c r="N424" s="98">
        <v>457.21848458334171</v>
      </c>
      <c r="O424" s="98">
        <v>497.20386795361668</v>
      </c>
      <c r="P424" s="98">
        <v>0</v>
      </c>
      <c r="Q424" s="98">
        <v>498.14198676355056</v>
      </c>
      <c r="R424" s="98">
        <v>441.40961175505015</v>
      </c>
      <c r="S424" s="98">
        <v>580.39627176925467</v>
      </c>
      <c r="T424" s="98">
        <v>624.2140950678654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641.48571129574634</v>
      </c>
      <c r="D425" s="33">
        <v>0</v>
      </c>
      <c r="E425" s="33">
        <v>0</v>
      </c>
      <c r="F425" s="33">
        <v>645.0525400308868</v>
      </c>
      <c r="G425" s="33">
        <v>571.07649013664491</v>
      </c>
      <c r="H425" s="33">
        <v>535.18619725207975</v>
      </c>
      <c r="I425" s="33">
        <v>0</v>
      </c>
      <c r="J425" s="33">
        <v>547.53554203879787</v>
      </c>
      <c r="K425" s="33">
        <v>427.19392764100644</v>
      </c>
      <c r="L425" s="33">
        <v>442.48960200633769</v>
      </c>
      <c r="M425" s="33">
        <v>434.22285618584925</v>
      </c>
      <c r="N425" s="33">
        <v>386.37712897097538</v>
      </c>
      <c r="O425" s="33">
        <v>354.33326698417557</v>
      </c>
      <c r="P425" s="33">
        <v>0</v>
      </c>
      <c r="Q425" s="33">
        <v>368.60456979305087</v>
      </c>
      <c r="R425" s="33">
        <v>365.15510290361391</v>
      </c>
      <c r="S425" s="33">
        <v>407.77879194866915</v>
      </c>
      <c r="T425" s="33">
        <v>421.7328319068834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7768.0373782912839</v>
      </c>
      <c r="D427" s="117">
        <f t="shared" si="226"/>
        <v>9316.1105838643507</v>
      </c>
      <c r="E427" s="117">
        <f t="shared" si="226"/>
        <v>9825.8470693256986</v>
      </c>
      <c r="F427" s="117">
        <f t="shared" si="226"/>
        <v>9158.4495143962849</v>
      </c>
      <c r="G427" s="117">
        <f t="shared" si="226"/>
        <v>9448.2590623812466</v>
      </c>
      <c r="H427" s="117">
        <f t="shared" si="226"/>
        <v>9418.2699998694297</v>
      </c>
      <c r="I427" s="117">
        <f t="shared" si="226"/>
        <v>0</v>
      </c>
      <c r="J427" s="117">
        <f t="shared" si="226"/>
        <v>7846.5006154953544</v>
      </c>
      <c r="K427" s="117">
        <f t="shared" si="226"/>
        <v>7349.9285016399817</v>
      </c>
      <c r="L427" s="117">
        <f t="shared" si="226"/>
        <v>7808.7408286332002</v>
      </c>
      <c r="M427" s="117">
        <f t="shared" si="226"/>
        <v>8891.1574317237246</v>
      </c>
      <c r="N427" s="117">
        <f t="shared" si="226"/>
        <v>8526.8728606973091</v>
      </c>
      <c r="O427" s="117">
        <f t="shared" si="226"/>
        <v>8269.8445871367439</v>
      </c>
      <c r="P427" s="117">
        <f t="shared" si="226"/>
        <v>0</v>
      </c>
      <c r="Q427" s="117">
        <f t="shared" si="226"/>
        <v>6773.8918509405139</v>
      </c>
      <c r="R427" s="117">
        <f t="shared" ref="R427:V427" si="227">R428+R431+R433+R443</f>
        <v>7762.303701778319</v>
      </c>
      <c r="S427" s="117">
        <f t="shared" si="227"/>
        <v>8371.6778128875048</v>
      </c>
      <c r="T427" s="117">
        <f t="shared" si="227"/>
        <v>6454.9109434020866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6320.5923957274872</v>
      </c>
      <c r="D428" s="122">
        <f t="shared" si="229"/>
        <v>7799.7662820816786</v>
      </c>
      <c r="E428" s="122">
        <f t="shared" si="229"/>
        <v>8185.88294992397</v>
      </c>
      <c r="F428" s="122">
        <f t="shared" si="229"/>
        <v>7612.6983551222738</v>
      </c>
      <c r="G428" s="122">
        <f t="shared" si="229"/>
        <v>7921.9255720369747</v>
      </c>
      <c r="H428" s="122">
        <f t="shared" si="229"/>
        <v>7757.9359955605287</v>
      </c>
      <c r="I428" s="122">
        <f t="shared" si="229"/>
        <v>0</v>
      </c>
      <c r="J428" s="122">
        <f t="shared" si="229"/>
        <v>6221.3766742723028</v>
      </c>
      <c r="K428" s="122">
        <f t="shared" si="229"/>
        <v>5787.6613973102867</v>
      </c>
      <c r="L428" s="122">
        <f t="shared" si="229"/>
        <v>6196.2023791215479</v>
      </c>
      <c r="M428" s="122">
        <f t="shared" si="229"/>
        <v>7310.5154666625458</v>
      </c>
      <c r="N428" s="122">
        <f t="shared" si="229"/>
        <v>7063.5205940824117</v>
      </c>
      <c r="O428" s="122">
        <f t="shared" si="229"/>
        <v>6864.87383408202</v>
      </c>
      <c r="P428" s="122">
        <f t="shared" si="229"/>
        <v>0</v>
      </c>
      <c r="Q428" s="122">
        <f t="shared" si="229"/>
        <v>5169.1869697425609</v>
      </c>
      <c r="R428" s="122">
        <f t="shared" ref="R428:V428" si="230">SUM(R429:R430)</f>
        <v>6193.0742337438351</v>
      </c>
      <c r="S428" s="122">
        <f t="shared" si="230"/>
        <v>6684.9025403519645</v>
      </c>
      <c r="T428" s="122">
        <f t="shared" si="230"/>
        <v>4538.5315648608203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6259.9221969929931</v>
      </c>
      <c r="D429" s="98">
        <v>7726.010058428652</v>
      </c>
      <c r="E429" s="98">
        <v>8110.4263327859035</v>
      </c>
      <c r="F429" s="98">
        <v>7543.1185363407249</v>
      </c>
      <c r="G429" s="98">
        <v>7851.2403240132462</v>
      </c>
      <c r="H429" s="98">
        <v>7690.3074351515743</v>
      </c>
      <c r="I429" s="98">
        <v>0</v>
      </c>
      <c r="J429" s="98">
        <v>6168.6068995469404</v>
      </c>
      <c r="K429" s="98">
        <v>5739.3583734643516</v>
      </c>
      <c r="L429" s="98">
        <v>6145.1655186085209</v>
      </c>
      <c r="M429" s="98">
        <v>7251.3423924322969</v>
      </c>
      <c r="N429" s="98">
        <v>7008.5946280979906</v>
      </c>
      <c r="O429" s="98">
        <v>6811.8879196032931</v>
      </c>
      <c r="P429" s="98">
        <v>0</v>
      </c>
      <c r="Q429" s="98">
        <v>5129.144151835766</v>
      </c>
      <c r="R429" s="98">
        <v>6145.2943511238173</v>
      </c>
      <c r="S429" s="98">
        <v>6633.1747342512708</v>
      </c>
      <c r="T429" s="98">
        <v>4503.4706791559038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60.670198734493965</v>
      </c>
      <c r="D430" s="98">
        <v>73.756223653026183</v>
      </c>
      <c r="E430" s="98">
        <v>75.456617138066662</v>
      </c>
      <c r="F430" s="98">
        <v>69.579818781548994</v>
      </c>
      <c r="G430" s="98">
        <v>70.685248023728803</v>
      </c>
      <c r="H430" s="98">
        <v>67.628560408953945</v>
      </c>
      <c r="I430" s="98">
        <v>0</v>
      </c>
      <c r="J430" s="98">
        <v>52.76977472536209</v>
      </c>
      <c r="K430" s="98">
        <v>48.303023845935058</v>
      </c>
      <c r="L430" s="98">
        <v>51.036860513027307</v>
      </c>
      <c r="M430" s="98">
        <v>59.17307423024895</v>
      </c>
      <c r="N430" s="98">
        <v>54.925965984421367</v>
      </c>
      <c r="O430" s="98">
        <v>52.98591447872726</v>
      </c>
      <c r="P430" s="98">
        <v>0</v>
      </c>
      <c r="Q430" s="98">
        <v>40.042817906794468</v>
      </c>
      <c r="R430" s="98">
        <v>47.779882620017744</v>
      </c>
      <c r="S430" s="98">
        <v>51.727806100693819</v>
      </c>
      <c r="T430" s="98">
        <v>35.060885704916117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14.513857407247562</v>
      </c>
      <c r="D431" s="122">
        <f t="shared" si="232"/>
        <v>27.405082750744832</v>
      </c>
      <c r="E431" s="122">
        <f t="shared" si="232"/>
        <v>52.888050362905496</v>
      </c>
      <c r="F431" s="122">
        <f t="shared" si="232"/>
        <v>32.269457879788206</v>
      </c>
      <c r="G431" s="122">
        <f t="shared" si="232"/>
        <v>39.219333537185058</v>
      </c>
      <c r="H431" s="122">
        <f t="shared" si="232"/>
        <v>70.455938999186984</v>
      </c>
      <c r="I431" s="122">
        <f t="shared" si="232"/>
        <v>0</v>
      </c>
      <c r="J431" s="122">
        <f t="shared" si="232"/>
        <v>81.299894931686325</v>
      </c>
      <c r="K431" s="122">
        <f t="shared" si="232"/>
        <v>90.165596872752019</v>
      </c>
      <c r="L431" s="122">
        <f t="shared" si="232"/>
        <v>106.49401631896922</v>
      </c>
      <c r="M431" s="122">
        <f t="shared" si="232"/>
        <v>106.56725913205693</v>
      </c>
      <c r="N431" s="122">
        <f t="shared" si="232"/>
        <v>216.28313302167976</v>
      </c>
      <c r="O431" s="122">
        <f t="shared" si="232"/>
        <v>133.69750432169181</v>
      </c>
      <c r="P431" s="122">
        <f t="shared" si="232"/>
        <v>0</v>
      </c>
      <c r="Q431" s="122">
        <f t="shared" si="232"/>
        <v>124.72098995018084</v>
      </c>
      <c r="R431" s="122">
        <f t="shared" si="232"/>
        <v>120.36171889025714</v>
      </c>
      <c r="S431" s="122">
        <f t="shared" si="232"/>
        <v>168.89855222477081</v>
      </c>
      <c r="T431" s="122">
        <f t="shared" si="232"/>
        <v>360.69972547852848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14.513857407247562</v>
      </c>
      <c r="D432" s="98">
        <f>RES_hhdet_in_tesh!D8</f>
        <v>27.405082750744832</v>
      </c>
      <c r="E432" s="98">
        <f>RES_hhdet_in_tesh!E8</f>
        <v>52.888050362905496</v>
      </c>
      <c r="F432" s="98">
        <f>RES_hhdet_in_tesh!F8</f>
        <v>32.269457879788206</v>
      </c>
      <c r="G432" s="98">
        <f>RES_hhdet_in_tesh!G8</f>
        <v>39.219333537185058</v>
      </c>
      <c r="H432" s="98">
        <f>RES_hhdet_in_tesh!H8</f>
        <v>70.455938999186984</v>
      </c>
      <c r="I432" s="98">
        <f>RES_hhdet_in_tesh!I8</f>
        <v>0</v>
      </c>
      <c r="J432" s="98">
        <f>RES_hhdet_in_tesh!J8</f>
        <v>81.299894931686325</v>
      </c>
      <c r="K432" s="98">
        <f>RES_hhdet_in_tesh!K8</f>
        <v>90.165596872752019</v>
      </c>
      <c r="L432" s="98">
        <f>RES_hhdet_in_tesh!L8</f>
        <v>106.49401631896922</v>
      </c>
      <c r="M432" s="98">
        <f>RES_hhdet_in_tesh!M8</f>
        <v>106.56725913205693</v>
      </c>
      <c r="N432" s="98">
        <f>RES_hhdet_in_tesh!N8</f>
        <v>216.28313302167976</v>
      </c>
      <c r="O432" s="98">
        <f>RES_hhdet_in_tesh!O8</f>
        <v>133.69750432169181</v>
      </c>
      <c r="P432" s="98">
        <f>RES_hhdet_in_tesh!P8</f>
        <v>0</v>
      </c>
      <c r="Q432" s="98">
        <f>RES_hhdet_in_tesh!Q8</f>
        <v>124.72098995018084</v>
      </c>
      <c r="R432" s="98">
        <f>RES_hhdet_in_tesh!R8</f>
        <v>120.36171889025714</v>
      </c>
      <c r="S432" s="98">
        <f>RES_hhdet_in_tesh!S8</f>
        <v>168.89855222477081</v>
      </c>
      <c r="T432" s="98">
        <f>RES_hhdet_in_tesh!T8</f>
        <v>360.69972547852848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997.91290427336594</v>
      </c>
      <c r="D433" s="122">
        <v>1033.2453598895127</v>
      </c>
      <c r="E433" s="122">
        <v>1123.6768839179229</v>
      </c>
      <c r="F433" s="122">
        <v>1064.1998947154125</v>
      </c>
      <c r="G433" s="122">
        <v>1046.8846137742132</v>
      </c>
      <c r="H433" s="122">
        <v>1158.0418778911719</v>
      </c>
      <c r="I433" s="122">
        <v>0</v>
      </c>
      <c r="J433" s="122">
        <v>1170.8934012386155</v>
      </c>
      <c r="K433" s="122">
        <v>1127.0431530767303</v>
      </c>
      <c r="L433" s="122">
        <v>1143.147536032789</v>
      </c>
      <c r="M433" s="122">
        <v>1152.0490603278379</v>
      </c>
      <c r="N433" s="122">
        <v>967.48566444776907</v>
      </c>
      <c r="O433" s="122">
        <v>986.63223506191343</v>
      </c>
      <c r="P433" s="122">
        <v>0</v>
      </c>
      <c r="Q433" s="122">
        <v>1189.6003954393188</v>
      </c>
      <c r="R433" s="122">
        <v>1173.0594236735849</v>
      </c>
      <c r="S433" s="122">
        <v>1179.3002195298441</v>
      </c>
      <c r="T433" s="122">
        <v>1194.0496681827813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958.06796739041215</v>
      </c>
      <c r="D435" s="98">
        <v>1086.4058554193696</v>
      </c>
      <c r="E435" s="98">
        <v>1084.7503015899979</v>
      </c>
      <c r="F435" s="98">
        <v>947.86478869411587</v>
      </c>
      <c r="G435" s="98">
        <v>1143.8877010701915</v>
      </c>
      <c r="H435" s="98">
        <v>1186.0040561049109</v>
      </c>
      <c r="I435" s="98">
        <v>0</v>
      </c>
      <c r="J435" s="98">
        <v>1012.7353508355416</v>
      </c>
      <c r="K435" s="98">
        <v>1065.2283192503396</v>
      </c>
      <c r="L435" s="98">
        <v>1400.470342737053</v>
      </c>
      <c r="M435" s="98">
        <v>1134.1203841761378</v>
      </c>
      <c r="N435" s="98">
        <v>917.33088275864498</v>
      </c>
      <c r="O435" s="98">
        <v>1068.8112389084497</v>
      </c>
      <c r="P435" s="98">
        <v>0</v>
      </c>
      <c r="Q435" s="98">
        <v>1056.6654955230074</v>
      </c>
      <c r="R435" s="98">
        <v>928.93348955839883</v>
      </c>
      <c r="S435" s="98">
        <v>1260.6319417785173</v>
      </c>
      <c r="T435" s="98">
        <v>1371.4508519931367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958.27443862450343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223.65393916260223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734.62049946190132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1005.6259073256865</v>
      </c>
      <c r="D439" s="101">
        <v>1021.901193163867</v>
      </c>
      <c r="E439" s="101">
        <v>1128.408383510872</v>
      </c>
      <c r="F439" s="101">
        <v>1075.8539861697459</v>
      </c>
      <c r="G439" s="101">
        <v>1036.6062552819928</v>
      </c>
      <c r="H439" s="101">
        <v>1155.0358663018039</v>
      </c>
      <c r="I439" s="101">
        <v>0</v>
      </c>
      <c r="J439" s="101">
        <v>1173.1712165363149</v>
      </c>
      <c r="K439" s="101">
        <v>1130.2899032283362</v>
      </c>
      <c r="L439" s="101">
        <v>1129.9884486086612</v>
      </c>
      <c r="M439" s="101">
        <v>1152.7632382078125</v>
      </c>
      <c r="N439" s="101">
        <v>969.70146626803478</v>
      </c>
      <c r="O439" s="101">
        <v>981.91578232638494</v>
      </c>
      <c r="P439" s="101">
        <v>0</v>
      </c>
      <c r="Q439" s="101">
        <v>1192.1230911291318</v>
      </c>
      <c r="R439" s="101">
        <v>1185.1014655085348</v>
      </c>
      <c r="S439" s="101">
        <v>1173.501598027708</v>
      </c>
      <c r="T439" s="101">
        <v>1181.5001537864973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1006.1970044315948</v>
      </c>
      <c r="D440" s="104">
        <v>1022.3044740051156</v>
      </c>
      <c r="E440" s="104">
        <v>1128.5407910246795</v>
      </c>
      <c r="F440" s="104">
        <v>1075.6057299579186</v>
      </c>
      <c r="G440" s="104">
        <v>1036.1115988386721</v>
      </c>
      <c r="H440" s="104">
        <v>1154.2529479735931</v>
      </c>
      <c r="I440" s="104">
        <v>0</v>
      </c>
      <c r="J440" s="104">
        <v>1174.2854788022198</v>
      </c>
      <c r="K440" s="104">
        <v>1131.9020285574725</v>
      </c>
      <c r="L440" s="104">
        <v>1131.1815132841211</v>
      </c>
      <c r="M440" s="104">
        <v>1153.5880394709989</v>
      </c>
      <c r="N440" s="104">
        <v>970.4192074690294</v>
      </c>
      <c r="O440" s="104">
        <v>982.16462488947411</v>
      </c>
      <c r="P440" s="104">
        <v>0</v>
      </c>
      <c r="Q440" s="104">
        <v>1192.3515474998248</v>
      </c>
      <c r="R440" s="104">
        <v>1185.4567435382737</v>
      </c>
      <c r="S440" s="104">
        <v>1173.6340697904682</v>
      </c>
      <c r="T440" s="104">
        <v>1181.566113626455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234.93141553259522</v>
      </c>
      <c r="D441" s="98">
        <v>233.48065453840141</v>
      </c>
      <c r="E441" s="98">
        <v>314.84804865854761</v>
      </c>
      <c r="F441" s="98">
        <v>255.14092936533783</v>
      </c>
      <c r="G441" s="98">
        <v>210.5871974419118</v>
      </c>
      <c r="H441" s="98">
        <v>316.23445159052204</v>
      </c>
      <c r="I441" s="98">
        <v>0</v>
      </c>
      <c r="J441" s="98">
        <v>299.68872803374643</v>
      </c>
      <c r="K441" s="98">
        <v>267.23204498492009</v>
      </c>
      <c r="L441" s="98">
        <v>256.3257675615186</v>
      </c>
      <c r="M441" s="98">
        <v>301.62091443100746</v>
      </c>
      <c r="N441" s="98">
        <v>153.71590652988351</v>
      </c>
      <c r="O441" s="98">
        <v>167.49382859459132</v>
      </c>
      <c r="P441" s="98">
        <v>0</v>
      </c>
      <c r="Q441" s="98">
        <v>317.67072395775267</v>
      </c>
      <c r="R441" s="98">
        <v>306.33848124778859</v>
      </c>
      <c r="S441" s="98">
        <v>285.99525675985842</v>
      </c>
      <c r="T441" s="98">
        <v>295.61656484838613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771.26558889899957</v>
      </c>
      <c r="D442" s="98">
        <v>788.82381946671421</v>
      </c>
      <c r="E442" s="98">
        <v>813.69274236613194</v>
      </c>
      <c r="F442" s="98">
        <v>820.4648005925809</v>
      </c>
      <c r="G442" s="98">
        <v>825.52440139676025</v>
      </c>
      <c r="H442" s="98">
        <v>838.01849638307112</v>
      </c>
      <c r="I442" s="98">
        <v>0</v>
      </c>
      <c r="J442" s="98">
        <v>874.59675076847338</v>
      </c>
      <c r="K442" s="98">
        <v>864.66998357255238</v>
      </c>
      <c r="L442" s="98">
        <v>874.85574572260271</v>
      </c>
      <c r="M442" s="98">
        <v>851.96712503999152</v>
      </c>
      <c r="N442" s="98">
        <v>816.70330093914583</v>
      </c>
      <c r="O442" s="98">
        <v>814.67079629488285</v>
      </c>
      <c r="P442" s="98">
        <v>0</v>
      </c>
      <c r="Q442" s="98">
        <v>874.68082354207218</v>
      </c>
      <c r="R442" s="98">
        <v>879.11826229048506</v>
      </c>
      <c r="S442" s="98">
        <v>887.63881303060987</v>
      </c>
      <c r="T442" s="98">
        <v>885.94954877806913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435.01822088318278</v>
      </c>
      <c r="D443" s="122">
        <v>455.69385914241553</v>
      </c>
      <c r="E443" s="122">
        <v>463.39918512090156</v>
      </c>
      <c r="F443" s="122">
        <v>449.28180667880991</v>
      </c>
      <c r="G443" s="122">
        <v>440.2295430328744</v>
      </c>
      <c r="H443" s="122">
        <v>431.83618741854161</v>
      </c>
      <c r="I443" s="122">
        <v>0</v>
      </c>
      <c r="J443" s="122">
        <v>372.93064505275049</v>
      </c>
      <c r="K443" s="122">
        <v>345.05835438021273</v>
      </c>
      <c r="L443" s="122">
        <v>362.89689715989414</v>
      </c>
      <c r="M443" s="122">
        <v>322.02564560128337</v>
      </c>
      <c r="N443" s="122">
        <v>279.58346914544927</v>
      </c>
      <c r="O443" s="122">
        <v>284.64101367111766</v>
      </c>
      <c r="P443" s="122">
        <v>0</v>
      </c>
      <c r="Q443" s="122">
        <v>290.38349580845392</v>
      </c>
      <c r="R443" s="122">
        <v>275.80832547064199</v>
      </c>
      <c r="S443" s="122">
        <v>338.57650078092439</v>
      </c>
      <c r="T443" s="122">
        <v>361.62998487995748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427.80919355789615</v>
      </c>
      <c r="D445" s="98">
        <v>455.69385914241553</v>
      </c>
      <c r="E445" s="98">
        <v>463.39918512090156</v>
      </c>
      <c r="F445" s="98">
        <v>443.56540664143495</v>
      </c>
      <c r="G445" s="98">
        <v>443.83434249403615</v>
      </c>
      <c r="H445" s="98">
        <v>440.87078005906386</v>
      </c>
      <c r="I445" s="98">
        <v>0</v>
      </c>
      <c r="J445" s="98">
        <v>358.46742952805062</v>
      </c>
      <c r="K445" s="98">
        <v>358.91638330750953</v>
      </c>
      <c r="L445" s="98">
        <v>380.29372519821425</v>
      </c>
      <c r="M445" s="98">
        <v>314.45735573747811</v>
      </c>
      <c r="N445" s="98">
        <v>266.58768282845085</v>
      </c>
      <c r="O445" s="98">
        <v>289.94428156267503</v>
      </c>
      <c r="P445" s="98">
        <v>0</v>
      </c>
      <c r="Q445" s="98">
        <v>291.09456682066991</v>
      </c>
      <c r="R445" s="98">
        <v>259.06953479894213</v>
      </c>
      <c r="S445" s="98">
        <v>342.7333487245902</v>
      </c>
      <c r="T445" s="98">
        <v>371.07542771281413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479.03257847465466</v>
      </c>
      <c r="D446" s="33">
        <v>0</v>
      </c>
      <c r="E446" s="33">
        <v>0</v>
      </c>
      <c r="F446" s="33">
        <v>484.13430060619766</v>
      </c>
      <c r="G446" s="33">
        <v>429.37638336486037</v>
      </c>
      <c r="H446" s="33">
        <v>403.13253371688234</v>
      </c>
      <c r="I446" s="33">
        <v>0</v>
      </c>
      <c r="J446" s="33">
        <v>414.07212341057544</v>
      </c>
      <c r="K446" s="33">
        <v>323.78608588677133</v>
      </c>
      <c r="L446" s="33">
        <v>336.1947890080541</v>
      </c>
      <c r="M446" s="33">
        <v>331.058145445999</v>
      </c>
      <c r="N446" s="33">
        <v>295.97436061409729</v>
      </c>
      <c r="O446" s="33">
        <v>273.20484512518408</v>
      </c>
      <c r="P446" s="33">
        <v>0</v>
      </c>
      <c r="Q446" s="33">
        <v>289.81623691106819</v>
      </c>
      <c r="R446" s="33">
        <v>291.36813498119022</v>
      </c>
      <c r="S446" s="33">
        <v>331.3373902405753</v>
      </c>
      <c r="T446" s="33">
        <v>349.30984205449215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4079.5413239768977</v>
      </c>
      <c r="D448" s="117">
        <f t="shared" si="233"/>
        <v>4880.7933247788887</v>
      </c>
      <c r="E448" s="117">
        <f t="shared" si="233"/>
        <v>5036.2572772505291</v>
      </c>
      <c r="F448" s="117">
        <f t="shared" si="233"/>
        <v>4644.7345259369595</v>
      </c>
      <c r="G448" s="117">
        <f t="shared" si="233"/>
        <v>4771.4950017499696</v>
      </c>
      <c r="H448" s="117">
        <f t="shared" si="233"/>
        <v>4657.622232146543</v>
      </c>
      <c r="I448" s="117">
        <f t="shared" si="233"/>
        <v>0</v>
      </c>
      <c r="J448" s="117">
        <f t="shared" si="233"/>
        <v>3658.1832038311586</v>
      </c>
      <c r="K448" s="117">
        <f t="shared" si="233"/>
        <v>3396.7332078761092</v>
      </c>
      <c r="L448" s="117">
        <f t="shared" si="233"/>
        <v>3637.4950968008179</v>
      </c>
      <c r="M448" s="117">
        <f t="shared" si="233"/>
        <v>4224.7232969641673</v>
      </c>
      <c r="N448" s="117">
        <f t="shared" si="233"/>
        <v>4124.1242026923992</v>
      </c>
      <c r="O448" s="117">
        <f t="shared" si="233"/>
        <v>4042.280872674557</v>
      </c>
      <c r="P448" s="117">
        <f t="shared" si="233"/>
        <v>0</v>
      </c>
      <c r="Q448" s="117">
        <f t="shared" si="233"/>
        <v>2982.8332054890975</v>
      </c>
      <c r="R448" s="117">
        <f t="shared" ref="R448:V448" si="234">R449+R452+R454+R464</f>
        <v>3427.8190582593852</v>
      </c>
      <c r="S448" s="117">
        <f t="shared" si="234"/>
        <v>3754.1429985012655</v>
      </c>
      <c r="T448" s="117">
        <f t="shared" si="234"/>
        <v>2493.695108895663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3868.2125639285427</v>
      </c>
      <c r="D449" s="122">
        <f t="shared" si="236"/>
        <v>4620.4339867091512</v>
      </c>
      <c r="E449" s="122">
        <f t="shared" si="236"/>
        <v>4804.8147540352002</v>
      </c>
      <c r="F449" s="122">
        <f t="shared" si="236"/>
        <v>4459.1763036214779</v>
      </c>
      <c r="G449" s="122">
        <f t="shared" si="236"/>
        <v>4595.2481730292266</v>
      </c>
      <c r="H449" s="122">
        <f t="shared" si="236"/>
        <v>4478.6197493849313</v>
      </c>
      <c r="I449" s="122">
        <f t="shared" si="236"/>
        <v>0</v>
      </c>
      <c r="J449" s="122">
        <f t="shared" si="236"/>
        <v>3548.5394117008332</v>
      </c>
      <c r="K449" s="122">
        <f t="shared" si="236"/>
        <v>3289.914613419895</v>
      </c>
      <c r="L449" s="122">
        <f t="shared" si="236"/>
        <v>3520.7664804062256</v>
      </c>
      <c r="M449" s="122">
        <f t="shared" si="236"/>
        <v>4140.0991125425553</v>
      </c>
      <c r="N449" s="122">
        <f t="shared" si="236"/>
        <v>4051.3694986162586</v>
      </c>
      <c r="O449" s="122">
        <f t="shared" si="236"/>
        <v>3945.1082354962168</v>
      </c>
      <c r="P449" s="122">
        <f t="shared" si="236"/>
        <v>0</v>
      </c>
      <c r="Q449" s="122">
        <f t="shared" si="236"/>
        <v>2926.6158371903211</v>
      </c>
      <c r="R449" s="122">
        <f t="shared" ref="R449:V449" si="237">SUM(R450:R451)</f>
        <v>3366.7381980344658</v>
      </c>
      <c r="S449" s="122">
        <f t="shared" si="237"/>
        <v>3646.7483347924258</v>
      </c>
      <c r="T449" s="122">
        <f t="shared" si="237"/>
        <v>2388.6025633575491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3868.2125639285427</v>
      </c>
      <c r="D450" s="98">
        <v>4620.4339867091512</v>
      </c>
      <c r="E450" s="98">
        <v>4804.8147540352002</v>
      </c>
      <c r="F450" s="98">
        <v>4459.1763036214779</v>
      </c>
      <c r="G450" s="98">
        <v>4595.2481730292266</v>
      </c>
      <c r="H450" s="98">
        <v>4478.6197493849313</v>
      </c>
      <c r="I450" s="98">
        <v>0</v>
      </c>
      <c r="J450" s="98">
        <v>3548.5394117008332</v>
      </c>
      <c r="K450" s="98">
        <v>3289.914613419895</v>
      </c>
      <c r="L450" s="98">
        <v>3520.7664804062256</v>
      </c>
      <c r="M450" s="98">
        <v>4140.0991125425553</v>
      </c>
      <c r="N450" s="98">
        <v>4051.3694986162586</v>
      </c>
      <c r="O450" s="98">
        <v>3945.1082354962168</v>
      </c>
      <c r="P450" s="98">
        <v>0</v>
      </c>
      <c r="Q450" s="98">
        <v>2926.6158371903211</v>
      </c>
      <c r="R450" s="98">
        <v>3366.7381980344658</v>
      </c>
      <c r="S450" s="98">
        <v>3646.7483347924258</v>
      </c>
      <c r="T450" s="98">
        <v>2388.6025633575491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67.26424084735082</v>
      </c>
      <c r="D454" s="122">
        <v>81.874410864612258</v>
      </c>
      <c r="E454" s="122">
        <v>50.045020839384847</v>
      </c>
      <c r="F454" s="122">
        <v>36.477252690211913</v>
      </c>
      <c r="G454" s="122">
        <v>45.977586561659983</v>
      </c>
      <c r="H454" s="122">
        <v>47.967689030662513</v>
      </c>
      <c r="I454" s="122">
        <v>0</v>
      </c>
      <c r="J454" s="122">
        <v>6.121360295685224</v>
      </c>
      <c r="K454" s="122">
        <v>22.03926690112025</v>
      </c>
      <c r="L454" s="122">
        <v>26.954783260780797</v>
      </c>
      <c r="M454" s="122">
        <v>17.949154970997458</v>
      </c>
      <c r="N454" s="122">
        <v>14.824144517378532</v>
      </c>
      <c r="O454" s="122">
        <v>20.010175678277967</v>
      </c>
      <c r="P454" s="122">
        <v>0</v>
      </c>
      <c r="Q454" s="122">
        <v>6.0035352135402045</v>
      </c>
      <c r="R454" s="122">
        <v>12.775622785987458</v>
      </c>
      <c r="S454" s="122">
        <v>23.643505064197861</v>
      </c>
      <c r="T454" s="122">
        <v>24.830390536821511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413.20409108352692</v>
      </c>
      <c r="D456" s="98">
        <v>465.66654662792007</v>
      </c>
      <c r="E456" s="98">
        <v>461.71521442067615</v>
      </c>
      <c r="F456" s="98">
        <v>400.61142767025228</v>
      </c>
      <c r="G456" s="98">
        <v>479.71020384613075</v>
      </c>
      <c r="H456" s="98">
        <v>493.20623849476073</v>
      </c>
      <c r="I456" s="98">
        <v>0</v>
      </c>
      <c r="J456" s="98">
        <v>412.91357630894873</v>
      </c>
      <c r="K456" s="98">
        <v>428.93626979599628</v>
      </c>
      <c r="L456" s="98">
        <v>555.85134129664186</v>
      </c>
      <c r="M456" s="98">
        <v>437.365901168297</v>
      </c>
      <c r="N456" s="98">
        <v>337.95809249455323</v>
      </c>
      <c r="O456" s="98">
        <v>369.62458312762749</v>
      </c>
      <c r="P456" s="98">
        <v>0</v>
      </c>
      <c r="Q456" s="98">
        <v>320.18854472214423</v>
      </c>
      <c r="R456" s="98">
        <v>271.16547102510322</v>
      </c>
      <c r="S456" s="98">
        <v>355.84669238035161</v>
      </c>
      <c r="T456" s="98">
        <v>376.00305670044003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96.459464040586724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96.459464040586724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144.06451920100415</v>
      </c>
      <c r="D464" s="122">
        <v>178.48492720512476</v>
      </c>
      <c r="E464" s="122">
        <v>181.39750237594359</v>
      </c>
      <c r="F464" s="122">
        <v>149.08096962527</v>
      </c>
      <c r="G464" s="122">
        <v>130.26924215908275</v>
      </c>
      <c r="H464" s="122">
        <v>131.0347937309491</v>
      </c>
      <c r="I464" s="122">
        <v>0</v>
      </c>
      <c r="J464" s="122">
        <v>103.52243183464051</v>
      </c>
      <c r="K464" s="122">
        <v>84.7793275550939</v>
      </c>
      <c r="L464" s="122">
        <v>89.773833133811323</v>
      </c>
      <c r="M464" s="122">
        <v>66.675029450614929</v>
      </c>
      <c r="N464" s="122">
        <v>57.930559558761779</v>
      </c>
      <c r="O464" s="122">
        <v>77.162461500062406</v>
      </c>
      <c r="P464" s="122">
        <v>0</v>
      </c>
      <c r="Q464" s="122">
        <v>50.213833085236132</v>
      </c>
      <c r="R464" s="122">
        <v>48.305237438932359</v>
      </c>
      <c r="S464" s="122">
        <v>83.751158644641507</v>
      </c>
      <c r="T464" s="122">
        <v>80.262155001292257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167.66057086132776</v>
      </c>
      <c r="D466" s="98">
        <v>178.48492720512476</v>
      </c>
      <c r="E466" s="98">
        <v>181.39750237594359</v>
      </c>
      <c r="F466" s="98">
        <v>173.53277677896423</v>
      </c>
      <c r="G466" s="98">
        <v>173.53724044763521</v>
      </c>
      <c r="H466" s="98">
        <v>172.27853208560848</v>
      </c>
      <c r="I466" s="98">
        <v>0</v>
      </c>
      <c r="J466" s="98">
        <v>139.91556360893128</v>
      </c>
      <c r="K466" s="98">
        <v>140.0096559075912</v>
      </c>
      <c r="L466" s="98">
        <v>148.26284563008232</v>
      </c>
      <c r="M466" s="98">
        <v>122.54172839722203</v>
      </c>
      <c r="N466" s="98">
        <v>103.86175095795193</v>
      </c>
      <c r="O466" s="98">
        <v>112.94483064434358</v>
      </c>
      <c r="P466" s="98">
        <v>0</v>
      </c>
      <c r="Q466" s="98">
        <v>113.15793371320818</v>
      </c>
      <c r="R466" s="98">
        <v>100.27060740627722</v>
      </c>
      <c r="S466" s="98">
        <v>131.8428170951039</v>
      </c>
      <c r="T466" s="98">
        <v>141.79647383561633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143.22943709703588</v>
      </c>
      <c r="D469" s="118">
        <f t="shared" si="240"/>
        <v>165.18823767642209</v>
      </c>
      <c r="E469" s="118">
        <f t="shared" si="240"/>
        <v>172.46036895102571</v>
      </c>
      <c r="F469" s="118">
        <f t="shared" si="240"/>
        <v>165.44280321548038</v>
      </c>
      <c r="G469" s="118">
        <f t="shared" si="240"/>
        <v>178.28969711830729</v>
      </c>
      <c r="H469" s="118">
        <f t="shared" si="240"/>
        <v>186.0276944380459</v>
      </c>
      <c r="I469" s="118">
        <f t="shared" si="240"/>
        <v>0</v>
      </c>
      <c r="J469" s="118">
        <f t="shared" si="240"/>
        <v>161.30907520717327</v>
      </c>
      <c r="K469" s="118">
        <f t="shared" si="240"/>
        <v>149.43829217396501</v>
      </c>
      <c r="L469" s="118">
        <f t="shared" si="240"/>
        <v>154.33427709750364</v>
      </c>
      <c r="M469" s="118">
        <f t="shared" si="240"/>
        <v>167.24887301976756</v>
      </c>
      <c r="N469" s="118">
        <f t="shared" si="240"/>
        <v>146.09851053146971</v>
      </c>
      <c r="O469" s="118">
        <f t="shared" si="240"/>
        <v>135.30613795980943</v>
      </c>
      <c r="P469" s="118">
        <f t="shared" si="240"/>
        <v>0</v>
      </c>
      <c r="Q469" s="118">
        <f t="shared" si="240"/>
        <v>107.65912912924024</v>
      </c>
      <c r="R469" s="118">
        <f t="shared" ref="R469:V469" si="241">R470+R473+R475+R485</f>
        <v>127.33769906968254</v>
      </c>
      <c r="S469" s="118">
        <f t="shared" si="241"/>
        <v>141.92808649284171</v>
      </c>
      <c r="T469" s="118">
        <f t="shared" si="241"/>
        <v>106.76014518283617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117.20338391447855</v>
      </c>
      <c r="D470" s="123">
        <f t="shared" si="243"/>
        <v>138.44855512126179</v>
      </c>
      <c r="E470" s="123">
        <f t="shared" si="243"/>
        <v>144.09036456543305</v>
      </c>
      <c r="F470" s="123">
        <f t="shared" si="243"/>
        <v>137.84145545238016</v>
      </c>
      <c r="G470" s="123">
        <f t="shared" si="243"/>
        <v>149.91996409562907</v>
      </c>
      <c r="H470" s="123">
        <f t="shared" si="243"/>
        <v>153.85795831463003</v>
      </c>
      <c r="I470" s="123">
        <f t="shared" si="243"/>
        <v>0</v>
      </c>
      <c r="J470" s="123">
        <f t="shared" si="243"/>
        <v>129.07883791908617</v>
      </c>
      <c r="K470" s="123">
        <f t="shared" si="243"/>
        <v>118.70418707504335</v>
      </c>
      <c r="L470" s="123">
        <f t="shared" si="243"/>
        <v>123.40336371556809</v>
      </c>
      <c r="M470" s="123">
        <f t="shared" si="243"/>
        <v>138.68783346145301</v>
      </c>
      <c r="N470" s="123">
        <f t="shared" si="243"/>
        <v>123.77800323789877</v>
      </c>
      <c r="O470" s="123">
        <f t="shared" si="243"/>
        <v>113.76128628203244</v>
      </c>
      <c r="P470" s="123">
        <f t="shared" si="243"/>
        <v>0</v>
      </c>
      <c r="Q470" s="123">
        <f t="shared" si="243"/>
        <v>84.122702136816812</v>
      </c>
      <c r="R470" s="123">
        <f t="shared" ref="R470:V470" si="244">SUM(R471:R472)</f>
        <v>103.52454843583887</v>
      </c>
      <c r="S470" s="123">
        <f t="shared" si="244"/>
        <v>115.35588477403627</v>
      </c>
      <c r="T470" s="123">
        <f t="shared" si="244"/>
        <v>78.551644505751881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116.55234191692891</v>
      </c>
      <c r="D471" s="99">
        <v>137.68492123080384</v>
      </c>
      <c r="E471" s="99">
        <v>143.3092977982364</v>
      </c>
      <c r="F471" s="99">
        <v>137.09431019016711</v>
      </c>
      <c r="G471" s="99">
        <v>149.11980032682479</v>
      </c>
      <c r="H471" s="99">
        <v>153.04856449349327</v>
      </c>
      <c r="I471" s="99">
        <v>0</v>
      </c>
      <c r="J471" s="99">
        <v>128.40592089299147</v>
      </c>
      <c r="K471" s="99">
        <v>118.08953125928133</v>
      </c>
      <c r="L471" s="99">
        <v>122.76668757329887</v>
      </c>
      <c r="M471" s="99">
        <v>137.97803933845469</v>
      </c>
      <c r="N471" s="99">
        <v>123.16414284898055</v>
      </c>
      <c r="O471" s="99">
        <v>113.19693119248423</v>
      </c>
      <c r="P471" s="99">
        <v>0</v>
      </c>
      <c r="Q471" s="99">
        <v>83.695387150594613</v>
      </c>
      <c r="R471" s="99">
        <v>102.98826981564225</v>
      </c>
      <c r="S471" s="99">
        <v>114.73831082964816</v>
      </c>
      <c r="T471" s="99">
        <v>78.118679682248398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0.65104199754964476</v>
      </c>
      <c r="D472" s="99">
        <v>0.76363389045796348</v>
      </c>
      <c r="E472" s="99">
        <v>0.78106676719663959</v>
      </c>
      <c r="F472" s="99">
        <v>0.74714526221304567</v>
      </c>
      <c r="G472" s="99">
        <v>0.80016376880427498</v>
      </c>
      <c r="H472" s="99">
        <v>0.80939382113673952</v>
      </c>
      <c r="I472" s="99">
        <v>0</v>
      </c>
      <c r="J472" s="99">
        <v>0.67291702609470072</v>
      </c>
      <c r="K472" s="99">
        <v>0.61465581576202</v>
      </c>
      <c r="L472" s="99">
        <v>0.63667614226922531</v>
      </c>
      <c r="M472" s="99">
        <v>0.70979412299833189</v>
      </c>
      <c r="N472" s="99">
        <v>0.61386038891822958</v>
      </c>
      <c r="O472" s="99">
        <v>0.5643550895482099</v>
      </c>
      <c r="P472" s="99">
        <v>0</v>
      </c>
      <c r="Q472" s="99">
        <v>0.42731498622220193</v>
      </c>
      <c r="R472" s="99">
        <v>0.53627862019661143</v>
      </c>
      <c r="S472" s="99">
        <v>0.61757394438811353</v>
      </c>
      <c r="T472" s="99">
        <v>0.43296482350347676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7.172357570177422E-2</v>
      </c>
      <c r="D473" s="123">
        <f t="shared" si="246"/>
        <v>0.12561148243604434</v>
      </c>
      <c r="E473" s="123">
        <f t="shared" si="246"/>
        <v>0.23320306902780422</v>
      </c>
      <c r="F473" s="123">
        <f t="shared" si="246"/>
        <v>0.14218927693573924</v>
      </c>
      <c r="G473" s="123">
        <f t="shared" si="246"/>
        <v>0.1756486248302454</v>
      </c>
      <c r="H473" s="123">
        <f t="shared" si="246"/>
        <v>0.32192230452707088</v>
      </c>
      <c r="I473" s="123">
        <f t="shared" si="246"/>
        <v>0</v>
      </c>
      <c r="J473" s="123">
        <f t="shared" si="246"/>
        <v>0.36931272167306178</v>
      </c>
      <c r="K473" s="123">
        <f t="shared" si="246"/>
        <v>0.39508106963753503</v>
      </c>
      <c r="L473" s="123">
        <f t="shared" si="246"/>
        <v>0.44235980440300299</v>
      </c>
      <c r="M473" s="123">
        <f t="shared" si="246"/>
        <v>0.41013750938414339</v>
      </c>
      <c r="N473" s="123">
        <f t="shared" si="246"/>
        <v>0.74412011472117623</v>
      </c>
      <c r="O473" s="123">
        <f t="shared" si="246"/>
        <v>0.41908174972376233</v>
      </c>
      <c r="P473" s="123">
        <f t="shared" si="246"/>
        <v>0</v>
      </c>
      <c r="Q473" s="123">
        <f t="shared" si="246"/>
        <v>0.36284491189923468</v>
      </c>
      <c r="R473" s="123">
        <f t="shared" si="246"/>
        <v>0.36575702039499852</v>
      </c>
      <c r="S473" s="123">
        <f t="shared" si="246"/>
        <v>0.54552889299840501</v>
      </c>
      <c r="T473" s="123">
        <f t="shared" si="246"/>
        <v>1.2040206074728765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7.172357570177422E-2</v>
      </c>
      <c r="D474" s="99">
        <f>RES_hhdet_in_fecs!D8</f>
        <v>0.12561148243604434</v>
      </c>
      <c r="E474" s="99">
        <f>RES_hhdet_in_fecs!E8</f>
        <v>0.23320306902780422</v>
      </c>
      <c r="F474" s="99">
        <f>RES_hhdet_in_fecs!F8</f>
        <v>0.14218927693573924</v>
      </c>
      <c r="G474" s="99">
        <f>RES_hhdet_in_fecs!G8</f>
        <v>0.1756486248302454</v>
      </c>
      <c r="H474" s="99">
        <f>RES_hhdet_in_fecs!H8</f>
        <v>0.32192230452707088</v>
      </c>
      <c r="I474" s="99">
        <f>RES_hhdet_in_fecs!I8</f>
        <v>0</v>
      </c>
      <c r="J474" s="99">
        <f>RES_hhdet_in_fecs!J8</f>
        <v>0.36931272167306178</v>
      </c>
      <c r="K474" s="99">
        <f>RES_hhdet_in_fecs!K8</f>
        <v>0.39508106963753503</v>
      </c>
      <c r="L474" s="99">
        <f>RES_hhdet_in_fecs!L8</f>
        <v>0.44235980440300299</v>
      </c>
      <c r="M474" s="99">
        <f>RES_hhdet_in_fecs!M8</f>
        <v>0.41013750938414339</v>
      </c>
      <c r="N474" s="99">
        <f>RES_hhdet_in_fecs!N8</f>
        <v>0.74412011472117623</v>
      </c>
      <c r="O474" s="99">
        <f>RES_hhdet_in_fecs!O8</f>
        <v>0.41908174972376233</v>
      </c>
      <c r="P474" s="99">
        <f>RES_hhdet_in_fecs!P8</f>
        <v>0</v>
      </c>
      <c r="Q474" s="99">
        <f>RES_hhdet_in_fecs!Q8</f>
        <v>0.36284491189923468</v>
      </c>
      <c r="R474" s="99">
        <f>RES_hhdet_in_fecs!R8</f>
        <v>0.36575702039499852</v>
      </c>
      <c r="S474" s="99">
        <f>RES_hhdet_in_fecs!S8</f>
        <v>0.54552889299840501</v>
      </c>
      <c r="T474" s="99">
        <f>RES_hhdet_in_fecs!T8</f>
        <v>1.2040206074728765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18.180061118237873</v>
      </c>
      <c r="D475" s="123">
        <v>18.479096342329953</v>
      </c>
      <c r="E475" s="123">
        <v>19.870898939272436</v>
      </c>
      <c r="F475" s="123">
        <v>19.436039350164304</v>
      </c>
      <c r="G475" s="123">
        <v>20.090532008283926</v>
      </c>
      <c r="H475" s="123">
        <v>23.410651129236008</v>
      </c>
      <c r="I475" s="123">
        <v>0</v>
      </c>
      <c r="J475" s="123">
        <v>24.233440457856148</v>
      </c>
      <c r="K475" s="123">
        <v>23.445492019034845</v>
      </c>
      <c r="L475" s="123">
        <v>23.380882099050293</v>
      </c>
      <c r="M475" s="123">
        <v>22.255518879771962</v>
      </c>
      <c r="N475" s="123">
        <v>16.816579746310339</v>
      </c>
      <c r="O475" s="123">
        <v>16.312132227742207</v>
      </c>
      <c r="P475" s="123">
        <v>0</v>
      </c>
      <c r="Q475" s="123">
        <v>18.626617506607612</v>
      </c>
      <c r="R475" s="123">
        <v>18.9365967486975</v>
      </c>
      <c r="S475" s="123">
        <v>19.849102210556943</v>
      </c>
      <c r="T475" s="123">
        <v>20.381188721037567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19.5193944415945</v>
      </c>
      <c r="D477" s="99">
        <v>21.224120428132867</v>
      </c>
      <c r="E477" s="99">
        <v>21.039390501652676</v>
      </c>
      <c r="F477" s="99">
        <v>18.937089301117549</v>
      </c>
      <c r="G477" s="99">
        <v>23.90546483849679</v>
      </c>
      <c r="H477" s="99">
        <v>25.985222697783573</v>
      </c>
      <c r="I477" s="99">
        <v>0</v>
      </c>
      <c r="J477" s="99">
        <v>23.179474140549775</v>
      </c>
      <c r="K477" s="99">
        <v>24.028053304100947</v>
      </c>
      <c r="L477" s="99">
        <v>30.525404163228259</v>
      </c>
      <c r="M477" s="99">
        <v>23.095178697144</v>
      </c>
      <c r="N477" s="99">
        <v>16.627344569125565</v>
      </c>
      <c r="O477" s="99">
        <v>17.330895338031119</v>
      </c>
      <c r="P477" s="99">
        <v>0</v>
      </c>
      <c r="Q477" s="99">
        <v>15.041717300235787</v>
      </c>
      <c r="R477" s="99">
        <v>13.398245537101598</v>
      </c>
      <c r="S477" s="99">
        <v>18.702341323789547</v>
      </c>
      <c r="T477" s="99">
        <v>20.440393197708431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12.439752094495327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4.55665944956099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7.8830926449343384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18.34228335929512</v>
      </c>
      <c r="D481" s="102">
        <v>17.94181948557938</v>
      </c>
      <c r="E481" s="102">
        <v>19.75707579088159</v>
      </c>
      <c r="F481" s="102">
        <v>19.490573460205855</v>
      </c>
      <c r="G481" s="102">
        <v>19.742948837714266</v>
      </c>
      <c r="H481" s="102">
        <v>23.189725518060506</v>
      </c>
      <c r="I481" s="102">
        <v>0</v>
      </c>
      <c r="J481" s="102">
        <v>24.928233609680486</v>
      </c>
      <c r="K481" s="102">
        <v>23.868216211788884</v>
      </c>
      <c r="L481" s="102">
        <v>23.283158098530752</v>
      </c>
      <c r="M481" s="102">
        <v>22.637638592652518</v>
      </c>
      <c r="N481" s="102">
        <v>17.487879721890081</v>
      </c>
      <c r="O481" s="102">
        <v>16.514875440878974</v>
      </c>
      <c r="P481" s="102">
        <v>0</v>
      </c>
      <c r="Q481" s="102">
        <v>19.049717608119913</v>
      </c>
      <c r="R481" s="102">
        <v>19.581395276578654</v>
      </c>
      <c r="S481" s="102">
        <v>20.292664162891636</v>
      </c>
      <c r="T481" s="102">
        <v>20.800218231973339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12.561396297328711</v>
      </c>
      <c r="D482" s="105">
        <v>12.266363338506412</v>
      </c>
      <c r="E482" s="105">
        <v>13.935310074482032</v>
      </c>
      <c r="F482" s="105">
        <v>13.43234620113059</v>
      </c>
      <c r="G482" s="105">
        <v>13.355807369217505</v>
      </c>
      <c r="H482" s="105">
        <v>16.378652208785709</v>
      </c>
      <c r="I482" s="105">
        <v>0</v>
      </c>
      <c r="J482" s="105">
        <v>17.520768467990536</v>
      </c>
      <c r="K482" s="105">
        <v>16.646034374105312</v>
      </c>
      <c r="L482" s="105">
        <v>16.195211271400844</v>
      </c>
      <c r="M482" s="105">
        <v>16.142680493856062</v>
      </c>
      <c r="N482" s="105">
        <v>11.899749562983535</v>
      </c>
      <c r="O482" s="105">
        <v>11.494175646667042</v>
      </c>
      <c r="P482" s="105">
        <v>0</v>
      </c>
      <c r="Q482" s="105">
        <v>14.410382998260323</v>
      </c>
      <c r="R482" s="105">
        <v>14.928793541349334</v>
      </c>
      <c r="S482" s="105">
        <v>15.542991069423874</v>
      </c>
      <c r="T482" s="105">
        <v>16.144845685380286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4.2850711803545236</v>
      </c>
      <c r="D483" s="99">
        <v>4.099288448948097</v>
      </c>
      <c r="E483" s="99">
        <v>5.5126112592357979</v>
      </c>
      <c r="F483" s="99">
        <v>4.6222285648674504</v>
      </c>
      <c r="G483" s="99">
        <v>4.0107921824591735</v>
      </c>
      <c r="H483" s="99">
        <v>6.349058367528154</v>
      </c>
      <c r="I483" s="99">
        <v>0</v>
      </c>
      <c r="J483" s="99">
        <v>6.3679627639261822</v>
      </c>
      <c r="K483" s="99">
        <v>5.6431117452263377</v>
      </c>
      <c r="L483" s="99">
        <v>5.2815348495026564</v>
      </c>
      <c r="M483" s="99">
        <v>5.9231462511676769</v>
      </c>
      <c r="N483" s="99">
        <v>2.7721575951426529</v>
      </c>
      <c r="O483" s="99">
        <v>2.8170844853944446</v>
      </c>
      <c r="P483" s="99">
        <v>0</v>
      </c>
      <c r="Q483" s="99">
        <v>5.0762690772396857</v>
      </c>
      <c r="R483" s="99">
        <v>5.061621358442685</v>
      </c>
      <c r="S483" s="99">
        <v>4.9455456280262675</v>
      </c>
      <c r="T483" s="99">
        <v>5.2043066114944097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8.2763251169741849</v>
      </c>
      <c r="D484" s="99">
        <v>8.1670748895583163</v>
      </c>
      <c r="E484" s="99">
        <v>8.4226988152462354</v>
      </c>
      <c r="F484" s="99">
        <v>8.8101176362631399</v>
      </c>
      <c r="G484" s="99">
        <v>9.345015186758328</v>
      </c>
      <c r="H484" s="99">
        <v>10.029593841257554</v>
      </c>
      <c r="I484" s="99">
        <v>0</v>
      </c>
      <c r="J484" s="99">
        <v>11.152805704064354</v>
      </c>
      <c r="K484" s="99">
        <v>11.002922628878974</v>
      </c>
      <c r="L484" s="99">
        <v>10.913676421898193</v>
      </c>
      <c r="M484" s="99">
        <v>10.219534242688386</v>
      </c>
      <c r="N484" s="99">
        <v>9.1275919678408819</v>
      </c>
      <c r="O484" s="99">
        <v>8.6770911612725978</v>
      </c>
      <c r="P484" s="99">
        <v>0</v>
      </c>
      <c r="Q484" s="99">
        <v>9.3341139210206396</v>
      </c>
      <c r="R484" s="99">
        <v>9.8671721829066517</v>
      </c>
      <c r="S484" s="99">
        <v>10.597445441397605</v>
      </c>
      <c r="T484" s="99">
        <v>10.940539073885878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7.7742684886176781</v>
      </c>
      <c r="D485" s="123">
        <v>8.1349747303942728</v>
      </c>
      <c r="E485" s="123">
        <v>8.2659023772924201</v>
      </c>
      <c r="F485" s="123">
        <v>8.0231191360001937</v>
      </c>
      <c r="G485" s="123">
        <v>8.1035523895640544</v>
      </c>
      <c r="H485" s="123">
        <v>8.4371626896527747</v>
      </c>
      <c r="I485" s="123">
        <v>0</v>
      </c>
      <c r="J485" s="123">
        <v>7.6274841085579004</v>
      </c>
      <c r="K485" s="123">
        <v>6.8935320102492668</v>
      </c>
      <c r="L485" s="123">
        <v>7.1076714784822732</v>
      </c>
      <c r="M485" s="123">
        <v>5.8953831691584284</v>
      </c>
      <c r="N485" s="123">
        <v>4.7598074325394171</v>
      </c>
      <c r="O485" s="123">
        <v>4.8136377003110251</v>
      </c>
      <c r="P485" s="123">
        <v>0</v>
      </c>
      <c r="Q485" s="123">
        <v>4.5469645739165845</v>
      </c>
      <c r="R485" s="123">
        <v>4.51079686475118</v>
      </c>
      <c r="S485" s="123">
        <v>6.1775706152500884</v>
      </c>
      <c r="T485" s="123">
        <v>6.6232913485738418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7.9201365271178235</v>
      </c>
      <c r="D487" s="99">
        <v>8.1349747303942728</v>
      </c>
      <c r="E487" s="99">
        <v>8.2659023772924201</v>
      </c>
      <c r="F487" s="99">
        <v>8.2029754109736892</v>
      </c>
      <c r="G487" s="99">
        <v>8.6479052695350909</v>
      </c>
      <c r="H487" s="99">
        <v>9.0767222165608192</v>
      </c>
      <c r="I487" s="99">
        <v>0</v>
      </c>
      <c r="J487" s="99">
        <v>7.8543534885059758</v>
      </c>
      <c r="K487" s="99">
        <v>7.8430287017613143</v>
      </c>
      <c r="L487" s="99">
        <v>8.1420749560327206</v>
      </c>
      <c r="M487" s="99">
        <v>6.4708362211842987</v>
      </c>
      <c r="N487" s="99">
        <v>5.1099386553627397</v>
      </c>
      <c r="O487" s="99">
        <v>5.2957382387980587</v>
      </c>
      <c r="P487" s="99">
        <v>0</v>
      </c>
      <c r="Q487" s="99">
        <v>5.3158980146211992</v>
      </c>
      <c r="R487" s="99">
        <v>4.9543557780601413</v>
      </c>
      <c r="S487" s="99">
        <v>6.9293024754801351</v>
      </c>
      <c r="T487" s="99">
        <v>7.708383289973348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6.8836784383910725</v>
      </c>
      <c r="D488" s="110">
        <v>0</v>
      </c>
      <c r="E488" s="110">
        <v>0</v>
      </c>
      <c r="F488" s="110">
        <v>6.9265479215414372</v>
      </c>
      <c r="G488" s="110">
        <v>6.4646404928770567</v>
      </c>
      <c r="H488" s="110">
        <v>6.4052287760386752</v>
      </c>
      <c r="I488" s="110">
        <v>0</v>
      </c>
      <c r="J488" s="110">
        <v>6.9821406391719192</v>
      </c>
      <c r="K488" s="110">
        <v>5.4360412905052797</v>
      </c>
      <c r="L488" s="110">
        <v>5.5199824199164729</v>
      </c>
      <c r="M488" s="110">
        <v>5.2085992725845394</v>
      </c>
      <c r="N488" s="110">
        <v>4.3182056138348779</v>
      </c>
      <c r="O488" s="110">
        <v>3.7740177665339316</v>
      </c>
      <c r="P488" s="110">
        <v>0</v>
      </c>
      <c r="Q488" s="110">
        <v>3.9335457616690821</v>
      </c>
      <c r="R488" s="110">
        <v>4.0984796111838797</v>
      </c>
      <c r="S488" s="110">
        <v>4.8684368420987738</v>
      </c>
      <c r="T488" s="110">
        <v>5.2079540337049242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83.357540889803133</v>
      </c>
      <c r="D490" s="118">
        <f t="shared" si="247"/>
        <v>96.454203004752898</v>
      </c>
      <c r="E490" s="118">
        <f t="shared" si="247"/>
        <v>101.70933837868894</v>
      </c>
      <c r="F490" s="118">
        <f t="shared" si="247"/>
        <v>98.343058141351207</v>
      </c>
      <c r="G490" s="118">
        <f t="shared" si="247"/>
        <v>106.95519632973779</v>
      </c>
      <c r="H490" s="118">
        <f t="shared" si="247"/>
        <v>112.71997359687325</v>
      </c>
      <c r="I490" s="118">
        <f t="shared" si="247"/>
        <v>0</v>
      </c>
      <c r="J490" s="118">
        <f t="shared" si="247"/>
        <v>100.05810877361372</v>
      </c>
      <c r="K490" s="118">
        <f t="shared" si="247"/>
        <v>93.527815429886985</v>
      </c>
      <c r="L490" s="118">
        <f t="shared" si="247"/>
        <v>97.412711847456904</v>
      </c>
      <c r="M490" s="118">
        <f t="shared" si="247"/>
        <v>106.65140139811002</v>
      </c>
      <c r="N490" s="118">
        <f t="shared" si="247"/>
        <v>95.2975409118622</v>
      </c>
      <c r="O490" s="118">
        <f t="shared" si="247"/>
        <v>88.082444710793652</v>
      </c>
      <c r="P490" s="118">
        <f t="shared" si="247"/>
        <v>0</v>
      </c>
      <c r="Q490" s="118">
        <f t="shared" si="247"/>
        <v>72.287257847160106</v>
      </c>
      <c r="R490" s="118">
        <f t="shared" ref="R490:V490" si="248">R491+R494+R496+R506</f>
        <v>87.123644732285456</v>
      </c>
      <c r="S490" s="118">
        <f t="shared" si="248"/>
        <v>99.948760208139674</v>
      </c>
      <c r="T490" s="118">
        <f t="shared" si="248"/>
        <v>79.711317074596181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67.825245093056807</v>
      </c>
      <c r="D491" s="123">
        <f t="shared" si="250"/>
        <v>80.754756353425364</v>
      </c>
      <c r="E491" s="123">
        <f t="shared" si="250"/>
        <v>84.733736746351923</v>
      </c>
      <c r="F491" s="123">
        <f t="shared" si="250"/>
        <v>81.744845104352692</v>
      </c>
      <c r="G491" s="123">
        <f t="shared" si="250"/>
        <v>89.676955222398618</v>
      </c>
      <c r="H491" s="123">
        <f t="shared" si="250"/>
        <v>92.848722811932419</v>
      </c>
      <c r="I491" s="123">
        <f t="shared" si="250"/>
        <v>0</v>
      </c>
      <c r="J491" s="123">
        <f t="shared" si="250"/>
        <v>79.334625013173792</v>
      </c>
      <c r="K491" s="123">
        <f t="shared" si="250"/>
        <v>73.647971788778207</v>
      </c>
      <c r="L491" s="123">
        <f t="shared" si="250"/>
        <v>77.296569338381175</v>
      </c>
      <c r="M491" s="123">
        <f t="shared" si="250"/>
        <v>87.691251161544585</v>
      </c>
      <c r="N491" s="123">
        <f t="shared" si="250"/>
        <v>78.942908354951385</v>
      </c>
      <c r="O491" s="123">
        <f t="shared" si="250"/>
        <v>73.118045153791627</v>
      </c>
      <c r="P491" s="123">
        <f t="shared" si="250"/>
        <v>0</v>
      </c>
      <c r="Q491" s="123">
        <f t="shared" si="250"/>
        <v>55.162727655606041</v>
      </c>
      <c r="R491" s="123">
        <f t="shared" ref="R491:V491" si="251">SUM(R492:R493)</f>
        <v>69.510704562842164</v>
      </c>
      <c r="S491" s="123">
        <f t="shared" si="251"/>
        <v>79.810491511255279</v>
      </c>
      <c r="T491" s="123">
        <f t="shared" si="251"/>
        <v>56.046060401417471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67.174203095507167</v>
      </c>
      <c r="D492" s="99">
        <v>79.991122462967397</v>
      </c>
      <c r="E492" s="99">
        <v>83.952669979155289</v>
      </c>
      <c r="F492" s="99">
        <v>80.997699842139639</v>
      </c>
      <c r="G492" s="99">
        <v>88.876791453594336</v>
      </c>
      <c r="H492" s="99">
        <v>92.039328990795681</v>
      </c>
      <c r="I492" s="99">
        <v>0</v>
      </c>
      <c r="J492" s="99">
        <v>78.661707987079097</v>
      </c>
      <c r="K492" s="99">
        <v>73.033315973016187</v>
      </c>
      <c r="L492" s="99">
        <v>76.659893196111952</v>
      </c>
      <c r="M492" s="99">
        <v>86.981457038546253</v>
      </c>
      <c r="N492" s="99">
        <v>78.329047966033158</v>
      </c>
      <c r="O492" s="99">
        <v>72.553690064243412</v>
      </c>
      <c r="P492" s="99">
        <v>0</v>
      </c>
      <c r="Q492" s="99">
        <v>54.735412669383841</v>
      </c>
      <c r="R492" s="99">
        <v>68.974425942645553</v>
      </c>
      <c r="S492" s="99">
        <v>79.192917566867166</v>
      </c>
      <c r="T492" s="99">
        <v>55.613095577913995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0.65104199754964476</v>
      </c>
      <c r="D493" s="99">
        <v>0.76363389045796348</v>
      </c>
      <c r="E493" s="99">
        <v>0.78106676719663959</v>
      </c>
      <c r="F493" s="99">
        <v>0.74714526221304567</v>
      </c>
      <c r="G493" s="99">
        <v>0.80016376880427498</v>
      </c>
      <c r="H493" s="99">
        <v>0.80939382113673952</v>
      </c>
      <c r="I493" s="99">
        <v>0</v>
      </c>
      <c r="J493" s="99">
        <v>0.67291702609470072</v>
      </c>
      <c r="K493" s="99">
        <v>0.61465581576202</v>
      </c>
      <c r="L493" s="99">
        <v>0.63667614226922531</v>
      </c>
      <c r="M493" s="99">
        <v>0.70979412299833189</v>
      </c>
      <c r="N493" s="99">
        <v>0.61386038891822958</v>
      </c>
      <c r="O493" s="99">
        <v>0.5643550895482099</v>
      </c>
      <c r="P493" s="99">
        <v>0</v>
      </c>
      <c r="Q493" s="99">
        <v>0.42731498622220193</v>
      </c>
      <c r="R493" s="99">
        <v>0.53627862019661143</v>
      </c>
      <c r="S493" s="99">
        <v>0.61757394438811353</v>
      </c>
      <c r="T493" s="99">
        <v>0.43296482350347676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0.15574583429199929</v>
      </c>
      <c r="D494" s="123">
        <f t="shared" si="253"/>
        <v>0.28373808910992232</v>
      </c>
      <c r="E494" s="123">
        <f t="shared" si="253"/>
        <v>0.54745494944071482</v>
      </c>
      <c r="F494" s="123">
        <f t="shared" si="253"/>
        <v>0.3465081253626463</v>
      </c>
      <c r="G494" s="123">
        <f t="shared" si="253"/>
        <v>0.44396660704325602</v>
      </c>
      <c r="H494" s="123">
        <f t="shared" si="253"/>
        <v>0.84323252400296145</v>
      </c>
      <c r="I494" s="123">
        <f t="shared" si="253"/>
        <v>0</v>
      </c>
      <c r="J494" s="123">
        <f t="shared" si="253"/>
        <v>1.0367314206658593</v>
      </c>
      <c r="K494" s="123">
        <f t="shared" si="253"/>
        <v>1.1473569165412563</v>
      </c>
      <c r="L494" s="123">
        <f t="shared" si="253"/>
        <v>1.3284947154500333</v>
      </c>
      <c r="M494" s="123">
        <f t="shared" si="253"/>
        <v>1.2782978613152256</v>
      </c>
      <c r="N494" s="123">
        <f t="shared" si="253"/>
        <v>2.4172109816111083</v>
      </c>
      <c r="O494" s="123">
        <f t="shared" si="253"/>
        <v>1.4240174538109238</v>
      </c>
      <c r="P494" s="123">
        <f t="shared" si="253"/>
        <v>0</v>
      </c>
      <c r="Q494" s="123">
        <f t="shared" si="253"/>
        <v>1.3309539859615571</v>
      </c>
      <c r="R494" s="123">
        <f t="shared" si="253"/>
        <v>1.3509329238895385</v>
      </c>
      <c r="S494" s="123">
        <f t="shared" si="253"/>
        <v>2.0164656683070583</v>
      </c>
      <c r="T494" s="123">
        <f t="shared" si="253"/>
        <v>4.4542597780884341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0.15574583429199929</v>
      </c>
      <c r="D495" s="99">
        <f>RES_hhdet_in_tess!D8</f>
        <v>0.28373808910992232</v>
      </c>
      <c r="E495" s="99">
        <f>RES_hhdet_in_tess!E8</f>
        <v>0.54745494944071482</v>
      </c>
      <c r="F495" s="99">
        <f>RES_hhdet_in_tess!F8</f>
        <v>0.3465081253626463</v>
      </c>
      <c r="G495" s="99">
        <f>RES_hhdet_in_tess!G8</f>
        <v>0.44396660704325602</v>
      </c>
      <c r="H495" s="99">
        <f>RES_hhdet_in_tess!H8</f>
        <v>0.84323252400296145</v>
      </c>
      <c r="I495" s="99">
        <f>RES_hhdet_in_tess!I8</f>
        <v>0</v>
      </c>
      <c r="J495" s="99">
        <f>RES_hhdet_in_tess!J8</f>
        <v>1.0367314206658593</v>
      </c>
      <c r="K495" s="99">
        <f>RES_hhdet_in_tess!K8</f>
        <v>1.1473569165412563</v>
      </c>
      <c r="L495" s="99">
        <f>RES_hhdet_in_tess!L8</f>
        <v>1.3284947154500333</v>
      </c>
      <c r="M495" s="99">
        <f>RES_hhdet_in_tess!M8</f>
        <v>1.2782978613152256</v>
      </c>
      <c r="N495" s="99">
        <f>RES_hhdet_in_tess!N8</f>
        <v>2.4172109816111083</v>
      </c>
      <c r="O495" s="99">
        <f>RES_hhdet_in_tess!O8</f>
        <v>1.4240174538109238</v>
      </c>
      <c r="P495" s="99">
        <f>RES_hhdet_in_tess!P8</f>
        <v>0</v>
      </c>
      <c r="Q495" s="99">
        <f>RES_hhdet_in_tess!Q8</f>
        <v>1.3309539859615571</v>
      </c>
      <c r="R495" s="99">
        <f>RES_hhdet_in_tess!R8</f>
        <v>1.3509329238895385</v>
      </c>
      <c r="S495" s="99">
        <f>RES_hhdet_in_tess!S8</f>
        <v>2.0164656683070583</v>
      </c>
      <c r="T495" s="99">
        <f>RES_hhdet_in_tess!T8</f>
        <v>4.4542597780884341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10.708440455615699</v>
      </c>
      <c r="D496" s="123">
        <v>10.697689427293422</v>
      </c>
      <c r="E496" s="123">
        <v>11.631407613853879</v>
      </c>
      <c r="F496" s="123">
        <v>11.427335157059769</v>
      </c>
      <c r="G496" s="123">
        <v>11.850833964387819</v>
      </c>
      <c r="H496" s="123">
        <v>13.859705646766987</v>
      </c>
      <c r="I496" s="123">
        <v>0</v>
      </c>
      <c r="J496" s="123">
        <v>14.931162953339514</v>
      </c>
      <c r="K496" s="123">
        <v>14.341620327185264</v>
      </c>
      <c r="L496" s="123">
        <v>14.260570810388103</v>
      </c>
      <c r="M496" s="123">
        <v>13.819083477809865</v>
      </c>
      <c r="N496" s="123">
        <v>10.8127570559099</v>
      </c>
      <c r="O496" s="123">
        <v>10.508659307806504</v>
      </c>
      <c r="P496" s="123">
        <v>0</v>
      </c>
      <c r="Q496" s="123">
        <v>12.694762835380383</v>
      </c>
      <c r="R496" s="123">
        <v>13.16635066141292</v>
      </c>
      <c r="S496" s="123">
        <v>14.079566544443981</v>
      </c>
      <c r="T496" s="123">
        <v>14.745249398153495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10.280870943044297</v>
      </c>
      <c r="D498" s="99">
        <v>11.24808577365615</v>
      </c>
      <c r="E498" s="99">
        <v>11.228470655240242</v>
      </c>
      <c r="F498" s="99">
        <v>10.178133523382717</v>
      </c>
      <c r="G498" s="99">
        <v>12.948918191104317</v>
      </c>
      <c r="H498" s="99">
        <v>14.194363284529274</v>
      </c>
      <c r="I498" s="99">
        <v>0</v>
      </c>
      <c r="J498" s="99">
        <v>12.914340909204059</v>
      </c>
      <c r="K498" s="99">
        <v>13.555026774927741</v>
      </c>
      <c r="L498" s="99">
        <v>17.47062899663845</v>
      </c>
      <c r="M498" s="99">
        <v>13.604025038964858</v>
      </c>
      <c r="N498" s="99">
        <v>10.252220099627202</v>
      </c>
      <c r="O498" s="99">
        <v>11.383951157179311</v>
      </c>
      <c r="P498" s="99">
        <v>0</v>
      </c>
      <c r="Q498" s="99">
        <v>11.276154508203945</v>
      </c>
      <c r="R498" s="99">
        <v>10.426295392908532</v>
      </c>
      <c r="S498" s="99">
        <v>15.050579164140565</v>
      </c>
      <c r="T498" s="99">
        <v>16.935966223855036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10.283086552148655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2.3999939072143173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7.8830926449343384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10.791207432138464</v>
      </c>
      <c r="D502" s="102">
        <v>10.580237777227101</v>
      </c>
      <c r="E502" s="102">
        <v>11.680384326980244</v>
      </c>
      <c r="F502" s="102">
        <v>11.552476316780808</v>
      </c>
      <c r="G502" s="102">
        <v>11.734481963111746</v>
      </c>
      <c r="H502" s="102">
        <v>13.823729023991238</v>
      </c>
      <c r="I502" s="102">
        <v>0</v>
      </c>
      <c r="J502" s="102">
        <v>14.96020951842527</v>
      </c>
      <c r="K502" s="102">
        <v>14.382935211929871</v>
      </c>
      <c r="L502" s="102">
        <v>14.096413436036311</v>
      </c>
      <c r="M502" s="102">
        <v>13.827650199559168</v>
      </c>
      <c r="N502" s="102">
        <v>10.837521171438425</v>
      </c>
      <c r="O502" s="102">
        <v>10.458424181507462</v>
      </c>
      <c r="P502" s="102">
        <v>0</v>
      </c>
      <c r="Q502" s="102">
        <v>12.721683659894891</v>
      </c>
      <c r="R502" s="102">
        <v>13.301509837733107</v>
      </c>
      <c r="S502" s="102">
        <v>14.010337288014338</v>
      </c>
      <c r="T502" s="102">
        <v>14.590276180095872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10.797335781944149</v>
      </c>
      <c r="D503" s="105">
        <v>10.584413139013497</v>
      </c>
      <c r="E503" s="105">
        <v>11.681754904044055</v>
      </c>
      <c r="F503" s="105">
        <v>11.549810551682107</v>
      </c>
      <c r="G503" s="105">
        <v>11.728882404858544</v>
      </c>
      <c r="H503" s="105">
        <v>13.814358881355099</v>
      </c>
      <c r="I503" s="105">
        <v>0</v>
      </c>
      <c r="J503" s="105">
        <v>14.974418524511892</v>
      </c>
      <c r="K503" s="105">
        <v>14.403449501313728</v>
      </c>
      <c r="L503" s="105">
        <v>14.111296714659135</v>
      </c>
      <c r="M503" s="105">
        <v>13.837543873275921</v>
      </c>
      <c r="N503" s="105">
        <v>10.845542748936218</v>
      </c>
      <c r="O503" s="105">
        <v>10.461074613577139</v>
      </c>
      <c r="P503" s="105">
        <v>0</v>
      </c>
      <c r="Q503" s="105">
        <v>12.724121620957529</v>
      </c>
      <c r="R503" s="105">
        <v>13.305497457650254</v>
      </c>
      <c r="S503" s="105">
        <v>14.011918857294281</v>
      </c>
      <c r="T503" s="105">
        <v>14.591090714295206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2.5210106649699631</v>
      </c>
      <c r="D504" s="99">
        <v>2.4173382494551827</v>
      </c>
      <c r="E504" s="99">
        <v>3.2590560887978199</v>
      </c>
      <c r="F504" s="99">
        <v>2.7396929154189689</v>
      </c>
      <c r="G504" s="99">
        <v>2.3838672181002152</v>
      </c>
      <c r="H504" s="99">
        <v>3.7847650400975468</v>
      </c>
      <c r="I504" s="99">
        <v>0</v>
      </c>
      <c r="J504" s="99">
        <v>3.8216128204475379</v>
      </c>
      <c r="K504" s="99">
        <v>3.4005268724347535</v>
      </c>
      <c r="L504" s="99">
        <v>3.1976202927609432</v>
      </c>
      <c r="M504" s="99">
        <v>3.6180096305875358</v>
      </c>
      <c r="N504" s="99">
        <v>1.7179507810953356</v>
      </c>
      <c r="O504" s="99">
        <v>1.7839834523045424</v>
      </c>
      <c r="P504" s="99">
        <v>0</v>
      </c>
      <c r="Q504" s="99">
        <v>3.3900076999368896</v>
      </c>
      <c r="R504" s="99">
        <v>3.4383252747436024</v>
      </c>
      <c r="S504" s="99">
        <v>3.4144734158966781</v>
      </c>
      <c r="T504" s="99">
        <v>3.650551640409331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8.2763251169741849</v>
      </c>
      <c r="D505" s="99">
        <v>8.1670748895583163</v>
      </c>
      <c r="E505" s="99">
        <v>8.4226988152462354</v>
      </c>
      <c r="F505" s="99">
        <v>8.8101176362631399</v>
      </c>
      <c r="G505" s="99">
        <v>9.345015186758328</v>
      </c>
      <c r="H505" s="99">
        <v>10.029593841257554</v>
      </c>
      <c r="I505" s="99">
        <v>0</v>
      </c>
      <c r="J505" s="99">
        <v>11.152805704064354</v>
      </c>
      <c r="K505" s="99">
        <v>11.002922628878974</v>
      </c>
      <c r="L505" s="99">
        <v>10.913676421898193</v>
      </c>
      <c r="M505" s="99">
        <v>10.219534242688386</v>
      </c>
      <c r="N505" s="99">
        <v>9.1275919678408819</v>
      </c>
      <c r="O505" s="99">
        <v>8.6770911612725978</v>
      </c>
      <c r="P505" s="99">
        <v>0</v>
      </c>
      <c r="Q505" s="99">
        <v>9.3341139210206396</v>
      </c>
      <c r="R505" s="99">
        <v>9.8671721829066517</v>
      </c>
      <c r="S505" s="99">
        <v>10.597445441397605</v>
      </c>
      <c r="T505" s="99">
        <v>10.940539073885878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4.6681095068386238</v>
      </c>
      <c r="D506" s="123">
        <v>4.7180191349241944</v>
      </c>
      <c r="E506" s="123">
        <v>4.7967390690424141</v>
      </c>
      <c r="F506" s="123">
        <v>4.8243697545760895</v>
      </c>
      <c r="G506" s="123">
        <v>4.9834405359081071</v>
      </c>
      <c r="H506" s="123">
        <v>5.1683126141708886</v>
      </c>
      <c r="I506" s="123">
        <v>0</v>
      </c>
      <c r="J506" s="123">
        <v>4.755589386434572</v>
      </c>
      <c r="K506" s="123">
        <v>4.3908663973822506</v>
      </c>
      <c r="L506" s="123">
        <v>4.5270769832375874</v>
      </c>
      <c r="M506" s="123">
        <v>3.8627688974403469</v>
      </c>
      <c r="N506" s="123">
        <v>3.1246645193898153</v>
      </c>
      <c r="O506" s="123">
        <v>3.0317227953846091</v>
      </c>
      <c r="P506" s="123">
        <v>0</v>
      </c>
      <c r="Q506" s="123">
        <v>3.0988133702121283</v>
      </c>
      <c r="R506" s="123">
        <v>3.0956565841408272</v>
      </c>
      <c r="S506" s="123">
        <v>4.0422364841333582</v>
      </c>
      <c r="T506" s="123">
        <v>4.4657474969367819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4.5907506115631387</v>
      </c>
      <c r="D508" s="99">
        <v>4.7180191349241944</v>
      </c>
      <c r="E508" s="99">
        <v>4.7967390690424141</v>
      </c>
      <c r="F508" s="99">
        <v>4.7629872836293305</v>
      </c>
      <c r="G508" s="99">
        <v>5.0242472106142424</v>
      </c>
      <c r="H508" s="99">
        <v>5.2764406508392252</v>
      </c>
      <c r="I508" s="99">
        <v>0</v>
      </c>
      <c r="J508" s="99">
        <v>4.5711553230090534</v>
      </c>
      <c r="K508" s="99">
        <v>4.5672097688102928</v>
      </c>
      <c r="L508" s="99">
        <v>4.7440994499767299</v>
      </c>
      <c r="M508" s="99">
        <v>3.7719855853282525</v>
      </c>
      <c r="N508" s="99">
        <v>2.9794217676262225</v>
      </c>
      <c r="O508" s="99">
        <v>3.0882081133277315</v>
      </c>
      <c r="P508" s="99">
        <v>0</v>
      </c>
      <c r="Q508" s="99">
        <v>3.1064015299788896</v>
      </c>
      <c r="R508" s="99">
        <v>2.9077813723792505</v>
      </c>
      <c r="S508" s="99">
        <v>4.0918647435610644</v>
      </c>
      <c r="T508" s="99">
        <v>4.5823887171118489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5.1404203923298288</v>
      </c>
      <c r="D509" s="110">
        <v>0</v>
      </c>
      <c r="E509" s="110">
        <v>0</v>
      </c>
      <c r="F509" s="110">
        <v>5.1986144158896064</v>
      </c>
      <c r="G509" s="110">
        <v>4.860581730341246</v>
      </c>
      <c r="H509" s="110">
        <v>4.8247808310058611</v>
      </c>
      <c r="I509" s="110">
        <v>0</v>
      </c>
      <c r="J509" s="110">
        <v>5.2802230694429104</v>
      </c>
      <c r="K509" s="110">
        <v>4.1201768524450912</v>
      </c>
      <c r="L509" s="110">
        <v>4.193972731963556</v>
      </c>
      <c r="M509" s="110">
        <v>3.9711157323675939</v>
      </c>
      <c r="N509" s="110">
        <v>3.3078514480369066</v>
      </c>
      <c r="O509" s="110">
        <v>2.9099157078345783</v>
      </c>
      <c r="P509" s="110">
        <v>0</v>
      </c>
      <c r="Q509" s="110">
        <v>3.0927598944431396</v>
      </c>
      <c r="R509" s="110">
        <v>3.2702989800043736</v>
      </c>
      <c r="S509" s="110">
        <v>3.9558093497298179</v>
      </c>
      <c r="T509" s="110">
        <v>4.313606774969303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43.776891918077787</v>
      </c>
      <c r="D511" s="118">
        <f t="shared" si="254"/>
        <v>50.53321618872279</v>
      </c>
      <c r="E511" s="118">
        <f t="shared" si="254"/>
        <v>52.131321804620839</v>
      </c>
      <c r="F511" s="118">
        <f t="shared" si="254"/>
        <v>49.874970301178763</v>
      </c>
      <c r="G511" s="118">
        <f t="shared" si="254"/>
        <v>54.013779822196199</v>
      </c>
      <c r="H511" s="118">
        <f t="shared" si="254"/>
        <v>55.743470407946127</v>
      </c>
      <c r="I511" s="118">
        <f t="shared" si="254"/>
        <v>0</v>
      </c>
      <c r="J511" s="118">
        <f t="shared" si="254"/>
        <v>46.648934456196066</v>
      </c>
      <c r="K511" s="118">
        <f t="shared" si="254"/>
        <v>43.223418630523959</v>
      </c>
      <c r="L511" s="118">
        <f t="shared" si="254"/>
        <v>45.377131792094175</v>
      </c>
      <c r="M511" s="118">
        <f t="shared" si="254"/>
        <v>50.676491064349527</v>
      </c>
      <c r="N511" s="118">
        <f t="shared" si="254"/>
        <v>46.09179723356867</v>
      </c>
      <c r="O511" s="118">
        <f t="shared" si="254"/>
        <v>43.054494884544326</v>
      </c>
      <c r="P511" s="118">
        <f t="shared" si="254"/>
        <v>0</v>
      </c>
      <c r="Q511" s="118">
        <f t="shared" si="254"/>
        <v>31.831159661978344</v>
      </c>
      <c r="R511" s="118">
        <f t="shared" ref="R511:V511" si="255">R512+R515+R517+R527</f>
        <v>38.473641500258431</v>
      </c>
      <c r="S511" s="118">
        <f t="shared" si="255"/>
        <v>44.82039881738477</v>
      </c>
      <c r="T511" s="118">
        <f t="shared" si="255"/>
        <v>30.794494804878944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41.509157495718839</v>
      </c>
      <c r="D512" s="123">
        <f t="shared" si="257"/>
        <v>47.837589916117437</v>
      </c>
      <c r="E512" s="123">
        <f t="shared" si="257"/>
        <v>49.735613247094832</v>
      </c>
      <c r="F512" s="123">
        <f t="shared" si="257"/>
        <v>47.882453662080366</v>
      </c>
      <c r="G512" s="123">
        <f t="shared" si="257"/>
        <v>52.018648862739859</v>
      </c>
      <c r="H512" s="123">
        <f t="shared" si="257"/>
        <v>53.601128435275626</v>
      </c>
      <c r="I512" s="123">
        <f t="shared" si="257"/>
        <v>0</v>
      </c>
      <c r="J512" s="123">
        <f t="shared" si="257"/>
        <v>45.250763345667828</v>
      </c>
      <c r="K512" s="123">
        <f t="shared" si="257"/>
        <v>41.864152375818009</v>
      </c>
      <c r="L512" s="123">
        <f t="shared" si="257"/>
        <v>43.92096218386439</v>
      </c>
      <c r="M512" s="123">
        <f t="shared" si="257"/>
        <v>49.66140524115459</v>
      </c>
      <c r="N512" s="123">
        <f t="shared" si="257"/>
        <v>45.278680338137512</v>
      </c>
      <c r="O512" s="123">
        <f t="shared" si="257"/>
        <v>42.01950524822437</v>
      </c>
      <c r="P512" s="123">
        <f t="shared" si="257"/>
        <v>0</v>
      </c>
      <c r="Q512" s="123">
        <f t="shared" si="257"/>
        <v>31.231238746922966</v>
      </c>
      <c r="R512" s="123">
        <f t="shared" ref="R512:V512" si="258">SUM(R513:R514)</f>
        <v>37.788073481970365</v>
      </c>
      <c r="S512" s="123">
        <f t="shared" si="258"/>
        <v>43.538222922590478</v>
      </c>
      <c r="T512" s="123">
        <f t="shared" si="258"/>
        <v>29.496713116949127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41.509157495718839</v>
      </c>
      <c r="D513" s="99">
        <v>47.837589916117437</v>
      </c>
      <c r="E513" s="99">
        <v>49.735613247094832</v>
      </c>
      <c r="F513" s="99">
        <v>47.882453662080366</v>
      </c>
      <c r="G513" s="99">
        <v>52.018648862739859</v>
      </c>
      <c r="H513" s="99">
        <v>53.601128435275626</v>
      </c>
      <c r="I513" s="99">
        <v>0</v>
      </c>
      <c r="J513" s="99">
        <v>45.250763345667828</v>
      </c>
      <c r="K513" s="99">
        <v>41.864152375818009</v>
      </c>
      <c r="L513" s="99">
        <v>43.92096218386439</v>
      </c>
      <c r="M513" s="99">
        <v>49.66140524115459</v>
      </c>
      <c r="N513" s="99">
        <v>45.278680338137512</v>
      </c>
      <c r="O513" s="99">
        <v>42.01950524822437</v>
      </c>
      <c r="P513" s="99">
        <v>0</v>
      </c>
      <c r="Q513" s="99">
        <v>31.231238746922966</v>
      </c>
      <c r="R513" s="99">
        <v>37.788073481970365</v>
      </c>
      <c r="S513" s="99">
        <v>43.538222922590478</v>
      </c>
      <c r="T513" s="99">
        <v>29.496713116949127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0.72180158691357466</v>
      </c>
      <c r="D517" s="123">
        <v>0.84768541284898558</v>
      </c>
      <c r="E517" s="123">
        <v>0.51802617350025959</v>
      </c>
      <c r="F517" s="123">
        <v>0.39169125478186789</v>
      </c>
      <c r="G517" s="123">
        <v>0.52047067771980504</v>
      </c>
      <c r="H517" s="123">
        <v>0.57408809060626476</v>
      </c>
      <c r="I517" s="123">
        <v>0</v>
      </c>
      <c r="J517" s="123">
        <v>7.8059222107062246E-2</v>
      </c>
      <c r="K517" s="123">
        <v>0.28044959709173495</v>
      </c>
      <c r="L517" s="123">
        <v>0.33625633022228107</v>
      </c>
      <c r="M517" s="123">
        <v>0.21530408681534358</v>
      </c>
      <c r="N517" s="123">
        <v>0.16567674242450361</v>
      </c>
      <c r="O517" s="123">
        <v>0.21312917966762307</v>
      </c>
      <c r="P517" s="123">
        <v>0</v>
      </c>
      <c r="Q517" s="123">
        <v>6.4066434411029285E-2</v>
      </c>
      <c r="R517" s="123">
        <v>0.14339284619655682</v>
      </c>
      <c r="S517" s="123">
        <v>0.28227782661482642</v>
      </c>
      <c r="T517" s="123">
        <v>0.30662903803339747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4.4340256413526076</v>
      </c>
      <c r="D519" s="99">
        <v>4.8212711964546635</v>
      </c>
      <c r="E519" s="99">
        <v>4.7793079463554236</v>
      </c>
      <c r="F519" s="99">
        <v>4.3017492056418636</v>
      </c>
      <c r="G519" s="99">
        <v>5.4303653927129307</v>
      </c>
      <c r="H519" s="99">
        <v>5.9028031880285168</v>
      </c>
      <c r="I519" s="99">
        <v>0</v>
      </c>
      <c r="J519" s="99">
        <v>5.2654493457672897</v>
      </c>
      <c r="K519" s="99">
        <v>5.4582125885595731</v>
      </c>
      <c r="L519" s="99">
        <v>6.9341508097189326</v>
      </c>
      <c r="M519" s="99">
        <v>5.2463007928432317</v>
      </c>
      <c r="N519" s="99">
        <v>3.7770675923225641</v>
      </c>
      <c r="O519" s="99">
        <v>3.9368861849871499</v>
      </c>
      <c r="P519" s="99">
        <v>0</v>
      </c>
      <c r="Q519" s="99">
        <v>3.4168765019215619</v>
      </c>
      <c r="R519" s="99">
        <v>3.0435454562079993</v>
      </c>
      <c r="S519" s="99">
        <v>4.2484238551120335</v>
      </c>
      <c r="T519" s="99">
        <v>4.6432397187914471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1.0350907605622746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1.0350907605622746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1.545932835445379</v>
      </c>
      <c r="D527" s="123">
        <v>1.8479408597563636</v>
      </c>
      <c r="E527" s="123">
        <v>1.8776823840257466</v>
      </c>
      <c r="F527" s="123">
        <v>1.6008253843165265</v>
      </c>
      <c r="G527" s="123">
        <v>1.4746602817365297</v>
      </c>
      <c r="H527" s="123">
        <v>1.5682538820642311</v>
      </c>
      <c r="I527" s="123">
        <v>0</v>
      </c>
      <c r="J527" s="123">
        <v>1.3201118884211736</v>
      </c>
      <c r="K527" s="123">
        <v>1.0788166576142222</v>
      </c>
      <c r="L527" s="123">
        <v>1.1199132780075041</v>
      </c>
      <c r="M527" s="123">
        <v>0.79978173637959493</v>
      </c>
      <c r="N527" s="123">
        <v>0.64744015300665625</v>
      </c>
      <c r="O527" s="123">
        <v>0.82186045665232854</v>
      </c>
      <c r="P527" s="123">
        <v>0</v>
      </c>
      <c r="Q527" s="123">
        <v>0.53585448064434993</v>
      </c>
      <c r="R527" s="123">
        <v>0.54217517209151156</v>
      </c>
      <c r="S527" s="123">
        <v>0.99989806817946913</v>
      </c>
      <c r="T527" s="123">
        <v>0.99115264989642216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1.7991382135000851</v>
      </c>
      <c r="D529" s="99">
        <v>1.8479408597563636</v>
      </c>
      <c r="E529" s="99">
        <v>1.8776823840257466</v>
      </c>
      <c r="F529" s="99">
        <v>1.8633878943567834</v>
      </c>
      <c r="G529" s="99">
        <v>1.9644581610275913</v>
      </c>
      <c r="H529" s="99">
        <v>2.0618682187139559</v>
      </c>
      <c r="I529" s="99">
        <v>0</v>
      </c>
      <c r="J529" s="99">
        <v>1.7841949384490181</v>
      </c>
      <c r="K529" s="99">
        <v>1.7816223998921006</v>
      </c>
      <c r="L529" s="99">
        <v>1.8495537470123928</v>
      </c>
      <c r="M529" s="99">
        <v>1.4699151560042252</v>
      </c>
      <c r="N529" s="99">
        <v>1.1607736649522002</v>
      </c>
      <c r="O529" s="99">
        <v>1.2029798983253672</v>
      </c>
      <c r="P529" s="99">
        <v>0</v>
      </c>
      <c r="Q529" s="99">
        <v>1.207559393001352</v>
      </c>
      <c r="R529" s="99">
        <v>1.1254314585441421</v>
      </c>
      <c r="S529" s="99">
        <v>1.5740603503300674</v>
      </c>
      <c r="T529" s="99">
        <v>1.7510363481503459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125081</v>
      </c>
      <c r="C5" s="120">
        <v>110408</v>
      </c>
      <c r="D5" s="120">
        <v>95044</v>
      </c>
      <c r="E5" s="120">
        <v>74648</v>
      </c>
      <c r="F5" s="120">
        <v>56898</v>
      </c>
      <c r="G5" s="120">
        <v>43974</v>
      </c>
      <c r="H5" s="120">
        <v>32237</v>
      </c>
      <c r="I5" s="120">
        <v>21046</v>
      </c>
      <c r="J5" s="120">
        <v>16036</v>
      </c>
      <c r="K5" s="120">
        <v>14690</v>
      </c>
      <c r="L5" s="120">
        <v>14578</v>
      </c>
      <c r="M5" s="120">
        <v>14311</v>
      </c>
      <c r="N5" s="120">
        <v>11402</v>
      </c>
      <c r="O5" s="120">
        <v>9855</v>
      </c>
      <c r="P5" s="120">
        <v>8830</v>
      </c>
      <c r="Q5" s="120">
        <v>8381</v>
      </c>
      <c r="R5" s="120">
        <v>7747</v>
      </c>
      <c r="S5" s="120">
        <v>8041</v>
      </c>
      <c r="T5" s="120">
        <v>7773</v>
      </c>
      <c r="U5" s="120">
        <v>6663</v>
      </c>
      <c r="V5" s="120">
        <v>3958</v>
      </c>
      <c r="W5" s="120">
        <v>2464</v>
      </c>
      <c r="X5" s="120">
        <v>1683</v>
      </c>
      <c r="Y5" s="120">
        <v>1710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125081</v>
      </c>
      <c r="C7" s="52">
        <v>110408</v>
      </c>
      <c r="D7" s="52">
        <v>95044</v>
      </c>
      <c r="E7" s="52">
        <v>74648</v>
      </c>
      <c r="F7" s="52">
        <v>56898</v>
      </c>
      <c r="G7" s="52">
        <v>43974</v>
      </c>
      <c r="H7" s="52">
        <v>32237</v>
      </c>
      <c r="I7" s="52">
        <v>21046</v>
      </c>
      <c r="J7" s="52">
        <v>16036</v>
      </c>
      <c r="K7" s="52">
        <v>14690</v>
      </c>
      <c r="L7" s="52">
        <v>14578</v>
      </c>
      <c r="M7" s="52">
        <v>14311</v>
      </c>
      <c r="N7" s="52">
        <v>11402</v>
      </c>
      <c r="O7" s="52">
        <v>9855</v>
      </c>
      <c r="P7" s="52">
        <v>8830</v>
      </c>
      <c r="Q7" s="52">
        <v>8381</v>
      </c>
      <c r="R7" s="52">
        <v>7747</v>
      </c>
      <c r="S7" s="52">
        <v>8041</v>
      </c>
      <c r="T7" s="52">
        <v>7773</v>
      </c>
      <c r="U7" s="52">
        <v>6663</v>
      </c>
      <c r="V7" s="52">
        <v>3958</v>
      </c>
      <c r="W7" s="52">
        <v>2464</v>
      </c>
      <c r="X7" s="52">
        <v>1683</v>
      </c>
      <c r="Y7" s="52">
        <v>1710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248</v>
      </c>
      <c r="C9" s="52">
        <v>426</v>
      </c>
      <c r="D9" s="52">
        <v>540</v>
      </c>
      <c r="E9" s="52">
        <v>499</v>
      </c>
      <c r="F9" s="52">
        <v>451</v>
      </c>
      <c r="G9" s="52">
        <v>391</v>
      </c>
      <c r="H9" s="52">
        <v>317</v>
      </c>
      <c r="I9" s="52">
        <v>245</v>
      </c>
      <c r="J9" s="52">
        <v>166</v>
      </c>
      <c r="K9" s="52">
        <v>57</v>
      </c>
      <c r="L9" s="52">
        <v>7</v>
      </c>
      <c r="M9" s="52">
        <v>6</v>
      </c>
      <c r="N9" s="52">
        <v>161</v>
      </c>
      <c r="O9" s="52">
        <v>586</v>
      </c>
      <c r="P9" s="52">
        <v>955</v>
      </c>
      <c r="Q9" s="52">
        <v>1163</v>
      </c>
      <c r="R9" s="52">
        <v>1134</v>
      </c>
      <c r="S9" s="52">
        <v>1088</v>
      </c>
      <c r="T9" s="52">
        <v>1002</v>
      </c>
      <c r="U9" s="52">
        <v>846</v>
      </c>
      <c r="V9" s="52">
        <v>581</v>
      </c>
      <c r="W9" s="52">
        <v>312</v>
      </c>
      <c r="X9" s="52">
        <v>149</v>
      </c>
      <c r="Y9" s="52">
        <v>112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34802</v>
      </c>
      <c r="C11" s="52">
        <v>30157</v>
      </c>
      <c r="D11" s="52">
        <v>25454</v>
      </c>
      <c r="E11" s="52">
        <v>19799</v>
      </c>
      <c r="F11" s="52">
        <v>14641</v>
      </c>
      <c r="G11" s="52">
        <v>9804</v>
      </c>
      <c r="H11" s="52">
        <v>5063</v>
      </c>
      <c r="I11" s="52">
        <v>2430</v>
      </c>
      <c r="J11" s="52">
        <v>1790</v>
      </c>
      <c r="K11" s="52">
        <v>1499</v>
      </c>
      <c r="L11" s="52">
        <v>1311</v>
      </c>
      <c r="M11" s="52">
        <v>1221</v>
      </c>
      <c r="N11" s="52">
        <v>795</v>
      </c>
      <c r="O11" s="52">
        <v>497</v>
      </c>
      <c r="P11" s="52">
        <v>446</v>
      </c>
      <c r="Q11" s="52">
        <v>426</v>
      </c>
      <c r="R11" s="52">
        <v>396</v>
      </c>
      <c r="S11" s="52">
        <v>415</v>
      </c>
      <c r="T11" s="52">
        <v>411</v>
      </c>
      <c r="U11" s="52">
        <v>354</v>
      </c>
      <c r="V11" s="52">
        <v>215</v>
      </c>
      <c r="W11" s="52">
        <v>98</v>
      </c>
      <c r="X11" s="52">
        <v>72</v>
      </c>
      <c r="Y11" s="52">
        <v>72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1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90279</v>
      </c>
      <c r="C13" s="52">
        <v>79953</v>
      </c>
      <c r="D13" s="52">
        <v>69264</v>
      </c>
      <c r="E13" s="52">
        <v>54530</v>
      </c>
      <c r="F13" s="52">
        <v>41945</v>
      </c>
      <c r="G13" s="52">
        <v>33823</v>
      </c>
      <c r="H13" s="52">
        <v>26807</v>
      </c>
      <c r="I13" s="52">
        <v>18331</v>
      </c>
      <c r="J13" s="52">
        <v>14065</v>
      </c>
      <c r="K13" s="52">
        <v>13060</v>
      </c>
      <c r="L13" s="52">
        <v>13095</v>
      </c>
      <c r="M13" s="52">
        <v>12854</v>
      </c>
      <c r="N13" s="52">
        <v>10046</v>
      </c>
      <c r="O13" s="52">
        <v>8643</v>
      </c>
      <c r="P13" s="52">
        <v>7741</v>
      </c>
      <c r="Q13" s="52">
        <v>7341</v>
      </c>
      <c r="R13" s="52">
        <v>6783</v>
      </c>
      <c r="S13" s="52">
        <v>7043</v>
      </c>
      <c r="T13" s="52">
        <v>6815</v>
      </c>
      <c r="U13" s="52">
        <v>5835</v>
      </c>
      <c r="V13" s="52">
        <v>3462</v>
      </c>
      <c r="W13" s="52">
        <v>2110</v>
      </c>
      <c r="X13" s="52">
        <v>1430</v>
      </c>
      <c r="Y13" s="52">
        <v>1454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297</v>
      </c>
      <c r="D14" s="52">
        <v>325</v>
      </c>
      <c r="E14" s="52">
        <v>318</v>
      </c>
      <c r="F14" s="52">
        <v>311</v>
      </c>
      <c r="G14" s="52">
        <v>346</v>
      </c>
      <c r="H14" s="52">
        <v>366</v>
      </c>
      <c r="I14" s="52">
        <v>284</v>
      </c>
      <c r="J14" s="52">
        <v>181</v>
      </c>
      <c r="K14" s="52">
        <v>131</v>
      </c>
      <c r="L14" s="52">
        <v>172</v>
      </c>
      <c r="M14" s="52">
        <v>236</v>
      </c>
      <c r="N14" s="52">
        <v>561</v>
      </c>
      <c r="O14" s="52">
        <v>715</v>
      </c>
      <c r="P14" s="52">
        <v>643</v>
      </c>
      <c r="Q14" s="52">
        <v>614</v>
      </c>
      <c r="R14" s="52">
        <v>568</v>
      </c>
      <c r="S14" s="52">
        <v>583</v>
      </c>
      <c r="T14" s="52">
        <v>547</v>
      </c>
      <c r="U14" s="52">
        <v>474</v>
      </c>
      <c r="V14" s="52">
        <v>281</v>
      </c>
      <c r="W14" s="52">
        <v>256</v>
      </c>
      <c r="X14" s="52">
        <v>181</v>
      </c>
      <c r="Y14" s="52">
        <v>184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111884</v>
      </c>
      <c r="C16" s="52">
        <v>98588</v>
      </c>
      <c r="D16" s="52">
        <v>85287</v>
      </c>
      <c r="E16" s="52">
        <v>67127</v>
      </c>
      <c r="F16" s="52">
        <v>51123</v>
      </c>
      <c r="G16" s="52">
        <v>38532</v>
      </c>
      <c r="H16" s="52">
        <v>26853</v>
      </c>
      <c r="I16" s="52">
        <v>16999</v>
      </c>
      <c r="J16" s="52">
        <v>12834</v>
      </c>
      <c r="K16" s="52">
        <v>11447</v>
      </c>
      <c r="L16" s="52">
        <v>10791</v>
      </c>
      <c r="M16" s="52">
        <v>10308</v>
      </c>
      <c r="N16" s="52">
        <v>7508</v>
      </c>
      <c r="O16" s="52">
        <v>6286</v>
      </c>
      <c r="P16" s="52">
        <v>5631</v>
      </c>
      <c r="Q16" s="52">
        <v>5344</v>
      </c>
      <c r="R16" s="52">
        <v>4938</v>
      </c>
      <c r="S16" s="52">
        <v>5135</v>
      </c>
      <c r="T16" s="52">
        <v>4973</v>
      </c>
      <c r="U16" s="52">
        <v>4176</v>
      </c>
      <c r="V16" s="52">
        <v>2417</v>
      </c>
      <c r="W16" s="52">
        <v>1223</v>
      </c>
      <c r="X16" s="52">
        <v>830</v>
      </c>
      <c r="Y16" s="52">
        <v>839</v>
      </c>
      <c r="DA16" s="63" t="s">
        <v>1075</v>
      </c>
    </row>
    <row r="17" spans="1:105" ht="12" customHeight="1" x14ac:dyDescent="0.25">
      <c r="A17" s="109" t="s">
        <v>120</v>
      </c>
      <c r="B17" s="36">
        <v>13197</v>
      </c>
      <c r="C17" s="36">
        <v>11820</v>
      </c>
      <c r="D17" s="36">
        <v>9757</v>
      </c>
      <c r="E17" s="36">
        <v>7521</v>
      </c>
      <c r="F17" s="36">
        <v>5775</v>
      </c>
      <c r="G17" s="36">
        <v>5442</v>
      </c>
      <c r="H17" s="36">
        <v>5384</v>
      </c>
      <c r="I17" s="36">
        <v>4047</v>
      </c>
      <c r="J17" s="36">
        <v>3202</v>
      </c>
      <c r="K17" s="36">
        <v>3243</v>
      </c>
      <c r="L17" s="36">
        <v>3787</v>
      </c>
      <c r="M17" s="36">
        <v>4003</v>
      </c>
      <c r="N17" s="36">
        <v>3894</v>
      </c>
      <c r="O17" s="36">
        <v>3569</v>
      </c>
      <c r="P17" s="36">
        <v>3199</v>
      </c>
      <c r="Q17" s="36">
        <v>3037</v>
      </c>
      <c r="R17" s="36">
        <v>2809</v>
      </c>
      <c r="S17" s="36">
        <v>2906</v>
      </c>
      <c r="T17" s="36">
        <v>2800</v>
      </c>
      <c r="U17" s="36">
        <v>2487</v>
      </c>
      <c r="V17" s="36">
        <v>1541</v>
      </c>
      <c r="W17" s="36">
        <v>1241</v>
      </c>
      <c r="X17" s="36">
        <v>853</v>
      </c>
      <c r="Y17" s="36">
        <v>871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14673</v>
      </c>
      <c r="D21" s="52">
        <v>15364</v>
      </c>
      <c r="E21" s="52">
        <v>20396</v>
      </c>
      <c r="F21" s="52">
        <v>17750</v>
      </c>
      <c r="G21" s="52">
        <v>12924</v>
      </c>
      <c r="H21" s="52">
        <v>11737</v>
      </c>
      <c r="I21" s="52">
        <v>11191</v>
      </c>
      <c r="J21" s="52">
        <v>5010</v>
      </c>
      <c r="K21" s="52">
        <v>1346</v>
      </c>
      <c r="L21" s="52">
        <v>112</v>
      </c>
      <c r="M21" s="52">
        <v>267</v>
      </c>
      <c r="N21" s="52">
        <v>6493</v>
      </c>
      <c r="O21" s="52">
        <v>7819</v>
      </c>
      <c r="P21" s="52">
        <v>1025</v>
      </c>
      <c r="Q21" s="52">
        <v>449</v>
      </c>
      <c r="R21" s="52">
        <v>634</v>
      </c>
      <c r="S21" s="52">
        <v>0</v>
      </c>
      <c r="T21" s="52">
        <v>268</v>
      </c>
      <c r="U21" s="52">
        <v>1110</v>
      </c>
      <c r="V21" s="52">
        <v>2706</v>
      </c>
      <c r="W21" s="52">
        <v>1494</v>
      </c>
      <c r="X21" s="52">
        <v>781</v>
      </c>
      <c r="Y21" s="52">
        <v>0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39</v>
      </c>
      <c r="D23" s="52">
        <v>38</v>
      </c>
      <c r="E23" s="52">
        <v>42</v>
      </c>
      <c r="F23" s="52">
        <v>49</v>
      </c>
      <c r="G23" s="52">
        <v>61</v>
      </c>
      <c r="H23" s="52">
        <v>75</v>
      </c>
      <c r="I23" s="52">
        <v>73</v>
      </c>
      <c r="J23" s="52">
        <v>80</v>
      </c>
      <c r="K23" s="52">
        <v>110</v>
      </c>
      <c r="L23" s="52">
        <v>51</v>
      </c>
      <c r="M23" s="52">
        <v>1</v>
      </c>
      <c r="N23" s="52">
        <v>1</v>
      </c>
      <c r="O23" s="52">
        <v>5</v>
      </c>
      <c r="P23" s="52">
        <v>3</v>
      </c>
      <c r="Q23" s="52">
        <v>13</v>
      </c>
      <c r="R23" s="52">
        <v>31</v>
      </c>
      <c r="S23" s="52">
        <v>68</v>
      </c>
      <c r="T23" s="52">
        <v>114</v>
      </c>
      <c r="U23" s="52">
        <v>175</v>
      </c>
      <c r="V23" s="52">
        <v>271</v>
      </c>
      <c r="W23" s="52">
        <v>288</v>
      </c>
      <c r="X23" s="52">
        <v>189</v>
      </c>
      <c r="Y23" s="52">
        <v>74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5438</v>
      </c>
      <c r="D25" s="52">
        <v>5440</v>
      </c>
      <c r="E25" s="52">
        <v>5655</v>
      </c>
      <c r="F25" s="52">
        <v>5272</v>
      </c>
      <c r="G25" s="52">
        <v>5522</v>
      </c>
      <c r="H25" s="52">
        <v>5589</v>
      </c>
      <c r="I25" s="52">
        <v>2633</v>
      </c>
      <c r="J25" s="52">
        <v>640</v>
      </c>
      <c r="K25" s="52">
        <v>321</v>
      </c>
      <c r="L25" s="52">
        <v>258</v>
      </c>
      <c r="M25" s="52">
        <v>140</v>
      </c>
      <c r="N25" s="52">
        <v>583</v>
      </c>
      <c r="O25" s="52">
        <v>638</v>
      </c>
      <c r="P25" s="52">
        <v>51</v>
      </c>
      <c r="Q25" s="52">
        <v>20</v>
      </c>
      <c r="R25" s="52">
        <v>30</v>
      </c>
      <c r="S25" s="52">
        <v>5</v>
      </c>
      <c r="T25" s="52">
        <v>41</v>
      </c>
      <c r="U25" s="52">
        <v>104</v>
      </c>
      <c r="V25" s="52">
        <v>146</v>
      </c>
      <c r="W25" s="52">
        <v>136</v>
      </c>
      <c r="X25" s="52">
        <v>26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14106</v>
      </c>
      <c r="D27" s="52">
        <v>14113</v>
      </c>
      <c r="E27" s="52">
        <v>14734</v>
      </c>
      <c r="F27" s="52">
        <v>13723</v>
      </c>
      <c r="G27" s="52">
        <v>14509</v>
      </c>
      <c r="H27" s="52">
        <v>14833</v>
      </c>
      <c r="I27" s="52">
        <v>8476</v>
      </c>
      <c r="J27" s="52">
        <v>4266</v>
      </c>
      <c r="K27" s="52">
        <v>1514</v>
      </c>
      <c r="L27" s="52">
        <v>1285</v>
      </c>
      <c r="M27" s="52">
        <v>1335</v>
      </c>
      <c r="N27" s="52">
        <v>5830</v>
      </c>
      <c r="O27" s="52">
        <v>7031</v>
      </c>
      <c r="P27" s="52">
        <v>904</v>
      </c>
      <c r="Q27" s="52">
        <v>400</v>
      </c>
      <c r="R27" s="52">
        <v>559</v>
      </c>
      <c r="S27" s="52">
        <v>79</v>
      </c>
      <c r="T27" s="52">
        <v>711</v>
      </c>
      <c r="U27" s="52">
        <v>1789</v>
      </c>
      <c r="V27" s="52">
        <v>2585</v>
      </c>
      <c r="W27" s="52">
        <v>2281</v>
      </c>
      <c r="X27" s="52">
        <v>681</v>
      </c>
      <c r="Y27" s="52">
        <v>1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7</v>
      </c>
      <c r="F28" s="52">
        <v>8</v>
      </c>
      <c r="G28" s="52">
        <v>23</v>
      </c>
      <c r="H28" s="52">
        <v>38</v>
      </c>
      <c r="I28" s="52">
        <v>82</v>
      </c>
      <c r="J28" s="52">
        <v>103</v>
      </c>
      <c r="K28" s="52">
        <v>84</v>
      </c>
      <c r="L28" s="52">
        <v>10</v>
      </c>
      <c r="M28" s="52">
        <v>11</v>
      </c>
      <c r="N28" s="52">
        <v>81</v>
      </c>
      <c r="O28" s="52">
        <v>156</v>
      </c>
      <c r="P28" s="52">
        <v>72</v>
      </c>
      <c r="Q28" s="52">
        <v>29</v>
      </c>
      <c r="R28" s="52">
        <v>46</v>
      </c>
      <c r="S28" s="52">
        <v>12</v>
      </c>
      <c r="T28" s="52">
        <v>85</v>
      </c>
      <c r="U28" s="52">
        <v>161</v>
      </c>
      <c r="V28" s="52">
        <v>219</v>
      </c>
      <c r="W28" s="52">
        <v>146</v>
      </c>
      <c r="X28" s="52">
        <v>75</v>
      </c>
      <c r="Y28" s="52">
        <v>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17482</v>
      </c>
      <c r="D30" s="52">
        <v>17490</v>
      </c>
      <c r="E30" s="52">
        <v>18160</v>
      </c>
      <c r="F30" s="52">
        <v>17081</v>
      </c>
      <c r="G30" s="52">
        <v>17942</v>
      </c>
      <c r="H30" s="52">
        <v>18309</v>
      </c>
      <c r="I30" s="52">
        <v>9854</v>
      </c>
      <c r="J30" s="52">
        <v>4166</v>
      </c>
      <c r="K30" s="52">
        <v>1733</v>
      </c>
      <c r="L30" s="52">
        <v>1529</v>
      </c>
      <c r="M30" s="52">
        <v>1146</v>
      </c>
      <c r="N30" s="52">
        <v>4799</v>
      </c>
      <c r="O30" s="52">
        <v>5513</v>
      </c>
      <c r="P30" s="52">
        <v>655</v>
      </c>
      <c r="Q30" s="52">
        <v>287</v>
      </c>
      <c r="R30" s="52">
        <v>406</v>
      </c>
      <c r="S30" s="52">
        <v>55</v>
      </c>
      <c r="T30" s="52">
        <v>491</v>
      </c>
      <c r="U30" s="52">
        <v>1285</v>
      </c>
      <c r="V30" s="52">
        <v>1864</v>
      </c>
      <c r="W30" s="52">
        <v>1674</v>
      </c>
      <c r="X30" s="52">
        <v>393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2062</v>
      </c>
      <c r="D31" s="36">
        <v>2063</v>
      </c>
      <c r="E31" s="36">
        <v>2236</v>
      </c>
      <c r="F31" s="36">
        <v>1923</v>
      </c>
      <c r="G31" s="36">
        <v>2112</v>
      </c>
      <c r="H31" s="36">
        <v>2149</v>
      </c>
      <c r="I31" s="36">
        <v>1337</v>
      </c>
      <c r="J31" s="36">
        <v>845</v>
      </c>
      <c r="K31" s="36">
        <v>185</v>
      </c>
      <c r="L31" s="36">
        <v>24</v>
      </c>
      <c r="M31" s="36">
        <v>340</v>
      </c>
      <c r="N31" s="36">
        <v>1694</v>
      </c>
      <c r="O31" s="36">
        <v>2312</v>
      </c>
      <c r="P31" s="36">
        <v>370</v>
      </c>
      <c r="Q31" s="36">
        <v>162</v>
      </c>
      <c r="R31" s="36">
        <v>228</v>
      </c>
      <c r="S31" s="36">
        <v>46</v>
      </c>
      <c r="T31" s="36">
        <v>347</v>
      </c>
      <c r="U31" s="36">
        <v>757</v>
      </c>
      <c r="V31" s="36">
        <v>1092</v>
      </c>
      <c r="W31" s="36">
        <v>888</v>
      </c>
      <c r="X31" s="36">
        <v>391</v>
      </c>
      <c r="Y31" s="36">
        <v>0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3584</v>
      </c>
      <c r="O35" s="52">
        <v>6272</v>
      </c>
      <c r="P35" s="52">
        <v>0</v>
      </c>
      <c r="Q35" s="52">
        <v>0</v>
      </c>
      <c r="R35" s="52">
        <v>0</v>
      </c>
      <c r="S35" s="52">
        <v>294</v>
      </c>
      <c r="T35" s="52">
        <v>0</v>
      </c>
      <c r="U35" s="52">
        <v>0</v>
      </c>
      <c r="V35" s="52">
        <v>1</v>
      </c>
      <c r="W35" s="52">
        <v>0</v>
      </c>
      <c r="X35" s="52">
        <v>0</v>
      </c>
      <c r="Y35" s="52">
        <v>27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217</v>
      </c>
      <c r="D37" s="52">
        <v>152</v>
      </c>
      <c r="E37" s="52">
        <v>1</v>
      </c>
      <c r="F37" s="52">
        <v>1</v>
      </c>
      <c r="G37" s="52">
        <v>1</v>
      </c>
      <c r="H37" s="52">
        <v>1</v>
      </c>
      <c r="I37" s="52">
        <v>1</v>
      </c>
      <c r="J37" s="52">
        <v>1</v>
      </c>
      <c r="K37" s="52">
        <v>1</v>
      </c>
      <c r="L37" s="52">
        <v>1</v>
      </c>
      <c r="M37" s="52">
        <v>0</v>
      </c>
      <c r="N37" s="52">
        <v>156</v>
      </c>
      <c r="O37" s="52">
        <v>430</v>
      </c>
      <c r="P37" s="52">
        <v>372</v>
      </c>
      <c r="Q37" s="52">
        <v>221</v>
      </c>
      <c r="R37" s="52">
        <v>2</v>
      </c>
      <c r="S37" s="52">
        <v>22</v>
      </c>
      <c r="T37" s="52">
        <v>28</v>
      </c>
      <c r="U37" s="52">
        <v>19</v>
      </c>
      <c r="V37" s="52">
        <v>6</v>
      </c>
      <c r="W37" s="52">
        <v>19</v>
      </c>
      <c r="X37" s="52">
        <v>26</v>
      </c>
      <c r="Y37" s="52">
        <v>37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793</v>
      </c>
      <c r="D39" s="52">
        <v>737</v>
      </c>
      <c r="E39" s="52">
        <v>0</v>
      </c>
      <c r="F39" s="52">
        <v>114</v>
      </c>
      <c r="G39" s="52">
        <v>685</v>
      </c>
      <c r="H39" s="52">
        <v>848</v>
      </c>
      <c r="I39" s="52">
        <v>0</v>
      </c>
      <c r="J39" s="52">
        <v>0</v>
      </c>
      <c r="K39" s="52">
        <v>30</v>
      </c>
      <c r="L39" s="52">
        <v>70</v>
      </c>
      <c r="M39" s="52">
        <v>50</v>
      </c>
      <c r="N39" s="52">
        <v>157</v>
      </c>
      <c r="O39" s="52">
        <v>340</v>
      </c>
      <c r="P39" s="52">
        <v>0</v>
      </c>
      <c r="Q39" s="52">
        <v>0</v>
      </c>
      <c r="R39" s="52">
        <v>0</v>
      </c>
      <c r="S39" s="52">
        <v>24</v>
      </c>
      <c r="T39" s="52">
        <v>37</v>
      </c>
      <c r="U39" s="52">
        <v>47</v>
      </c>
      <c r="V39" s="52">
        <v>7</v>
      </c>
      <c r="W39" s="52">
        <v>19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1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3780</v>
      </c>
      <c r="D41" s="52">
        <v>3424</v>
      </c>
      <c r="E41" s="52">
        <v>0</v>
      </c>
      <c r="F41" s="52">
        <v>1138</v>
      </c>
      <c r="G41" s="52">
        <v>6387</v>
      </c>
      <c r="H41" s="52">
        <v>7817</v>
      </c>
      <c r="I41" s="52">
        <v>0</v>
      </c>
      <c r="J41" s="52">
        <v>0</v>
      </c>
      <c r="K41" s="52">
        <v>509</v>
      </c>
      <c r="L41" s="52">
        <v>1320</v>
      </c>
      <c r="M41" s="52">
        <v>1094</v>
      </c>
      <c r="N41" s="52">
        <v>3022</v>
      </c>
      <c r="O41" s="52">
        <v>5628</v>
      </c>
      <c r="P41" s="52">
        <v>2</v>
      </c>
      <c r="Q41" s="52">
        <v>0</v>
      </c>
      <c r="R41" s="52">
        <v>1</v>
      </c>
      <c r="S41" s="52">
        <v>339</v>
      </c>
      <c r="T41" s="52">
        <v>483</v>
      </c>
      <c r="U41" s="52">
        <v>809</v>
      </c>
      <c r="V41" s="52">
        <v>212</v>
      </c>
      <c r="W41" s="52">
        <v>929</v>
      </c>
      <c r="X41" s="52">
        <v>1</v>
      </c>
      <c r="Y41" s="52">
        <v>25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297</v>
      </c>
      <c r="D42" s="52">
        <v>29</v>
      </c>
      <c r="E42" s="52">
        <v>0</v>
      </c>
      <c r="F42" s="52">
        <v>1</v>
      </c>
      <c r="G42" s="52">
        <v>58</v>
      </c>
      <c r="H42" s="52">
        <v>58</v>
      </c>
      <c r="I42" s="52">
        <v>0</v>
      </c>
      <c r="J42" s="52">
        <v>0</v>
      </c>
      <c r="K42" s="52">
        <v>34</v>
      </c>
      <c r="L42" s="52">
        <v>51</v>
      </c>
      <c r="M42" s="52">
        <v>75</v>
      </c>
      <c r="N42" s="52">
        <v>406</v>
      </c>
      <c r="O42" s="52">
        <v>310</v>
      </c>
      <c r="P42" s="52">
        <v>0</v>
      </c>
      <c r="Q42" s="52">
        <v>0</v>
      </c>
      <c r="R42" s="52">
        <v>0</v>
      </c>
      <c r="S42" s="52">
        <v>27</v>
      </c>
      <c r="T42" s="52">
        <v>49</v>
      </c>
      <c r="U42" s="52">
        <v>88</v>
      </c>
      <c r="V42" s="52">
        <v>26</v>
      </c>
      <c r="W42" s="52">
        <v>121</v>
      </c>
      <c r="X42" s="52">
        <v>0</v>
      </c>
      <c r="Y42" s="52">
        <v>3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4186</v>
      </c>
      <c r="D44" s="52">
        <v>4189</v>
      </c>
      <c r="E44" s="52">
        <v>0</v>
      </c>
      <c r="F44" s="52">
        <v>1077</v>
      </c>
      <c r="G44" s="52">
        <v>5351</v>
      </c>
      <c r="H44" s="52">
        <v>6630</v>
      </c>
      <c r="I44" s="52">
        <v>0</v>
      </c>
      <c r="J44" s="52">
        <v>1</v>
      </c>
      <c r="K44" s="52">
        <v>346</v>
      </c>
      <c r="L44" s="52">
        <v>873</v>
      </c>
      <c r="M44" s="52">
        <v>663</v>
      </c>
      <c r="N44" s="52">
        <v>1999</v>
      </c>
      <c r="O44" s="52">
        <v>4291</v>
      </c>
      <c r="P44" s="52">
        <v>0</v>
      </c>
      <c r="Q44" s="52">
        <v>0</v>
      </c>
      <c r="R44" s="52">
        <v>0</v>
      </c>
      <c r="S44" s="52">
        <v>252</v>
      </c>
      <c r="T44" s="52">
        <v>329</v>
      </c>
      <c r="U44" s="52">
        <v>488</v>
      </c>
      <c r="V44" s="52">
        <v>105</v>
      </c>
      <c r="W44" s="52">
        <v>480</v>
      </c>
      <c r="X44" s="52">
        <v>0</v>
      </c>
      <c r="Y44" s="52">
        <v>9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685</v>
      </c>
      <c r="D45" s="36">
        <v>0</v>
      </c>
      <c r="E45" s="36">
        <v>0</v>
      </c>
      <c r="F45" s="36">
        <v>177</v>
      </c>
      <c r="G45" s="36">
        <v>1779</v>
      </c>
      <c r="H45" s="36">
        <v>2091</v>
      </c>
      <c r="I45" s="36">
        <v>0</v>
      </c>
      <c r="J45" s="36">
        <v>0</v>
      </c>
      <c r="K45" s="36">
        <v>226</v>
      </c>
      <c r="L45" s="36">
        <v>568</v>
      </c>
      <c r="M45" s="36">
        <v>556</v>
      </c>
      <c r="N45" s="36">
        <v>1585</v>
      </c>
      <c r="O45" s="36">
        <v>1987</v>
      </c>
      <c r="P45" s="36">
        <v>0</v>
      </c>
      <c r="Q45" s="36">
        <v>0</v>
      </c>
      <c r="R45" s="36">
        <v>0</v>
      </c>
      <c r="S45" s="36">
        <v>143</v>
      </c>
      <c r="T45" s="36">
        <v>241</v>
      </c>
      <c r="U45" s="36">
        <v>444</v>
      </c>
      <c r="V45" s="36">
        <v>146</v>
      </c>
      <c r="W45" s="36">
        <v>588</v>
      </c>
      <c r="X45" s="36">
        <v>3</v>
      </c>
      <c r="Y45" s="36">
        <v>18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920</v>
      </c>
      <c r="O49" s="52">
        <v>1782</v>
      </c>
      <c r="P49" s="52">
        <v>0</v>
      </c>
      <c r="Q49" s="52">
        <v>0</v>
      </c>
      <c r="R49" s="52">
        <v>0</v>
      </c>
      <c r="S49" s="52">
        <v>82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8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156</v>
      </c>
      <c r="O51" s="52">
        <v>293</v>
      </c>
      <c r="P51" s="52">
        <v>0</v>
      </c>
      <c r="Q51" s="52">
        <v>0</v>
      </c>
      <c r="R51" s="52">
        <v>0</v>
      </c>
      <c r="S51" s="52">
        <v>20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4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40</v>
      </c>
      <c r="O53" s="52">
        <v>97</v>
      </c>
      <c r="P53" s="52">
        <v>0</v>
      </c>
      <c r="Q53" s="52">
        <v>0</v>
      </c>
      <c r="R53" s="52">
        <v>0</v>
      </c>
      <c r="S53" s="52">
        <v>5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776</v>
      </c>
      <c r="O55" s="52">
        <v>1597</v>
      </c>
      <c r="P55" s="52">
        <v>0</v>
      </c>
      <c r="Q55" s="52">
        <v>0</v>
      </c>
      <c r="R55" s="52">
        <v>0</v>
      </c>
      <c r="S55" s="52">
        <v>71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7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104</v>
      </c>
      <c r="O56" s="52">
        <v>88</v>
      </c>
      <c r="P56" s="52">
        <v>0</v>
      </c>
      <c r="Q56" s="52">
        <v>0</v>
      </c>
      <c r="R56" s="52">
        <v>0</v>
      </c>
      <c r="S56" s="52">
        <v>6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1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513</v>
      </c>
      <c r="O58" s="52">
        <v>1218</v>
      </c>
      <c r="P58" s="52">
        <v>0</v>
      </c>
      <c r="Q58" s="52">
        <v>0</v>
      </c>
      <c r="R58" s="52">
        <v>0</v>
      </c>
      <c r="S58" s="52">
        <v>52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3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407</v>
      </c>
      <c r="O59" s="36">
        <v>564</v>
      </c>
      <c r="P59" s="36">
        <v>0</v>
      </c>
      <c r="Q59" s="36">
        <v>0</v>
      </c>
      <c r="R59" s="36">
        <v>0</v>
      </c>
      <c r="S59" s="36">
        <v>30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5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2664</v>
      </c>
      <c r="O63" s="52">
        <v>4490</v>
      </c>
      <c r="P63" s="52">
        <v>0</v>
      </c>
      <c r="Q63" s="52">
        <v>0</v>
      </c>
      <c r="R63" s="52">
        <v>0</v>
      </c>
      <c r="S63" s="52">
        <v>212</v>
      </c>
      <c r="T63" s="52">
        <v>0</v>
      </c>
      <c r="U63" s="52">
        <v>0</v>
      </c>
      <c r="V63" s="52">
        <v>1</v>
      </c>
      <c r="W63" s="52">
        <v>0</v>
      </c>
      <c r="X63" s="52">
        <v>0</v>
      </c>
      <c r="Y63" s="52">
        <v>19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217</v>
      </c>
      <c r="D65" s="52">
        <v>152</v>
      </c>
      <c r="E65" s="52">
        <v>1</v>
      </c>
      <c r="F65" s="52">
        <v>1</v>
      </c>
      <c r="G65" s="52">
        <v>1</v>
      </c>
      <c r="H65" s="52">
        <v>1</v>
      </c>
      <c r="I65" s="52">
        <v>1</v>
      </c>
      <c r="J65" s="52">
        <v>1</v>
      </c>
      <c r="K65" s="52">
        <v>1</v>
      </c>
      <c r="L65" s="52">
        <v>1</v>
      </c>
      <c r="M65" s="52">
        <v>0</v>
      </c>
      <c r="N65" s="52">
        <v>0</v>
      </c>
      <c r="O65" s="52">
        <v>137</v>
      </c>
      <c r="P65" s="52">
        <v>372</v>
      </c>
      <c r="Q65" s="52">
        <v>221</v>
      </c>
      <c r="R65" s="52">
        <v>2</v>
      </c>
      <c r="S65" s="52">
        <v>2</v>
      </c>
      <c r="T65" s="52">
        <v>28</v>
      </c>
      <c r="U65" s="52">
        <v>19</v>
      </c>
      <c r="V65" s="52">
        <v>6</v>
      </c>
      <c r="W65" s="52">
        <v>19</v>
      </c>
      <c r="X65" s="52">
        <v>26</v>
      </c>
      <c r="Y65" s="52">
        <v>33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793</v>
      </c>
      <c r="D67" s="52">
        <f t="shared" si="0"/>
        <v>737</v>
      </c>
      <c r="E67" s="52">
        <f t="shared" si="0"/>
        <v>0</v>
      </c>
      <c r="F67" s="52">
        <f t="shared" si="0"/>
        <v>114</v>
      </c>
      <c r="G67" s="52">
        <f t="shared" si="0"/>
        <v>685</v>
      </c>
      <c r="H67" s="52">
        <f t="shared" si="0"/>
        <v>848</v>
      </c>
      <c r="I67" s="52">
        <f t="shared" si="0"/>
        <v>0</v>
      </c>
      <c r="J67" s="52">
        <f t="shared" si="0"/>
        <v>0</v>
      </c>
      <c r="K67" s="52">
        <f t="shared" si="0"/>
        <v>30</v>
      </c>
      <c r="L67" s="52">
        <f t="shared" si="0"/>
        <v>70</v>
      </c>
      <c r="M67" s="52">
        <f t="shared" si="0"/>
        <v>50</v>
      </c>
      <c r="N67" s="52">
        <f t="shared" si="0"/>
        <v>117</v>
      </c>
      <c r="O67" s="52">
        <f t="shared" si="0"/>
        <v>243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19</v>
      </c>
      <c r="T67" s="52">
        <f t="shared" si="1"/>
        <v>37</v>
      </c>
      <c r="U67" s="52">
        <f t="shared" si="1"/>
        <v>47</v>
      </c>
      <c r="V67" s="52">
        <f t="shared" si="1"/>
        <v>7</v>
      </c>
      <c r="W67" s="52">
        <f t="shared" ref="W67:Y67" si="2">W39-W53</f>
        <v>19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3780</v>
      </c>
      <c r="D69" s="52">
        <f t="shared" si="6"/>
        <v>3424</v>
      </c>
      <c r="E69" s="52">
        <f t="shared" si="6"/>
        <v>0</v>
      </c>
      <c r="F69" s="52">
        <f t="shared" si="6"/>
        <v>1138</v>
      </c>
      <c r="G69" s="52">
        <f t="shared" si="6"/>
        <v>6387</v>
      </c>
      <c r="H69" s="52">
        <f t="shared" si="6"/>
        <v>7817</v>
      </c>
      <c r="I69" s="52">
        <f t="shared" si="6"/>
        <v>0</v>
      </c>
      <c r="J69" s="52">
        <f t="shared" si="6"/>
        <v>0</v>
      </c>
      <c r="K69" s="52">
        <f t="shared" si="6"/>
        <v>509</v>
      </c>
      <c r="L69" s="52">
        <f t="shared" si="6"/>
        <v>1320</v>
      </c>
      <c r="M69" s="52">
        <f t="shared" si="6"/>
        <v>1094</v>
      </c>
      <c r="N69" s="52">
        <f t="shared" si="6"/>
        <v>2246</v>
      </c>
      <c r="O69" s="52">
        <f t="shared" si="6"/>
        <v>4031</v>
      </c>
      <c r="P69" s="52">
        <f t="shared" si="6"/>
        <v>2</v>
      </c>
      <c r="Q69" s="52">
        <f t="shared" si="6"/>
        <v>0</v>
      </c>
      <c r="R69" s="52">
        <f t="shared" ref="R69:V69" si="7">R41-R55</f>
        <v>1</v>
      </c>
      <c r="S69" s="52">
        <f t="shared" si="7"/>
        <v>268</v>
      </c>
      <c r="T69" s="52">
        <f t="shared" si="7"/>
        <v>483</v>
      </c>
      <c r="U69" s="52">
        <f t="shared" si="7"/>
        <v>809</v>
      </c>
      <c r="V69" s="52">
        <f t="shared" si="7"/>
        <v>212</v>
      </c>
      <c r="W69" s="52">
        <f t="shared" ref="W69:Y69" si="8">W41-W55</f>
        <v>929</v>
      </c>
      <c r="X69" s="52">
        <f t="shared" si="8"/>
        <v>1</v>
      </c>
      <c r="Y69" s="52">
        <f t="shared" si="8"/>
        <v>18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297</v>
      </c>
      <c r="D70" s="52">
        <f t="shared" si="9"/>
        <v>29</v>
      </c>
      <c r="E70" s="52">
        <f t="shared" si="9"/>
        <v>0</v>
      </c>
      <c r="F70" s="52">
        <f t="shared" si="9"/>
        <v>1</v>
      </c>
      <c r="G70" s="52">
        <f t="shared" si="9"/>
        <v>58</v>
      </c>
      <c r="H70" s="52">
        <f t="shared" si="9"/>
        <v>58</v>
      </c>
      <c r="I70" s="52">
        <f t="shared" si="9"/>
        <v>0</v>
      </c>
      <c r="J70" s="52">
        <f t="shared" si="9"/>
        <v>0</v>
      </c>
      <c r="K70" s="52">
        <f t="shared" si="9"/>
        <v>34</v>
      </c>
      <c r="L70" s="52">
        <f t="shared" si="9"/>
        <v>51</v>
      </c>
      <c r="M70" s="52">
        <f t="shared" si="9"/>
        <v>75</v>
      </c>
      <c r="N70" s="52">
        <f t="shared" si="9"/>
        <v>302</v>
      </c>
      <c r="O70" s="52">
        <f t="shared" si="9"/>
        <v>222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21</v>
      </c>
      <c r="T70" s="52">
        <f t="shared" si="10"/>
        <v>49</v>
      </c>
      <c r="U70" s="52">
        <f t="shared" si="10"/>
        <v>88</v>
      </c>
      <c r="V70" s="52">
        <f t="shared" si="10"/>
        <v>26</v>
      </c>
      <c r="W70" s="52">
        <f t="shared" ref="W70:Y70" si="11">W42-W56</f>
        <v>121</v>
      </c>
      <c r="X70" s="52">
        <f t="shared" si="11"/>
        <v>0</v>
      </c>
      <c r="Y70" s="52">
        <f t="shared" si="11"/>
        <v>2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4186</v>
      </c>
      <c r="D72" s="52">
        <v>4189</v>
      </c>
      <c r="E72" s="52">
        <v>0</v>
      </c>
      <c r="F72" s="52">
        <v>1077</v>
      </c>
      <c r="G72" s="52">
        <v>5351</v>
      </c>
      <c r="H72" s="52">
        <v>6630</v>
      </c>
      <c r="I72" s="52">
        <v>0</v>
      </c>
      <c r="J72" s="52">
        <v>1</v>
      </c>
      <c r="K72" s="52">
        <v>346</v>
      </c>
      <c r="L72" s="52">
        <v>873</v>
      </c>
      <c r="M72" s="52">
        <v>663</v>
      </c>
      <c r="N72" s="52">
        <v>1486</v>
      </c>
      <c r="O72" s="52">
        <v>3073</v>
      </c>
      <c r="P72" s="52">
        <v>0</v>
      </c>
      <c r="Q72" s="52">
        <v>0</v>
      </c>
      <c r="R72" s="52">
        <v>0</v>
      </c>
      <c r="S72" s="52">
        <v>200</v>
      </c>
      <c r="T72" s="52">
        <v>329</v>
      </c>
      <c r="U72" s="52">
        <v>488</v>
      </c>
      <c r="V72" s="52">
        <v>105</v>
      </c>
      <c r="W72" s="52">
        <v>480</v>
      </c>
      <c r="X72" s="52">
        <v>0</v>
      </c>
      <c r="Y72" s="52">
        <v>6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685</v>
      </c>
      <c r="D73" s="36">
        <v>0</v>
      </c>
      <c r="E73" s="36">
        <v>0</v>
      </c>
      <c r="F73" s="36">
        <v>177</v>
      </c>
      <c r="G73" s="36">
        <v>1779</v>
      </c>
      <c r="H73" s="36">
        <v>2091</v>
      </c>
      <c r="I73" s="36">
        <v>0</v>
      </c>
      <c r="J73" s="36">
        <v>0</v>
      </c>
      <c r="K73" s="36">
        <v>226</v>
      </c>
      <c r="L73" s="36">
        <v>568</v>
      </c>
      <c r="M73" s="36">
        <v>556</v>
      </c>
      <c r="N73" s="36">
        <v>1178</v>
      </c>
      <c r="O73" s="36">
        <v>1423</v>
      </c>
      <c r="P73" s="36">
        <v>0</v>
      </c>
      <c r="Q73" s="36">
        <v>0</v>
      </c>
      <c r="R73" s="36">
        <v>0</v>
      </c>
      <c r="S73" s="36">
        <v>113</v>
      </c>
      <c r="T73" s="36">
        <v>241</v>
      </c>
      <c r="U73" s="36">
        <v>444</v>
      </c>
      <c r="V73" s="36">
        <v>146</v>
      </c>
      <c r="W73" s="36">
        <v>588</v>
      </c>
      <c r="X73" s="36">
        <v>3</v>
      </c>
      <c r="Y73" s="36">
        <v>13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590</v>
      </c>
      <c r="O79" s="52">
        <f>RES_hhdet_numvin!O26</f>
        <v>1028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64</v>
      </c>
      <c r="T79" s="52">
        <f>RES_hhdet_numvin!T26</f>
        <v>0</v>
      </c>
      <c r="U79" s="52">
        <f>RES_hhdet_numvin!U26</f>
        <v>0</v>
      </c>
      <c r="V79" s="52">
        <f>RES_hhdet_numvin!V26</f>
        <v>1</v>
      </c>
      <c r="W79" s="52">
        <f>RES_hhdet_numvin!W26</f>
        <v>0</v>
      </c>
      <c r="X79" s="52">
        <f>RES_hhdet_numvin!X26</f>
        <v>0</v>
      </c>
      <c r="Y79" s="52">
        <f>RES_hhdet_numvin!Y26</f>
        <v>27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7</v>
      </c>
      <c r="T82" s="138">
        <f>RES_hhdet_numvin!T29</f>
        <v>9</v>
      </c>
      <c r="U82" s="138">
        <f>RES_hhdet_numvin!U29</f>
        <v>8</v>
      </c>
      <c r="V82" s="138">
        <f>RES_hhdet_numvin!V29</f>
        <v>6</v>
      </c>
      <c r="W82" s="138">
        <f>RES_hhdet_numvin!W29</f>
        <v>19</v>
      </c>
      <c r="X82" s="138">
        <f>RES_hhdet_numvin!X29</f>
        <v>26</v>
      </c>
      <c r="Y82" s="138">
        <f>RES_hhdet_numvin!Y29</f>
        <v>37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10</v>
      </c>
      <c r="T84" s="138">
        <f>RES_hhdet_numvin!T31</f>
        <v>19</v>
      </c>
      <c r="U84" s="138">
        <f>RES_hhdet_numvin!U31</f>
        <v>27</v>
      </c>
      <c r="V84" s="138">
        <f>RES_hhdet_numvin!V31</f>
        <v>3</v>
      </c>
      <c r="W84" s="138">
        <f>RES_hhdet_numvin!W31</f>
        <v>13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82</v>
      </c>
      <c r="T88" s="138">
        <f>RES_hhdet_numvin!T35</f>
        <v>191</v>
      </c>
      <c r="U88" s="138">
        <f>RES_hhdet_numvin!U35</f>
        <v>428</v>
      </c>
      <c r="V88" s="138">
        <f>RES_hhdet_numvin!V35</f>
        <v>95</v>
      </c>
      <c r="W88" s="138">
        <f>RES_hhdet_numvin!W35</f>
        <v>632</v>
      </c>
      <c r="X88" s="138">
        <f>RES_hhdet_numvin!X35</f>
        <v>1</v>
      </c>
      <c r="Y88" s="138">
        <f>RES_hhdet_numvin!Y35</f>
        <v>25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11</v>
      </c>
      <c r="T89" s="138">
        <f>RES_hhdet_numvin!T36</f>
        <v>24</v>
      </c>
      <c r="U89" s="138">
        <f>RES_hhdet_numvin!U36</f>
        <v>52</v>
      </c>
      <c r="V89" s="138">
        <f>RES_hhdet_numvin!V36</f>
        <v>11</v>
      </c>
      <c r="W89" s="138">
        <f>RES_hhdet_numvin!W36</f>
        <v>83</v>
      </c>
      <c r="X89" s="138">
        <f>RES_hhdet_numvin!X36</f>
        <v>0</v>
      </c>
      <c r="Y89" s="138">
        <f>RES_hhdet_numvin!Y36</f>
        <v>3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61</v>
      </c>
      <c r="T93" s="138">
        <f>RES_hhdet_numvin!T40</f>
        <v>133</v>
      </c>
      <c r="U93" s="138">
        <f>RES_hhdet_numvin!U40</f>
        <v>261</v>
      </c>
      <c r="V93" s="138">
        <f>RES_hhdet_numvin!V40</f>
        <v>48</v>
      </c>
      <c r="W93" s="138">
        <f>RES_hhdet_numvin!W40</f>
        <v>327</v>
      </c>
      <c r="X93" s="138">
        <f>RES_hhdet_numvin!X40</f>
        <v>0</v>
      </c>
      <c r="Y93" s="138">
        <f>RES_hhdet_numvin!Y40</f>
        <v>9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43</v>
      </c>
      <c r="T94" s="39">
        <f>RES_hhdet_numvin!T41</f>
        <v>102</v>
      </c>
      <c r="U94" s="39">
        <f>RES_hhdet_numvin!U41</f>
        <v>238</v>
      </c>
      <c r="V94" s="39">
        <f>RES_hhdet_numvin!V41</f>
        <v>66</v>
      </c>
      <c r="W94" s="39">
        <f>RES_hhdet_numvin!W41</f>
        <v>401</v>
      </c>
      <c r="X94" s="39">
        <f>RES_hhdet_numvin!X41</f>
        <v>3</v>
      </c>
      <c r="Y94" s="39">
        <f>RES_hhdet_numvin!Y41</f>
        <v>18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186.81952810955855</v>
      </c>
      <c r="C98" s="117">
        <f t="shared" si="12"/>
        <v>150.88131711986847</v>
      </c>
      <c r="D98" s="117">
        <f t="shared" si="12"/>
        <v>152.5315676129357</v>
      </c>
      <c r="E98" s="117">
        <f t="shared" si="12"/>
        <v>123.31613247173871</v>
      </c>
      <c r="F98" s="117">
        <f t="shared" si="12"/>
        <v>73.092284719276066</v>
      </c>
      <c r="G98" s="117">
        <f t="shared" si="12"/>
        <v>81.861131924942001</v>
      </c>
      <c r="H98" s="117">
        <f t="shared" si="12"/>
        <v>60.106581351761228</v>
      </c>
      <c r="I98" s="117">
        <f t="shared" si="12"/>
        <v>23.313311373354402</v>
      </c>
      <c r="J98" s="117">
        <f t="shared" si="12"/>
        <v>20.224478941607533</v>
      </c>
      <c r="K98" s="117">
        <f t="shared" si="12"/>
        <v>19.931644486384375</v>
      </c>
      <c r="L98" s="117">
        <f t="shared" si="12"/>
        <v>39.101348710529209</v>
      </c>
      <c r="M98" s="117">
        <f t="shared" si="12"/>
        <v>26.251544811014128</v>
      </c>
      <c r="N98" s="117">
        <f t="shared" si="12"/>
        <v>13.641280150754756</v>
      </c>
      <c r="O98" s="117">
        <f t="shared" si="12"/>
        <v>13.725134704542684</v>
      </c>
      <c r="P98" s="117">
        <f t="shared" si="12"/>
        <v>10.442181009664571</v>
      </c>
      <c r="Q98" s="117">
        <f t="shared" si="12"/>
        <v>11.150570656012807</v>
      </c>
      <c r="R98" s="117">
        <f t="shared" ref="R98:V98" si="13">R99+R102+R104+R113</f>
        <v>9.2607842393048667</v>
      </c>
      <c r="S98" s="117">
        <f t="shared" si="13"/>
        <v>11.392348614186416</v>
      </c>
      <c r="T98" s="117">
        <f t="shared" si="13"/>
        <v>11.520394139654419</v>
      </c>
      <c r="U98" s="117">
        <f t="shared" si="13"/>
        <v>11.004724334702271</v>
      </c>
      <c r="V98" s="117">
        <f t="shared" si="13"/>
        <v>3.3548868707183468</v>
      </c>
      <c r="W98" s="117">
        <f t="shared" ref="W98:Y98" si="14">W99+W102+W104+W113</f>
        <v>2.724501900449825</v>
      </c>
      <c r="X98" s="117">
        <f t="shared" si="14"/>
        <v>2.3094599034590386</v>
      </c>
      <c r="Y98" s="117">
        <f t="shared" si="14"/>
        <v>2.2629777459477598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159.75486963303726</v>
      </c>
      <c r="C99" s="122">
        <f t="shared" si="15"/>
        <v>126.81162582229084</v>
      </c>
      <c r="D99" s="122">
        <f t="shared" si="15"/>
        <v>130.8521884101603</v>
      </c>
      <c r="E99" s="122">
        <f t="shared" si="15"/>
        <v>105.30138032160801</v>
      </c>
      <c r="F99" s="122">
        <f t="shared" si="15"/>
        <v>60.132455573731967</v>
      </c>
      <c r="G99" s="122">
        <f t="shared" si="15"/>
        <v>71.811301233998933</v>
      </c>
      <c r="H99" s="122">
        <f t="shared" si="15"/>
        <v>52.444211374478428</v>
      </c>
      <c r="I99" s="122">
        <f t="shared" si="15"/>
        <v>18.68321887856467</v>
      </c>
      <c r="J99" s="122">
        <f t="shared" si="15"/>
        <v>16.622978182945943</v>
      </c>
      <c r="K99" s="122">
        <f t="shared" si="15"/>
        <v>16.731049313523098</v>
      </c>
      <c r="L99" s="122">
        <f t="shared" si="15"/>
        <v>35.82401925453275</v>
      </c>
      <c r="M99" s="122">
        <f t="shared" si="15"/>
        <v>23.15144518306602</v>
      </c>
      <c r="N99" s="122">
        <f t="shared" si="15"/>
        <v>11.597425511058391</v>
      </c>
      <c r="O99" s="122">
        <f t="shared" si="15"/>
        <v>11.987815870067715</v>
      </c>
      <c r="P99" s="122">
        <f t="shared" si="15"/>
        <v>8.8555389799595687</v>
      </c>
      <c r="Q99" s="122">
        <f t="shared" si="15"/>
        <v>9.3983256108794198</v>
      </c>
      <c r="R99" s="122">
        <f t="shared" ref="R99:V99" si="16">SUM(R100:R101)</f>
        <v>7.668215165070742</v>
      </c>
      <c r="S99" s="122">
        <f t="shared" si="16"/>
        <v>9.6523548444807865</v>
      </c>
      <c r="T99" s="122">
        <f t="shared" si="16"/>
        <v>9.7937243781010874</v>
      </c>
      <c r="U99" s="122">
        <f t="shared" si="16"/>
        <v>9.5105628926690517</v>
      </c>
      <c r="V99" s="122">
        <f t="shared" si="16"/>
        <v>2.3426993668033447</v>
      </c>
      <c r="W99" s="122">
        <f t="shared" ref="W99:Y99" si="17">SUM(W100:W101)</f>
        <v>2.1799966835762454</v>
      </c>
      <c r="X99" s="122">
        <f t="shared" si="17"/>
        <v>1.9523969046637228</v>
      </c>
      <c r="Y99" s="122">
        <f t="shared" si="17"/>
        <v>1.8838362466007712</v>
      </c>
      <c r="DA99" s="130" t="s">
        <v>1593</v>
      </c>
    </row>
    <row r="100" spans="1:105" ht="12" customHeight="1" x14ac:dyDescent="0.25">
      <c r="A100" s="97" t="s">
        <v>74</v>
      </c>
      <c r="B100" s="98">
        <v>158.10790990120947</v>
      </c>
      <c r="C100" s="98">
        <v>125.52729250020771</v>
      </c>
      <c r="D100" s="98">
        <v>129.54661118082385</v>
      </c>
      <c r="E100" s="98">
        <v>104.277200728598</v>
      </c>
      <c r="F100" s="98">
        <v>59.552538697176317</v>
      </c>
      <c r="G100" s="98">
        <v>71.135205474288654</v>
      </c>
      <c r="H100" s="98">
        <v>51.961815192669576</v>
      </c>
      <c r="I100" s="98">
        <v>18.514062265611429</v>
      </c>
      <c r="J100" s="98">
        <v>16.47420124411525</v>
      </c>
      <c r="K100" s="98">
        <v>16.583707600680327</v>
      </c>
      <c r="L100" s="98">
        <v>35.512656519142809</v>
      </c>
      <c r="M100" s="98">
        <v>22.953706493506928</v>
      </c>
      <c r="N100" s="98">
        <v>11.49481647958544</v>
      </c>
      <c r="O100" s="98">
        <v>11.856393162606693</v>
      </c>
      <c r="P100" s="98">
        <v>8.758232328045338</v>
      </c>
      <c r="Q100" s="98">
        <v>9.294917359319756</v>
      </c>
      <c r="R100" s="98">
        <v>7.5841845801089054</v>
      </c>
      <c r="S100" s="98">
        <v>9.5457982229865213</v>
      </c>
      <c r="T100" s="98">
        <v>9.6857853253081156</v>
      </c>
      <c r="U100" s="98">
        <v>9.4058971051877158</v>
      </c>
      <c r="V100" s="98">
        <v>2.3164775007165312</v>
      </c>
      <c r="W100" s="98">
        <v>2.1556090570364006</v>
      </c>
      <c r="X100" s="98">
        <v>1.9307652622527913</v>
      </c>
      <c r="Y100" s="98">
        <v>1.863047721410148</v>
      </c>
      <c r="DA100" s="63" t="s">
        <v>1594</v>
      </c>
    </row>
    <row r="101" spans="1:105" ht="12" customHeight="1" x14ac:dyDescent="0.25">
      <c r="A101" s="97" t="s">
        <v>53</v>
      </c>
      <c r="B101" s="98">
        <v>1.646959731827792</v>
      </c>
      <c r="C101" s="98">
        <v>1.2843333220831323</v>
      </c>
      <c r="D101" s="98">
        <v>1.3055772293364405</v>
      </c>
      <c r="E101" s="98">
        <v>1.0241795930100075</v>
      </c>
      <c r="F101" s="98">
        <v>0.57991687655565061</v>
      </c>
      <c r="G101" s="98">
        <v>0.67609575971027602</v>
      </c>
      <c r="H101" s="98">
        <v>0.48239618180885108</v>
      </c>
      <c r="I101" s="98">
        <v>0.16915661295324275</v>
      </c>
      <c r="J101" s="98">
        <v>0.14877693883069215</v>
      </c>
      <c r="K101" s="98">
        <v>0.14734171284276928</v>
      </c>
      <c r="L101" s="98">
        <v>0.31136273538993881</v>
      </c>
      <c r="M101" s="98">
        <v>0.19773868955909146</v>
      </c>
      <c r="N101" s="98">
        <v>0.10260903147295138</v>
      </c>
      <c r="O101" s="98">
        <v>0.1314227074610225</v>
      </c>
      <c r="P101" s="98">
        <v>9.7306651914231254E-2</v>
      </c>
      <c r="Q101" s="98">
        <v>0.10340825155966411</v>
      </c>
      <c r="R101" s="98">
        <v>8.4030584961836755E-2</v>
      </c>
      <c r="S101" s="98">
        <v>0.10655662149426509</v>
      </c>
      <c r="T101" s="98">
        <v>0.10793905279297246</v>
      </c>
      <c r="U101" s="98">
        <v>0.1046657874813358</v>
      </c>
      <c r="V101" s="98">
        <v>2.6221866086813459E-2</v>
      </c>
      <c r="W101" s="98">
        <v>2.4387626539844998E-2</v>
      </c>
      <c r="X101" s="98">
        <v>2.1631642410931521E-2</v>
      </c>
      <c r="Y101" s="98">
        <v>2.0788525190623342E-2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1.0298408633834428E-2</v>
      </c>
      <c r="C102" s="122">
        <f t="shared" si="18"/>
        <v>1.0697256280240536E-2</v>
      </c>
      <c r="D102" s="122">
        <f t="shared" si="18"/>
        <v>1.5651040845252845E-2</v>
      </c>
      <c r="E102" s="122">
        <f t="shared" si="18"/>
        <v>2.0195323436569757E-2</v>
      </c>
      <c r="F102" s="122">
        <f t="shared" si="18"/>
        <v>8.713946332452361E-3</v>
      </c>
      <c r="G102" s="122">
        <f t="shared" si="18"/>
        <v>7.3358327361370494E-3</v>
      </c>
      <c r="H102" s="122">
        <f t="shared" si="18"/>
        <v>8.5307179180384874E-3</v>
      </c>
      <c r="I102" s="122">
        <f t="shared" si="18"/>
        <v>8.5884494883263184E-3</v>
      </c>
      <c r="J102" s="122">
        <f t="shared" si="18"/>
        <v>3.617370392168816E-3</v>
      </c>
      <c r="K102" s="122">
        <f t="shared" si="18"/>
        <v>1.2688158469072739E-3</v>
      </c>
      <c r="L102" s="122">
        <f t="shared" si="18"/>
        <v>1.607356675196551E-4</v>
      </c>
      <c r="M102" s="122">
        <f t="shared" si="18"/>
        <v>1.3310316701786113E-4</v>
      </c>
      <c r="N102" s="122">
        <f t="shared" si="18"/>
        <v>5.4622640053320739E-3</v>
      </c>
      <c r="O102" s="122">
        <f t="shared" si="18"/>
        <v>1.2150804723792531E-2</v>
      </c>
      <c r="P102" s="122">
        <f t="shared" si="18"/>
        <v>1.3300634915364307E-2</v>
      </c>
      <c r="Q102" s="122">
        <f t="shared" si="18"/>
        <v>2.4558711587957839E-2</v>
      </c>
      <c r="R102" s="122">
        <f t="shared" si="18"/>
        <v>2.3053741012896672E-2</v>
      </c>
      <c r="S102" s="122">
        <f t="shared" si="18"/>
        <v>2.3906535540466494E-2</v>
      </c>
      <c r="T102" s="122">
        <f t="shared" si="18"/>
        <v>2.624207604193694E-2</v>
      </c>
      <c r="U102" s="122">
        <f t="shared" si="18"/>
        <v>2.7670928463094366E-2</v>
      </c>
      <c r="V102" s="122">
        <f t="shared" si="18"/>
        <v>9.539428154948135E-3</v>
      </c>
      <c r="W102" s="122">
        <f t="shared" si="18"/>
        <v>1.6277600556464222E-2</v>
      </c>
      <c r="X102" s="122">
        <f t="shared" si="18"/>
        <v>6.7511054669868332E-3</v>
      </c>
      <c r="Y102" s="122">
        <f t="shared" si="18"/>
        <v>3.643093394229338E-3</v>
      </c>
      <c r="DA102" s="130" t="s">
        <v>1596</v>
      </c>
    </row>
    <row r="103" spans="1:105" ht="12" customHeight="1" x14ac:dyDescent="0.25">
      <c r="A103" s="97" t="s">
        <v>53</v>
      </c>
      <c r="B103" s="98">
        <v>1.0298408633834428E-2</v>
      </c>
      <c r="C103" s="98">
        <v>1.0697256280240536E-2</v>
      </c>
      <c r="D103" s="98">
        <v>1.5651040845252845E-2</v>
      </c>
      <c r="E103" s="98">
        <v>2.0195323436569757E-2</v>
      </c>
      <c r="F103" s="98">
        <v>8.713946332452361E-3</v>
      </c>
      <c r="G103" s="98">
        <v>7.3358327361370494E-3</v>
      </c>
      <c r="H103" s="98">
        <v>8.5307179180384874E-3</v>
      </c>
      <c r="I103" s="98">
        <v>8.5884494883263184E-3</v>
      </c>
      <c r="J103" s="98">
        <v>3.617370392168816E-3</v>
      </c>
      <c r="K103" s="98">
        <v>1.2688158469072739E-3</v>
      </c>
      <c r="L103" s="98">
        <v>1.607356675196551E-4</v>
      </c>
      <c r="M103" s="98">
        <v>1.3310316701786113E-4</v>
      </c>
      <c r="N103" s="98">
        <v>5.4622640053320739E-3</v>
      </c>
      <c r="O103" s="98">
        <v>1.2150804723792531E-2</v>
      </c>
      <c r="P103" s="98">
        <v>1.3300634915364307E-2</v>
      </c>
      <c r="Q103" s="98">
        <v>2.4558711587957839E-2</v>
      </c>
      <c r="R103" s="98">
        <v>2.3053741012896672E-2</v>
      </c>
      <c r="S103" s="98">
        <v>2.3906535540466494E-2</v>
      </c>
      <c r="T103" s="98">
        <v>2.624207604193694E-2</v>
      </c>
      <c r="U103" s="98">
        <v>2.7670928463094366E-2</v>
      </c>
      <c r="V103" s="98">
        <v>9.539428154948135E-3</v>
      </c>
      <c r="W103" s="98">
        <v>1.6277600556464222E-2</v>
      </c>
      <c r="X103" s="98">
        <v>6.7511054669868332E-3</v>
      </c>
      <c r="Y103" s="98">
        <v>3.643093394229338E-3</v>
      </c>
      <c r="DA103" s="63" t="s">
        <v>1597</v>
      </c>
    </row>
    <row r="104" spans="1:105" ht="12" customHeight="1" x14ac:dyDescent="0.25">
      <c r="A104" s="121" t="s">
        <v>55</v>
      </c>
      <c r="B104" s="122">
        <v>19.348901795404153</v>
      </c>
      <c r="C104" s="122">
        <v>17.075804043417683</v>
      </c>
      <c r="D104" s="122">
        <v>15.424965770370425</v>
      </c>
      <c r="E104" s="122">
        <v>13.003958284893368</v>
      </c>
      <c r="F104" s="122">
        <v>9.2313830626858735</v>
      </c>
      <c r="G104" s="122">
        <v>7.2185597802531607</v>
      </c>
      <c r="H104" s="122">
        <v>5.6459482801267793</v>
      </c>
      <c r="I104" s="122">
        <v>3.41720543618462</v>
      </c>
      <c r="J104" s="122">
        <v>2.7652479269875521</v>
      </c>
      <c r="K104" s="122">
        <v>2.4713951611900717</v>
      </c>
      <c r="L104" s="122">
        <v>2.5249459486296977</v>
      </c>
      <c r="M104" s="122">
        <v>2.4697526131360572</v>
      </c>
      <c r="N104" s="122">
        <v>1.6122952557448968</v>
      </c>
      <c r="O104" s="122">
        <v>1.3473645765250342</v>
      </c>
      <c r="P104" s="122">
        <v>1.2497515772259666</v>
      </c>
      <c r="Q104" s="122">
        <v>1.3998639316098909</v>
      </c>
      <c r="R104" s="122">
        <v>1.2893410705676662</v>
      </c>
      <c r="S104" s="122">
        <v>1.3493382891234149</v>
      </c>
      <c r="T104" s="122">
        <v>1.3204567143280439</v>
      </c>
      <c r="U104" s="122">
        <v>1.1328739145296691</v>
      </c>
      <c r="V104" s="122">
        <v>0.71420411116456639</v>
      </c>
      <c r="W104" s="122">
        <v>0.37104259230414083</v>
      </c>
      <c r="X104" s="122">
        <v>0.25266833266807504</v>
      </c>
      <c r="Y104" s="122">
        <v>0.27993980627127479</v>
      </c>
      <c r="DA104" s="130" t="s">
        <v>1598</v>
      </c>
    </row>
    <row r="105" spans="1:105" ht="12" customHeight="1" x14ac:dyDescent="0.25">
      <c r="A105" s="97" t="s">
        <v>141</v>
      </c>
      <c r="B105" s="98">
        <v>6.1876429094941852</v>
      </c>
      <c r="C105" s="98">
        <v>4.9182784771498982</v>
      </c>
      <c r="D105" s="98">
        <v>4.7108554451496811</v>
      </c>
      <c r="E105" s="98">
        <v>3.6655167635584949</v>
      </c>
      <c r="F105" s="98">
        <v>2.3715907364004742</v>
      </c>
      <c r="G105" s="98">
        <v>1.9096598844085544</v>
      </c>
      <c r="H105" s="98">
        <v>1.003285965988179</v>
      </c>
      <c r="I105" s="98">
        <v>0.40370526961137199</v>
      </c>
      <c r="J105" s="98">
        <v>0.2963015806096011</v>
      </c>
      <c r="K105" s="98">
        <v>0.26075101529988914</v>
      </c>
      <c r="L105" s="98">
        <v>0.29915234160330956</v>
      </c>
      <c r="M105" s="98">
        <v>0.22591023351602055</v>
      </c>
      <c r="N105" s="98">
        <v>0.11644036315295783</v>
      </c>
      <c r="O105" s="98">
        <v>7.3626943785086468E-2</v>
      </c>
      <c r="P105" s="98">
        <v>6.3497322896548927E-2</v>
      </c>
      <c r="Q105" s="98">
        <v>6.3272211083274771E-2</v>
      </c>
      <c r="R105" s="98">
        <v>5.2115581267970973E-2</v>
      </c>
      <c r="S105" s="98">
        <v>7.38176926649554E-2</v>
      </c>
      <c r="T105" s="98">
        <v>7.8439135961673984E-2</v>
      </c>
      <c r="U105" s="98">
        <v>6.8617339792152524E-2</v>
      </c>
      <c r="V105" s="98">
        <v>3.1074163992443438E-2</v>
      </c>
      <c r="W105" s="98">
        <v>1.3200775764156559E-2</v>
      </c>
      <c r="X105" s="98">
        <v>9.7266712831022041E-3</v>
      </c>
      <c r="Y105" s="98">
        <v>1.0039517011397443E-2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9.9877550357907162E-5</v>
      </c>
      <c r="D106" s="98">
        <v>1.1309168992474971E-4</v>
      </c>
      <c r="E106" s="98">
        <v>1.1747479165194717E-4</v>
      </c>
      <c r="F106" s="98">
        <v>9.9832606411540343E-5</v>
      </c>
      <c r="G106" s="98">
        <v>1.177029180037459E-4</v>
      </c>
      <c r="H106" s="98">
        <v>1.2891343092922387E-4</v>
      </c>
      <c r="I106" s="98">
        <v>1.0700825583797667E-4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3.658497212647425E-5</v>
      </c>
      <c r="D107" s="101">
        <v>4.0698986060686522E-5</v>
      </c>
      <c r="E107" s="101">
        <v>4.9774645290338865E-5</v>
      </c>
      <c r="F107" s="101">
        <v>3.7078773599672406E-5</v>
      </c>
      <c r="G107" s="101">
        <v>3.8330957639453116E-5</v>
      </c>
      <c r="H107" s="101">
        <v>5.3641391741953353E-5</v>
      </c>
      <c r="I107" s="101">
        <v>3.7622261819249373E-5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6.3292578231432912E-5</v>
      </c>
      <c r="D108" s="104">
        <v>7.2392703864063192E-5</v>
      </c>
      <c r="E108" s="104">
        <v>6.7700146361608304E-5</v>
      </c>
      <c r="F108" s="104">
        <v>6.275383281186793E-5</v>
      </c>
      <c r="G108" s="104">
        <v>7.9371960364292779E-5</v>
      </c>
      <c r="H108" s="104">
        <v>7.5272039187270501E-5</v>
      </c>
      <c r="I108" s="104">
        <v>6.9385994018727302E-5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13.161258885909966</v>
      </c>
      <c r="C109" s="101">
        <v>12.127471985454582</v>
      </c>
      <c r="D109" s="101">
        <v>10.680723892892654</v>
      </c>
      <c r="E109" s="101">
        <v>9.3011930284343585</v>
      </c>
      <c r="F109" s="101">
        <v>6.8258328129099128</v>
      </c>
      <c r="G109" s="101">
        <v>5.2731405392507664</v>
      </c>
      <c r="H109" s="101">
        <v>4.5986022540544074</v>
      </c>
      <c r="I109" s="101">
        <v>2.9817425893292704</v>
      </c>
      <c r="J109" s="101">
        <v>2.4469268046454107</v>
      </c>
      <c r="K109" s="101">
        <v>2.19542979758711</v>
      </c>
      <c r="L109" s="101">
        <v>2.205875888711903</v>
      </c>
      <c r="M109" s="101">
        <v>2.2153226435065712</v>
      </c>
      <c r="N109" s="101">
        <v>1.4425215297599254</v>
      </c>
      <c r="O109" s="101">
        <v>1.2046452071812039</v>
      </c>
      <c r="P109" s="101">
        <v>1.1214910965441949</v>
      </c>
      <c r="Q109" s="101">
        <v>1.2597338952424926</v>
      </c>
      <c r="R109" s="101">
        <v>1.1662708390713097</v>
      </c>
      <c r="S109" s="101">
        <v>1.2035055531913286</v>
      </c>
      <c r="T109" s="101">
        <v>1.1734086137621613</v>
      </c>
      <c r="U109" s="101">
        <v>1.0043392676335499</v>
      </c>
      <c r="V109" s="101">
        <v>0.64380495938637028</v>
      </c>
      <c r="W109" s="101">
        <v>0.32689479494816698</v>
      </c>
      <c r="X109" s="101">
        <v>0.22078761752480255</v>
      </c>
      <c r="Y109" s="101">
        <v>0.24476883809848277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2.9953703262844925E-2</v>
      </c>
      <c r="D110" s="104">
        <v>3.3273340638165942E-2</v>
      </c>
      <c r="E110" s="104">
        <v>3.7131018108863323E-2</v>
      </c>
      <c r="F110" s="104">
        <v>3.3859680769074141E-2</v>
      </c>
      <c r="G110" s="104">
        <v>3.5641653675836438E-2</v>
      </c>
      <c r="H110" s="104">
        <v>4.393114665326342E-2</v>
      </c>
      <c r="I110" s="104">
        <v>3.1650568988139532E-2</v>
      </c>
      <c r="J110" s="104">
        <v>2.2019541732540227E-2</v>
      </c>
      <c r="K110" s="104">
        <v>1.52143483030724E-2</v>
      </c>
      <c r="L110" s="104">
        <v>1.991771831448522E-2</v>
      </c>
      <c r="M110" s="104">
        <v>2.8519736113465522E-2</v>
      </c>
      <c r="N110" s="104">
        <v>5.3333362832013551E-2</v>
      </c>
      <c r="O110" s="104">
        <v>6.90924255587438E-2</v>
      </c>
      <c r="P110" s="104">
        <v>6.4763157785222736E-2</v>
      </c>
      <c r="Q110" s="104">
        <v>7.685782528412341E-2</v>
      </c>
      <c r="R110" s="104">
        <v>7.0954650228385457E-2</v>
      </c>
      <c r="S110" s="104">
        <v>7.2015043267130971E-2</v>
      </c>
      <c r="T110" s="104">
        <v>6.8608964604208428E-2</v>
      </c>
      <c r="U110" s="104">
        <v>5.9917307103966602E-2</v>
      </c>
      <c r="V110" s="104">
        <v>3.9324987785752628E-2</v>
      </c>
      <c r="W110" s="104">
        <v>3.0947021591817281E-2</v>
      </c>
      <c r="X110" s="104">
        <v>2.215404386017028E-2</v>
      </c>
      <c r="Y110" s="104">
        <v>2.5131451161394581E-2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1.0218111709747076E-2</v>
      </c>
      <c r="D111" s="98">
        <v>1.1135321650358876E-2</v>
      </c>
      <c r="E111" s="98">
        <v>1.4729932726540116E-2</v>
      </c>
      <c r="F111" s="98">
        <v>1.1706639354914767E-2</v>
      </c>
      <c r="G111" s="98">
        <v>1.0765599128673293E-2</v>
      </c>
      <c r="H111" s="98">
        <v>1.7126514604132392E-2</v>
      </c>
      <c r="I111" s="98">
        <v>1.0334600358875515E-2</v>
      </c>
      <c r="J111" s="98">
        <v>8.0750915973956568E-3</v>
      </c>
      <c r="K111" s="98">
        <v>5.1914502109921849E-3</v>
      </c>
      <c r="L111" s="98">
        <v>6.5374851656442778E-3</v>
      </c>
      <c r="M111" s="98">
        <v>1.0545847313055443E-2</v>
      </c>
      <c r="N111" s="98">
        <v>1.2491938818104918E-2</v>
      </c>
      <c r="O111" s="98">
        <v>1.7091870630654593E-2</v>
      </c>
      <c r="P111" s="98">
        <v>1.6440769089994235E-2</v>
      </c>
      <c r="Q111" s="98">
        <v>2.8232873932636293E-2</v>
      </c>
      <c r="R111" s="98">
        <v>2.5385213558988109E-2</v>
      </c>
      <c r="S111" s="98">
        <v>2.4409946704354583E-2</v>
      </c>
      <c r="T111" s="98">
        <v>2.3622800232580246E-2</v>
      </c>
      <c r="U111" s="98">
        <v>1.9962090039259164E-2</v>
      </c>
      <c r="V111" s="98">
        <v>1.3727843157946331E-2</v>
      </c>
      <c r="W111" s="98">
        <v>8.4583417747006746E-3</v>
      </c>
      <c r="X111" s="98">
        <v>7.0810598565621569E-3</v>
      </c>
      <c r="Y111" s="98">
        <v>9.8008798663914969E-3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1.9735591553097849E-2</v>
      </c>
      <c r="D112" s="98">
        <v>2.2138018987807068E-2</v>
      </c>
      <c r="E112" s="98">
        <v>2.2401085382323209E-2</v>
      </c>
      <c r="F112" s="98">
        <v>2.2153041414159372E-2</v>
      </c>
      <c r="G112" s="98">
        <v>2.4876054547163146E-2</v>
      </c>
      <c r="H112" s="98">
        <v>2.6804632049131031E-2</v>
      </c>
      <c r="I112" s="98">
        <v>2.131596862926402E-2</v>
      </c>
      <c r="J112" s="98">
        <v>1.3944450135144571E-2</v>
      </c>
      <c r="K112" s="98">
        <v>1.0022898092080214E-2</v>
      </c>
      <c r="L112" s="98">
        <v>1.3380233148840941E-2</v>
      </c>
      <c r="M112" s="98">
        <v>1.7973888800410079E-2</v>
      </c>
      <c r="N112" s="98">
        <v>4.0841424013908632E-2</v>
      </c>
      <c r="O112" s="98">
        <v>5.2000554928089207E-2</v>
      </c>
      <c r="P112" s="98">
        <v>4.8322388695228508E-2</v>
      </c>
      <c r="Q112" s="98">
        <v>4.8624951351487117E-2</v>
      </c>
      <c r="R112" s="98">
        <v>4.5569436669397348E-2</v>
      </c>
      <c r="S112" s="98">
        <v>4.7605096562776388E-2</v>
      </c>
      <c r="T112" s="98">
        <v>4.4986164371628189E-2</v>
      </c>
      <c r="U112" s="98">
        <v>3.9955217064707442E-2</v>
      </c>
      <c r="V112" s="98">
        <v>2.5597144627806295E-2</v>
      </c>
      <c r="W112" s="98">
        <v>2.2488679817116608E-2</v>
      </c>
      <c r="X112" s="98">
        <v>1.5072984003608124E-2</v>
      </c>
      <c r="Y112" s="98">
        <v>1.5330571295003084E-2</v>
      </c>
      <c r="DA112" s="63" t="s">
        <v>1606</v>
      </c>
    </row>
    <row r="113" spans="1:105" ht="12" customHeight="1" x14ac:dyDescent="0.25">
      <c r="A113" s="121" t="s">
        <v>54</v>
      </c>
      <c r="B113" s="122">
        <v>7.7054582724833036</v>
      </c>
      <c r="C113" s="122">
        <v>6.9831899978797267</v>
      </c>
      <c r="D113" s="122">
        <v>6.2387623915597361</v>
      </c>
      <c r="E113" s="122">
        <v>4.9905985418007699</v>
      </c>
      <c r="F113" s="122">
        <v>3.7197321365257738</v>
      </c>
      <c r="G113" s="122">
        <v>2.8239350779537724</v>
      </c>
      <c r="H113" s="122">
        <v>2.0078909792379807</v>
      </c>
      <c r="I113" s="122">
        <v>1.2042986091167853</v>
      </c>
      <c r="J113" s="122">
        <v>0.83263546128186761</v>
      </c>
      <c r="K113" s="122">
        <v>0.72793119582430021</v>
      </c>
      <c r="L113" s="122">
        <v>0.75222277169923468</v>
      </c>
      <c r="M113" s="122">
        <v>0.63021391164503759</v>
      </c>
      <c r="N113" s="122">
        <v>0.42609711994613436</v>
      </c>
      <c r="O113" s="122">
        <v>0.37780345322614378</v>
      </c>
      <c r="P113" s="122">
        <v>0.32358981756367122</v>
      </c>
      <c r="Q113" s="122">
        <v>0.32782240193553791</v>
      </c>
      <c r="R113" s="122">
        <v>0.28017426265356243</v>
      </c>
      <c r="S113" s="122">
        <v>0.36674894504174782</v>
      </c>
      <c r="T113" s="122">
        <v>0.3799709711833516</v>
      </c>
      <c r="U113" s="122">
        <v>0.33361659904045637</v>
      </c>
      <c r="V113" s="122">
        <v>0.28844396459548738</v>
      </c>
      <c r="W113" s="122">
        <v>0.15718502401297446</v>
      </c>
      <c r="X113" s="122">
        <v>9.7643560660254147E-2</v>
      </c>
      <c r="Y113" s="122">
        <v>9.5558599681484571E-2</v>
      </c>
      <c r="DA113" s="130" t="s">
        <v>1607</v>
      </c>
    </row>
    <row r="114" spans="1:105" ht="12" customHeight="1" x14ac:dyDescent="0.25">
      <c r="A114" s="97" t="s">
        <v>50</v>
      </c>
      <c r="B114" s="98">
        <v>7.1134675495387834</v>
      </c>
      <c r="C114" s="98">
        <v>6.3207086636243828</v>
      </c>
      <c r="D114" s="98">
        <v>5.8207584487132067</v>
      </c>
      <c r="E114" s="98">
        <v>4.6575814916388678</v>
      </c>
      <c r="F114" s="98">
        <v>3.3931293601051467</v>
      </c>
      <c r="G114" s="98">
        <v>2.5530802816774099</v>
      </c>
      <c r="H114" s="98">
        <v>1.7587582207690877</v>
      </c>
      <c r="I114" s="98">
        <v>1.0121135618240389</v>
      </c>
      <c r="J114" s="98">
        <v>0.68107561918525139</v>
      </c>
      <c r="K114" s="98">
        <v>0.60801384504304523</v>
      </c>
      <c r="L114" s="98">
        <v>0.6070232765105148</v>
      </c>
      <c r="M114" s="98">
        <v>0.47934758759159468</v>
      </c>
      <c r="N114" s="98">
        <v>0.29572078448796185</v>
      </c>
      <c r="O114" s="98">
        <v>0.26875056982698692</v>
      </c>
      <c r="P114" s="98">
        <v>0.22629282477571749</v>
      </c>
      <c r="Q114" s="98">
        <v>0.22938286991907136</v>
      </c>
      <c r="R114" s="98">
        <v>0.18863743044214812</v>
      </c>
      <c r="S114" s="98">
        <v>0.25935215179203663</v>
      </c>
      <c r="T114" s="98">
        <v>0.27159453497149549</v>
      </c>
      <c r="U114" s="98">
        <v>0.23614487274141863</v>
      </c>
      <c r="V114" s="98">
        <v>0.19064055358458767</v>
      </c>
      <c r="W114" s="98">
        <v>9.2324234892662782E-2</v>
      </c>
      <c r="X114" s="98">
        <v>5.6766255543379322E-2</v>
      </c>
      <c r="Y114" s="98">
        <v>5.4694006433634965E-2</v>
      </c>
      <c r="DA114" s="63" t="s">
        <v>1608</v>
      </c>
    </row>
    <row r="115" spans="1:105" ht="12" customHeight="1" x14ac:dyDescent="0.25">
      <c r="A115" s="109" t="s">
        <v>120</v>
      </c>
      <c r="B115" s="33">
        <v>0.59199072294452004</v>
      </c>
      <c r="C115" s="33">
        <v>0.66248133425534372</v>
      </c>
      <c r="D115" s="33">
        <v>0.41800394284652964</v>
      </c>
      <c r="E115" s="33">
        <v>0.33301705016190236</v>
      </c>
      <c r="F115" s="33">
        <v>0.32660277642062707</v>
      </c>
      <c r="G115" s="33">
        <v>0.27085479627636244</v>
      </c>
      <c r="H115" s="33">
        <v>0.24913275846889282</v>
      </c>
      <c r="I115" s="33">
        <v>0.19218504729274644</v>
      </c>
      <c r="J115" s="33">
        <v>0.15155984209661616</v>
      </c>
      <c r="K115" s="33">
        <v>0.11991735078125496</v>
      </c>
      <c r="L115" s="33">
        <v>0.14519949518871986</v>
      </c>
      <c r="M115" s="33">
        <v>0.15086632405344297</v>
      </c>
      <c r="N115" s="33">
        <v>0.13037633545817251</v>
      </c>
      <c r="O115" s="33">
        <v>0.10905288339915686</v>
      </c>
      <c r="P115" s="33">
        <v>9.7296992787953701E-2</v>
      </c>
      <c r="Q115" s="33">
        <v>9.8439532016466547E-2</v>
      </c>
      <c r="R115" s="33">
        <v>9.1536832211414315E-2</v>
      </c>
      <c r="S115" s="33">
        <v>0.10739679324971119</v>
      </c>
      <c r="T115" s="33">
        <v>0.10837643621185609</v>
      </c>
      <c r="U115" s="33">
        <v>9.7471726299037748E-2</v>
      </c>
      <c r="V115" s="33">
        <v>9.7803411010899718E-2</v>
      </c>
      <c r="W115" s="33">
        <v>6.4860789120311679E-2</v>
      </c>
      <c r="X115" s="33">
        <v>4.0877305116874825E-2</v>
      </c>
      <c r="Y115" s="33">
        <v>4.0864593247849607E-2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83.578477456731875</v>
      </c>
      <c r="C117" s="117">
        <f t="shared" si="19"/>
        <v>67.867175377565871</v>
      </c>
      <c r="D117" s="117">
        <f t="shared" si="19"/>
        <v>68.218860100996721</v>
      </c>
      <c r="E117" s="117">
        <f t="shared" si="19"/>
        <v>55.235787085016888</v>
      </c>
      <c r="F117" s="117">
        <f t="shared" si="19"/>
        <v>33.087427197711889</v>
      </c>
      <c r="G117" s="117">
        <f t="shared" si="19"/>
        <v>36.463048790736309</v>
      </c>
      <c r="H117" s="117">
        <f t="shared" si="19"/>
        <v>26.915345654054459</v>
      </c>
      <c r="I117" s="117">
        <f t="shared" si="19"/>
        <v>10.753301777146385</v>
      </c>
      <c r="J117" s="117">
        <f t="shared" si="19"/>
        <v>9.2549414471108626</v>
      </c>
      <c r="K117" s="117">
        <f t="shared" si="19"/>
        <v>9.0572570440638636</v>
      </c>
      <c r="L117" s="117">
        <f t="shared" si="19"/>
        <v>17.266481328942401</v>
      </c>
      <c r="M117" s="117">
        <f t="shared" si="19"/>
        <v>11.756221013359728</v>
      </c>
      <c r="N117" s="117">
        <f t="shared" si="19"/>
        <v>6.6153433167098843</v>
      </c>
      <c r="O117" s="117">
        <f t="shared" si="19"/>
        <v>8.0382222785519613</v>
      </c>
      <c r="P117" s="117">
        <f t="shared" si="19"/>
        <v>6.1463615900781461</v>
      </c>
      <c r="Q117" s="117">
        <f t="shared" si="19"/>
        <v>6.5951807704884899</v>
      </c>
      <c r="R117" s="117">
        <f t="shared" ref="R117:V117" si="20">R118+R121+R123+R132</f>
        <v>5.4956431345746823</v>
      </c>
      <c r="S117" s="117">
        <f t="shared" si="20"/>
        <v>6.760406645124764</v>
      </c>
      <c r="T117" s="117">
        <f t="shared" si="20"/>
        <v>6.8476455768360704</v>
      </c>
      <c r="U117" s="117">
        <f t="shared" si="20"/>
        <v>6.5550357156693817</v>
      </c>
      <c r="V117" s="117">
        <f t="shared" si="20"/>
        <v>2.0655701684365808</v>
      </c>
      <c r="W117" s="117">
        <f t="shared" ref="W117:Y117" si="21">W118+W121+W123+W132</f>
        <v>1.7031384853005767</v>
      </c>
      <c r="X117" s="117">
        <f t="shared" si="21"/>
        <v>1.4083291309548371</v>
      </c>
      <c r="Y117" s="117">
        <f t="shared" si="21"/>
        <v>1.3778748402681624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68.411628039486914</v>
      </c>
      <c r="C118" s="122">
        <f t="shared" si="22"/>
        <v>54.291093404936923</v>
      </c>
      <c r="D118" s="122">
        <f t="shared" si="22"/>
        <v>56.009586227198895</v>
      </c>
      <c r="E118" s="122">
        <f t="shared" si="22"/>
        <v>45.057604125951599</v>
      </c>
      <c r="F118" s="122">
        <f t="shared" si="22"/>
        <v>25.727333571143149</v>
      </c>
      <c r="G118" s="122">
        <f t="shared" si="22"/>
        <v>30.714557475228332</v>
      </c>
      <c r="H118" s="122">
        <f t="shared" si="22"/>
        <v>22.424456880543875</v>
      </c>
      <c r="I118" s="122">
        <f t="shared" si="22"/>
        <v>7.987141348588783</v>
      </c>
      <c r="J118" s="122">
        <f t="shared" si="22"/>
        <v>7.1053838687700397</v>
      </c>
      <c r="K118" s="122">
        <f t="shared" si="22"/>
        <v>7.1501901975418756</v>
      </c>
      <c r="L118" s="122">
        <f t="shared" si="22"/>
        <v>15.307391300348286</v>
      </c>
      <c r="M118" s="122">
        <f t="shared" si="22"/>
        <v>9.8904643819542475</v>
      </c>
      <c r="N118" s="122">
        <f t="shared" si="22"/>
        <v>5.3398049105923864</v>
      </c>
      <c r="O118" s="122">
        <f t="shared" si="22"/>
        <v>6.8897226226183994</v>
      </c>
      <c r="P118" s="122">
        <f t="shared" si="22"/>
        <v>5.0896756405667709</v>
      </c>
      <c r="Q118" s="122">
        <f t="shared" si="22"/>
        <v>5.401695000243401</v>
      </c>
      <c r="R118" s="122">
        <f t="shared" ref="R118:V118" si="23">SUM(R119:R120)</f>
        <v>4.4071276774712977</v>
      </c>
      <c r="S118" s="122">
        <f t="shared" si="23"/>
        <v>5.5721562109070044</v>
      </c>
      <c r="T118" s="122">
        <f t="shared" si="23"/>
        <v>5.6537243302122846</v>
      </c>
      <c r="U118" s="122">
        <f t="shared" si="23"/>
        <v>5.4901142561662999</v>
      </c>
      <c r="V118" s="122">
        <f t="shared" si="23"/>
        <v>1.3526535144340119</v>
      </c>
      <c r="W118" s="122">
        <f t="shared" ref="W118:Y118" si="24">SUM(W119:W120)</f>
        <v>1.2587544777172621</v>
      </c>
      <c r="X118" s="122">
        <f t="shared" si="24"/>
        <v>1.1273477207394933</v>
      </c>
      <c r="Y118" s="122">
        <f t="shared" si="24"/>
        <v>1.0895145170285112</v>
      </c>
      <c r="DA118" s="130" t="s">
        <v>1761</v>
      </c>
    </row>
    <row r="119" spans="1:105" ht="12" customHeight="1" x14ac:dyDescent="0.25">
      <c r="A119" s="97" t="s">
        <v>74</v>
      </c>
      <c r="B119" s="98">
        <v>66.764668307659122</v>
      </c>
      <c r="C119" s="98">
        <v>53.006760082853788</v>
      </c>
      <c r="D119" s="98">
        <v>54.704008997862452</v>
      </c>
      <c r="E119" s="98">
        <v>44.033424532941588</v>
      </c>
      <c r="F119" s="98">
        <v>25.147416694587498</v>
      </c>
      <c r="G119" s="98">
        <v>30.038461715518057</v>
      </c>
      <c r="H119" s="98">
        <v>21.942060698735023</v>
      </c>
      <c r="I119" s="98">
        <v>7.8179847356355401</v>
      </c>
      <c r="J119" s="98">
        <v>6.9566069299393476</v>
      </c>
      <c r="K119" s="98">
        <v>7.0028484846991059</v>
      </c>
      <c r="L119" s="98">
        <v>14.996028564958348</v>
      </c>
      <c r="M119" s="98">
        <v>9.6927256923951557</v>
      </c>
      <c r="N119" s="98">
        <v>5.2371958791194348</v>
      </c>
      <c r="O119" s="98">
        <v>6.7582999151573766</v>
      </c>
      <c r="P119" s="98">
        <v>4.9923689886525393</v>
      </c>
      <c r="Q119" s="98">
        <v>5.2982867486837373</v>
      </c>
      <c r="R119" s="98">
        <v>4.3230970925094612</v>
      </c>
      <c r="S119" s="98">
        <v>5.4655995894127392</v>
      </c>
      <c r="T119" s="98">
        <v>5.5457852774193119</v>
      </c>
      <c r="U119" s="98">
        <v>5.385448468684964</v>
      </c>
      <c r="V119" s="98">
        <v>1.3264316483471985</v>
      </c>
      <c r="W119" s="98">
        <v>1.2343668511774171</v>
      </c>
      <c r="X119" s="98">
        <v>1.1057160783285618</v>
      </c>
      <c r="Y119" s="98">
        <v>1.068725991837888</v>
      </c>
      <c r="DA119" s="63" t="s">
        <v>1762</v>
      </c>
    </row>
    <row r="120" spans="1:105" ht="12" customHeight="1" x14ac:dyDescent="0.25">
      <c r="A120" s="97" t="s">
        <v>53</v>
      </c>
      <c r="B120" s="98">
        <v>1.646959731827792</v>
      </c>
      <c r="C120" s="98">
        <v>1.2843333220831323</v>
      </c>
      <c r="D120" s="98">
        <v>1.3055772293364405</v>
      </c>
      <c r="E120" s="98">
        <v>1.0241795930100075</v>
      </c>
      <c r="F120" s="98">
        <v>0.57991687655565061</v>
      </c>
      <c r="G120" s="98">
        <v>0.67609575971027602</v>
      </c>
      <c r="H120" s="98">
        <v>0.48239618180885108</v>
      </c>
      <c r="I120" s="98">
        <v>0.16915661295324275</v>
      </c>
      <c r="J120" s="98">
        <v>0.14877693883069215</v>
      </c>
      <c r="K120" s="98">
        <v>0.14734171284276928</v>
      </c>
      <c r="L120" s="98">
        <v>0.31136273538993881</v>
      </c>
      <c r="M120" s="98">
        <v>0.19773868955909146</v>
      </c>
      <c r="N120" s="98">
        <v>0.10260903147295138</v>
      </c>
      <c r="O120" s="98">
        <v>0.1314227074610225</v>
      </c>
      <c r="P120" s="98">
        <v>9.7306651914231254E-2</v>
      </c>
      <c r="Q120" s="98">
        <v>0.10340825155966411</v>
      </c>
      <c r="R120" s="98">
        <v>8.4030584961836755E-2</v>
      </c>
      <c r="S120" s="98">
        <v>0.10655662149426509</v>
      </c>
      <c r="T120" s="98">
        <v>0.10793905279297246</v>
      </c>
      <c r="U120" s="98">
        <v>0.1046657874813358</v>
      </c>
      <c r="V120" s="98">
        <v>2.6221866086813459E-2</v>
      </c>
      <c r="W120" s="98">
        <v>2.4387626539844998E-2</v>
      </c>
      <c r="X120" s="98">
        <v>2.1631642410931521E-2</v>
      </c>
      <c r="Y120" s="98">
        <v>2.0788525190623342E-2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1.7285400339708937E-2</v>
      </c>
      <c r="C121" s="122">
        <f t="shared" si="25"/>
        <v>2.0302963009512155E-2</v>
      </c>
      <c r="D121" s="122">
        <f t="shared" si="25"/>
        <v>3.1406492825867764E-2</v>
      </c>
      <c r="E121" s="122">
        <f t="shared" si="25"/>
        <v>4.1147440731552326E-2</v>
      </c>
      <c r="F121" s="122">
        <f t="shared" si="25"/>
        <v>1.8067567055961856E-2</v>
      </c>
      <c r="G121" s="122">
        <f t="shared" si="25"/>
        <v>1.5533622788886713E-2</v>
      </c>
      <c r="H121" s="122">
        <f t="shared" si="25"/>
        <v>1.8579380615079549E-2</v>
      </c>
      <c r="I121" s="122">
        <f t="shared" si="25"/>
        <v>1.9049544467938301E-2</v>
      </c>
      <c r="J121" s="122">
        <f t="shared" si="25"/>
        <v>8.0651995432663662E-3</v>
      </c>
      <c r="K121" s="122">
        <f t="shared" si="25"/>
        <v>2.9141045905209623E-3</v>
      </c>
      <c r="L121" s="122">
        <f t="shared" si="25"/>
        <v>4.3442439699240096E-4</v>
      </c>
      <c r="M121" s="122">
        <f t="shared" si="25"/>
        <v>3.6640133797965861E-4</v>
      </c>
      <c r="N121" s="122">
        <f t="shared" si="25"/>
        <v>1.765143506867934E-2</v>
      </c>
      <c r="O121" s="122">
        <f t="shared" si="25"/>
        <v>4.0790470776255736E-2</v>
      </c>
      <c r="P121" s="122">
        <f t="shared" si="25"/>
        <v>4.5624199975168631E-2</v>
      </c>
      <c r="Q121" s="122">
        <f t="shared" si="25"/>
        <v>8.5323556531262806E-2</v>
      </c>
      <c r="R121" s="122">
        <f t="shared" si="25"/>
        <v>8.0173619004266089E-2</v>
      </c>
      <c r="S121" s="122">
        <f t="shared" si="25"/>
        <v>8.3346212073880765E-2</v>
      </c>
      <c r="T121" s="122">
        <f t="shared" si="25"/>
        <v>9.1834642563149646E-2</v>
      </c>
      <c r="U121" s="122">
        <f t="shared" si="25"/>
        <v>9.7400705209497965E-2</v>
      </c>
      <c r="V121" s="122">
        <f t="shared" si="25"/>
        <v>3.3929247917729943E-2</v>
      </c>
      <c r="W121" s="122">
        <f t="shared" si="25"/>
        <v>5.9071418317283471E-2</v>
      </c>
      <c r="X121" s="122">
        <f t="shared" si="25"/>
        <v>2.5021207059216434E-2</v>
      </c>
      <c r="Y121" s="122">
        <f t="shared" si="25"/>
        <v>1.3745230478834062E-2</v>
      </c>
      <c r="DA121" s="130" t="s">
        <v>1764</v>
      </c>
    </row>
    <row r="122" spans="1:105" ht="12" customHeight="1" x14ac:dyDescent="0.25">
      <c r="A122" s="97" t="s">
        <v>53</v>
      </c>
      <c r="B122" s="98">
        <v>1.7285400339708937E-2</v>
      </c>
      <c r="C122" s="98">
        <v>2.0302963009512155E-2</v>
      </c>
      <c r="D122" s="98">
        <v>3.1406492825867764E-2</v>
      </c>
      <c r="E122" s="98">
        <v>4.1147440731552326E-2</v>
      </c>
      <c r="F122" s="98">
        <v>1.8067567055961856E-2</v>
      </c>
      <c r="G122" s="98">
        <v>1.5533622788886713E-2</v>
      </c>
      <c r="H122" s="98">
        <v>1.8579380615079549E-2</v>
      </c>
      <c r="I122" s="98">
        <v>1.9049544467938301E-2</v>
      </c>
      <c r="J122" s="98">
        <v>8.0651995432663662E-3</v>
      </c>
      <c r="K122" s="98">
        <v>2.9141045905209623E-3</v>
      </c>
      <c r="L122" s="98">
        <v>4.3442439699240096E-4</v>
      </c>
      <c r="M122" s="98">
        <v>3.6640133797965861E-4</v>
      </c>
      <c r="N122" s="98">
        <v>1.765143506867934E-2</v>
      </c>
      <c r="O122" s="98">
        <v>4.0790470776255736E-2</v>
      </c>
      <c r="P122" s="98">
        <v>4.5624199975168631E-2</v>
      </c>
      <c r="Q122" s="98">
        <v>8.5323556531262806E-2</v>
      </c>
      <c r="R122" s="98">
        <v>8.0173619004266089E-2</v>
      </c>
      <c r="S122" s="98">
        <v>8.3346212073880765E-2</v>
      </c>
      <c r="T122" s="98">
        <v>9.1834642563149646E-2</v>
      </c>
      <c r="U122" s="98">
        <v>9.7400705209497965E-2</v>
      </c>
      <c r="V122" s="98">
        <v>3.3929247917729943E-2</v>
      </c>
      <c r="W122" s="98">
        <v>5.9071418317283471E-2</v>
      </c>
      <c r="X122" s="98">
        <v>2.5021207059216434E-2</v>
      </c>
      <c r="Y122" s="98">
        <v>1.3745230478834062E-2</v>
      </c>
      <c r="DA122" s="63" t="s">
        <v>1765</v>
      </c>
    </row>
    <row r="123" spans="1:105" ht="12" customHeight="1" x14ac:dyDescent="0.25">
      <c r="A123" s="121" t="s">
        <v>55</v>
      </c>
      <c r="B123" s="122">
        <v>10.63535799083942</v>
      </c>
      <c r="C123" s="122">
        <v>9.4423638890642927</v>
      </c>
      <c r="D123" s="122">
        <v>8.5288446992991851</v>
      </c>
      <c r="E123" s="122">
        <v>7.2174919093252523</v>
      </c>
      <c r="F123" s="122">
        <v>5.1518050904903436</v>
      </c>
      <c r="G123" s="122">
        <v>4.0615483063689783</v>
      </c>
      <c r="H123" s="122">
        <v>3.2677377146102313</v>
      </c>
      <c r="I123" s="122">
        <v>2.0148203040421149</v>
      </c>
      <c r="J123" s="122">
        <v>1.6319111294662014</v>
      </c>
      <c r="K123" s="122">
        <v>1.460596927980319</v>
      </c>
      <c r="L123" s="122">
        <v>1.4963237680331141</v>
      </c>
      <c r="M123" s="122">
        <v>1.4727288217130492</v>
      </c>
      <c r="N123" s="122">
        <v>0.98668624165008156</v>
      </c>
      <c r="O123" s="122">
        <v>0.86715391033746525</v>
      </c>
      <c r="P123" s="122">
        <v>0.80430240977746015</v>
      </c>
      <c r="Q123" s="122">
        <v>0.89872272303553147</v>
      </c>
      <c r="R123" s="122">
        <v>0.8279687982023568</v>
      </c>
      <c r="S123" s="122">
        <v>0.87078537418688096</v>
      </c>
      <c r="T123" s="122">
        <v>0.85931569608398939</v>
      </c>
      <c r="U123" s="122">
        <v>0.75217407149402571</v>
      </c>
      <c r="V123" s="122">
        <v>0.4875791593581344</v>
      </c>
      <c r="W123" s="122">
        <v>0.27485149552411453</v>
      </c>
      <c r="X123" s="122">
        <v>0.18719474920757087</v>
      </c>
      <c r="Y123" s="122">
        <v>0.20707533577015541</v>
      </c>
      <c r="DA123" s="130" t="s">
        <v>1766</v>
      </c>
    </row>
    <row r="124" spans="1:105" ht="12" customHeight="1" x14ac:dyDescent="0.25">
      <c r="A124" s="97" t="s">
        <v>141</v>
      </c>
      <c r="B124" s="98">
        <v>3.1284447243183413</v>
      </c>
      <c r="C124" s="98">
        <v>2.4892825800002978</v>
      </c>
      <c r="D124" s="98">
        <v>2.3879405800992637</v>
      </c>
      <c r="E124" s="98">
        <v>1.8593216840039481</v>
      </c>
      <c r="F124" s="98">
        <v>1.2048421366759325</v>
      </c>
      <c r="G124" s="98">
        <v>0.97670223117688515</v>
      </c>
      <c r="H124" s="98">
        <v>0.52477031732192791</v>
      </c>
      <c r="I124" s="98">
        <v>0.21710939927585671</v>
      </c>
      <c r="J124" s="98">
        <v>0.15968494021033453</v>
      </c>
      <c r="K124" s="98">
        <v>0.14129147944042955</v>
      </c>
      <c r="L124" s="98">
        <v>0.16325834654289939</v>
      </c>
      <c r="M124" s="98">
        <v>0.12378899323918155</v>
      </c>
      <c r="N124" s="98">
        <v>6.5417050465522458E-2</v>
      </c>
      <c r="O124" s="98">
        <v>4.7382633686411477E-2</v>
      </c>
      <c r="P124" s="98">
        <v>4.0862922476276167E-2</v>
      </c>
      <c r="Q124" s="98">
        <v>4.0722177202733939E-2</v>
      </c>
      <c r="R124" s="98">
        <v>3.3539404338223611E-2</v>
      </c>
      <c r="S124" s="98">
        <v>4.8084551849623326E-2</v>
      </c>
      <c r="T124" s="98">
        <v>5.229167659838227E-2</v>
      </c>
      <c r="U124" s="98">
        <v>4.7629188780217491E-2</v>
      </c>
      <c r="V124" s="98">
        <v>2.2844490021944878E-2</v>
      </c>
      <c r="W124" s="98">
        <v>1.1126611438042392E-2</v>
      </c>
      <c r="X124" s="98">
        <v>8.1908926820169099E-3</v>
      </c>
      <c r="Y124" s="98">
        <v>8.4543420895182696E-3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8.256189409123525E-5</v>
      </c>
      <c r="D125" s="98">
        <v>9.3828872104561998E-5</v>
      </c>
      <c r="E125" s="98">
        <v>9.3916467057260963E-5</v>
      </c>
      <c r="F125" s="98">
        <v>8.228323405662552E-5</v>
      </c>
      <c r="G125" s="98">
        <v>9.9560887320692971E-5</v>
      </c>
      <c r="H125" s="98">
        <v>1.0352497640591381E-4</v>
      </c>
      <c r="I125" s="98">
        <v>8.9201650672752564E-5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1.9269315859802345E-5</v>
      </c>
      <c r="D126" s="101">
        <v>2.1436168240498806E-5</v>
      </c>
      <c r="E126" s="101">
        <v>2.6216320695652665E-5</v>
      </c>
      <c r="F126" s="101">
        <v>1.9529401244757589E-5</v>
      </c>
      <c r="G126" s="101">
        <v>2.0188926956400195E-5</v>
      </c>
      <c r="H126" s="101">
        <v>2.8252937218643307E-5</v>
      </c>
      <c r="I126" s="101">
        <v>1.9815656654025262E-5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6.3292578231432912E-5</v>
      </c>
      <c r="D127" s="104">
        <v>7.2392703864063192E-5</v>
      </c>
      <c r="E127" s="104">
        <v>6.7700146361608304E-5</v>
      </c>
      <c r="F127" s="104">
        <v>6.275383281186793E-5</v>
      </c>
      <c r="G127" s="104">
        <v>7.9371960364292779E-5</v>
      </c>
      <c r="H127" s="104">
        <v>7.5272039187270501E-5</v>
      </c>
      <c r="I127" s="104">
        <v>6.9385994018727302E-5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7.506913266521078</v>
      </c>
      <c r="C128" s="101">
        <v>6.9272515941953223</v>
      </c>
      <c r="D128" s="101">
        <v>6.1121197319314629</v>
      </c>
      <c r="E128" s="101">
        <v>5.3270074086405552</v>
      </c>
      <c r="F128" s="101">
        <v>3.9178386711382633</v>
      </c>
      <c r="G128" s="101">
        <v>3.0535247011081545</v>
      </c>
      <c r="H128" s="101">
        <v>2.7059442509722822</v>
      </c>
      <c r="I128" s="101">
        <v>1.7701982215455785</v>
      </c>
      <c r="J128" s="101">
        <v>1.4535035433173884</v>
      </c>
      <c r="K128" s="101">
        <v>1.3061849067170119</v>
      </c>
      <c r="L128" s="101">
        <v>1.3157648865672842</v>
      </c>
      <c r="M128" s="101">
        <v>1.3246026650628246</v>
      </c>
      <c r="N128" s="101">
        <v>0.87274079381196545</v>
      </c>
      <c r="O128" s="101">
        <v>0.75707956638321139</v>
      </c>
      <c r="P128" s="101">
        <v>0.70483348960853354</v>
      </c>
      <c r="Q128" s="101">
        <v>0.79171575436307728</v>
      </c>
      <c r="R128" s="101">
        <v>0.73298078300462233</v>
      </c>
      <c r="S128" s="101">
        <v>0.75975746925090171</v>
      </c>
      <c r="T128" s="101">
        <v>0.74702723131989546</v>
      </c>
      <c r="U128" s="101">
        <v>0.65157197032330405</v>
      </c>
      <c r="V128" s="101">
        <v>0.42980134793740421</v>
      </c>
      <c r="W128" s="101">
        <v>0.23514572118315002</v>
      </c>
      <c r="X128" s="101">
        <v>0.15883533854025889</v>
      </c>
      <c r="Y128" s="101">
        <v>0.17623251299192602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2.5747152974580606E-2</v>
      </c>
      <c r="D129" s="104">
        <v>2.8690558396354756E-2</v>
      </c>
      <c r="E129" s="104">
        <v>3.1068900213691603E-2</v>
      </c>
      <c r="F129" s="104">
        <v>2.9041999442090828E-2</v>
      </c>
      <c r="G129" s="104">
        <v>3.1221813196617616E-2</v>
      </c>
      <c r="H129" s="104">
        <v>3.6919621339615523E-2</v>
      </c>
      <c r="I129" s="104">
        <v>2.7423481570007093E-2</v>
      </c>
      <c r="J129" s="104">
        <v>1.8722645938478583E-2</v>
      </c>
      <c r="K129" s="104">
        <v>1.3120541822877431E-2</v>
      </c>
      <c r="L129" s="104">
        <v>1.7300534922930464E-2</v>
      </c>
      <c r="M129" s="104">
        <v>2.4337163411043035E-2</v>
      </c>
      <c r="N129" s="104">
        <v>4.8528397372593637E-2</v>
      </c>
      <c r="O129" s="104">
        <v>6.2691710267842371E-2</v>
      </c>
      <c r="P129" s="104">
        <v>5.8605997692650402E-2</v>
      </c>
      <c r="Q129" s="104">
        <v>6.6284791469720175E-2</v>
      </c>
      <c r="R129" s="104">
        <v>6.1448610859510824E-2</v>
      </c>
      <c r="S129" s="104">
        <v>6.2943353086355847E-2</v>
      </c>
      <c r="T129" s="104">
        <v>5.9996788165711648E-2</v>
      </c>
      <c r="U129" s="104">
        <v>5.2972912390504195E-2</v>
      </c>
      <c r="V129" s="104">
        <v>3.4933321398785286E-2</v>
      </c>
      <c r="W129" s="104">
        <v>2.8579162902922131E-2</v>
      </c>
      <c r="X129" s="104">
        <v>2.0168517985295061E-2</v>
      </c>
      <c r="Y129" s="104">
        <v>2.2388480688711122E-2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6.0115614214827579E-3</v>
      </c>
      <c r="D130" s="98">
        <v>6.5525394085476892E-3</v>
      </c>
      <c r="E130" s="98">
        <v>8.6678148313683919E-3</v>
      </c>
      <c r="F130" s="98">
        <v>6.8889580279314546E-3</v>
      </c>
      <c r="G130" s="98">
        <v>6.3457586494544685E-3</v>
      </c>
      <c r="H130" s="98">
        <v>1.0114989290484494E-2</v>
      </c>
      <c r="I130" s="98">
        <v>6.1075129407430736E-3</v>
      </c>
      <c r="J130" s="98">
        <v>4.7781958033340094E-3</v>
      </c>
      <c r="K130" s="98">
        <v>3.0976437307972163E-3</v>
      </c>
      <c r="L130" s="98">
        <v>3.9203017740895218E-3</v>
      </c>
      <c r="M130" s="98">
        <v>6.363274610632956E-3</v>
      </c>
      <c r="N130" s="98">
        <v>7.686973358685005E-3</v>
      </c>
      <c r="O130" s="98">
        <v>1.0691155339753169E-2</v>
      </c>
      <c r="P130" s="98">
        <v>1.0283608997421893E-2</v>
      </c>
      <c r="Q130" s="98">
        <v>1.7659840118233058E-2</v>
      </c>
      <c r="R130" s="98">
        <v>1.5879174190113476E-2</v>
      </c>
      <c r="S130" s="98">
        <v>1.5338256523579457E-2</v>
      </c>
      <c r="T130" s="98">
        <v>1.5010623794083461E-2</v>
      </c>
      <c r="U130" s="98">
        <v>1.3017695325796757E-2</v>
      </c>
      <c r="V130" s="98">
        <v>9.3361767709789888E-3</v>
      </c>
      <c r="W130" s="98">
        <v>6.0904830858055222E-3</v>
      </c>
      <c r="X130" s="98">
        <v>5.0955339816869368E-3</v>
      </c>
      <c r="Y130" s="98">
        <v>7.0579093937080378E-3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1.9735591553097849E-2</v>
      </c>
      <c r="D131" s="98">
        <v>2.2138018987807068E-2</v>
      </c>
      <c r="E131" s="98">
        <v>2.2401085382323209E-2</v>
      </c>
      <c r="F131" s="98">
        <v>2.2153041414159372E-2</v>
      </c>
      <c r="G131" s="98">
        <v>2.4876054547163146E-2</v>
      </c>
      <c r="H131" s="98">
        <v>2.6804632049131031E-2</v>
      </c>
      <c r="I131" s="98">
        <v>2.131596862926402E-2</v>
      </c>
      <c r="J131" s="98">
        <v>1.3944450135144571E-2</v>
      </c>
      <c r="K131" s="98">
        <v>1.0022898092080214E-2</v>
      </c>
      <c r="L131" s="98">
        <v>1.3380233148840941E-2</v>
      </c>
      <c r="M131" s="98">
        <v>1.7973888800410079E-2</v>
      </c>
      <c r="N131" s="98">
        <v>4.0841424013908632E-2</v>
      </c>
      <c r="O131" s="98">
        <v>5.2000554928089207E-2</v>
      </c>
      <c r="P131" s="98">
        <v>4.8322388695228508E-2</v>
      </c>
      <c r="Q131" s="98">
        <v>4.8624951351487117E-2</v>
      </c>
      <c r="R131" s="98">
        <v>4.5569436669397348E-2</v>
      </c>
      <c r="S131" s="98">
        <v>4.7605096562776388E-2</v>
      </c>
      <c r="T131" s="98">
        <v>4.4986164371628189E-2</v>
      </c>
      <c r="U131" s="98">
        <v>3.9955217064707442E-2</v>
      </c>
      <c r="V131" s="98">
        <v>2.5597144627806295E-2</v>
      </c>
      <c r="W131" s="98">
        <v>2.2488679817116608E-2</v>
      </c>
      <c r="X131" s="98">
        <v>1.5072984003608124E-2</v>
      </c>
      <c r="Y131" s="98">
        <v>1.5330571295003084E-2</v>
      </c>
      <c r="DA131" s="63" t="s">
        <v>1774</v>
      </c>
    </row>
    <row r="132" spans="1:105" ht="12" customHeight="1" x14ac:dyDescent="0.25">
      <c r="A132" s="121" t="s">
        <v>54</v>
      </c>
      <c r="B132" s="122">
        <v>4.514206026065831</v>
      </c>
      <c r="C132" s="122">
        <v>4.1134151205551399</v>
      </c>
      <c r="D132" s="122">
        <v>3.6490226816727684</v>
      </c>
      <c r="E132" s="122">
        <v>2.9195436090084876</v>
      </c>
      <c r="F132" s="122">
        <v>2.1902209690224308</v>
      </c>
      <c r="G132" s="122">
        <v>1.6714093863501098</v>
      </c>
      <c r="H132" s="122">
        <v>1.204571678285274</v>
      </c>
      <c r="I132" s="122">
        <v>0.7322905800475481</v>
      </c>
      <c r="J132" s="122">
        <v>0.5095812493313554</v>
      </c>
      <c r="K132" s="122">
        <v>0.44355581395114885</v>
      </c>
      <c r="L132" s="122">
        <v>0.46233183616400952</v>
      </c>
      <c r="M132" s="122">
        <v>0.3926614083544504</v>
      </c>
      <c r="N132" s="122">
        <v>0.2712007293987363</v>
      </c>
      <c r="O132" s="122">
        <v>0.24055527481984151</v>
      </c>
      <c r="P132" s="122">
        <v>0.20675933975874677</v>
      </c>
      <c r="Q132" s="122">
        <v>0.20943949067829531</v>
      </c>
      <c r="R132" s="122">
        <v>0.18037303989676179</v>
      </c>
      <c r="S132" s="122">
        <v>0.23411884795699767</v>
      </c>
      <c r="T132" s="122">
        <v>0.24277090797664669</v>
      </c>
      <c r="U132" s="122">
        <v>0.21534668279955724</v>
      </c>
      <c r="V132" s="122">
        <v>0.19140824672670442</v>
      </c>
      <c r="W132" s="122">
        <v>0.11046109374191648</v>
      </c>
      <c r="X132" s="122">
        <v>6.8765453948556446E-2</v>
      </c>
      <c r="Y132" s="122">
        <v>6.7539756990661781E-2</v>
      </c>
      <c r="DA132" s="130" t="s">
        <v>1775</v>
      </c>
    </row>
    <row r="133" spans="1:105" ht="12" customHeight="1" x14ac:dyDescent="0.25">
      <c r="A133" s="97" t="s">
        <v>50</v>
      </c>
      <c r="B133" s="98">
        <v>4.0795755305196648</v>
      </c>
      <c r="C133" s="98">
        <v>3.6265565584252677</v>
      </c>
      <c r="D133" s="98">
        <v>3.3417680279173854</v>
      </c>
      <c r="E133" s="98">
        <v>2.6746859071032469</v>
      </c>
      <c r="F133" s="98">
        <v>1.9498189409914082</v>
      </c>
      <c r="G133" s="98">
        <v>1.4704922515030272</v>
      </c>
      <c r="H133" s="98">
        <v>1.0179452327537439</v>
      </c>
      <c r="I133" s="98">
        <v>0.58776493497547333</v>
      </c>
      <c r="J133" s="98">
        <v>0.39557790116620817</v>
      </c>
      <c r="K133" s="98">
        <v>0.35326877383672073</v>
      </c>
      <c r="L133" s="98">
        <v>0.35285895000979622</v>
      </c>
      <c r="M133" s="98">
        <v>0.27871250412226345</v>
      </c>
      <c r="N133" s="98">
        <v>0.17210148948203</v>
      </c>
      <c r="O133" s="98">
        <v>0.15671451022381555</v>
      </c>
      <c r="P133" s="98">
        <v>0.13195645012360008</v>
      </c>
      <c r="Q133" s="98">
        <v>0.13375832889850905</v>
      </c>
      <c r="R133" s="98">
        <v>0.10999874143053966</v>
      </c>
      <c r="S133" s="98">
        <v>0.15132723522792524</v>
      </c>
      <c r="T133" s="98">
        <v>0.15867223577092207</v>
      </c>
      <c r="U133" s="98">
        <v>0.13840547862225797</v>
      </c>
      <c r="V133" s="98">
        <v>0.11224490409214202</v>
      </c>
      <c r="W133" s="98">
        <v>5.5258686363128723E-2</v>
      </c>
      <c r="X133" s="98">
        <v>3.3977922651647202E-2</v>
      </c>
      <c r="Y133" s="98">
        <v>3.2739739632940391E-2</v>
      </c>
      <c r="DA133" s="63" t="s">
        <v>1776</v>
      </c>
    </row>
    <row r="134" spans="1:105" ht="12" customHeight="1" x14ac:dyDescent="0.25">
      <c r="A134" s="109" t="s">
        <v>120</v>
      </c>
      <c r="B134" s="33">
        <v>0.43463049554616634</v>
      </c>
      <c r="C134" s="33">
        <v>0.4868585621298725</v>
      </c>
      <c r="D134" s="33">
        <v>0.3072546537553833</v>
      </c>
      <c r="E134" s="33">
        <v>0.2448577019052407</v>
      </c>
      <c r="F134" s="33">
        <v>0.24040202803102248</v>
      </c>
      <c r="G134" s="33">
        <v>0.20091713484708257</v>
      </c>
      <c r="H134" s="33">
        <v>0.18662644553153007</v>
      </c>
      <c r="I134" s="33">
        <v>0.14452564507207477</v>
      </c>
      <c r="J134" s="33">
        <v>0.11400334816514725</v>
      </c>
      <c r="K134" s="33">
        <v>9.0287040114428146E-2</v>
      </c>
      <c r="L134" s="33">
        <v>0.10947288615421331</v>
      </c>
      <c r="M134" s="33">
        <v>0.11394890423218694</v>
      </c>
      <c r="N134" s="33">
        <v>9.9099239916706328E-2</v>
      </c>
      <c r="O134" s="33">
        <v>8.3840764596025963E-2</v>
      </c>
      <c r="P134" s="33">
        <v>7.4802889635146697E-2</v>
      </c>
      <c r="Q134" s="33">
        <v>7.5681161779786246E-2</v>
      </c>
      <c r="R134" s="33">
        <v>7.0374298466222132E-2</v>
      </c>
      <c r="S134" s="33">
        <v>8.2791612729072414E-2</v>
      </c>
      <c r="T134" s="33">
        <v>8.4098672205724631E-2</v>
      </c>
      <c r="U134" s="33">
        <v>7.6941204177299272E-2</v>
      </c>
      <c r="V134" s="33">
        <v>7.9163342634562414E-2</v>
      </c>
      <c r="W134" s="33">
        <v>5.5202407378787767E-2</v>
      </c>
      <c r="X134" s="33">
        <v>3.4787531296909244E-2</v>
      </c>
      <c r="Y134" s="33">
        <v>3.4800017357721383E-2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0.44737548746894418</v>
      </c>
      <c r="C136" s="119">
        <f t="shared" si="26"/>
        <v>0.44980503002666944</v>
      </c>
      <c r="D136" s="119">
        <f t="shared" si="26"/>
        <v>0.44724420766532069</v>
      </c>
      <c r="E136" s="119">
        <f t="shared" si="26"/>
        <v>0.44792020296027113</v>
      </c>
      <c r="F136" s="119">
        <f t="shared" si="26"/>
        <v>0.45268016076922546</v>
      </c>
      <c r="G136" s="119">
        <f t="shared" si="26"/>
        <v>0.44542566091278907</v>
      </c>
      <c r="H136" s="119">
        <f t="shared" si="26"/>
        <v>0.44779365335283361</v>
      </c>
      <c r="I136" s="119">
        <f t="shared" si="26"/>
        <v>0.46125158305210601</v>
      </c>
      <c r="J136" s="119">
        <f t="shared" si="26"/>
        <v>0.45761087214320284</v>
      </c>
      <c r="K136" s="119">
        <f t="shared" si="26"/>
        <v>0.4544159439654375</v>
      </c>
      <c r="L136" s="119">
        <f t="shared" si="26"/>
        <v>0.44158275605191294</v>
      </c>
      <c r="M136" s="119">
        <f t="shared" si="26"/>
        <v>0.44782968385263461</v>
      </c>
      <c r="N136" s="119">
        <f t="shared" si="26"/>
        <v>0.48495033043829577</v>
      </c>
      <c r="O136" s="119">
        <f t="shared" si="26"/>
        <v>0.58565707744139706</v>
      </c>
      <c r="P136" s="119">
        <f t="shared" si="26"/>
        <v>0.58860898737433232</v>
      </c>
      <c r="Q136" s="119">
        <f t="shared" si="26"/>
        <v>0.59146576206233181</v>
      </c>
      <c r="R136" s="119">
        <f t="shared" ref="R136:V136" si="27">IF(R117=0,"",R117/R98)</f>
        <v>0.59343172160840629</v>
      </c>
      <c r="S136" s="119">
        <f t="shared" si="27"/>
        <v>0.59341641254783162</v>
      </c>
      <c r="T136" s="119">
        <f t="shared" si="27"/>
        <v>0.59439334226124674</v>
      </c>
      <c r="U136" s="119">
        <f t="shared" si="27"/>
        <v>0.59565651226707683</v>
      </c>
      <c r="V136" s="119">
        <f t="shared" si="27"/>
        <v>0.61568996154982181</v>
      </c>
      <c r="W136" s="119">
        <f t="shared" ref="W136:Y136" si="28">IF(W117=0,"",W117/W98)</f>
        <v>0.62511921354115496</v>
      </c>
      <c r="X136" s="119">
        <f t="shared" si="28"/>
        <v>0.60980886866469719</v>
      </c>
      <c r="Y136" s="119">
        <f t="shared" si="28"/>
        <v>0.60887688477514978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0.4282287494373781</v>
      </c>
      <c r="C137" s="124">
        <f t="shared" si="29"/>
        <v>0.42812394410129612</v>
      </c>
      <c r="D137" s="124">
        <f t="shared" si="29"/>
        <v>0.42803706157083965</v>
      </c>
      <c r="E137" s="124">
        <f t="shared" si="29"/>
        <v>0.42789186607372237</v>
      </c>
      <c r="F137" s="124">
        <f t="shared" si="29"/>
        <v>0.42784438662408092</v>
      </c>
      <c r="G137" s="124">
        <f t="shared" si="29"/>
        <v>0.42771203066136032</v>
      </c>
      <c r="H137" s="124">
        <f t="shared" si="29"/>
        <v>0.42758688314372412</v>
      </c>
      <c r="I137" s="124">
        <f t="shared" si="29"/>
        <v>0.427503493937678</v>
      </c>
      <c r="J137" s="124">
        <f t="shared" si="29"/>
        <v>0.42744349361293665</v>
      </c>
      <c r="K137" s="124">
        <f t="shared" si="29"/>
        <v>0.4273605357054705</v>
      </c>
      <c r="L137" s="124">
        <f t="shared" si="29"/>
        <v>0.42729407863444768</v>
      </c>
      <c r="M137" s="124">
        <f t="shared" si="29"/>
        <v>0.42720721336171991</v>
      </c>
      <c r="N137" s="124">
        <f t="shared" si="29"/>
        <v>0.46043019681400577</v>
      </c>
      <c r="O137" s="124">
        <f t="shared" si="29"/>
        <v>0.57472709768768593</v>
      </c>
      <c r="P137" s="124">
        <f t="shared" si="29"/>
        <v>0.57474487460163703</v>
      </c>
      <c r="Q137" s="124">
        <f t="shared" si="29"/>
        <v>0.57475078262775292</v>
      </c>
      <c r="R137" s="124">
        <f t="shared" ref="R137:V137" si="30">IF(R118=0,"",R118/R99)</f>
        <v>0.57472665836843928</v>
      </c>
      <c r="S137" s="124">
        <f t="shared" si="30"/>
        <v>0.57728464200558904</v>
      </c>
      <c r="T137" s="124">
        <f t="shared" si="30"/>
        <v>0.57728031869613317</v>
      </c>
      <c r="U137" s="124">
        <f t="shared" si="30"/>
        <v>0.57726491251093026</v>
      </c>
      <c r="V137" s="124">
        <f t="shared" si="30"/>
        <v>0.57739099331372246</v>
      </c>
      <c r="W137" s="124">
        <f t="shared" ref="W137:Y137" si="31">IF(W118=0,"",W118/W99)</f>
        <v>0.57741118929240665</v>
      </c>
      <c r="X137" s="124">
        <f t="shared" si="31"/>
        <v>0.57741728541290915</v>
      </c>
      <c r="Y137" s="124">
        <f t="shared" si="31"/>
        <v>0.5783488448077434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0.42227279045922289</v>
      </c>
      <c r="C138" s="111">
        <f t="shared" si="32"/>
        <v>0.42227279045922289</v>
      </c>
      <c r="D138" s="111">
        <f t="shared" si="32"/>
        <v>0.42227279045922289</v>
      </c>
      <c r="E138" s="111">
        <f t="shared" si="32"/>
        <v>0.42227279045922289</v>
      </c>
      <c r="F138" s="111">
        <f t="shared" si="32"/>
        <v>0.42227279045922289</v>
      </c>
      <c r="G138" s="111">
        <f t="shared" si="32"/>
        <v>0.42227279045922289</v>
      </c>
      <c r="H138" s="111">
        <f t="shared" si="32"/>
        <v>0.42227279045922289</v>
      </c>
      <c r="I138" s="111">
        <f t="shared" si="32"/>
        <v>0.42227279045922289</v>
      </c>
      <c r="J138" s="111">
        <f t="shared" si="32"/>
        <v>0.42227279045922289</v>
      </c>
      <c r="K138" s="111">
        <f t="shared" si="32"/>
        <v>0.42227279045922289</v>
      </c>
      <c r="L138" s="111">
        <f t="shared" si="32"/>
        <v>0.42227279045922289</v>
      </c>
      <c r="M138" s="111">
        <f t="shared" si="32"/>
        <v>0.42227279045922295</v>
      </c>
      <c r="N138" s="111">
        <f t="shared" si="32"/>
        <v>0.45561370104695348</v>
      </c>
      <c r="O138" s="111">
        <f t="shared" si="32"/>
        <v>0.57001314164176442</v>
      </c>
      <c r="P138" s="111">
        <f t="shared" si="32"/>
        <v>0.57002015950937168</v>
      </c>
      <c r="Q138" s="111">
        <f t="shared" si="32"/>
        <v>0.57001978004369147</v>
      </c>
      <c r="R138" s="111">
        <f t="shared" ref="R138:V138" si="33">IF(R119=0,"",R119/R100)</f>
        <v>0.57001475199425899</v>
      </c>
      <c r="S138" s="111">
        <f t="shared" si="33"/>
        <v>0.57256600880704123</v>
      </c>
      <c r="T138" s="111">
        <f t="shared" si="33"/>
        <v>0.57256950171388343</v>
      </c>
      <c r="U138" s="111">
        <f t="shared" si="33"/>
        <v>0.57256085288395098</v>
      </c>
      <c r="V138" s="111">
        <f t="shared" si="33"/>
        <v>0.57260717962376395</v>
      </c>
      <c r="W138" s="111">
        <f t="shared" ref="W138:Y138" si="34">IF(W119=0,"",W119/W100)</f>
        <v>0.57263020265579312</v>
      </c>
      <c r="X138" s="111">
        <f t="shared" si="34"/>
        <v>0.57268281129028964</v>
      </c>
      <c r="Y138" s="111">
        <f t="shared" si="34"/>
        <v>0.57364391666197645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1.8979598578950403</v>
      </c>
      <c r="D140" s="124">
        <f t="shared" si="38"/>
        <v>2.0066711943566196</v>
      </c>
      <c r="E140" s="124">
        <f t="shared" si="38"/>
        <v>2.0374737181501339</v>
      </c>
      <c r="F140" s="124">
        <f t="shared" si="38"/>
        <v>2.0734081169027707</v>
      </c>
      <c r="G140" s="124">
        <f t="shared" si="38"/>
        <v>2.1174995869748403</v>
      </c>
      <c r="H140" s="124">
        <f t="shared" si="38"/>
        <v>2.1779386909269185</v>
      </c>
      <c r="I140" s="124">
        <f t="shared" si="38"/>
        <v>2.2180423246164538</v>
      </c>
      <c r="J140" s="124">
        <f t="shared" si="38"/>
        <v>2.2295752629386749</v>
      </c>
      <c r="K140" s="124">
        <f t="shared" si="38"/>
        <v>2.2967120072026712</v>
      </c>
      <c r="L140" s="124">
        <f t="shared" si="38"/>
        <v>2.7027255598965216</v>
      </c>
      <c r="M140" s="124">
        <f t="shared" si="38"/>
        <v>2.7527619829698806</v>
      </c>
      <c r="N140" s="124">
        <f t="shared" si="38"/>
        <v>3.2315236047632663</v>
      </c>
      <c r="O140" s="124">
        <f t="shared" si="38"/>
        <v>3.3570180497085746</v>
      </c>
      <c r="P140" s="124">
        <f t="shared" si="38"/>
        <v>3.4302272233986035</v>
      </c>
      <c r="Q140" s="124">
        <f t="shared" si="38"/>
        <v>3.4742684373190205</v>
      </c>
      <c r="R140" s="124">
        <f t="shared" ref="R140:V140" si="39">IF(R121=0,"",R121/R102)</f>
        <v>3.4776836852385711</v>
      </c>
      <c r="S140" s="124">
        <f t="shared" si="39"/>
        <v>3.4863358571048897</v>
      </c>
      <c r="T140" s="124">
        <f t="shared" si="39"/>
        <v>3.4995189563657436</v>
      </c>
      <c r="U140" s="124">
        <f t="shared" si="39"/>
        <v>3.5199651988332996</v>
      </c>
      <c r="V140" s="124">
        <f t="shared" si="39"/>
        <v>3.5567381363557651</v>
      </c>
      <c r="W140" s="124">
        <f t="shared" ref="W140:Y140" si="40">IF(W121=0,"",W121/W102)</f>
        <v>3.629000362330725</v>
      </c>
      <c r="X140" s="124">
        <f t="shared" si="40"/>
        <v>3.7062385088740064</v>
      </c>
      <c r="Y140" s="124">
        <f t="shared" si="40"/>
        <v>3.7729558348974841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1.8979598578950403</v>
      </c>
      <c r="D141" s="111">
        <f t="shared" si="41"/>
        <v>2.0066711943566196</v>
      </c>
      <c r="E141" s="111">
        <f t="shared" si="41"/>
        <v>2.0374737181501339</v>
      </c>
      <c r="F141" s="111">
        <f t="shared" si="41"/>
        <v>2.0734081169027707</v>
      </c>
      <c r="G141" s="111">
        <f t="shared" si="41"/>
        <v>2.1174995869748403</v>
      </c>
      <c r="H141" s="111">
        <f t="shared" si="41"/>
        <v>2.1779386909269185</v>
      </c>
      <c r="I141" s="111">
        <f t="shared" si="41"/>
        <v>2.2180423246164538</v>
      </c>
      <c r="J141" s="111">
        <f t="shared" si="41"/>
        <v>2.2295752629386749</v>
      </c>
      <c r="K141" s="111">
        <f t="shared" si="41"/>
        <v>2.2967120072026712</v>
      </c>
      <c r="L141" s="111">
        <f t="shared" si="41"/>
        <v>2.7027255598965216</v>
      </c>
      <c r="M141" s="111">
        <f t="shared" si="41"/>
        <v>2.7527619829698806</v>
      </c>
      <c r="N141" s="111">
        <f t="shared" si="41"/>
        <v>3.2315236047632663</v>
      </c>
      <c r="O141" s="111">
        <f t="shared" si="41"/>
        <v>3.3570180497085746</v>
      </c>
      <c r="P141" s="111">
        <f t="shared" si="41"/>
        <v>3.4302272233986035</v>
      </c>
      <c r="Q141" s="111">
        <f t="shared" si="41"/>
        <v>3.4742684373190205</v>
      </c>
      <c r="R141" s="111">
        <f t="shared" ref="R141:V141" si="42">IF(R122=0,"",R122/R103)</f>
        <v>3.4776836852385711</v>
      </c>
      <c r="S141" s="111">
        <f t="shared" si="42"/>
        <v>3.4863358571048897</v>
      </c>
      <c r="T141" s="111">
        <f t="shared" si="42"/>
        <v>3.4995189563657436</v>
      </c>
      <c r="U141" s="111">
        <f t="shared" si="42"/>
        <v>3.5199651988332996</v>
      </c>
      <c r="V141" s="111">
        <f t="shared" si="42"/>
        <v>3.5567381363557651</v>
      </c>
      <c r="W141" s="111">
        <f t="shared" ref="W141:Y141" si="43">IF(W122=0,"",W122/W103)</f>
        <v>3.629000362330725</v>
      </c>
      <c r="X141" s="111">
        <f t="shared" si="43"/>
        <v>3.7062385088740064</v>
      </c>
      <c r="Y141" s="111">
        <f t="shared" si="43"/>
        <v>3.7729558348974841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0.54966209985962011</v>
      </c>
      <c r="C142" s="124">
        <f t="shared" si="44"/>
        <v>0.55296745412723913</v>
      </c>
      <c r="D142" s="124">
        <f t="shared" si="44"/>
        <v>0.55292470831164564</v>
      </c>
      <c r="E142" s="124">
        <f t="shared" si="44"/>
        <v>0.55502269010734795</v>
      </c>
      <c r="F142" s="124">
        <f t="shared" si="44"/>
        <v>0.558075107002593</v>
      </c>
      <c r="G142" s="124">
        <f t="shared" si="44"/>
        <v>0.56265355278758067</v>
      </c>
      <c r="H142" s="124">
        <f t="shared" si="44"/>
        <v>0.57877570825655078</v>
      </c>
      <c r="I142" s="124">
        <f t="shared" si="44"/>
        <v>0.58961052874002884</v>
      </c>
      <c r="J142" s="124">
        <f t="shared" si="44"/>
        <v>0.59015002363422708</v>
      </c>
      <c r="K142" s="124">
        <f t="shared" si="44"/>
        <v>0.59100096614132136</v>
      </c>
      <c r="L142" s="124">
        <f t="shared" si="44"/>
        <v>0.59261615831625125</v>
      </c>
      <c r="M142" s="124">
        <f t="shared" si="44"/>
        <v>0.59630621054106259</v>
      </c>
      <c r="N142" s="124">
        <f t="shared" si="44"/>
        <v>0.61197614899277397</v>
      </c>
      <c r="O142" s="124">
        <f t="shared" si="44"/>
        <v>0.64359262923026195</v>
      </c>
      <c r="P142" s="124">
        <f t="shared" si="44"/>
        <v>0.64356982974387944</v>
      </c>
      <c r="Q142" s="124">
        <f t="shared" si="44"/>
        <v>0.64200719994404742</v>
      </c>
      <c r="R142" s="124">
        <f t="shared" ref="R142:V142" si="45">IF(R123=0,"",R123/R104)</f>
        <v>0.64216429391939078</v>
      </c>
      <c r="S142" s="124">
        <f t="shared" si="45"/>
        <v>0.64534252174269702</v>
      </c>
      <c r="T142" s="124">
        <f t="shared" si="45"/>
        <v>0.65077157528884189</v>
      </c>
      <c r="U142" s="124">
        <f t="shared" si="45"/>
        <v>0.66395215023227272</v>
      </c>
      <c r="V142" s="124">
        <f t="shared" si="45"/>
        <v>0.68268881645486179</v>
      </c>
      <c r="W142" s="124">
        <f t="shared" ref="W142:Y142" si="46">IF(W123=0,"",W123/W104)</f>
        <v>0.74075456894938041</v>
      </c>
      <c r="X142" s="124">
        <f t="shared" si="46"/>
        <v>0.74087143106091014</v>
      </c>
      <c r="Y142" s="124">
        <f t="shared" si="46"/>
        <v>0.73971379250541347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0.50559555069316031</v>
      </c>
      <c r="C143" s="111">
        <f t="shared" si="47"/>
        <v>0.50612883991123991</v>
      </c>
      <c r="D143" s="111">
        <f t="shared" si="47"/>
        <v>0.50690168864296159</v>
      </c>
      <c r="E143" s="111">
        <f t="shared" si="47"/>
        <v>0.50724680964189972</v>
      </c>
      <c r="F143" s="111">
        <f t="shared" si="47"/>
        <v>0.5080312206416373</v>
      </c>
      <c r="G143" s="111">
        <f t="shared" si="47"/>
        <v>0.51145349973112209</v>
      </c>
      <c r="H143" s="111">
        <f t="shared" si="47"/>
        <v>0.52305158759502768</v>
      </c>
      <c r="I143" s="111">
        <f t="shared" si="47"/>
        <v>0.53779183879580683</v>
      </c>
      <c r="J143" s="111">
        <f t="shared" si="47"/>
        <v>0.53892706168426097</v>
      </c>
      <c r="K143" s="111">
        <f t="shared" si="47"/>
        <v>0.54186358307341798</v>
      </c>
      <c r="L143" s="111">
        <f t="shared" si="47"/>
        <v>0.54573648218133564</v>
      </c>
      <c r="M143" s="111">
        <f t="shared" si="47"/>
        <v>0.54795655474546257</v>
      </c>
      <c r="N143" s="111">
        <f t="shared" si="47"/>
        <v>0.56180733805844996</v>
      </c>
      <c r="O143" s="111">
        <f t="shared" si="47"/>
        <v>0.64355019033139715</v>
      </c>
      <c r="P143" s="111">
        <f t="shared" si="47"/>
        <v>0.64353772115480889</v>
      </c>
      <c r="Q143" s="111">
        <f t="shared" si="47"/>
        <v>0.64360287882366018</v>
      </c>
      <c r="R143" s="111">
        <f t="shared" ref="R143:V143" si="48">IF(R124=0,"",R124/R105)</f>
        <v>0.64355809764010352</v>
      </c>
      <c r="S143" s="111">
        <f t="shared" si="48"/>
        <v>0.6513960286982966</v>
      </c>
      <c r="T143" s="111">
        <f t="shared" si="48"/>
        <v>0.66665288898557495</v>
      </c>
      <c r="U143" s="111">
        <f t="shared" si="48"/>
        <v>0.69412759113789835</v>
      </c>
      <c r="V143" s="111">
        <f t="shared" si="48"/>
        <v>0.73516024526034429</v>
      </c>
      <c r="W143" s="111">
        <f t="shared" ref="W143:Y143" si="49">IF(W124=0,"",W124/W105)</f>
        <v>0.84287557313517536</v>
      </c>
      <c r="X143" s="111">
        <f t="shared" si="49"/>
        <v>0.84210645591022004</v>
      </c>
      <c r="Y143" s="111">
        <f t="shared" si="49"/>
        <v>0.84210645591022049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>
        <f t="shared" si="50"/>
        <v>0.82663114779425451</v>
      </c>
      <c r="D144" s="111">
        <f t="shared" si="50"/>
        <v>0.82967079338008798</v>
      </c>
      <c r="E144" s="111">
        <f t="shared" si="50"/>
        <v>0.79946059692121429</v>
      </c>
      <c r="F144" s="111">
        <f t="shared" si="50"/>
        <v>0.82421201864077376</v>
      </c>
      <c r="G144" s="111">
        <f t="shared" si="50"/>
        <v>0.84586592252134685</v>
      </c>
      <c r="H144" s="111">
        <f t="shared" si="50"/>
        <v>0.80305811163113916</v>
      </c>
      <c r="I144" s="111">
        <f t="shared" si="50"/>
        <v>0.83359596859343787</v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>
        <f t="shared" si="53"/>
        <v>0.52670030178479621</v>
      </c>
      <c r="D145" s="112">
        <f t="shared" si="53"/>
        <v>0.52670030178479621</v>
      </c>
      <c r="E145" s="112">
        <f t="shared" si="53"/>
        <v>0.52670030178479621</v>
      </c>
      <c r="F145" s="112">
        <f t="shared" si="53"/>
        <v>0.52670030178479621</v>
      </c>
      <c r="G145" s="112">
        <f t="shared" si="53"/>
        <v>0.52670030178479621</v>
      </c>
      <c r="H145" s="112">
        <f t="shared" si="53"/>
        <v>0.52670030178479621</v>
      </c>
      <c r="I145" s="112">
        <f t="shared" si="53"/>
        <v>0.52670030178479621</v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0.57037957626969449</v>
      </c>
      <c r="C147" s="112">
        <f t="shared" si="59"/>
        <v>0.57120326499238361</v>
      </c>
      <c r="D147" s="112">
        <f t="shared" si="59"/>
        <v>0.57225706733217696</v>
      </c>
      <c r="E147" s="112">
        <f t="shared" si="59"/>
        <v>0.57272302513833906</v>
      </c>
      <c r="F147" s="112">
        <f t="shared" si="59"/>
        <v>0.57397225782154104</v>
      </c>
      <c r="G147" s="112">
        <f t="shared" si="59"/>
        <v>0.57907136712537044</v>
      </c>
      <c r="H147" s="112">
        <f t="shared" si="59"/>
        <v>0.58842754852010892</v>
      </c>
      <c r="I147" s="112">
        <f t="shared" si="59"/>
        <v>0.59367908815488213</v>
      </c>
      <c r="J147" s="112">
        <f t="shared" si="59"/>
        <v>0.59401186032943831</v>
      </c>
      <c r="K147" s="112">
        <f t="shared" si="59"/>
        <v>0.59495635349059039</v>
      </c>
      <c r="L147" s="112">
        <f t="shared" si="59"/>
        <v>0.59648182987104081</v>
      </c>
      <c r="M147" s="112">
        <f t="shared" si="59"/>
        <v>0.59792765128159786</v>
      </c>
      <c r="N147" s="112">
        <f t="shared" si="59"/>
        <v>0.60501058445707434</v>
      </c>
      <c r="O147" s="112">
        <f t="shared" si="59"/>
        <v>0.62846683975502737</v>
      </c>
      <c r="P147" s="112">
        <f t="shared" si="59"/>
        <v>0.62847889901260401</v>
      </c>
      <c r="Q147" s="112">
        <f t="shared" si="59"/>
        <v>0.62847856785712342</v>
      </c>
      <c r="R147" s="112">
        <f t="shared" ref="R147:V147" si="60">IF(R128=0,"",R128/R109)</f>
        <v>0.62848247460966089</v>
      </c>
      <c r="S147" s="112">
        <f t="shared" si="60"/>
        <v>0.63128704910106759</v>
      </c>
      <c r="T147" s="112">
        <f t="shared" si="60"/>
        <v>0.63663008994351111</v>
      </c>
      <c r="U147" s="112">
        <f t="shared" si="60"/>
        <v>0.6487568407621408</v>
      </c>
      <c r="V147" s="112">
        <f t="shared" si="60"/>
        <v>0.66759558414564046</v>
      </c>
      <c r="W147" s="112">
        <f t="shared" ref="W147:Y147" si="61">IF(W128=0,"",W128/W109)</f>
        <v>0.71933149385396344</v>
      </c>
      <c r="X147" s="112">
        <f t="shared" si="61"/>
        <v>0.71940329046041651</v>
      </c>
      <c r="Y147" s="112">
        <f t="shared" si="61"/>
        <v>0.71999570844479333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0.85956493421358704</v>
      </c>
      <c r="D148" s="113">
        <f t="shared" si="62"/>
        <v>0.86226864649248536</v>
      </c>
      <c r="E148" s="113">
        <f t="shared" si="62"/>
        <v>0.83673709464689661</v>
      </c>
      <c r="F148" s="113">
        <f t="shared" si="62"/>
        <v>0.85771628032052927</v>
      </c>
      <c r="G148" s="113">
        <f t="shared" si="62"/>
        <v>0.87599227242883826</v>
      </c>
      <c r="H148" s="113">
        <f t="shared" si="62"/>
        <v>0.84039739802404978</v>
      </c>
      <c r="I148" s="113">
        <f t="shared" si="62"/>
        <v>0.86644513658770361</v>
      </c>
      <c r="J148" s="113">
        <f t="shared" si="62"/>
        <v>0.85027409588685809</v>
      </c>
      <c r="K148" s="113">
        <f t="shared" si="62"/>
        <v>0.86237948294031475</v>
      </c>
      <c r="L148" s="113">
        <f t="shared" si="62"/>
        <v>0.86860024073885</v>
      </c>
      <c r="M148" s="113">
        <f t="shared" si="62"/>
        <v>0.85334462122012078</v>
      </c>
      <c r="N148" s="113">
        <f t="shared" si="62"/>
        <v>0.90990694746636691</v>
      </c>
      <c r="O148" s="113">
        <f t="shared" si="62"/>
        <v>0.90736010149970192</v>
      </c>
      <c r="P148" s="113">
        <f t="shared" si="62"/>
        <v>0.90492804391979109</v>
      </c>
      <c r="Q148" s="113">
        <f t="shared" si="62"/>
        <v>0.86243386700941027</v>
      </c>
      <c r="R148" s="113">
        <f t="shared" ref="R148:V148" si="63">IF(R129=0,"",R129/R110)</f>
        <v>0.86602654881283969</v>
      </c>
      <c r="S148" s="113">
        <f t="shared" si="63"/>
        <v>0.87403062236420792</v>
      </c>
      <c r="T148" s="113">
        <f t="shared" si="63"/>
        <v>0.87447447300540493</v>
      </c>
      <c r="U148" s="113">
        <f t="shared" si="63"/>
        <v>0.88410035348530081</v>
      </c>
      <c r="V148" s="113">
        <f t="shared" si="63"/>
        <v>0.88832376984085337</v>
      </c>
      <c r="W148" s="113">
        <f t="shared" ref="W148:Y148" si="64">IF(W129=0,"",W129/W110)</f>
        <v>0.92348670188276738</v>
      </c>
      <c r="X148" s="113">
        <f t="shared" si="64"/>
        <v>0.91037636797113586</v>
      </c>
      <c r="Y148" s="113">
        <f t="shared" si="64"/>
        <v>0.8908550702039425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0.58832410451613271</v>
      </c>
      <c r="D149" s="111">
        <f t="shared" si="65"/>
        <v>0.58844635245327737</v>
      </c>
      <c r="E149" s="111">
        <f t="shared" si="65"/>
        <v>0.58844904401707732</v>
      </c>
      <c r="F149" s="111">
        <f t="shared" si="65"/>
        <v>0.58846589692192763</v>
      </c>
      <c r="G149" s="111">
        <f t="shared" si="65"/>
        <v>0.58944779325407526</v>
      </c>
      <c r="H149" s="111">
        <f t="shared" si="65"/>
        <v>0.5906040735249124</v>
      </c>
      <c r="I149" s="111">
        <f t="shared" si="65"/>
        <v>0.59097717653860182</v>
      </c>
      <c r="J149" s="111">
        <f t="shared" si="65"/>
        <v>0.59172032238929062</v>
      </c>
      <c r="K149" s="111">
        <f t="shared" si="65"/>
        <v>0.59668177578557524</v>
      </c>
      <c r="L149" s="111">
        <f t="shared" si="65"/>
        <v>0.5996651120053702</v>
      </c>
      <c r="M149" s="111">
        <f t="shared" si="65"/>
        <v>0.60339149825878979</v>
      </c>
      <c r="N149" s="111">
        <f t="shared" si="65"/>
        <v>0.61535470759303257</v>
      </c>
      <c r="O149" s="111">
        <f t="shared" si="65"/>
        <v>0.62551113162408212</v>
      </c>
      <c r="P149" s="111">
        <f t="shared" si="65"/>
        <v>0.62549439999619261</v>
      </c>
      <c r="Q149" s="111">
        <f t="shared" si="65"/>
        <v>0.62550628605396252</v>
      </c>
      <c r="R149" s="111">
        <f t="shared" ref="R149:V149" si="66">IF(R130=0,"",R130/R111)</f>
        <v>0.62552848543955453</v>
      </c>
      <c r="S149" s="111">
        <f t="shared" si="66"/>
        <v>0.62836091816796991</v>
      </c>
      <c r="T149" s="111">
        <f t="shared" si="66"/>
        <v>0.63542948534022703</v>
      </c>
      <c r="U149" s="111">
        <f t="shared" si="66"/>
        <v>0.65212086010007153</v>
      </c>
      <c r="V149" s="111">
        <f t="shared" si="66"/>
        <v>0.68009057676148954</v>
      </c>
      <c r="W149" s="111">
        <f t="shared" ref="W149:Y149" si="67">IF(W130=0,"",W130/W111)</f>
        <v>0.72005639498068796</v>
      </c>
      <c r="X149" s="111">
        <f t="shared" si="67"/>
        <v>0.71960046728948435</v>
      </c>
      <c r="Y149" s="111">
        <f t="shared" si="67"/>
        <v>0.72013018115960536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0.58584523677019396</v>
      </c>
      <c r="C151" s="124">
        <f t="shared" si="71"/>
        <v>0.5890452818560109</v>
      </c>
      <c r="D151" s="124">
        <f t="shared" si="71"/>
        <v>0.58489528093094856</v>
      </c>
      <c r="E151" s="124">
        <f t="shared" si="71"/>
        <v>0.58500870878606503</v>
      </c>
      <c r="F151" s="124">
        <f t="shared" si="71"/>
        <v>0.58881147583602489</v>
      </c>
      <c r="G151" s="124">
        <f t="shared" si="71"/>
        <v>0.59187245464623628</v>
      </c>
      <c r="H151" s="124">
        <f t="shared" si="71"/>
        <v>0.5999188654866231</v>
      </c>
      <c r="I151" s="124">
        <f t="shared" si="71"/>
        <v>0.60806395897492493</v>
      </c>
      <c r="J151" s="124">
        <f t="shared" si="71"/>
        <v>0.61201002482747924</v>
      </c>
      <c r="K151" s="124">
        <f t="shared" si="71"/>
        <v>0.60933755346049123</v>
      </c>
      <c r="L151" s="124">
        <f t="shared" si="71"/>
        <v>0.61462089896537486</v>
      </c>
      <c r="M151" s="124">
        <f t="shared" si="71"/>
        <v>0.6230605213545547</v>
      </c>
      <c r="N151" s="124">
        <f t="shared" si="71"/>
        <v>0.63647632594423664</v>
      </c>
      <c r="O151" s="124">
        <f t="shared" si="71"/>
        <v>0.6367206884047486</v>
      </c>
      <c r="P151" s="124">
        <f t="shared" si="71"/>
        <v>0.63895502434363138</v>
      </c>
      <c r="Q151" s="124">
        <f t="shared" si="71"/>
        <v>0.63888095945157197</v>
      </c>
      <c r="R151" s="124">
        <f t="shared" ref="R151:V151" si="72">IF(R132=0,"",R132/R113)</f>
        <v>0.64378875557100834</v>
      </c>
      <c r="S151" s="124">
        <f t="shared" si="72"/>
        <v>0.6383627032119954</v>
      </c>
      <c r="T151" s="124">
        <f t="shared" si="72"/>
        <v>0.63891961857133495</v>
      </c>
      <c r="U151" s="124">
        <f t="shared" si="72"/>
        <v>0.64549151157027107</v>
      </c>
      <c r="V151" s="124">
        <f t="shared" si="72"/>
        <v>0.66358901631079215</v>
      </c>
      <c r="W151" s="124">
        <f t="shared" ref="W151:Y151" si="73">IF(W132=0,"",W132/W113)</f>
        <v>0.70274566190732479</v>
      </c>
      <c r="X151" s="124">
        <f t="shared" si="73"/>
        <v>0.70424975782911459</v>
      </c>
      <c r="Y151" s="124">
        <f t="shared" si="73"/>
        <v>0.70678889410042578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0.57350026581398728</v>
      </c>
      <c r="C152" s="111">
        <f t="shared" si="74"/>
        <v>0.57375790459953735</v>
      </c>
      <c r="D152" s="111">
        <f t="shared" si="74"/>
        <v>0.57411212943497925</v>
      </c>
      <c r="E152" s="111">
        <f t="shared" si="74"/>
        <v>0.57426497247654218</v>
      </c>
      <c r="F152" s="111">
        <f t="shared" si="74"/>
        <v>0.57463737277938232</v>
      </c>
      <c r="G152" s="111">
        <f t="shared" si="74"/>
        <v>0.57596788556014111</v>
      </c>
      <c r="H152" s="111">
        <f t="shared" si="74"/>
        <v>0.57878633955075787</v>
      </c>
      <c r="I152" s="111">
        <f t="shared" si="74"/>
        <v>0.58073022350989822</v>
      </c>
      <c r="J152" s="111">
        <f t="shared" si="74"/>
        <v>0.58081348094566232</v>
      </c>
      <c r="K152" s="111">
        <f t="shared" si="74"/>
        <v>0.58102093680401401</v>
      </c>
      <c r="L152" s="111">
        <f t="shared" si="74"/>
        <v>0.5812939365986306</v>
      </c>
      <c r="M152" s="111">
        <f t="shared" si="74"/>
        <v>0.58144134097473998</v>
      </c>
      <c r="N152" s="111">
        <f t="shared" si="74"/>
        <v>0.58197292347922835</v>
      </c>
      <c r="O152" s="111">
        <f t="shared" si="74"/>
        <v>0.58312252258554609</v>
      </c>
      <c r="P152" s="111">
        <f t="shared" si="74"/>
        <v>0.58312255483303221</v>
      </c>
      <c r="Q152" s="111">
        <f t="shared" si="74"/>
        <v>0.58312257120900257</v>
      </c>
      <c r="R152" s="111">
        <f t="shared" ref="R152:V152" si="75">IF(R133=0,"",R133/R114)</f>
        <v>0.58312256042034238</v>
      </c>
      <c r="S152" s="111">
        <f t="shared" si="75"/>
        <v>0.58348170309096981</v>
      </c>
      <c r="T152" s="111">
        <f t="shared" si="75"/>
        <v>0.58422470020457185</v>
      </c>
      <c r="U152" s="111">
        <f t="shared" si="75"/>
        <v>0.58610410217889242</v>
      </c>
      <c r="V152" s="111">
        <f t="shared" si="75"/>
        <v>0.58877768649753048</v>
      </c>
      <c r="W152" s="111">
        <f t="shared" ref="W152:Y152" si="76">IF(W133=0,"",W133/W114)</f>
        <v>0.59852850584002248</v>
      </c>
      <c r="X152" s="111">
        <f t="shared" si="76"/>
        <v>0.59855846270646018</v>
      </c>
      <c r="Y152" s="111">
        <f t="shared" si="76"/>
        <v>0.59859830661091518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0.73418463955709468</v>
      </c>
      <c r="C153" s="45">
        <f t="shared" si="77"/>
        <v>0.73490155413528979</v>
      </c>
      <c r="D153" s="45">
        <f t="shared" si="77"/>
        <v>0.7350520467894055</v>
      </c>
      <c r="E153" s="45">
        <f t="shared" si="77"/>
        <v>0.73527076702588834</v>
      </c>
      <c r="F153" s="45">
        <f t="shared" si="77"/>
        <v>0.73606853764590208</v>
      </c>
      <c r="G153" s="45">
        <f t="shared" si="77"/>
        <v>0.74178909736595511</v>
      </c>
      <c r="H153" s="45">
        <f t="shared" si="77"/>
        <v>0.7491043999130792</v>
      </c>
      <c r="I153" s="45">
        <f t="shared" si="77"/>
        <v>0.75201295370250976</v>
      </c>
      <c r="J153" s="45">
        <f t="shared" si="77"/>
        <v>0.75220023053648044</v>
      </c>
      <c r="K153" s="45">
        <f t="shared" si="77"/>
        <v>0.75291056320218086</v>
      </c>
      <c r="L153" s="45">
        <f t="shared" si="77"/>
        <v>0.75394811815239671</v>
      </c>
      <c r="M153" s="45">
        <f t="shared" si="77"/>
        <v>0.7552971476379422</v>
      </c>
      <c r="N153" s="45">
        <f t="shared" si="77"/>
        <v>0.76010143687846987</v>
      </c>
      <c r="O153" s="45">
        <f t="shared" si="77"/>
        <v>0.76880832475699745</v>
      </c>
      <c r="P153" s="45">
        <f t="shared" si="77"/>
        <v>0.76880988293410035</v>
      </c>
      <c r="Q153" s="45">
        <f t="shared" si="77"/>
        <v>0.76880863032878521</v>
      </c>
      <c r="R153" s="45">
        <f t="shared" ref="R153:V153" si="78">IF(R134=0,"",R134/R115)</f>
        <v>0.7688085415025615</v>
      </c>
      <c r="S153" s="45">
        <f t="shared" si="78"/>
        <v>0.77089464428021981</v>
      </c>
      <c r="T153" s="45">
        <f t="shared" si="78"/>
        <v>0.77598669180565338</v>
      </c>
      <c r="U153" s="45">
        <f t="shared" si="78"/>
        <v>0.78936946229153682</v>
      </c>
      <c r="V153" s="45">
        <f t="shared" si="78"/>
        <v>0.80941290100546737</v>
      </c>
      <c r="W153" s="45">
        <f t="shared" ref="W153:Y153" si="79">IF(W134=0,"",W134/W115)</f>
        <v>0.85109059151888555</v>
      </c>
      <c r="X153" s="45">
        <f t="shared" si="79"/>
        <v>0.85102310921539637</v>
      </c>
      <c r="Y153" s="45">
        <f t="shared" si="79"/>
        <v>0.85159338664291351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452.84048574633005</v>
      </c>
      <c r="C155" s="117">
        <f t="shared" si="80"/>
        <v>361.31893726091448</v>
      </c>
      <c r="D155" s="117">
        <f t="shared" si="80"/>
        <v>370.06868006210561</v>
      </c>
      <c r="E155" s="117">
        <f t="shared" si="80"/>
        <v>297.47557345474064</v>
      </c>
      <c r="F155" s="117">
        <f t="shared" si="80"/>
        <v>172.55985670040081</v>
      </c>
      <c r="G155" s="117">
        <f t="shared" si="80"/>
        <v>199.72010639273074</v>
      </c>
      <c r="H155" s="117">
        <f t="shared" si="80"/>
        <v>144.57350787144043</v>
      </c>
      <c r="I155" s="117">
        <f t="shared" si="80"/>
        <v>52.652270310914936</v>
      </c>
      <c r="J155" s="117">
        <f t="shared" si="80"/>
        <v>46.104815504875553</v>
      </c>
      <c r="K155" s="117">
        <f t="shared" si="80"/>
        <v>46.107177382581511</v>
      </c>
      <c r="L155" s="117">
        <f t="shared" si="80"/>
        <v>96.213849193519906</v>
      </c>
      <c r="M155" s="117">
        <f t="shared" si="80"/>
        <v>62.503926981022182</v>
      </c>
      <c r="N155" s="117">
        <f t="shared" si="80"/>
        <v>31.456696509622606</v>
      </c>
      <c r="O155" s="117">
        <f t="shared" si="80"/>
        <v>32.227576045398621</v>
      </c>
      <c r="P155" s="117">
        <f t="shared" si="80"/>
        <v>23.903706376342051</v>
      </c>
      <c r="Q155" s="117">
        <f t="shared" si="80"/>
        <v>25.329127672971708</v>
      </c>
      <c r="R155" s="117">
        <f t="shared" ref="R155:V155" si="81">R156+R159+R161+R170</f>
        <v>20.672474135649001</v>
      </c>
      <c r="S155" s="117">
        <f t="shared" si="81"/>
        <v>26.098957271511452</v>
      </c>
      <c r="T155" s="117">
        <f t="shared" si="81"/>
        <v>26.513337160255166</v>
      </c>
      <c r="U155" s="117">
        <f t="shared" si="81"/>
        <v>25.654307300235796</v>
      </c>
      <c r="V155" s="117">
        <f t="shared" si="81"/>
        <v>6.7055759062969891</v>
      </c>
      <c r="W155" s="117">
        <f t="shared" ref="W155:Y155" si="82">W156+W159+W161+W170</f>
        <v>5.9736240683239421</v>
      </c>
      <c r="X155" s="117">
        <f t="shared" si="82"/>
        <v>5.2764980897894116</v>
      </c>
      <c r="Y155" s="117">
        <f t="shared" si="82"/>
        <v>5.0929489795705516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417.70067041703624</v>
      </c>
      <c r="C156" s="122">
        <f t="shared" si="83"/>
        <v>331.6268886593578</v>
      </c>
      <c r="D156" s="122">
        <f t="shared" si="83"/>
        <v>342.24540931757207</v>
      </c>
      <c r="E156" s="122">
        <f t="shared" si="83"/>
        <v>275.48689171062182</v>
      </c>
      <c r="F156" s="122">
        <f t="shared" si="83"/>
        <v>157.33011304994017</v>
      </c>
      <c r="G156" s="122">
        <f t="shared" si="83"/>
        <v>187.93002219452336</v>
      </c>
      <c r="H156" s="122">
        <f t="shared" si="83"/>
        <v>137.27640227251015</v>
      </c>
      <c r="I156" s="122">
        <f t="shared" si="83"/>
        <v>48.911760488900676</v>
      </c>
      <c r="J156" s="122">
        <f t="shared" si="83"/>
        <v>43.522711220151763</v>
      </c>
      <c r="K156" s="122">
        <f t="shared" si="83"/>
        <v>43.812012865975433</v>
      </c>
      <c r="L156" s="122">
        <f t="shared" si="83"/>
        <v>93.819850288353038</v>
      </c>
      <c r="M156" s="122">
        <f t="shared" si="83"/>
        <v>60.640726936966352</v>
      </c>
      <c r="N156" s="122">
        <f t="shared" si="83"/>
        <v>30.367820008775574</v>
      </c>
      <c r="O156" s="122">
        <f t="shared" si="83"/>
        <v>31.32305888961028</v>
      </c>
      <c r="P156" s="122">
        <f t="shared" si="83"/>
        <v>23.138118247079003</v>
      </c>
      <c r="Q156" s="122">
        <f t="shared" si="83"/>
        <v>24.555970759999976</v>
      </c>
      <c r="R156" s="122">
        <f t="shared" ref="R156:V156" si="84">SUM(R157:R158)</f>
        <v>20.03643578399998</v>
      </c>
      <c r="S156" s="122">
        <f t="shared" si="84"/>
        <v>25.218765587999982</v>
      </c>
      <c r="T156" s="122">
        <f t="shared" si="84"/>
        <v>25.588593426000017</v>
      </c>
      <c r="U156" s="122">
        <f t="shared" si="84"/>
        <v>24.84916490999996</v>
      </c>
      <c r="V156" s="122">
        <f t="shared" si="84"/>
        <v>6.119834267999984</v>
      </c>
      <c r="W156" s="122">
        <f t="shared" ref="W156:Y156" si="85">SUM(W157:W158)</f>
        <v>5.694840624000002</v>
      </c>
      <c r="X156" s="122">
        <f t="shared" si="85"/>
        <v>5.1008323679999927</v>
      </c>
      <c r="Y156" s="122">
        <f t="shared" si="85"/>
        <v>4.921931374200005</v>
      </c>
      <c r="DA156" s="130" t="s">
        <v>2097</v>
      </c>
    </row>
    <row r="157" spans="1:105" ht="12" customHeight="1" x14ac:dyDescent="0.25">
      <c r="A157" s="97" t="s">
        <v>74</v>
      </c>
      <c r="B157" s="98">
        <v>417.70067041703624</v>
      </c>
      <c r="C157" s="98">
        <v>331.6268886593578</v>
      </c>
      <c r="D157" s="98">
        <v>342.24540931757207</v>
      </c>
      <c r="E157" s="98">
        <v>275.48689171062182</v>
      </c>
      <c r="F157" s="98">
        <v>157.33011304994017</v>
      </c>
      <c r="G157" s="98">
        <v>187.93002219452336</v>
      </c>
      <c r="H157" s="98">
        <v>137.27640227251015</v>
      </c>
      <c r="I157" s="98">
        <v>48.911760488900676</v>
      </c>
      <c r="J157" s="98">
        <v>43.522711220151763</v>
      </c>
      <c r="K157" s="98">
        <v>43.812012865975433</v>
      </c>
      <c r="L157" s="98">
        <v>93.819850288353038</v>
      </c>
      <c r="M157" s="98">
        <v>60.640726936966352</v>
      </c>
      <c r="N157" s="98">
        <v>30.367820008775574</v>
      </c>
      <c r="O157" s="98">
        <v>31.32305888961028</v>
      </c>
      <c r="P157" s="98">
        <v>23.138118247079003</v>
      </c>
      <c r="Q157" s="98">
        <v>24.555970759999976</v>
      </c>
      <c r="R157" s="98">
        <v>20.03643578399998</v>
      </c>
      <c r="S157" s="98">
        <v>25.218765587999982</v>
      </c>
      <c r="T157" s="98">
        <v>25.588593426000017</v>
      </c>
      <c r="U157" s="98">
        <v>24.84916490999996</v>
      </c>
      <c r="V157" s="98">
        <v>6.119834267999984</v>
      </c>
      <c r="W157" s="98">
        <v>5.694840624000002</v>
      </c>
      <c r="X157" s="98">
        <v>5.1008323679999927</v>
      </c>
      <c r="Y157" s="98">
        <v>4.921931374200005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16.346953123419734</v>
      </c>
      <c r="C161" s="122">
        <v>12.993552947820366</v>
      </c>
      <c r="D161" s="122">
        <v>12.44557896502481</v>
      </c>
      <c r="E161" s="122">
        <v>9.6839532027376674</v>
      </c>
      <c r="F161" s="122">
        <v>6.2655342733761836</v>
      </c>
      <c r="G161" s="122">
        <v>5.0451759519880603</v>
      </c>
      <c r="H161" s="122">
        <v>2.6506936112204782</v>
      </c>
      <c r="I161" s="122">
        <v>1.0666365567473413</v>
      </c>
      <c r="J161" s="122">
        <v>0.78279049380635157</v>
      </c>
      <c r="K161" s="122">
        <v>0.6888704933911306</v>
      </c>
      <c r="L161" s="122">
        <v>0.79032183603340878</v>
      </c>
      <c r="M161" s="122">
        <v>0.5968256493471561</v>
      </c>
      <c r="N161" s="122">
        <v>0.30762039535519525</v>
      </c>
      <c r="O161" s="122">
        <v>0.19451287287906144</v>
      </c>
      <c r="P161" s="122">
        <v>0.16775172323856405</v>
      </c>
      <c r="Q161" s="122">
        <v>0.16715700691234001</v>
      </c>
      <c r="R161" s="122">
        <v>0.1376826323768795</v>
      </c>
      <c r="S161" s="122">
        <v>0.19501680677491989</v>
      </c>
      <c r="T161" s="122">
        <v>0.20722606287437645</v>
      </c>
      <c r="U161" s="122">
        <v>0.18127814637056586</v>
      </c>
      <c r="V161" s="122">
        <v>8.2093926486047755E-2</v>
      </c>
      <c r="W161" s="122">
        <v>3.4874744028672904E-2</v>
      </c>
      <c r="X161" s="122">
        <v>2.5696608844026251E-2</v>
      </c>
      <c r="Y161" s="122">
        <v>2.6523106838514176E-2</v>
      </c>
      <c r="DA161" s="130" t="s">
        <v>2102</v>
      </c>
    </row>
    <row r="162" spans="1:105" ht="12" customHeight="1" x14ac:dyDescent="0.25">
      <c r="A162" s="97" t="s">
        <v>141</v>
      </c>
      <c r="B162" s="98">
        <v>16.346953123419734</v>
      </c>
      <c r="C162" s="98">
        <v>12.993456295050786</v>
      </c>
      <c r="D162" s="98">
        <v>12.445471443561946</v>
      </c>
      <c r="E162" s="98">
        <v>9.6838217045556938</v>
      </c>
      <c r="F162" s="98">
        <v>6.2654363160469106</v>
      </c>
      <c r="G162" s="98">
        <v>5.0450746865503362</v>
      </c>
      <c r="H162" s="98">
        <v>2.6505518975939637</v>
      </c>
      <c r="I162" s="98">
        <v>1.066537163592411</v>
      </c>
      <c r="J162" s="98">
        <v>0.78279049380635157</v>
      </c>
      <c r="K162" s="98">
        <v>0.6888704933911306</v>
      </c>
      <c r="L162" s="98">
        <v>0.79032183603340878</v>
      </c>
      <c r="M162" s="98">
        <v>0.5968256493471561</v>
      </c>
      <c r="N162" s="98">
        <v>0.30762039535519525</v>
      </c>
      <c r="O162" s="98">
        <v>0.19451287287906144</v>
      </c>
      <c r="P162" s="98">
        <v>0.16775172323856405</v>
      </c>
      <c r="Q162" s="98">
        <v>0.16715700691234001</v>
      </c>
      <c r="R162" s="98">
        <v>0.1376826323768795</v>
      </c>
      <c r="S162" s="98">
        <v>0.19501680677491989</v>
      </c>
      <c r="T162" s="98">
        <v>0.20722606287437645</v>
      </c>
      <c r="U162" s="98">
        <v>0.18127814637056586</v>
      </c>
      <c r="V162" s="98">
        <v>8.2093926486047755E-2</v>
      </c>
      <c r="W162" s="98">
        <v>3.4874744028672904E-2</v>
      </c>
      <c r="X162" s="98">
        <v>2.5696608844026251E-2</v>
      </c>
      <c r="Y162" s="98">
        <v>2.6523106838514176E-2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9.6652769579746238E-5</v>
      </c>
      <c r="D163" s="98">
        <v>1.0752146286333477E-4</v>
      </c>
      <c r="E163" s="98">
        <v>1.3149818197290378E-4</v>
      </c>
      <c r="F163" s="98">
        <v>9.7957329272785427E-5</v>
      </c>
      <c r="G163" s="98">
        <v>1.0126543772370812E-4</v>
      </c>
      <c r="H163" s="98">
        <v>1.4171362651442773E-4</v>
      </c>
      <c r="I163" s="98">
        <v>9.9393154930229794E-5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9.6652769579746238E-5</v>
      </c>
      <c r="D164" s="101">
        <v>1.0752146286333477E-4</v>
      </c>
      <c r="E164" s="101">
        <v>1.3149818197290378E-4</v>
      </c>
      <c r="F164" s="101">
        <v>9.7957329272785427E-5</v>
      </c>
      <c r="G164" s="101">
        <v>1.0126543772370812E-4</v>
      </c>
      <c r="H164" s="101">
        <v>1.4171362651442773E-4</v>
      </c>
      <c r="I164" s="101">
        <v>9.9393154930229794E-5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18.792862205874069</v>
      </c>
      <c r="C170" s="122">
        <v>16.698495653736281</v>
      </c>
      <c r="D170" s="122">
        <v>15.377691779508721</v>
      </c>
      <c r="E170" s="122">
        <v>12.304728541381172</v>
      </c>
      <c r="F170" s="122">
        <v>8.9642093770844724</v>
      </c>
      <c r="G170" s="122">
        <v>6.7449082462193255</v>
      </c>
      <c r="H170" s="122">
        <v>4.6464119877098069</v>
      </c>
      <c r="I170" s="122">
        <v>2.673873265266923</v>
      </c>
      <c r="J170" s="122">
        <v>1.7993137909174359</v>
      </c>
      <c r="K170" s="122">
        <v>1.6062940232149465</v>
      </c>
      <c r="L170" s="122">
        <v>1.6036770691334552</v>
      </c>
      <c r="M170" s="122">
        <v>1.2663743947086765</v>
      </c>
      <c r="N170" s="122">
        <v>0.78125610549183944</v>
      </c>
      <c r="O170" s="122">
        <v>0.71000428290927786</v>
      </c>
      <c r="P170" s="122">
        <v>0.59783640602448473</v>
      </c>
      <c r="Q170" s="122">
        <v>0.60599990605939313</v>
      </c>
      <c r="R170" s="122">
        <v>0.49835571927214228</v>
      </c>
      <c r="S170" s="122">
        <v>0.68517487673654931</v>
      </c>
      <c r="T170" s="122">
        <v>0.71751767138077294</v>
      </c>
      <c r="U170" s="122">
        <v>0.62386424386526995</v>
      </c>
      <c r="V170" s="122">
        <v>0.50364771181095758</v>
      </c>
      <c r="W170" s="122">
        <v>0.24390870029526698</v>
      </c>
      <c r="X170" s="122">
        <v>0.14996911294539197</v>
      </c>
      <c r="Y170" s="122">
        <v>0.14449449853203236</v>
      </c>
      <c r="DA170" s="130" t="s">
        <v>2111</v>
      </c>
    </row>
    <row r="171" spans="1:105" ht="12" customHeight="1" x14ac:dyDescent="0.25">
      <c r="A171" s="97" t="s">
        <v>50</v>
      </c>
      <c r="B171" s="98">
        <v>18.792862205874069</v>
      </c>
      <c r="C171" s="98">
        <v>16.698495653736281</v>
      </c>
      <c r="D171" s="98">
        <v>15.377691779508721</v>
      </c>
      <c r="E171" s="98">
        <v>12.304728541381172</v>
      </c>
      <c r="F171" s="98">
        <v>8.9642093770844724</v>
      </c>
      <c r="G171" s="98">
        <v>6.7449082462193255</v>
      </c>
      <c r="H171" s="98">
        <v>4.6464119877098069</v>
      </c>
      <c r="I171" s="98">
        <v>2.673873265266923</v>
      </c>
      <c r="J171" s="98">
        <v>1.7993137909174359</v>
      </c>
      <c r="K171" s="98">
        <v>1.6062940232149465</v>
      </c>
      <c r="L171" s="98">
        <v>1.6036770691334552</v>
      </c>
      <c r="M171" s="98">
        <v>1.2663743947086765</v>
      </c>
      <c r="N171" s="98">
        <v>0.78125610549183944</v>
      </c>
      <c r="O171" s="98">
        <v>0.71000428290927786</v>
      </c>
      <c r="P171" s="98">
        <v>0.59783640602448473</v>
      </c>
      <c r="Q171" s="98">
        <v>0.60599990605939313</v>
      </c>
      <c r="R171" s="98">
        <v>0.49835571927214228</v>
      </c>
      <c r="S171" s="98">
        <v>0.68517487673654931</v>
      </c>
      <c r="T171" s="98">
        <v>0.71751767138077294</v>
      </c>
      <c r="U171" s="98">
        <v>0.62386424386526995</v>
      </c>
      <c r="V171" s="98">
        <v>0.50364771181095758</v>
      </c>
      <c r="W171" s="98">
        <v>0.24390870029526698</v>
      </c>
      <c r="X171" s="98">
        <v>0.14996911294539197</v>
      </c>
      <c r="Y171" s="98">
        <v>0.14449449853203236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17370.432854823401</v>
      </c>
      <c r="C174" s="117">
        <f t="shared" si="87"/>
        <v>15893.320394392347</v>
      </c>
      <c r="D174" s="117">
        <f t="shared" si="87"/>
        <v>18664.430488388982</v>
      </c>
      <c r="E174" s="117">
        <f t="shared" si="87"/>
        <v>19212.391767312205</v>
      </c>
      <c r="F174" s="117">
        <f t="shared" si="87"/>
        <v>14940.125686055411</v>
      </c>
      <c r="G174" s="117">
        <f t="shared" si="87"/>
        <v>21650.178839475037</v>
      </c>
      <c r="H174" s="117">
        <f t="shared" si="87"/>
        <v>21684.385678598606</v>
      </c>
      <c r="I174" s="117">
        <f t="shared" si="87"/>
        <v>12882.914153383621</v>
      </c>
      <c r="J174" s="117">
        <f t="shared" si="87"/>
        <v>14667.665882445472</v>
      </c>
      <c r="K174" s="117">
        <f t="shared" si="87"/>
        <v>15779.783892215812</v>
      </c>
      <c r="L174" s="117">
        <f t="shared" si="87"/>
        <v>31194.175161438787</v>
      </c>
      <c r="M174" s="117">
        <f t="shared" si="87"/>
        <v>21333.622119495099</v>
      </c>
      <c r="N174" s="117">
        <f t="shared" si="87"/>
        <v>13914.057898024714</v>
      </c>
      <c r="O174" s="117">
        <f t="shared" si="87"/>
        <v>16197.190929866205</v>
      </c>
      <c r="P174" s="117">
        <f t="shared" si="87"/>
        <v>13753.404885888898</v>
      </c>
      <c r="Q174" s="117">
        <f t="shared" si="87"/>
        <v>15473.2295345936</v>
      </c>
      <c r="R174" s="117">
        <f t="shared" ref="R174:V174" si="88">R175+R178+R180+R189</f>
        <v>13902.532684021637</v>
      </c>
      <c r="S174" s="117">
        <f t="shared" si="88"/>
        <v>16477.181243998013</v>
      </c>
      <c r="T174" s="117">
        <f t="shared" si="88"/>
        <v>17236.869142439329</v>
      </c>
      <c r="U174" s="117">
        <f t="shared" si="88"/>
        <v>19208.306170281769</v>
      </c>
      <c r="V174" s="117">
        <f t="shared" si="88"/>
        <v>9857.8409061279381</v>
      </c>
      <c r="W174" s="117">
        <f t="shared" ref="W174:Y174" si="89">W175+W178+W180+W189</f>
        <v>12859.560512269263</v>
      </c>
      <c r="X174" s="117">
        <f t="shared" si="89"/>
        <v>15959.012880112074</v>
      </c>
      <c r="Y174" s="117">
        <f t="shared" si="89"/>
        <v>15390.895430042368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14853.967699588455</v>
      </c>
      <c r="C175" s="122">
        <f t="shared" si="90"/>
        <v>13357.901676628888</v>
      </c>
      <c r="D175" s="122">
        <f t="shared" si="90"/>
        <v>16011.646723729684</v>
      </c>
      <c r="E175" s="122">
        <f t="shared" si="90"/>
        <v>16405.7316088884</v>
      </c>
      <c r="F175" s="122">
        <f t="shared" si="90"/>
        <v>12291.125493382946</v>
      </c>
      <c r="G175" s="122">
        <f t="shared" si="90"/>
        <v>18992.255272465718</v>
      </c>
      <c r="H175" s="122">
        <f t="shared" si="90"/>
        <v>18920.066330154303</v>
      </c>
      <c r="I175" s="122">
        <f t="shared" si="90"/>
        <v>10324.329352737201</v>
      </c>
      <c r="J175" s="122">
        <f t="shared" si="90"/>
        <v>12055.701937369749</v>
      </c>
      <c r="K175" s="122">
        <f t="shared" si="90"/>
        <v>13245.888598793301</v>
      </c>
      <c r="L175" s="122">
        <f t="shared" si="90"/>
        <v>28579.595550158861</v>
      </c>
      <c r="M175" s="122">
        <f t="shared" si="90"/>
        <v>18814.290229827253</v>
      </c>
      <c r="N175" s="122">
        <f t="shared" si="90"/>
        <v>11829.333335696288</v>
      </c>
      <c r="O175" s="122">
        <f t="shared" si="90"/>
        <v>14146.960788319386</v>
      </c>
      <c r="P175" s="122">
        <f t="shared" si="90"/>
        <v>11663.637410750827</v>
      </c>
      <c r="Q175" s="122">
        <f t="shared" si="90"/>
        <v>13041.704671820506</v>
      </c>
      <c r="R175" s="122">
        <f t="shared" ref="R175:V175" si="91">SUM(R176:R177)</f>
        <v>11511.726135248837</v>
      </c>
      <c r="S175" s="122">
        <f t="shared" si="91"/>
        <v>13960.562969942985</v>
      </c>
      <c r="T175" s="122">
        <f t="shared" si="91"/>
        <v>14653.417537284915</v>
      </c>
      <c r="U175" s="122">
        <f t="shared" si="91"/>
        <v>16600.307135185511</v>
      </c>
      <c r="V175" s="122">
        <f t="shared" si="91"/>
        <v>6883.6770176662203</v>
      </c>
      <c r="W175" s="122">
        <f t="shared" ref="W175:Y175" si="92">SUM(W176:W177)</f>
        <v>10289.513567366776</v>
      </c>
      <c r="X175" s="122">
        <f t="shared" si="92"/>
        <v>13491.607843873497</v>
      </c>
      <c r="Y175" s="122">
        <f t="shared" si="92"/>
        <v>12812.289794132732</v>
      </c>
      <c r="DA175" s="130" t="s">
        <v>2265</v>
      </c>
    </row>
    <row r="176" spans="1:105" ht="12" customHeight="1" x14ac:dyDescent="0.25">
      <c r="A176" s="97" t="s">
        <v>74</v>
      </c>
      <c r="B176" s="98">
        <v>14700.833796908133</v>
      </c>
      <c r="C176" s="98">
        <v>13222.614409983113</v>
      </c>
      <c r="D176" s="98">
        <v>15851.890577342929</v>
      </c>
      <c r="E176" s="98">
        <v>16246.166601564608</v>
      </c>
      <c r="F176" s="98">
        <v>12172.589986434683</v>
      </c>
      <c r="G176" s="98">
        <v>18813.445210032678</v>
      </c>
      <c r="H176" s="98">
        <v>18746.034391871057</v>
      </c>
      <c r="I176" s="98">
        <v>10230.853565953668</v>
      </c>
      <c r="J176" s="98">
        <v>11947.802473750333</v>
      </c>
      <c r="K176" s="98">
        <v>13129.238896930714</v>
      </c>
      <c r="L176" s="98">
        <v>28331.197373962881</v>
      </c>
      <c r="M176" s="98">
        <v>18653.595592165857</v>
      </c>
      <c r="N176" s="98">
        <v>11724.672483562415</v>
      </c>
      <c r="O176" s="98">
        <v>13991.86732431414</v>
      </c>
      <c r="P176" s="98">
        <v>11535.474742374552</v>
      </c>
      <c r="Q176" s="98">
        <v>12898.208911691774</v>
      </c>
      <c r="R176" s="98">
        <v>11385.577212684468</v>
      </c>
      <c r="S176" s="98">
        <v>13806.446130249127</v>
      </c>
      <c r="T176" s="98">
        <v>14491.918607144395</v>
      </c>
      <c r="U176" s="98">
        <v>16417.617189454169</v>
      </c>
      <c r="V176" s="98">
        <v>6806.6279265622179</v>
      </c>
      <c r="W176" s="98">
        <v>10174.404761904763</v>
      </c>
      <c r="X176" s="98">
        <v>13342.127153891837</v>
      </c>
      <c r="Y176" s="98">
        <v>12670.903508771942</v>
      </c>
      <c r="DA176" s="63" t="s">
        <v>2266</v>
      </c>
    </row>
    <row r="177" spans="1:105" ht="12" customHeight="1" x14ac:dyDescent="0.25">
      <c r="A177" s="97" t="s">
        <v>53</v>
      </c>
      <c r="B177" s="98">
        <v>153.13390268032092</v>
      </c>
      <c r="C177" s="98">
        <v>135.28726664577593</v>
      </c>
      <c r="D177" s="98">
        <v>159.75614638675563</v>
      </c>
      <c r="E177" s="98">
        <v>159.56500732379149</v>
      </c>
      <c r="F177" s="98">
        <v>118.5355069482621</v>
      </c>
      <c r="G177" s="98">
        <v>178.81006243304023</v>
      </c>
      <c r="H177" s="98">
        <v>174.03193828324407</v>
      </c>
      <c r="I177" s="98">
        <v>93.47578678353193</v>
      </c>
      <c r="J177" s="98">
        <v>107.89946361941567</v>
      </c>
      <c r="K177" s="98">
        <v>116.64970186258726</v>
      </c>
      <c r="L177" s="98">
        <v>248.39817619597943</v>
      </c>
      <c r="M177" s="98">
        <v>160.69463766139569</v>
      </c>
      <c r="N177" s="98">
        <v>104.66085213387338</v>
      </c>
      <c r="O177" s="98">
        <v>155.09346400524524</v>
      </c>
      <c r="P177" s="98">
        <v>128.16266837627515</v>
      </c>
      <c r="Q177" s="98">
        <v>143.49576012873089</v>
      </c>
      <c r="R177" s="98">
        <v>126.14892256436833</v>
      </c>
      <c r="S177" s="98">
        <v>154.11683969385686</v>
      </c>
      <c r="T177" s="98">
        <v>161.49893014052103</v>
      </c>
      <c r="U177" s="98">
        <v>182.68994573134253</v>
      </c>
      <c r="V177" s="98">
        <v>77.049091104002159</v>
      </c>
      <c r="W177" s="98">
        <v>115.10880546201192</v>
      </c>
      <c r="X177" s="98">
        <v>149.48068998165988</v>
      </c>
      <c r="Y177" s="98">
        <v>141.38628536078917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0.95754345113561934</v>
      </c>
      <c r="C178" s="122">
        <f t="shared" si="93"/>
        <v>1.1268122829794711</v>
      </c>
      <c r="D178" s="122">
        <f t="shared" si="93"/>
        <v>1.9151298875288352</v>
      </c>
      <c r="E178" s="122">
        <f t="shared" si="93"/>
        <v>3.1463885377680083</v>
      </c>
      <c r="F178" s="122">
        <f t="shared" si="93"/>
        <v>1.7811381040883856</v>
      </c>
      <c r="G178" s="122">
        <f t="shared" si="93"/>
        <v>1.9401404175484123</v>
      </c>
      <c r="H178" s="122">
        <f t="shared" si="93"/>
        <v>3.0775893968665695</v>
      </c>
      <c r="I178" s="122">
        <f t="shared" si="93"/>
        <v>4.7459691888831648</v>
      </c>
      <c r="J178" s="122">
        <f t="shared" si="93"/>
        <v>2.623473288907666</v>
      </c>
      <c r="K178" s="122">
        <f t="shared" si="93"/>
        <v>1.0045152007849962</v>
      </c>
      <c r="L178" s="122">
        <f t="shared" si="93"/>
        <v>0.12823129463942851</v>
      </c>
      <c r="M178" s="122">
        <f t="shared" si="93"/>
        <v>0.10816783120800257</v>
      </c>
      <c r="N178" s="122">
        <f t="shared" si="93"/>
        <v>5.5714901229619382</v>
      </c>
      <c r="O178" s="122">
        <f t="shared" si="93"/>
        <v>14.339305828280784</v>
      </c>
      <c r="P178" s="122">
        <f t="shared" si="93"/>
        <v>17.518276791131019</v>
      </c>
      <c r="Q178" s="122">
        <f t="shared" si="93"/>
        <v>34.079204840466495</v>
      </c>
      <c r="R178" s="122">
        <f t="shared" si="93"/>
        <v>34.608881887180623</v>
      </c>
      <c r="S178" s="122">
        <f t="shared" si="93"/>
        <v>34.576919330384939</v>
      </c>
      <c r="T178" s="122">
        <f t="shared" si="93"/>
        <v>39.263520438405585</v>
      </c>
      <c r="U178" s="122">
        <f t="shared" si="93"/>
        <v>48.298498878251159</v>
      </c>
      <c r="V178" s="122">
        <f t="shared" si="93"/>
        <v>28.030204507844068</v>
      </c>
      <c r="W178" s="122">
        <f t="shared" si="93"/>
        <v>76.829746132986557</v>
      </c>
      <c r="X178" s="122">
        <f t="shared" si="93"/>
        <v>46.652024112333258</v>
      </c>
      <c r="Y178" s="122">
        <f t="shared" si="93"/>
        <v>24.777296008705967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0.95754345113561934</v>
      </c>
      <c r="C179" s="98">
        <f>RES_hhdet_fech!C29</f>
        <v>1.1268122829794711</v>
      </c>
      <c r="D179" s="98">
        <f>RES_hhdet_fech!D29</f>
        <v>1.9151298875288352</v>
      </c>
      <c r="E179" s="98">
        <f>RES_hhdet_fech!E29</f>
        <v>3.1463885377680083</v>
      </c>
      <c r="F179" s="98">
        <f>RES_hhdet_fech!F29</f>
        <v>1.7811381040883856</v>
      </c>
      <c r="G179" s="98">
        <f>RES_hhdet_fech!G29</f>
        <v>1.9401404175484123</v>
      </c>
      <c r="H179" s="98">
        <f>RES_hhdet_fech!H29</f>
        <v>3.0775893968665695</v>
      </c>
      <c r="I179" s="98">
        <f>RES_hhdet_fech!I29</f>
        <v>4.7459691888831648</v>
      </c>
      <c r="J179" s="98">
        <f>RES_hhdet_fech!J29</f>
        <v>2.623473288907666</v>
      </c>
      <c r="K179" s="98">
        <f>RES_hhdet_fech!K29</f>
        <v>1.0045152007849962</v>
      </c>
      <c r="L179" s="98">
        <f>RES_hhdet_fech!L29</f>
        <v>0.12823129463942851</v>
      </c>
      <c r="M179" s="98">
        <f>RES_hhdet_fech!M29</f>
        <v>0.10816783120800257</v>
      </c>
      <c r="N179" s="98">
        <f>RES_hhdet_fech!N29</f>
        <v>5.5714901229619382</v>
      </c>
      <c r="O179" s="98">
        <f>RES_hhdet_fech!O29</f>
        <v>14.339305828280784</v>
      </c>
      <c r="P179" s="98">
        <f>RES_hhdet_fech!P29</f>
        <v>17.518276791131019</v>
      </c>
      <c r="Q179" s="98">
        <f>RES_hhdet_fech!Q29</f>
        <v>34.079204840466495</v>
      </c>
      <c r="R179" s="98">
        <f>RES_hhdet_fech!R29</f>
        <v>34.608881887180623</v>
      </c>
      <c r="S179" s="98">
        <f>RES_hhdet_fech!S29</f>
        <v>34.576919330384939</v>
      </c>
      <c r="T179" s="98">
        <f>RES_hhdet_fech!T29</f>
        <v>39.263520438405585</v>
      </c>
      <c r="U179" s="98">
        <f>RES_hhdet_fech!U29</f>
        <v>48.298498878251159</v>
      </c>
      <c r="V179" s="98">
        <f>RES_hhdet_fech!V29</f>
        <v>28.030204507844068</v>
      </c>
      <c r="W179" s="98">
        <f>RES_hhdet_fech!W29</f>
        <v>76.829746132986557</v>
      </c>
      <c r="X179" s="98">
        <f>RES_hhdet_fech!X29</f>
        <v>46.652024112333258</v>
      </c>
      <c r="Y179" s="98">
        <f>RES_hhdet_fech!Y29</f>
        <v>24.777296008705967</v>
      </c>
      <c r="DA179" s="63" t="s">
        <v>2269</v>
      </c>
    </row>
    <row r="180" spans="1:105" ht="12" customHeight="1" x14ac:dyDescent="0.25">
      <c r="A180" s="121" t="s">
        <v>55</v>
      </c>
      <c r="B180" s="122">
        <v>1799.0560347338949</v>
      </c>
      <c r="C180" s="122">
        <v>1798.7066247459211</v>
      </c>
      <c r="D180" s="122">
        <v>1887.4663514730869</v>
      </c>
      <c r="E180" s="122">
        <v>2025.9891069192731</v>
      </c>
      <c r="F180" s="122">
        <v>1886.9026155407346</v>
      </c>
      <c r="G180" s="122">
        <v>1909.1247156125039</v>
      </c>
      <c r="H180" s="122">
        <v>2036.8638054990986</v>
      </c>
      <c r="I180" s="122">
        <v>1888.3445416148973</v>
      </c>
      <c r="J180" s="122">
        <v>2005.477263087131</v>
      </c>
      <c r="K180" s="122">
        <v>1956.5912678448287</v>
      </c>
      <c r="L180" s="122">
        <v>2014.3449981179435</v>
      </c>
      <c r="M180" s="122">
        <v>2007.073082997159</v>
      </c>
      <c r="N180" s="122">
        <v>1644.535504675772</v>
      </c>
      <c r="O180" s="122">
        <v>1590.040591069117</v>
      </c>
      <c r="P180" s="122">
        <v>1646.0487931073603</v>
      </c>
      <c r="Q180" s="122">
        <v>1942.538781126719</v>
      </c>
      <c r="R180" s="122">
        <v>1935.5927004907653</v>
      </c>
      <c r="S180" s="122">
        <v>1951.5985950137192</v>
      </c>
      <c r="T180" s="122">
        <v>1975.6736893908594</v>
      </c>
      <c r="U180" s="122">
        <v>1977.3861062554486</v>
      </c>
      <c r="V180" s="122">
        <v>2098.5835808094762</v>
      </c>
      <c r="W180" s="122">
        <v>1751.3089888381323</v>
      </c>
      <c r="X180" s="122">
        <v>1746.0087397086825</v>
      </c>
      <c r="Y180" s="122">
        <v>1903.9180976227638</v>
      </c>
      <c r="DA180" s="130" t="s">
        <v>2270</v>
      </c>
    </row>
    <row r="181" spans="1:105" ht="12" customHeight="1" x14ac:dyDescent="0.25">
      <c r="A181" s="97" t="s">
        <v>141</v>
      </c>
      <c r="B181" s="98">
        <v>2067.7629744674841</v>
      </c>
      <c r="C181" s="98">
        <v>1896.7264213699411</v>
      </c>
      <c r="D181" s="98">
        <v>2152.4023268284272</v>
      </c>
      <c r="E181" s="98">
        <v>2153.1370251116368</v>
      </c>
      <c r="F181" s="98">
        <v>1883.8604101043313</v>
      </c>
      <c r="G181" s="98">
        <v>2265.3350117983973</v>
      </c>
      <c r="H181" s="98">
        <v>2304.6051322225007</v>
      </c>
      <c r="I181" s="98">
        <v>1932.1367430371424</v>
      </c>
      <c r="J181" s="98">
        <v>1925.1326159160117</v>
      </c>
      <c r="K181" s="98">
        <v>2023.038230778993</v>
      </c>
      <c r="L181" s="98">
        <v>2653.8075765419453</v>
      </c>
      <c r="M181" s="98">
        <v>2151.7903487234389</v>
      </c>
      <c r="N181" s="98">
        <v>1703.398016942012</v>
      </c>
      <c r="O181" s="98">
        <v>1722.9001131198302</v>
      </c>
      <c r="P181" s="98">
        <v>1655.7709984010403</v>
      </c>
      <c r="Q181" s="98">
        <v>1727.3610678368209</v>
      </c>
      <c r="R181" s="98">
        <v>1530.5661872386422</v>
      </c>
      <c r="S181" s="98">
        <v>2068.6741342010391</v>
      </c>
      <c r="T181" s="98">
        <v>2219.5794433923807</v>
      </c>
      <c r="U181" s="98">
        <v>2254.2928298947286</v>
      </c>
      <c r="V181" s="98">
        <v>1680.8954754982194</v>
      </c>
      <c r="W181" s="98">
        <v>1566.5818585422528</v>
      </c>
      <c r="X181" s="98">
        <v>1571.1275975344256</v>
      </c>
      <c r="Y181" s="98">
        <v>1621.660872813226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1161.5759106624603</v>
      </c>
      <c r="D182" s="98">
        <v>1315.2563538248392</v>
      </c>
      <c r="E182" s="98">
        <v>1366.2318269121456</v>
      </c>
      <c r="F182" s="98">
        <v>1161.0532125662141</v>
      </c>
      <c r="G182" s="98">
        <v>1368.884936383565</v>
      </c>
      <c r="H182" s="98">
        <v>1499.2632017068736</v>
      </c>
      <c r="I182" s="98">
        <v>1244.5060153956686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425.48322583089555</v>
      </c>
      <c r="D183" s="101">
        <v>473.32920788578423</v>
      </c>
      <c r="E183" s="101">
        <v>578.87912472664107</v>
      </c>
      <c r="F183" s="101">
        <v>431.22613696419012</v>
      </c>
      <c r="G183" s="101">
        <v>445.78903734683973</v>
      </c>
      <c r="H183" s="101">
        <v>623.84938595891742</v>
      </c>
      <c r="I183" s="101">
        <v>437.5469049578702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736.09268483156472</v>
      </c>
      <c r="D184" s="104">
        <v>841.92714593905498</v>
      </c>
      <c r="E184" s="104">
        <v>787.35270218550454</v>
      </c>
      <c r="F184" s="104">
        <v>729.82707560202402</v>
      </c>
      <c r="G184" s="104">
        <v>923.09589903672509</v>
      </c>
      <c r="H184" s="104">
        <v>875.41381574795594</v>
      </c>
      <c r="I184" s="104">
        <v>806.95911043779859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1695.4711598836154</v>
      </c>
      <c r="C185" s="101">
        <v>1764.0676296178603</v>
      </c>
      <c r="D185" s="101">
        <v>1793.3821158804221</v>
      </c>
      <c r="E185" s="101">
        <v>1983.7314307847346</v>
      </c>
      <c r="F185" s="101">
        <v>1892.5839936617542</v>
      </c>
      <c r="G185" s="101">
        <v>1813.1633643226919</v>
      </c>
      <c r="H185" s="101">
        <v>1995.0663712706667</v>
      </c>
      <c r="I185" s="101">
        <v>1891.7498398286734</v>
      </c>
      <c r="J185" s="101">
        <v>2023.3031452560344</v>
      </c>
      <c r="K185" s="101">
        <v>1955.0420019860712</v>
      </c>
      <c r="L185" s="101">
        <v>1959.0940500740307</v>
      </c>
      <c r="M185" s="101">
        <v>2004.3723622204311</v>
      </c>
      <c r="N185" s="101">
        <v>1669.9706740103459</v>
      </c>
      <c r="O185" s="101">
        <v>1620.9676917178529</v>
      </c>
      <c r="P185" s="101">
        <v>1684.9168651090279</v>
      </c>
      <c r="Q185" s="101">
        <v>1995.7369842896319</v>
      </c>
      <c r="R185" s="101">
        <v>1999.6653189443214</v>
      </c>
      <c r="S185" s="101">
        <v>1987.3306238272257</v>
      </c>
      <c r="T185" s="101">
        <v>2002.4566658919939</v>
      </c>
      <c r="U185" s="101">
        <v>2001.7936045549586</v>
      </c>
      <c r="V185" s="101">
        <v>2162.7532286722953</v>
      </c>
      <c r="W185" s="101">
        <v>1801.7945332925035</v>
      </c>
      <c r="X185" s="101">
        <v>1795.6363579115061</v>
      </c>
      <c r="Y185" s="101">
        <v>1957.8140213791985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1172.9345755787424</v>
      </c>
      <c r="D186" s="104">
        <v>1190.6736972980614</v>
      </c>
      <c r="E186" s="104">
        <v>1357.9677377549699</v>
      </c>
      <c r="F186" s="104">
        <v>1266.1996377631262</v>
      </c>
      <c r="G186" s="104">
        <v>1198.0128099710341</v>
      </c>
      <c r="H186" s="104">
        <v>1395.954195566813</v>
      </c>
      <c r="I186" s="104">
        <v>1296.113089197404</v>
      </c>
      <c r="J186" s="104">
        <v>1414.8467975107342</v>
      </c>
      <c r="K186" s="104">
        <v>1350.7089371353588</v>
      </c>
      <c r="L186" s="104">
        <v>1346.7619999852507</v>
      </c>
      <c r="M186" s="104">
        <v>1405.4429279644239</v>
      </c>
      <c r="N186" s="104">
        <v>1105.6452936476251</v>
      </c>
      <c r="O186" s="104">
        <v>1123.8390339135528</v>
      </c>
      <c r="P186" s="104">
        <v>1171.3771773594719</v>
      </c>
      <c r="Q186" s="104">
        <v>1455.7923583947154</v>
      </c>
      <c r="R186" s="104">
        <v>1452.8214474579629</v>
      </c>
      <c r="S186" s="104">
        <v>1436.5951169755288</v>
      </c>
      <c r="T186" s="104">
        <v>1458.7244211095867</v>
      </c>
      <c r="U186" s="104">
        <v>1470.1229570023875</v>
      </c>
      <c r="V186" s="104">
        <v>1627.5786759726086</v>
      </c>
      <c r="W186" s="104">
        <v>1405.9135199720117</v>
      </c>
      <c r="X186" s="104">
        <v>1423.489116540223</v>
      </c>
      <c r="Y186" s="104">
        <v>1588.4716141685815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400.1233642570993</v>
      </c>
      <c r="D187" s="98">
        <v>398.47320244207305</v>
      </c>
      <c r="E187" s="98">
        <v>538.70791701151427</v>
      </c>
      <c r="F187" s="98">
        <v>437.77561317575157</v>
      </c>
      <c r="G187" s="98">
        <v>361.86103429615724</v>
      </c>
      <c r="H187" s="98">
        <v>544.21137936081891</v>
      </c>
      <c r="I187" s="98">
        <v>423.20916258352901</v>
      </c>
      <c r="J187" s="98">
        <v>518.85809545696952</v>
      </c>
      <c r="K187" s="98">
        <v>460.88981644151994</v>
      </c>
      <c r="L187" s="98">
        <v>442.04042137466831</v>
      </c>
      <c r="M187" s="98">
        <v>519.69578072387628</v>
      </c>
      <c r="N187" s="98">
        <v>258.96835731650663</v>
      </c>
      <c r="O187" s="98">
        <v>278.01182578253554</v>
      </c>
      <c r="P187" s="98">
        <v>297.36569909274175</v>
      </c>
      <c r="Q187" s="98">
        <v>534.76925706280144</v>
      </c>
      <c r="R187" s="98">
        <v>519.77118607576006</v>
      </c>
      <c r="S187" s="98">
        <v>486.94284763575263</v>
      </c>
      <c r="T187" s="98">
        <v>502.25441810769343</v>
      </c>
      <c r="U187" s="98">
        <v>489.78714589996639</v>
      </c>
      <c r="V187" s="98">
        <v>568.16660472212038</v>
      </c>
      <c r="W187" s="98">
        <v>384.25982359284706</v>
      </c>
      <c r="X187" s="98">
        <v>454.98743719236404</v>
      </c>
      <c r="Y187" s="98">
        <v>619.47952633767989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772.8112113216431</v>
      </c>
      <c r="D188" s="98">
        <v>792.20049485598827</v>
      </c>
      <c r="E188" s="98">
        <v>819.25982074345575</v>
      </c>
      <c r="F188" s="98">
        <v>828.42402458737456</v>
      </c>
      <c r="G188" s="98">
        <v>836.15177567487683</v>
      </c>
      <c r="H188" s="98">
        <v>851.74281620599436</v>
      </c>
      <c r="I188" s="98">
        <v>872.90392661387523</v>
      </c>
      <c r="J188" s="98">
        <v>895.98870205376454</v>
      </c>
      <c r="K188" s="98">
        <v>889.81912069383884</v>
      </c>
      <c r="L188" s="98">
        <v>904.72157861058224</v>
      </c>
      <c r="M188" s="98">
        <v>885.74714724054763</v>
      </c>
      <c r="N188" s="98">
        <v>846.67693633111833</v>
      </c>
      <c r="O188" s="98">
        <v>845.82720813101741</v>
      </c>
      <c r="P188" s="98">
        <v>874.01147826673014</v>
      </c>
      <c r="Q188" s="98">
        <v>921.02310133191395</v>
      </c>
      <c r="R188" s="98">
        <v>933.05026138220273</v>
      </c>
      <c r="S188" s="98">
        <v>949.65226933977601</v>
      </c>
      <c r="T188" s="98">
        <v>956.47000300189359</v>
      </c>
      <c r="U188" s="98">
        <v>980.33581110242108</v>
      </c>
      <c r="V188" s="98">
        <v>1059.4120712504885</v>
      </c>
      <c r="W188" s="98">
        <v>1021.6536963791647</v>
      </c>
      <c r="X188" s="98">
        <v>968.50167934785907</v>
      </c>
      <c r="Y188" s="98">
        <v>968.99208783090137</v>
      </c>
      <c r="DA188" s="63" t="s">
        <v>2278</v>
      </c>
    </row>
    <row r="189" spans="1:105" ht="12" customHeight="1" x14ac:dyDescent="0.25">
      <c r="A189" s="121" t="s">
        <v>54</v>
      </c>
      <c r="B189" s="122">
        <v>716.45157704991823</v>
      </c>
      <c r="C189" s="122">
        <v>735.58528073455943</v>
      </c>
      <c r="D189" s="122">
        <v>763.40228329867989</v>
      </c>
      <c r="E189" s="122">
        <v>777.52466296676346</v>
      </c>
      <c r="F189" s="122">
        <v>760.31643902764154</v>
      </c>
      <c r="G189" s="122">
        <v>746.85871097926906</v>
      </c>
      <c r="H189" s="122">
        <v>724.37795354833622</v>
      </c>
      <c r="I189" s="122">
        <v>665.49428984264057</v>
      </c>
      <c r="J189" s="122">
        <v>603.86320869968324</v>
      </c>
      <c r="K189" s="122">
        <v>576.29951037689659</v>
      </c>
      <c r="L189" s="122">
        <v>600.10638186734116</v>
      </c>
      <c r="M189" s="122">
        <v>512.15063883947926</v>
      </c>
      <c r="N189" s="122">
        <v>434.61756752969154</v>
      </c>
      <c r="O189" s="122">
        <v>445.85024464942177</v>
      </c>
      <c r="P189" s="122">
        <v>426.20040523958056</v>
      </c>
      <c r="Q189" s="122">
        <v>454.90687680590696</v>
      </c>
      <c r="R189" s="122">
        <v>420.60496639485359</v>
      </c>
      <c r="S189" s="122">
        <v>530.44275971092247</v>
      </c>
      <c r="T189" s="122">
        <v>568.51439532514848</v>
      </c>
      <c r="U189" s="122">
        <v>582.31442996255555</v>
      </c>
      <c r="V189" s="122">
        <v>847.55010314439573</v>
      </c>
      <c r="W189" s="122">
        <v>741.9082099313689</v>
      </c>
      <c r="X189" s="122">
        <v>674.74427241756132</v>
      </c>
      <c r="Y189" s="122">
        <v>649.91024227816695</v>
      </c>
      <c r="DA189" s="130" t="s">
        <v>2279</v>
      </c>
    </row>
    <row r="190" spans="1:105" ht="12" customHeight="1" x14ac:dyDescent="0.25">
      <c r="A190" s="97" t="s">
        <v>50</v>
      </c>
      <c r="B190" s="98">
        <v>739.42322048850633</v>
      </c>
      <c r="C190" s="98">
        <v>745.62666610491715</v>
      </c>
      <c r="D190" s="98">
        <v>793.73668623042875</v>
      </c>
      <c r="E190" s="98">
        <v>806.94314877411523</v>
      </c>
      <c r="F190" s="98">
        <v>771.9049049942854</v>
      </c>
      <c r="G190" s="98">
        <v>770.58869708056352</v>
      </c>
      <c r="H190" s="98">
        <v>761.71593890978625</v>
      </c>
      <c r="I190" s="98">
        <v>692.44548055847827</v>
      </c>
      <c r="J190" s="98">
        <v>617.1816620792016</v>
      </c>
      <c r="K190" s="98">
        <v>617.73399299821926</v>
      </c>
      <c r="L190" s="98">
        <v>654.2193221960232</v>
      </c>
      <c r="M190" s="98">
        <v>540.82386919773433</v>
      </c>
      <c r="N190" s="98">
        <v>458.07574901371822</v>
      </c>
      <c r="O190" s="98">
        <v>497.22703262613078</v>
      </c>
      <c r="P190" s="98">
        <v>467.37445429614542</v>
      </c>
      <c r="Q190" s="98">
        <v>499.19962147432636</v>
      </c>
      <c r="R190" s="98">
        <v>444.27973188379559</v>
      </c>
      <c r="S190" s="98">
        <v>587.39348107914043</v>
      </c>
      <c r="T190" s="98">
        <v>635.15874556977531</v>
      </c>
      <c r="U190" s="98">
        <v>657.65442288857719</v>
      </c>
      <c r="V190" s="98">
        <v>917.31470342935654</v>
      </c>
      <c r="W190" s="98">
        <v>877.94836615017846</v>
      </c>
      <c r="X190" s="98">
        <v>795.4115083969898</v>
      </c>
      <c r="Y190" s="98">
        <v>758.15410586790779</v>
      </c>
      <c r="DA190" s="63" t="s">
        <v>2280</v>
      </c>
    </row>
    <row r="191" spans="1:105" ht="12" customHeight="1" x14ac:dyDescent="0.25">
      <c r="A191" s="109" t="s">
        <v>120</v>
      </c>
      <c r="B191" s="33">
        <v>521.69827292905723</v>
      </c>
      <c r="C191" s="33">
        <v>651.83231111587543</v>
      </c>
      <c r="D191" s="33">
        <v>498.24596241725322</v>
      </c>
      <c r="E191" s="33">
        <v>514.95656074762985</v>
      </c>
      <c r="F191" s="33">
        <v>657.72992030682121</v>
      </c>
      <c r="G191" s="33">
        <v>578.83889759171177</v>
      </c>
      <c r="H191" s="33">
        <v>538.15267106114845</v>
      </c>
      <c r="I191" s="33">
        <v>552.288633559338</v>
      </c>
      <c r="J191" s="33">
        <v>550.48125033842791</v>
      </c>
      <c r="K191" s="33">
        <v>430.04588023003237</v>
      </c>
      <c r="L191" s="33">
        <v>445.91236573668124</v>
      </c>
      <c r="M191" s="33">
        <v>438.31510085974065</v>
      </c>
      <c r="N191" s="33">
        <v>389.38797672792663</v>
      </c>
      <c r="O191" s="33">
        <v>355.36145529061196</v>
      </c>
      <c r="P191" s="33">
        <v>353.72429700653379</v>
      </c>
      <c r="Q191" s="33">
        <v>376.96798068867503</v>
      </c>
      <c r="R191" s="33">
        <v>378.98659972187551</v>
      </c>
      <c r="S191" s="33">
        <v>429.80891448525153</v>
      </c>
      <c r="T191" s="33">
        <v>450.1492689799594</v>
      </c>
      <c r="U191" s="33">
        <v>455.80867585758307</v>
      </c>
      <c r="V191" s="33">
        <v>738.12697602645278</v>
      </c>
      <c r="W191" s="33">
        <v>607.84123889542695</v>
      </c>
      <c r="X191" s="33">
        <v>557.33066648212684</v>
      </c>
      <c r="Y191" s="33">
        <v>545.64319112800342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7771.1058659731825</v>
      </c>
      <c r="C193" s="117">
        <f t="shared" si="94"/>
        <v>7148.8954572231287</v>
      </c>
      <c r="D193" s="117">
        <f t="shared" si="94"/>
        <v>8347.5584253039851</v>
      </c>
      <c r="E193" s="117">
        <f t="shared" si="94"/>
        <v>8605.6184197667226</v>
      </c>
      <c r="F193" s="117">
        <f t="shared" si="94"/>
        <v>6763.0984974759958</v>
      </c>
      <c r="G193" s="117">
        <f t="shared" si="94"/>
        <v>9643.5452184532514</v>
      </c>
      <c r="H193" s="117">
        <f t="shared" si="94"/>
        <v>9710.1302837315307</v>
      </c>
      <c r="I193" s="117">
        <f t="shared" si="94"/>
        <v>5942.2645475725776</v>
      </c>
      <c r="J193" s="117">
        <f t="shared" si="94"/>
        <v>6712.0833767709728</v>
      </c>
      <c r="K193" s="117">
        <f t="shared" si="94"/>
        <v>7170.5853929518535</v>
      </c>
      <c r="L193" s="117">
        <f t="shared" si="94"/>
        <v>13774.80984055427</v>
      </c>
      <c r="M193" s="117">
        <f t="shared" si="94"/>
        <v>9553.8292492050605</v>
      </c>
      <c r="N193" s="117">
        <f t="shared" si="94"/>
        <v>6747.6269753846636</v>
      </c>
      <c r="O193" s="117">
        <f t="shared" si="94"/>
        <v>9485.9995027457444</v>
      </c>
      <c r="P193" s="117">
        <f t="shared" si="94"/>
        <v>8095.3777228322579</v>
      </c>
      <c r="Q193" s="117">
        <f t="shared" si="94"/>
        <v>9151.8854982437824</v>
      </c>
      <c r="R193" s="117">
        <f t="shared" ref="R193:V193" si="95">R194+R197+R199+R208</f>
        <v>8250.2039053960962</v>
      </c>
      <c r="S193" s="117">
        <f t="shared" si="95"/>
        <v>9777.8297827137176</v>
      </c>
      <c r="T193" s="117">
        <f t="shared" si="95"/>
        <v>10245.480259694261</v>
      </c>
      <c r="U193" s="117">
        <f t="shared" si="95"/>
        <v>11441.552659948209</v>
      </c>
      <c r="V193" s="117">
        <f t="shared" si="95"/>
        <v>6069.3736884581695</v>
      </c>
      <c r="W193" s="117">
        <f t="shared" ref="W193:Y193" si="96">W194+W197+W199+W208</f>
        <v>8038.7583539146535</v>
      </c>
      <c r="X193" s="117">
        <f t="shared" si="96"/>
        <v>9731.9475894264724</v>
      </c>
      <c r="Y193" s="117">
        <f t="shared" si="96"/>
        <v>9371.1604633442876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6360.896012177971</v>
      </c>
      <c r="C194" s="122">
        <f t="shared" si="97"/>
        <v>5718.837550715677</v>
      </c>
      <c r="D194" s="122">
        <f t="shared" si="97"/>
        <v>6853.5782145356179</v>
      </c>
      <c r="E194" s="122">
        <f t="shared" si="97"/>
        <v>7019.8791124319068</v>
      </c>
      <c r="F194" s="122">
        <f t="shared" si="97"/>
        <v>5258.6890476360304</v>
      </c>
      <c r="G194" s="122">
        <f t="shared" si="97"/>
        <v>8123.2160694252398</v>
      </c>
      <c r="H194" s="122">
        <f t="shared" si="97"/>
        <v>8089.9721909831942</v>
      </c>
      <c r="I194" s="122">
        <f t="shared" si="97"/>
        <v>4413.6868708584789</v>
      </c>
      <c r="J194" s="122">
        <f t="shared" si="97"/>
        <v>5153.1313540655747</v>
      </c>
      <c r="K194" s="122">
        <f t="shared" si="97"/>
        <v>5660.7700474752901</v>
      </c>
      <c r="L194" s="122">
        <f t="shared" si="97"/>
        <v>12211.891948350294</v>
      </c>
      <c r="M194" s="122">
        <f t="shared" si="97"/>
        <v>8037.6005004631334</v>
      </c>
      <c r="N194" s="122">
        <f t="shared" si="97"/>
        <v>5446.5822759331213</v>
      </c>
      <c r="O194" s="122">
        <f t="shared" si="97"/>
        <v>8130.6417149722965</v>
      </c>
      <c r="P194" s="122">
        <f t="shared" si="97"/>
        <v>6703.6158210409449</v>
      </c>
      <c r="Q194" s="122">
        <f t="shared" si="97"/>
        <v>7495.7299669288577</v>
      </c>
      <c r="R194" s="122">
        <f t="shared" ref="R194:V194" si="98">SUM(R195:R196)</f>
        <v>6616.0958937641917</v>
      </c>
      <c r="S194" s="122">
        <f t="shared" si="98"/>
        <v>8059.2185963000202</v>
      </c>
      <c r="T194" s="122">
        <f t="shared" si="98"/>
        <v>8459.1295459113426</v>
      </c>
      <c r="U194" s="122">
        <f t="shared" si="98"/>
        <v>9582.7748460474377</v>
      </c>
      <c r="V194" s="122">
        <f t="shared" si="98"/>
        <v>3974.5731108811419</v>
      </c>
      <c r="W194" s="122">
        <f t="shared" ref="W194:Y194" si="99">SUM(W195:W196)</f>
        <v>5941.2802661736032</v>
      </c>
      <c r="X194" s="122">
        <f t="shared" si="99"/>
        <v>7790.2875770649471</v>
      </c>
      <c r="Y194" s="122">
        <f t="shared" si="99"/>
        <v>7409.9730017787051</v>
      </c>
      <c r="DA194" s="130" t="s">
        <v>2433</v>
      </c>
    </row>
    <row r="195" spans="1:105" ht="12" customHeight="1" x14ac:dyDescent="0.25">
      <c r="A195" s="97" t="s">
        <v>74</v>
      </c>
      <c r="B195" s="98">
        <v>6207.7621094976503</v>
      </c>
      <c r="C195" s="98">
        <v>5583.550284069901</v>
      </c>
      <c r="D195" s="98">
        <v>6693.8220681488619</v>
      </c>
      <c r="E195" s="98">
        <v>6860.3141051081157</v>
      </c>
      <c r="F195" s="98">
        <v>5140.1535406877683</v>
      </c>
      <c r="G195" s="98">
        <v>7944.4060069921998</v>
      </c>
      <c r="H195" s="98">
        <v>7915.9402526999502</v>
      </c>
      <c r="I195" s="98">
        <v>4320.2110840749474</v>
      </c>
      <c r="J195" s="98">
        <v>5045.231890446159</v>
      </c>
      <c r="K195" s="98">
        <v>5544.1203456127032</v>
      </c>
      <c r="L195" s="98">
        <v>11963.493772154314</v>
      </c>
      <c r="M195" s="98">
        <v>7876.9058628017374</v>
      </c>
      <c r="N195" s="98">
        <v>5341.9214237992483</v>
      </c>
      <c r="O195" s="98">
        <v>7975.548250967051</v>
      </c>
      <c r="P195" s="98">
        <v>6575.4531526646697</v>
      </c>
      <c r="Q195" s="98">
        <v>7352.2342068001271</v>
      </c>
      <c r="R195" s="98">
        <v>6489.9469711998236</v>
      </c>
      <c r="S195" s="98">
        <v>7905.1017566061637</v>
      </c>
      <c r="T195" s="98">
        <v>8297.6306157708223</v>
      </c>
      <c r="U195" s="98">
        <v>9400.0849003160947</v>
      </c>
      <c r="V195" s="98">
        <v>3897.52401977714</v>
      </c>
      <c r="W195" s="98">
        <v>5826.171460711591</v>
      </c>
      <c r="X195" s="98">
        <v>7640.8068870832876</v>
      </c>
      <c r="Y195" s="98">
        <v>7268.5867164179163</v>
      </c>
      <c r="DA195" s="63" t="s">
        <v>2434</v>
      </c>
    </row>
    <row r="196" spans="1:105" ht="12" customHeight="1" x14ac:dyDescent="0.25">
      <c r="A196" s="97" t="s">
        <v>53</v>
      </c>
      <c r="B196" s="98">
        <v>153.13390268032092</v>
      </c>
      <c r="C196" s="98">
        <v>135.28726664577593</v>
      </c>
      <c r="D196" s="98">
        <v>159.75614638675563</v>
      </c>
      <c r="E196" s="98">
        <v>159.56500732379149</v>
      </c>
      <c r="F196" s="98">
        <v>118.5355069482621</v>
      </c>
      <c r="G196" s="98">
        <v>178.81006243304023</v>
      </c>
      <c r="H196" s="98">
        <v>174.03193828324407</v>
      </c>
      <c r="I196" s="98">
        <v>93.47578678353193</v>
      </c>
      <c r="J196" s="98">
        <v>107.89946361941567</v>
      </c>
      <c r="K196" s="98">
        <v>116.64970186258726</v>
      </c>
      <c r="L196" s="98">
        <v>248.39817619597943</v>
      </c>
      <c r="M196" s="98">
        <v>160.69463766139569</v>
      </c>
      <c r="N196" s="98">
        <v>104.66085213387338</v>
      </c>
      <c r="O196" s="98">
        <v>155.09346400524524</v>
      </c>
      <c r="P196" s="98">
        <v>128.16266837627515</v>
      </c>
      <c r="Q196" s="98">
        <v>143.49576012873089</v>
      </c>
      <c r="R196" s="98">
        <v>126.14892256436833</v>
      </c>
      <c r="S196" s="98">
        <v>154.11683969385686</v>
      </c>
      <c r="T196" s="98">
        <v>161.49893014052103</v>
      </c>
      <c r="U196" s="98">
        <v>182.68994573134253</v>
      </c>
      <c r="V196" s="98">
        <v>77.049091104002159</v>
      </c>
      <c r="W196" s="98">
        <v>115.10880546201192</v>
      </c>
      <c r="X196" s="98">
        <v>149.48068998165988</v>
      </c>
      <c r="Y196" s="98">
        <v>141.38628536078917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1.6071921870692985</v>
      </c>
      <c r="C197" s="122">
        <f t="shared" si="100"/>
        <v>2.1386444804781028</v>
      </c>
      <c r="D197" s="122">
        <f t="shared" si="100"/>
        <v>3.8430359787555464</v>
      </c>
      <c r="E197" s="122">
        <f t="shared" si="100"/>
        <v>6.410683952791147</v>
      </c>
      <c r="F197" s="122">
        <f t="shared" si="100"/>
        <v>3.6930262023416707</v>
      </c>
      <c r="G197" s="122">
        <f t="shared" si="100"/>
        <v>4.1082465328319566</v>
      </c>
      <c r="H197" s="122">
        <f t="shared" si="100"/>
        <v>6.7028010222221415</v>
      </c>
      <c r="I197" s="122">
        <f t="shared" si="100"/>
        <v>10.526760532268481</v>
      </c>
      <c r="J197" s="122">
        <f t="shared" si="100"/>
        <v>5.8492311479288999</v>
      </c>
      <c r="K197" s="122">
        <f t="shared" si="100"/>
        <v>2.3070821230605034</v>
      </c>
      <c r="L197" s="122">
        <f t="shared" si="100"/>
        <v>0.34657399760060525</v>
      </c>
      <c r="M197" s="122">
        <f t="shared" si="100"/>
        <v>0.29776029352969252</v>
      </c>
      <c r="N197" s="122">
        <f t="shared" si="100"/>
        <v>18.004401846056897</v>
      </c>
      <c r="O197" s="122">
        <f t="shared" si="100"/>
        <v>48.137308485829955</v>
      </c>
      <c r="P197" s="122">
        <f t="shared" si="100"/>
        <v>60.091669955969557</v>
      </c>
      <c r="Q197" s="122">
        <f t="shared" si="100"/>
        <v>118.40030574616232</v>
      </c>
      <c r="R197" s="122">
        <f t="shared" si="100"/>
        <v>120.35874390339674</v>
      </c>
      <c r="S197" s="122">
        <f t="shared" si="100"/>
        <v>120.54675368974422</v>
      </c>
      <c r="T197" s="122">
        <f t="shared" si="100"/>
        <v>137.40343406785414</v>
      </c>
      <c r="U197" s="122">
        <f t="shared" si="100"/>
        <v>170.00903520733326</v>
      </c>
      <c r="V197" s="122">
        <f t="shared" si="100"/>
        <v>99.696097342900273</v>
      </c>
      <c r="W197" s="122">
        <f t="shared" si="100"/>
        <v>278.81517655438591</v>
      </c>
      <c r="X197" s="122">
        <f t="shared" si="100"/>
        <v>172.9035282820482</v>
      </c>
      <c r="Y197" s="122">
        <f t="shared" si="100"/>
        <v>93.48364354902931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1.6071921870692985</v>
      </c>
      <c r="C198" s="98">
        <f>RES_hhdet_tesh!C29</f>
        <v>2.1386444804781028</v>
      </c>
      <c r="D198" s="98">
        <f>RES_hhdet_tesh!D29</f>
        <v>3.8430359787555464</v>
      </c>
      <c r="E198" s="98">
        <f>RES_hhdet_tesh!E29</f>
        <v>6.410683952791147</v>
      </c>
      <c r="F198" s="98">
        <f>RES_hhdet_tesh!F29</f>
        <v>3.6930262023416707</v>
      </c>
      <c r="G198" s="98">
        <f>RES_hhdet_tesh!G29</f>
        <v>4.1082465328319566</v>
      </c>
      <c r="H198" s="98">
        <f>RES_hhdet_tesh!H29</f>
        <v>6.7028010222221415</v>
      </c>
      <c r="I198" s="98">
        <f>RES_hhdet_tesh!I29</f>
        <v>10.526760532268481</v>
      </c>
      <c r="J198" s="98">
        <f>RES_hhdet_tesh!J29</f>
        <v>5.8492311479288999</v>
      </c>
      <c r="K198" s="98">
        <f>RES_hhdet_tesh!K29</f>
        <v>2.3070821230605034</v>
      </c>
      <c r="L198" s="98">
        <f>RES_hhdet_tesh!L29</f>
        <v>0.34657399760060525</v>
      </c>
      <c r="M198" s="98">
        <f>RES_hhdet_tesh!M29</f>
        <v>0.29776029352969252</v>
      </c>
      <c r="N198" s="98">
        <f>RES_hhdet_tesh!N29</f>
        <v>18.004401846056897</v>
      </c>
      <c r="O198" s="98">
        <f>RES_hhdet_tesh!O29</f>
        <v>48.137308485829955</v>
      </c>
      <c r="P198" s="98">
        <f>RES_hhdet_tesh!P29</f>
        <v>60.091669955969557</v>
      </c>
      <c r="Q198" s="98">
        <f>RES_hhdet_tesh!Q29</f>
        <v>118.40030574616232</v>
      </c>
      <c r="R198" s="98">
        <f>RES_hhdet_tesh!R29</f>
        <v>120.35874390339674</v>
      </c>
      <c r="S198" s="98">
        <f>RES_hhdet_tesh!S29</f>
        <v>120.54675368974422</v>
      </c>
      <c r="T198" s="98">
        <f>RES_hhdet_tesh!T29</f>
        <v>137.40343406785414</v>
      </c>
      <c r="U198" s="98">
        <f>RES_hhdet_tesh!U29</f>
        <v>170.00903520733326</v>
      </c>
      <c r="V198" s="98">
        <f>RES_hhdet_tesh!V29</f>
        <v>99.696097342900273</v>
      </c>
      <c r="W198" s="98">
        <f>RES_hhdet_tesh!W29</f>
        <v>278.81517655438591</v>
      </c>
      <c r="X198" s="98">
        <f>RES_hhdet_tesh!X29</f>
        <v>172.9035282820482</v>
      </c>
      <c r="Y198" s="98">
        <f>RES_hhdet_tesh!Y29</f>
        <v>93.48364354902931</v>
      </c>
      <c r="DA198" s="63" t="s">
        <v>2437</v>
      </c>
    </row>
    <row r="199" spans="1:105" ht="12" customHeight="1" x14ac:dyDescent="0.25">
      <c r="A199" s="121" t="s">
        <v>55</v>
      </c>
      <c r="B199" s="122">
        <v>988.87291781695421</v>
      </c>
      <c r="C199" s="122">
        <v>994.6262230075514</v>
      </c>
      <c r="D199" s="122">
        <v>1043.6267818363024</v>
      </c>
      <c r="E199" s="122">
        <v>1124.4699242505183</v>
      </c>
      <c r="F199" s="122">
        <v>1053.033379071368</v>
      </c>
      <c r="G199" s="122">
        <v>1074.175803953955</v>
      </c>
      <c r="H199" s="122">
        <v>1178.8872916498742</v>
      </c>
      <c r="I199" s="122">
        <v>1113.3878236249072</v>
      </c>
      <c r="J199" s="122">
        <v>1183.5324542087753</v>
      </c>
      <c r="K199" s="122">
        <v>1156.3473296399666</v>
      </c>
      <c r="L199" s="122">
        <v>1193.7333943082122</v>
      </c>
      <c r="M199" s="122">
        <v>1196.8301444010037</v>
      </c>
      <c r="N199" s="122">
        <v>1006.4165050333668</v>
      </c>
      <c r="O199" s="122">
        <v>1023.3384045890127</v>
      </c>
      <c r="P199" s="122">
        <v>1059.3473415302221</v>
      </c>
      <c r="Q199" s="122">
        <v>1247.1238836538873</v>
      </c>
      <c r="R199" s="122">
        <v>1242.9685198261793</v>
      </c>
      <c r="S199" s="122">
        <v>1259.449558735658</v>
      </c>
      <c r="T199" s="122">
        <v>1285.7122791016077</v>
      </c>
      <c r="U199" s="122">
        <v>1312.8897570877261</v>
      </c>
      <c r="V199" s="122">
        <v>1432.6795410144273</v>
      </c>
      <c r="W199" s="122">
        <v>1297.2901351239659</v>
      </c>
      <c r="X199" s="122">
        <v>1293.5679936328279</v>
      </c>
      <c r="Y199" s="122">
        <v>1408.3544766122266</v>
      </c>
      <c r="DA199" s="130" t="s">
        <v>2438</v>
      </c>
    </row>
    <row r="200" spans="1:105" ht="12" customHeight="1" x14ac:dyDescent="0.25">
      <c r="A200" s="97" t="s">
        <v>141</v>
      </c>
      <c r="B200" s="98">
        <v>1045.4517597788149</v>
      </c>
      <c r="C200" s="98">
        <v>959.98794327696601</v>
      </c>
      <c r="D200" s="98">
        <v>1091.0563741083693</v>
      </c>
      <c r="E200" s="98">
        <v>1092.1718867097286</v>
      </c>
      <c r="F200" s="98">
        <v>957.05990366375897</v>
      </c>
      <c r="G200" s="98">
        <v>1158.613519847733</v>
      </c>
      <c r="H200" s="98">
        <v>1205.4273731886276</v>
      </c>
      <c r="I200" s="98">
        <v>1039.0873718428863</v>
      </c>
      <c r="J200" s="98">
        <v>1037.5060640481511</v>
      </c>
      <c r="K200" s="98">
        <v>1096.2107444244134</v>
      </c>
      <c r="L200" s="98">
        <v>1448.2796112081769</v>
      </c>
      <c r="M200" s="98">
        <v>1179.0876260210332</v>
      </c>
      <c r="N200" s="98">
        <v>956.98150555223413</v>
      </c>
      <c r="O200" s="98">
        <v>1108.7726957202524</v>
      </c>
      <c r="P200" s="98">
        <v>1065.5510950652283</v>
      </c>
      <c r="Q200" s="98">
        <v>1111.7345560276895</v>
      </c>
      <c r="R200" s="98">
        <v>985.00826377156716</v>
      </c>
      <c r="S200" s="98">
        <v>1347.5261156894439</v>
      </c>
      <c r="T200" s="98">
        <v>1479.6890482705251</v>
      </c>
      <c r="U200" s="98">
        <v>1564.7668517342638</v>
      </c>
      <c r="V200" s="98">
        <v>1235.7275300242741</v>
      </c>
      <c r="W200" s="98">
        <v>1320.4335818819698</v>
      </c>
      <c r="X200" s="98">
        <v>1323.0566929424535</v>
      </c>
      <c r="Y200" s="98">
        <v>1365.6110902930204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960.19482828106595</v>
      </c>
      <c r="D201" s="98">
        <v>1091.2297825760559</v>
      </c>
      <c r="E201" s="98">
        <v>1092.248511875945</v>
      </c>
      <c r="F201" s="98">
        <v>956.9540120785548</v>
      </c>
      <c r="G201" s="98">
        <v>1157.8931195396594</v>
      </c>
      <c r="H201" s="98">
        <v>1203.9954756007776</v>
      </c>
      <c r="I201" s="98">
        <v>1037.4151973241123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224.10214344950128</v>
      </c>
      <c r="D202" s="101">
        <v>249.30263663700111</v>
      </c>
      <c r="E202" s="101">
        <v>304.8958096904405</v>
      </c>
      <c r="F202" s="101">
        <v>227.12693647653077</v>
      </c>
      <c r="G202" s="101">
        <v>234.79722050293427</v>
      </c>
      <c r="H202" s="101">
        <v>328.58165985282164</v>
      </c>
      <c r="I202" s="101">
        <v>230.45608688631381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736.09268483156472</v>
      </c>
      <c r="D203" s="104">
        <v>841.92714593905498</v>
      </c>
      <c r="E203" s="104">
        <v>787.35270218550454</v>
      </c>
      <c r="F203" s="104">
        <v>729.82707560202402</v>
      </c>
      <c r="G203" s="104">
        <v>923.09589903672509</v>
      </c>
      <c r="H203" s="104">
        <v>875.41381574795594</v>
      </c>
      <c r="I203" s="104">
        <v>806.95911043779859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967.06212175190399</v>
      </c>
      <c r="C204" s="101">
        <v>1007.6411897050967</v>
      </c>
      <c r="D204" s="101">
        <v>1026.2755902397048</v>
      </c>
      <c r="E204" s="101">
        <v>1136.128666101039</v>
      </c>
      <c r="F204" s="101">
        <v>1086.2907079589463</v>
      </c>
      <c r="G204" s="101">
        <v>1049.9509881999775</v>
      </c>
      <c r="H204" s="101">
        <v>1173.9520139817078</v>
      </c>
      <c r="I204" s="101">
        <v>1123.0923199266313</v>
      </c>
      <c r="J204" s="101">
        <v>1201.8660653239408</v>
      </c>
      <c r="K204" s="101">
        <v>1163.1646604225764</v>
      </c>
      <c r="L204" s="101">
        <v>1168.5640038776262</v>
      </c>
      <c r="M204" s="101">
        <v>1198.4696588362106</v>
      </c>
      <c r="N204" s="101">
        <v>1010.3499335091735</v>
      </c>
      <c r="O204" s="101">
        <v>1018.7244425589204</v>
      </c>
      <c r="P204" s="101">
        <v>1058.9346963114901</v>
      </c>
      <c r="Q204" s="101">
        <v>1254.2779217058423</v>
      </c>
      <c r="R204" s="101">
        <v>1256.754608041244</v>
      </c>
      <c r="S204" s="101">
        <v>1254.5760851040729</v>
      </c>
      <c r="T204" s="101">
        <v>1274.8241673148032</v>
      </c>
      <c r="U204" s="101">
        <v>1298.6772947489333</v>
      </c>
      <c r="V204" s="101">
        <v>1443.8445050583507</v>
      </c>
      <c r="W204" s="101">
        <v>1296.0875532512011</v>
      </c>
      <c r="X204" s="101">
        <v>1291.7867043518959</v>
      </c>
      <c r="Y204" s="101">
        <v>1409.6176933260658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1008.2134312941834</v>
      </c>
      <c r="D205" s="104">
        <v>1026.6805973834025</v>
      </c>
      <c r="E205" s="104">
        <v>1136.2619795133126</v>
      </c>
      <c r="F205" s="104">
        <v>1086.0400434453902</v>
      </c>
      <c r="G205" s="104">
        <v>1049.449963805384</v>
      </c>
      <c r="H205" s="104">
        <v>1173.1562737151053</v>
      </c>
      <c r="I205" s="104">
        <v>1123.0108826027554</v>
      </c>
      <c r="J205" s="104">
        <v>1203.007581571856</v>
      </c>
      <c r="K205" s="104">
        <v>1164.8236748096529</v>
      </c>
      <c r="L205" s="104">
        <v>1169.7977974051237</v>
      </c>
      <c r="M205" s="104">
        <v>1199.3271630102988</v>
      </c>
      <c r="N205" s="104">
        <v>1006.0343341234652</v>
      </c>
      <c r="O205" s="104">
        <v>1019.7266998811283</v>
      </c>
      <c r="P205" s="104">
        <v>1060.0120578001931</v>
      </c>
      <c r="Q205" s="104">
        <v>1255.5246332131035</v>
      </c>
      <c r="R205" s="104">
        <v>1258.1819441832938</v>
      </c>
      <c r="S205" s="104">
        <v>1255.6281241755034</v>
      </c>
      <c r="T205" s="104">
        <v>1275.6172694099205</v>
      </c>
      <c r="U205" s="104">
        <v>1299.7362259526665</v>
      </c>
      <c r="V205" s="104">
        <v>1445.8168251525724</v>
      </c>
      <c r="W205" s="104">
        <v>1298.3424396913451</v>
      </c>
      <c r="X205" s="104">
        <v>1295.910851762329</v>
      </c>
      <c r="Y205" s="104">
        <v>1415.0979913571214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235.40221997254031</v>
      </c>
      <c r="D206" s="98">
        <v>234.4801025274142</v>
      </c>
      <c r="E206" s="98">
        <v>317.00215876985658</v>
      </c>
      <c r="F206" s="98">
        <v>257.61601885801554</v>
      </c>
      <c r="G206" s="98">
        <v>213.29818813050713</v>
      </c>
      <c r="H206" s="98">
        <v>321.41345750911114</v>
      </c>
      <c r="I206" s="98">
        <v>250.10695598888006</v>
      </c>
      <c r="J206" s="98">
        <v>307.0188795180913</v>
      </c>
      <c r="K206" s="98">
        <v>275.00455411581396</v>
      </c>
      <c r="L206" s="98">
        <v>265.07621879454149</v>
      </c>
      <c r="M206" s="98">
        <v>313.58001576975118</v>
      </c>
      <c r="N206" s="98">
        <v>159.35739779234692</v>
      </c>
      <c r="O206" s="98">
        <v>173.899491750111</v>
      </c>
      <c r="P206" s="98">
        <v>186.00057953346285</v>
      </c>
      <c r="Q206" s="98">
        <v>334.50153188118969</v>
      </c>
      <c r="R206" s="98">
        <v>325.13168280109107</v>
      </c>
      <c r="S206" s="98">
        <v>305.97585483572738</v>
      </c>
      <c r="T206" s="98">
        <v>319.14726640802678</v>
      </c>
      <c r="U206" s="98">
        <v>319.40041485024528</v>
      </c>
      <c r="V206" s="98">
        <v>386.40475390208417</v>
      </c>
      <c r="W206" s="98">
        <v>276.68874331218058</v>
      </c>
      <c r="X206" s="98">
        <v>327.40917241447005</v>
      </c>
      <c r="Y206" s="98">
        <v>446.10590352622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772.8112113216431</v>
      </c>
      <c r="D207" s="98">
        <v>792.20049485598827</v>
      </c>
      <c r="E207" s="98">
        <v>819.25982074345575</v>
      </c>
      <c r="F207" s="98">
        <v>828.42402458737456</v>
      </c>
      <c r="G207" s="98">
        <v>836.15177567487683</v>
      </c>
      <c r="H207" s="98">
        <v>851.74281620599436</v>
      </c>
      <c r="I207" s="98">
        <v>872.90392661387523</v>
      </c>
      <c r="J207" s="98">
        <v>895.98870205376454</v>
      </c>
      <c r="K207" s="98">
        <v>889.81912069383884</v>
      </c>
      <c r="L207" s="98">
        <v>904.72157861058224</v>
      </c>
      <c r="M207" s="98">
        <v>885.74714724054763</v>
      </c>
      <c r="N207" s="98">
        <v>846.67693633111833</v>
      </c>
      <c r="O207" s="98">
        <v>845.82720813101741</v>
      </c>
      <c r="P207" s="98">
        <v>874.01147826673014</v>
      </c>
      <c r="Q207" s="98">
        <v>921.02310133191395</v>
      </c>
      <c r="R207" s="98">
        <v>933.05026138220273</v>
      </c>
      <c r="S207" s="98">
        <v>949.65226933977601</v>
      </c>
      <c r="T207" s="98">
        <v>956.47000300189359</v>
      </c>
      <c r="U207" s="98">
        <v>980.33581110242108</v>
      </c>
      <c r="V207" s="98">
        <v>1059.4120712504885</v>
      </c>
      <c r="W207" s="98">
        <v>1021.6536963791647</v>
      </c>
      <c r="X207" s="98">
        <v>968.50167934785907</v>
      </c>
      <c r="Y207" s="98">
        <v>968.99208783090137</v>
      </c>
      <c r="DA207" s="63" t="s">
        <v>2446</v>
      </c>
    </row>
    <row r="208" spans="1:105" ht="12" customHeight="1" x14ac:dyDescent="0.25">
      <c r="A208" s="121" t="s">
        <v>54</v>
      </c>
      <c r="B208" s="122">
        <v>419.72974379118818</v>
      </c>
      <c r="C208" s="122">
        <v>433.29303901942143</v>
      </c>
      <c r="D208" s="122">
        <v>446.51039295330901</v>
      </c>
      <c r="E208" s="122">
        <v>454.85869913150668</v>
      </c>
      <c r="F208" s="122">
        <v>447.68304456625668</v>
      </c>
      <c r="G208" s="122">
        <v>442.04509854122381</v>
      </c>
      <c r="H208" s="122">
        <v>434.56800007623968</v>
      </c>
      <c r="I208" s="122">
        <v>404.66309255692227</v>
      </c>
      <c r="J208" s="122">
        <v>369.57033734869441</v>
      </c>
      <c r="K208" s="122">
        <v>351.16093371353713</v>
      </c>
      <c r="L208" s="122">
        <v>368.83792389816375</v>
      </c>
      <c r="M208" s="122">
        <v>319.10084404739422</v>
      </c>
      <c r="N208" s="122">
        <v>276.62379257211921</v>
      </c>
      <c r="O208" s="122">
        <v>283.88207469860544</v>
      </c>
      <c r="P208" s="122">
        <v>272.32289030512175</v>
      </c>
      <c r="Q208" s="122">
        <v>290.63134191487586</v>
      </c>
      <c r="R208" s="122">
        <v>270.78074790232859</v>
      </c>
      <c r="S208" s="122">
        <v>338.61487398829536</v>
      </c>
      <c r="T208" s="122">
        <v>363.23500061345698</v>
      </c>
      <c r="U208" s="122">
        <v>375.87902160571082</v>
      </c>
      <c r="V208" s="122">
        <v>562.42493921970004</v>
      </c>
      <c r="W208" s="122">
        <v>521.37277606269834</v>
      </c>
      <c r="X208" s="122">
        <v>475.18849044664972</v>
      </c>
      <c r="Y208" s="122">
        <v>459.34934140432546</v>
      </c>
      <c r="DA208" s="130" t="s">
        <v>2447</v>
      </c>
    </row>
    <row r="209" spans="1:105" ht="12" customHeight="1" x14ac:dyDescent="0.25">
      <c r="A209" s="97" t="s">
        <v>50</v>
      </c>
      <c r="B209" s="98">
        <v>424.05941349919289</v>
      </c>
      <c r="C209" s="98">
        <v>427.80919355789615</v>
      </c>
      <c r="D209" s="98">
        <v>455.69385914241553</v>
      </c>
      <c r="E209" s="98">
        <v>463.39918512090156</v>
      </c>
      <c r="F209" s="98">
        <v>443.56540664143495</v>
      </c>
      <c r="G209" s="98">
        <v>443.83434249403638</v>
      </c>
      <c r="H209" s="98">
        <v>440.87078005906386</v>
      </c>
      <c r="I209" s="98">
        <v>402.12401869314397</v>
      </c>
      <c r="J209" s="98">
        <v>358.46742952805062</v>
      </c>
      <c r="K209" s="98">
        <v>358.91638330750953</v>
      </c>
      <c r="L209" s="98">
        <v>380.2937251982143</v>
      </c>
      <c r="M209" s="98">
        <v>314.45735573747811</v>
      </c>
      <c r="N209" s="98">
        <v>266.58768282845085</v>
      </c>
      <c r="O209" s="98">
        <v>289.94428156267497</v>
      </c>
      <c r="P209" s="98">
        <v>272.53658585286252</v>
      </c>
      <c r="Q209" s="98">
        <v>291.09456682066997</v>
      </c>
      <c r="R209" s="98">
        <v>259.06953479894213</v>
      </c>
      <c r="S209" s="98">
        <v>342.73334872459014</v>
      </c>
      <c r="T209" s="98">
        <v>371.07542771281396</v>
      </c>
      <c r="U209" s="98">
        <v>385.45395507108719</v>
      </c>
      <c r="V209" s="98">
        <v>540.09442887530474</v>
      </c>
      <c r="W209" s="98">
        <v>525.47712379655525</v>
      </c>
      <c r="X209" s="98">
        <v>476.10028968512887</v>
      </c>
      <c r="Y209" s="98">
        <v>453.82976392264214</v>
      </c>
      <c r="DA209" s="63" t="s">
        <v>2448</v>
      </c>
    </row>
    <row r="210" spans="1:105" ht="12" customHeight="1" x14ac:dyDescent="0.25">
      <c r="A210" s="109" t="s">
        <v>120</v>
      </c>
      <c r="B210" s="33">
        <v>383.02285846797866</v>
      </c>
      <c r="C210" s="33">
        <v>479.03257847465466</v>
      </c>
      <c r="D210" s="33">
        <v>366.23671447935919</v>
      </c>
      <c r="E210" s="33">
        <v>378.63250540592333</v>
      </c>
      <c r="F210" s="33">
        <v>484.1343006061976</v>
      </c>
      <c r="G210" s="33">
        <v>429.37638336486043</v>
      </c>
      <c r="H210" s="33">
        <v>403.13253371688234</v>
      </c>
      <c r="I210" s="33">
        <v>415.32820661928088</v>
      </c>
      <c r="J210" s="33">
        <v>414.07212341057539</v>
      </c>
      <c r="K210" s="33">
        <v>323.78608588677127</v>
      </c>
      <c r="L210" s="33">
        <v>336.1947890080541</v>
      </c>
      <c r="M210" s="33">
        <v>331.058145445999</v>
      </c>
      <c r="N210" s="33">
        <v>295.97436061409724</v>
      </c>
      <c r="O210" s="33">
        <v>273.20484512518408</v>
      </c>
      <c r="P210" s="33">
        <v>271.94673537254016</v>
      </c>
      <c r="Q210" s="33">
        <v>289.81623691106819</v>
      </c>
      <c r="R210" s="33">
        <v>291.36813498119022</v>
      </c>
      <c r="S210" s="33">
        <v>331.33739024057542</v>
      </c>
      <c r="T210" s="33">
        <v>349.30984205449198</v>
      </c>
      <c r="U210" s="33">
        <v>359.80144936951768</v>
      </c>
      <c r="V210" s="33">
        <v>597.44949697596428</v>
      </c>
      <c r="W210" s="33">
        <v>517.32795956108123</v>
      </c>
      <c r="X210" s="33">
        <v>474.3012766507087</v>
      </c>
      <c r="Y210" s="33">
        <v>464.66613303134295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3620.377881103685</v>
      </c>
      <c r="C212" s="117">
        <f t="shared" si="101"/>
        <v>3272.5793172679009</v>
      </c>
      <c r="D212" s="117">
        <f t="shared" si="101"/>
        <v>3893.656412420622</v>
      </c>
      <c r="E212" s="117">
        <f t="shared" si="101"/>
        <v>3985.044119798798</v>
      </c>
      <c r="F212" s="117">
        <f t="shared" si="101"/>
        <v>3032.7930103061763</v>
      </c>
      <c r="G212" s="117">
        <f t="shared" si="101"/>
        <v>4541.7771044874416</v>
      </c>
      <c r="H212" s="117">
        <f t="shared" si="101"/>
        <v>4484.7072578540319</v>
      </c>
      <c r="I212" s="117">
        <f t="shared" si="101"/>
        <v>2501.7708976012045</v>
      </c>
      <c r="J212" s="117">
        <f t="shared" si="101"/>
        <v>2875.0820344771482</v>
      </c>
      <c r="K212" s="117">
        <f t="shared" si="101"/>
        <v>3138.6778340763453</v>
      </c>
      <c r="L212" s="117">
        <f t="shared" si="101"/>
        <v>6599.9347779887439</v>
      </c>
      <c r="M212" s="117">
        <f t="shared" si="101"/>
        <v>4367.5443351982522</v>
      </c>
      <c r="N212" s="117">
        <f t="shared" si="101"/>
        <v>2758.8753297336089</v>
      </c>
      <c r="O212" s="117">
        <f t="shared" si="101"/>
        <v>3270.1751441297433</v>
      </c>
      <c r="P212" s="117">
        <f t="shared" si="101"/>
        <v>2707.1015148745246</v>
      </c>
      <c r="Q212" s="117">
        <f t="shared" si="101"/>
        <v>3022.2082893415713</v>
      </c>
      <c r="R212" s="117">
        <f t="shared" ref="R212:V212" si="102">R213+R216+R218+R227</f>
        <v>2668.4489654897379</v>
      </c>
      <c r="S212" s="117">
        <f t="shared" si="102"/>
        <v>3245.7352657022075</v>
      </c>
      <c r="T212" s="117">
        <f t="shared" si="102"/>
        <v>3410.9529345497449</v>
      </c>
      <c r="U212" s="117">
        <f t="shared" si="102"/>
        <v>3850.26374009242</v>
      </c>
      <c r="V212" s="117">
        <f t="shared" si="102"/>
        <v>1694.1828969926705</v>
      </c>
      <c r="W212" s="117">
        <f t="shared" ref="W212:Y212" si="103">W213+W216+W218+W227</f>
        <v>2424.3604173392623</v>
      </c>
      <c r="X212" s="117">
        <f t="shared" si="103"/>
        <v>3135.1741472307845</v>
      </c>
      <c r="Y212" s="117">
        <f t="shared" si="103"/>
        <v>2978.3327365909659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3339.4414053056516</v>
      </c>
      <c r="C213" s="122">
        <f t="shared" si="104"/>
        <v>3003.6490893717646</v>
      </c>
      <c r="D213" s="122">
        <f t="shared" si="104"/>
        <v>3600.91546354922</v>
      </c>
      <c r="E213" s="122">
        <f t="shared" si="104"/>
        <v>3690.4792052114167</v>
      </c>
      <c r="F213" s="122">
        <f t="shared" si="104"/>
        <v>2765.1255413185027</v>
      </c>
      <c r="G213" s="122">
        <f t="shared" si="104"/>
        <v>4273.6622139110241</v>
      </c>
      <c r="H213" s="122">
        <f t="shared" si="104"/>
        <v>4258.3491724574287</v>
      </c>
      <c r="I213" s="122">
        <f t="shared" si="104"/>
        <v>2324.0406960420355</v>
      </c>
      <c r="J213" s="122">
        <f t="shared" si="104"/>
        <v>2714.0628099371265</v>
      </c>
      <c r="K213" s="122">
        <f t="shared" si="104"/>
        <v>2982.4379078267825</v>
      </c>
      <c r="L213" s="122">
        <f t="shared" si="104"/>
        <v>6435.7147954694092</v>
      </c>
      <c r="M213" s="122">
        <f t="shared" si="104"/>
        <v>4237.3507747163967</v>
      </c>
      <c r="N213" s="122">
        <f t="shared" si="104"/>
        <v>2663.3766013660388</v>
      </c>
      <c r="O213" s="122">
        <f t="shared" si="104"/>
        <v>3178.3925813912006</v>
      </c>
      <c r="P213" s="122">
        <f t="shared" si="104"/>
        <v>2620.3984424778032</v>
      </c>
      <c r="Q213" s="122">
        <f t="shared" si="104"/>
        <v>2929.9571363799041</v>
      </c>
      <c r="R213" s="122">
        <f t="shared" ref="R213:V213" si="105">SUM(R214:R215)</f>
        <v>2586.3477196334038</v>
      </c>
      <c r="S213" s="122">
        <f t="shared" si="105"/>
        <v>3136.2723029473923</v>
      </c>
      <c r="T213" s="122">
        <f t="shared" si="105"/>
        <v>3291.9842307989215</v>
      </c>
      <c r="U213" s="122">
        <f t="shared" si="105"/>
        <v>3729.4259207564101</v>
      </c>
      <c r="V213" s="122">
        <f t="shared" si="105"/>
        <v>1546.1935997978737</v>
      </c>
      <c r="W213" s="122">
        <f t="shared" ref="W213:Y213" si="106">SUM(W214:W215)</f>
        <v>2311.2177857142865</v>
      </c>
      <c r="X213" s="122">
        <f t="shared" si="106"/>
        <v>3030.7976042780701</v>
      </c>
      <c r="Y213" s="122">
        <f t="shared" si="106"/>
        <v>2878.3224410526345</v>
      </c>
      <c r="DA213" s="130" t="s">
        <v>2601</v>
      </c>
    </row>
    <row r="214" spans="1:105" ht="12" customHeight="1" x14ac:dyDescent="0.25">
      <c r="A214" s="97" t="s">
        <v>74</v>
      </c>
      <c r="B214" s="98">
        <v>3339.4414053056516</v>
      </c>
      <c r="C214" s="98">
        <v>3003.6490893717646</v>
      </c>
      <c r="D214" s="98">
        <v>3600.91546354922</v>
      </c>
      <c r="E214" s="98">
        <v>3690.4792052114167</v>
      </c>
      <c r="F214" s="98">
        <v>2765.1255413185027</v>
      </c>
      <c r="G214" s="98">
        <v>4273.6622139110241</v>
      </c>
      <c r="H214" s="98">
        <v>4258.3491724574287</v>
      </c>
      <c r="I214" s="98">
        <v>2324.0406960420355</v>
      </c>
      <c r="J214" s="98">
        <v>2714.0628099371265</v>
      </c>
      <c r="K214" s="98">
        <v>2982.4379078267825</v>
      </c>
      <c r="L214" s="98">
        <v>6435.7147954694092</v>
      </c>
      <c r="M214" s="98">
        <v>4237.3507747163967</v>
      </c>
      <c r="N214" s="98">
        <v>2663.3766013660388</v>
      </c>
      <c r="O214" s="98">
        <v>3178.3925813912006</v>
      </c>
      <c r="P214" s="98">
        <v>2620.3984424778032</v>
      </c>
      <c r="Q214" s="98">
        <v>2929.9571363799041</v>
      </c>
      <c r="R214" s="98">
        <v>2586.3477196334038</v>
      </c>
      <c r="S214" s="98">
        <v>3136.2723029473923</v>
      </c>
      <c r="T214" s="98">
        <v>3291.9842307989215</v>
      </c>
      <c r="U214" s="98">
        <v>3729.4259207564101</v>
      </c>
      <c r="V214" s="98">
        <v>1546.1935997978737</v>
      </c>
      <c r="W214" s="98">
        <v>2311.2177857142865</v>
      </c>
      <c r="X214" s="98">
        <v>3030.7976042780701</v>
      </c>
      <c r="Y214" s="98">
        <v>2878.3224410526345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130.69093726001338</v>
      </c>
      <c r="C218" s="122">
        <v>117.6866979550428</v>
      </c>
      <c r="D218" s="122">
        <v>130.94544595160988</v>
      </c>
      <c r="E218" s="122">
        <v>129.72823388084967</v>
      </c>
      <c r="F218" s="122">
        <v>110.11870844979056</v>
      </c>
      <c r="G218" s="122">
        <v>114.73088534106654</v>
      </c>
      <c r="H218" s="122">
        <v>82.225195000169933</v>
      </c>
      <c r="I218" s="122">
        <v>50.681201023821217</v>
      </c>
      <c r="J218" s="122">
        <v>48.81457307348164</v>
      </c>
      <c r="K218" s="122">
        <v>46.89383889660521</v>
      </c>
      <c r="L218" s="122">
        <v>54.213323915036959</v>
      </c>
      <c r="M218" s="122">
        <v>41.703979410743905</v>
      </c>
      <c r="N218" s="122">
        <v>26.979511958883993</v>
      </c>
      <c r="O218" s="122">
        <v>19.737480758910344</v>
      </c>
      <c r="P218" s="122">
        <v>18.997930151592755</v>
      </c>
      <c r="Q218" s="122">
        <v>19.944756820467724</v>
      </c>
      <c r="R218" s="122">
        <v>17.772380583048861</v>
      </c>
      <c r="S218" s="122">
        <v>24.252805220111913</v>
      </c>
      <c r="T218" s="122">
        <v>26.659727630821621</v>
      </c>
      <c r="U218" s="122">
        <v>27.206685632682856</v>
      </c>
      <c r="V218" s="122">
        <v>20.741264902993368</v>
      </c>
      <c r="W218" s="122">
        <v>14.153711050597769</v>
      </c>
      <c r="X218" s="122">
        <v>15.268335617365567</v>
      </c>
      <c r="Y218" s="122">
        <v>15.510588794452735</v>
      </c>
      <c r="DA218" s="130" t="s">
        <v>2606</v>
      </c>
    </row>
    <row r="219" spans="1:105" ht="12" customHeight="1" x14ac:dyDescent="0.25">
      <c r="A219" s="97" t="s">
        <v>141</v>
      </c>
      <c r="B219" s="98">
        <v>469.71303728003375</v>
      </c>
      <c r="C219" s="98">
        <v>430.86037387839588</v>
      </c>
      <c r="D219" s="98">
        <v>488.93971256234562</v>
      </c>
      <c r="E219" s="98">
        <v>489.10660662435953</v>
      </c>
      <c r="F219" s="98">
        <v>427.93773075929994</v>
      </c>
      <c r="G219" s="98">
        <v>514.59350128012397</v>
      </c>
      <c r="H219" s="98">
        <v>523.51410183566338</v>
      </c>
      <c r="I219" s="98">
        <v>438.90418254831729</v>
      </c>
      <c r="J219" s="98">
        <v>437.31312503148132</v>
      </c>
      <c r="K219" s="98">
        <v>459.5533645037562</v>
      </c>
      <c r="L219" s="98">
        <v>602.8389290872683</v>
      </c>
      <c r="M219" s="98">
        <v>488.80069561601641</v>
      </c>
      <c r="N219" s="98">
        <v>386.94389352854751</v>
      </c>
      <c r="O219" s="98">
        <v>391.37398969630067</v>
      </c>
      <c r="P219" s="98">
        <v>376.12493999678037</v>
      </c>
      <c r="Q219" s="98">
        <v>392.38734016981221</v>
      </c>
      <c r="R219" s="98">
        <v>347.68341509313007</v>
      </c>
      <c r="S219" s="98">
        <v>469.92001632510812</v>
      </c>
      <c r="T219" s="98">
        <v>504.19966636101327</v>
      </c>
      <c r="U219" s="98">
        <v>512.0851592388866</v>
      </c>
      <c r="V219" s="98">
        <v>381.83221621417562</v>
      </c>
      <c r="W219" s="98">
        <v>355.86473498645819</v>
      </c>
      <c r="X219" s="98">
        <v>356.89734505592014</v>
      </c>
      <c r="Y219" s="98">
        <v>368.37648386825248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96.652769579746234</v>
      </c>
      <c r="D220" s="98">
        <v>107.52146286333476</v>
      </c>
      <c r="E220" s="98">
        <v>131.49818197290378</v>
      </c>
      <c r="F220" s="98">
        <v>97.957329272785429</v>
      </c>
      <c r="G220" s="98">
        <v>101.26543772370812</v>
      </c>
      <c r="H220" s="98">
        <v>141.71362651442772</v>
      </c>
      <c r="I220" s="98">
        <v>99.393154930229798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96.652769579746234</v>
      </c>
      <c r="D221" s="101">
        <v>107.52146286333476</v>
      </c>
      <c r="E221" s="101">
        <v>131.49818197290378</v>
      </c>
      <c r="F221" s="101">
        <v>97.957329272785429</v>
      </c>
      <c r="G221" s="101">
        <v>101.26543772370812</v>
      </c>
      <c r="H221" s="101">
        <v>141.71362651442772</v>
      </c>
      <c r="I221" s="101">
        <v>99.393154930229798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150.24553853801993</v>
      </c>
      <c r="C227" s="122">
        <v>151.24352994109375</v>
      </c>
      <c r="D227" s="122">
        <v>161.79550291979211</v>
      </c>
      <c r="E227" s="122">
        <v>164.83668070653161</v>
      </c>
      <c r="F227" s="122">
        <v>157.54876053788311</v>
      </c>
      <c r="G227" s="122">
        <v>153.38400523535103</v>
      </c>
      <c r="H227" s="122">
        <v>144.13289039643288</v>
      </c>
      <c r="I227" s="122">
        <v>127.04900053534749</v>
      </c>
      <c r="J227" s="122">
        <v>112.20465146654003</v>
      </c>
      <c r="K227" s="122">
        <v>109.34608735295755</v>
      </c>
      <c r="L227" s="122">
        <v>110.00665860429793</v>
      </c>
      <c r="M227" s="122">
        <v>88.489581071111488</v>
      </c>
      <c r="N227" s="122">
        <v>68.519216408686148</v>
      </c>
      <c r="O227" s="122">
        <v>72.045081979632457</v>
      </c>
      <c r="P227" s="122">
        <v>67.705142245128513</v>
      </c>
      <c r="Q227" s="122">
        <v>72.306396141199514</v>
      </c>
      <c r="R227" s="122">
        <v>64.32886527328543</v>
      </c>
      <c r="S227" s="122">
        <v>85.210157534703313</v>
      </c>
      <c r="T227" s="122">
        <v>92.30897612000166</v>
      </c>
      <c r="U227" s="122">
        <v>93.631133703327322</v>
      </c>
      <c r="V227" s="122">
        <v>127.24803229180333</v>
      </c>
      <c r="W227" s="122">
        <v>98.988920574377829</v>
      </c>
      <c r="X227" s="122">
        <v>89.108207335348766</v>
      </c>
      <c r="Y227" s="122">
        <v>84.499706743878576</v>
      </c>
      <c r="DA227" s="130" t="s">
        <v>2615</v>
      </c>
    </row>
    <row r="228" spans="1:105" ht="12" customHeight="1" x14ac:dyDescent="0.25">
      <c r="A228" s="97" t="s">
        <v>50</v>
      </c>
      <c r="B228" s="98">
        <v>167.96737876616916</v>
      </c>
      <c r="C228" s="98">
        <v>169.376553472393</v>
      </c>
      <c r="D228" s="98">
        <v>180.30522564410427</v>
      </c>
      <c r="E228" s="98">
        <v>183.30520567552804</v>
      </c>
      <c r="F228" s="98">
        <v>175.34591821850191</v>
      </c>
      <c r="G228" s="98">
        <v>175.04692842882088</v>
      </c>
      <c r="H228" s="98">
        <v>173.03139268274708</v>
      </c>
      <c r="I228" s="98">
        <v>157.29591536366394</v>
      </c>
      <c r="J228" s="98">
        <v>140.19898635791148</v>
      </c>
      <c r="K228" s="98">
        <v>140.32445384947553</v>
      </c>
      <c r="L228" s="98">
        <v>148.61246123004867</v>
      </c>
      <c r="M228" s="98">
        <v>122.85355012695736</v>
      </c>
      <c r="N228" s="98">
        <v>104.05648714595624</v>
      </c>
      <c r="O228" s="98">
        <v>112.95009273135186</v>
      </c>
      <c r="P228" s="98">
        <v>106.16878103791241</v>
      </c>
      <c r="Q228" s="98">
        <v>113.39818601410799</v>
      </c>
      <c r="R228" s="98">
        <v>100.92258389472302</v>
      </c>
      <c r="S228" s="98">
        <v>133.43230316193754</v>
      </c>
      <c r="T228" s="98">
        <v>144.28266064363018</v>
      </c>
      <c r="U228" s="98">
        <v>149.39277870336923</v>
      </c>
      <c r="V228" s="98">
        <v>208.37720803101266</v>
      </c>
      <c r="W228" s="98">
        <v>199.43475085467455</v>
      </c>
      <c r="X228" s="98">
        <v>180.6856782474602</v>
      </c>
      <c r="Y228" s="98">
        <v>172.22228668895394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228.74846696796845</v>
      </c>
      <c r="C231" s="118">
        <f t="shared" si="108"/>
        <v>207.91295557597775</v>
      </c>
      <c r="D231" s="118">
        <f t="shared" si="108"/>
        <v>242.27751383722531</v>
      </c>
      <c r="E231" s="118">
        <f t="shared" si="108"/>
        <v>247.52509696304773</v>
      </c>
      <c r="F231" s="118">
        <f t="shared" si="108"/>
        <v>191.27469543718627</v>
      </c>
      <c r="G231" s="118">
        <f t="shared" si="108"/>
        <v>275.9263665046484</v>
      </c>
      <c r="H231" s="118">
        <f t="shared" si="108"/>
        <v>275.70613206576746</v>
      </c>
      <c r="I231" s="118">
        <f t="shared" si="108"/>
        <v>163.6055312507826</v>
      </c>
      <c r="J231" s="118">
        <f t="shared" si="108"/>
        <v>186.13035022175541</v>
      </c>
      <c r="K231" s="118">
        <f t="shared" si="108"/>
        <v>200.08379761555042</v>
      </c>
      <c r="L231" s="118">
        <f t="shared" si="108"/>
        <v>395.01670435463791</v>
      </c>
      <c r="M231" s="118">
        <f t="shared" si="108"/>
        <v>269.50574829633393</v>
      </c>
      <c r="N231" s="118">
        <f t="shared" si="108"/>
        <v>174.99914606966797</v>
      </c>
      <c r="O231" s="118">
        <f t="shared" si="108"/>
        <v>202.47365451602528</v>
      </c>
      <c r="P231" s="118">
        <f t="shared" si="108"/>
        <v>170.77118564506966</v>
      </c>
      <c r="Q231" s="118">
        <f t="shared" si="108"/>
        <v>190.98281335994395</v>
      </c>
      <c r="R231" s="118">
        <f t="shared" ref="R231:V231" si="109">R232+R235+R237+R246</f>
        <v>170.87603087897403</v>
      </c>
      <c r="S231" s="118">
        <f t="shared" si="109"/>
        <v>202.04389229644335</v>
      </c>
      <c r="T231" s="118">
        <f t="shared" si="109"/>
        <v>211.0341542510875</v>
      </c>
      <c r="U231" s="118">
        <f t="shared" si="109"/>
        <v>234.93122325442999</v>
      </c>
      <c r="V231" s="118">
        <f t="shared" si="109"/>
        <v>120.47930471221645</v>
      </c>
      <c r="W231" s="118">
        <f t="shared" ref="W231:Y231" si="110">W232+W235+W237+W246</f>
        <v>157.07252714463561</v>
      </c>
      <c r="X231" s="118">
        <f t="shared" si="110"/>
        <v>194.78826398174235</v>
      </c>
      <c r="Y231" s="118">
        <f t="shared" si="110"/>
        <v>187.72603334052707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195.60953765922281</v>
      </c>
      <c r="C232" s="123">
        <f t="shared" si="111"/>
        <v>174.74516016559576</v>
      </c>
      <c r="D232" s="123">
        <f t="shared" si="111"/>
        <v>207.84250358340404</v>
      </c>
      <c r="E232" s="123">
        <f t="shared" si="111"/>
        <v>211.36516246503464</v>
      </c>
      <c r="F232" s="123">
        <f t="shared" si="111"/>
        <v>157.36020798816855</v>
      </c>
      <c r="G232" s="123">
        <f t="shared" si="111"/>
        <v>242.05176446419063</v>
      </c>
      <c r="H232" s="123">
        <f t="shared" si="111"/>
        <v>240.55919238989117</v>
      </c>
      <c r="I232" s="123">
        <f t="shared" si="111"/>
        <v>131.11298953420265</v>
      </c>
      <c r="J232" s="123">
        <f t="shared" si="111"/>
        <v>152.98494264566696</v>
      </c>
      <c r="K232" s="123">
        <f t="shared" si="111"/>
        <v>167.95462547154884</v>
      </c>
      <c r="L232" s="123">
        <f t="shared" si="111"/>
        <v>361.90787503071522</v>
      </c>
      <c r="M232" s="123">
        <f t="shared" si="111"/>
        <v>237.67925290194478</v>
      </c>
      <c r="N232" s="123">
        <f t="shared" si="111"/>
        <v>148.77925961585865</v>
      </c>
      <c r="O232" s="123">
        <f t="shared" si="111"/>
        <v>176.84466791240058</v>
      </c>
      <c r="P232" s="123">
        <f t="shared" si="111"/>
        <v>144.8232787512658</v>
      </c>
      <c r="Q232" s="123">
        <f t="shared" si="111"/>
        <v>160.9710140772641</v>
      </c>
      <c r="R232" s="123">
        <f t="shared" ref="R232:V232" si="112">SUM(R233:R234)</f>
        <v>141.49062730259655</v>
      </c>
      <c r="S232" s="123">
        <f t="shared" si="112"/>
        <v>171.18501273537461</v>
      </c>
      <c r="T232" s="123">
        <f t="shared" si="112"/>
        <v>179.40448182989158</v>
      </c>
      <c r="U232" s="123">
        <f t="shared" si="112"/>
        <v>203.03354325443712</v>
      </c>
      <c r="V232" s="123">
        <f t="shared" si="112"/>
        <v>84.130047223256199</v>
      </c>
      <c r="W232" s="123">
        <f t="shared" ref="W232:Y232" si="113">SUM(W233:W234)</f>
        <v>125.68080359926013</v>
      </c>
      <c r="X232" s="123">
        <f t="shared" si="113"/>
        <v>164.67226951771977</v>
      </c>
      <c r="Y232" s="123">
        <f t="shared" si="113"/>
        <v>156.27423056666396</v>
      </c>
      <c r="DA232" s="130" t="s">
        <v>2769</v>
      </c>
    </row>
    <row r="233" spans="1:105" ht="12" customHeight="1" x14ac:dyDescent="0.25">
      <c r="A233" s="97" t="s">
        <v>74</v>
      </c>
      <c r="B233" s="99">
        <v>193.59294165544398</v>
      </c>
      <c r="C233" s="99">
        <v>172.97536161110094</v>
      </c>
      <c r="D233" s="99">
        <v>205.76875576715659</v>
      </c>
      <c r="E233" s="99">
        <v>209.30938802590782</v>
      </c>
      <c r="F233" s="99">
        <v>155.84262751619278</v>
      </c>
      <c r="G233" s="99">
        <v>239.77287285837818</v>
      </c>
      <c r="H233" s="99">
        <v>238.34646322748114</v>
      </c>
      <c r="I233" s="99">
        <v>129.92590130449588</v>
      </c>
      <c r="J233" s="99">
        <v>151.61571559119352</v>
      </c>
      <c r="K233" s="99">
        <v>166.47553580220921</v>
      </c>
      <c r="L233" s="99">
        <v>358.76237019140365</v>
      </c>
      <c r="M233" s="99">
        <v>235.64921185558319</v>
      </c>
      <c r="N233" s="99">
        <v>147.4629247346482</v>
      </c>
      <c r="O233" s="99">
        <v>174.90591565686049</v>
      </c>
      <c r="P233" s="99">
        <v>143.23192802643487</v>
      </c>
      <c r="Q233" s="99">
        <v>159.19987613134668</v>
      </c>
      <c r="R233" s="99">
        <v>139.94013088029843</v>
      </c>
      <c r="S233" s="99">
        <v>169.29522553821573</v>
      </c>
      <c r="T233" s="99">
        <v>177.42722077087788</v>
      </c>
      <c r="U233" s="99">
        <v>200.79911549977373</v>
      </c>
      <c r="V233" s="99">
        <v>83.188378452851524</v>
      </c>
      <c r="W233" s="99">
        <v>124.27481223950348</v>
      </c>
      <c r="X233" s="99">
        <v>162.84777797058868</v>
      </c>
      <c r="Y233" s="99">
        <v>154.54971189650757</v>
      </c>
      <c r="DA233" s="63" t="s">
        <v>2770</v>
      </c>
    </row>
    <row r="234" spans="1:105" ht="12" customHeight="1" x14ac:dyDescent="0.25">
      <c r="A234" s="97" t="s">
        <v>53</v>
      </c>
      <c r="B234" s="99">
        <v>2.0165960037788366</v>
      </c>
      <c r="C234" s="99">
        <v>1.7697985544948229</v>
      </c>
      <c r="D234" s="99">
        <v>2.0737478162474505</v>
      </c>
      <c r="E234" s="99">
        <v>2.0557744391268162</v>
      </c>
      <c r="F234" s="99">
        <v>1.5175804719757708</v>
      </c>
      <c r="G234" s="99">
        <v>2.2788916058124555</v>
      </c>
      <c r="H234" s="99">
        <v>2.2127291624100325</v>
      </c>
      <c r="I234" s="99">
        <v>1.1870882297067831</v>
      </c>
      <c r="J234" s="99">
        <v>1.3692270544734408</v>
      </c>
      <c r="K234" s="99">
        <v>1.4790896693396236</v>
      </c>
      <c r="L234" s="99">
        <v>3.1455048393115694</v>
      </c>
      <c r="M234" s="99">
        <v>2.0300410463615948</v>
      </c>
      <c r="N234" s="99">
        <v>1.3163348812104458</v>
      </c>
      <c r="O234" s="99">
        <v>1.938752255540092</v>
      </c>
      <c r="P234" s="99">
        <v>1.5913507248309176</v>
      </c>
      <c r="Q234" s="99">
        <v>1.7711379459174095</v>
      </c>
      <c r="R234" s="99">
        <v>1.5504964222981259</v>
      </c>
      <c r="S234" s="99">
        <v>1.8897871971588782</v>
      </c>
      <c r="T234" s="99">
        <v>1.9772610590137094</v>
      </c>
      <c r="U234" s="99">
        <v>2.2344277546633955</v>
      </c>
      <c r="V234" s="99">
        <v>0.94166877040467512</v>
      </c>
      <c r="W234" s="99">
        <v>1.4059913597566549</v>
      </c>
      <c r="X234" s="99">
        <v>1.824491547131083</v>
      </c>
      <c r="Y234" s="99">
        <v>1.7245186701563937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1.260973738151084E-2</v>
      </c>
      <c r="C235" s="123">
        <f t="shared" si="114"/>
        <v>1.4740712847910472E-2</v>
      </c>
      <c r="D235" s="123">
        <f t="shared" si="114"/>
        <v>2.4859740998499694E-2</v>
      </c>
      <c r="E235" s="123">
        <f t="shared" si="114"/>
        <v>4.0536864817607404E-2</v>
      </c>
      <c r="F235" s="123">
        <f t="shared" si="114"/>
        <v>2.2803466018298513E-2</v>
      </c>
      <c r="G235" s="123">
        <f t="shared" si="114"/>
        <v>2.4726626966556978E-2</v>
      </c>
      <c r="H235" s="123">
        <f t="shared" si="114"/>
        <v>3.9130011856141123E-2</v>
      </c>
      <c r="I235" s="123">
        <f t="shared" si="114"/>
        <v>6.027105367640298E-2</v>
      </c>
      <c r="J235" s="123">
        <f t="shared" si="114"/>
        <v>3.3291459321160309E-2</v>
      </c>
      <c r="K235" s="123">
        <f t="shared" si="114"/>
        <v>1.2737006888589674E-2</v>
      </c>
      <c r="L235" s="123">
        <f t="shared" si="114"/>
        <v>1.6238128798549479E-3</v>
      </c>
      <c r="M235" s="123">
        <f t="shared" si="114"/>
        <v>1.3664745783916704E-3</v>
      </c>
      <c r="N235" s="123">
        <f t="shared" si="114"/>
        <v>7.0073448091109616E-2</v>
      </c>
      <c r="O235" s="123">
        <f t="shared" si="114"/>
        <v>0.17924908503248307</v>
      </c>
      <c r="P235" s="123">
        <f t="shared" si="114"/>
        <v>0.21751827441285995</v>
      </c>
      <c r="Q235" s="123">
        <f t="shared" si="114"/>
        <v>0.42063244799354405</v>
      </c>
      <c r="R235" s="123">
        <f t="shared" si="114"/>
        <v>0.42537777140689498</v>
      </c>
      <c r="S235" s="123">
        <f t="shared" si="114"/>
        <v>0.42398364511987446</v>
      </c>
      <c r="T235" s="123">
        <f t="shared" si="114"/>
        <v>0.48071049099271634</v>
      </c>
      <c r="U235" s="123">
        <f t="shared" si="114"/>
        <v>0.59072493546440663</v>
      </c>
      <c r="V235" s="123">
        <f t="shared" si="114"/>
        <v>0.34257598415358936</v>
      </c>
      <c r="W235" s="123">
        <f t="shared" si="114"/>
        <v>0.938433500388688</v>
      </c>
      <c r="X235" s="123">
        <f t="shared" si="114"/>
        <v>0.56941283626634709</v>
      </c>
      <c r="Y235" s="123">
        <f t="shared" si="114"/>
        <v>0.30221396264828237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1.260973738151084E-2</v>
      </c>
      <c r="C236" s="99">
        <f>RES_hhdet_fecs!C29</f>
        <v>1.4740712847910472E-2</v>
      </c>
      <c r="D236" s="99">
        <f>RES_hhdet_fecs!D29</f>
        <v>2.4859740998499694E-2</v>
      </c>
      <c r="E236" s="99">
        <f>RES_hhdet_fecs!E29</f>
        <v>4.0536864817607404E-2</v>
      </c>
      <c r="F236" s="99">
        <f>RES_hhdet_fecs!F29</f>
        <v>2.2803466018298513E-2</v>
      </c>
      <c r="G236" s="99">
        <f>RES_hhdet_fecs!G29</f>
        <v>2.4726626966556978E-2</v>
      </c>
      <c r="H236" s="99">
        <f>RES_hhdet_fecs!H29</f>
        <v>3.9130011856141123E-2</v>
      </c>
      <c r="I236" s="99">
        <f>RES_hhdet_fecs!I29</f>
        <v>6.027105367640298E-2</v>
      </c>
      <c r="J236" s="99">
        <f>RES_hhdet_fecs!J29</f>
        <v>3.3291459321160309E-2</v>
      </c>
      <c r="K236" s="99">
        <f>RES_hhdet_fecs!K29</f>
        <v>1.2737006888589674E-2</v>
      </c>
      <c r="L236" s="99">
        <f>RES_hhdet_fecs!L29</f>
        <v>1.6238128798549479E-3</v>
      </c>
      <c r="M236" s="99">
        <f>RES_hhdet_fecs!M29</f>
        <v>1.3664745783916704E-3</v>
      </c>
      <c r="N236" s="99">
        <f>RES_hhdet_fecs!N29</f>
        <v>7.0073448091109616E-2</v>
      </c>
      <c r="O236" s="99">
        <f>RES_hhdet_fecs!O29</f>
        <v>0.17924908503248307</v>
      </c>
      <c r="P236" s="99">
        <f>RES_hhdet_fecs!P29</f>
        <v>0.21751827441285995</v>
      </c>
      <c r="Q236" s="99">
        <f>RES_hhdet_fecs!Q29</f>
        <v>0.42063244799354405</v>
      </c>
      <c r="R236" s="99">
        <f>RES_hhdet_fecs!R29</f>
        <v>0.42537777140689498</v>
      </c>
      <c r="S236" s="99">
        <f>RES_hhdet_fecs!S29</f>
        <v>0.42398364511987446</v>
      </c>
      <c r="T236" s="99">
        <f>RES_hhdet_fecs!T29</f>
        <v>0.48071049099271634</v>
      </c>
      <c r="U236" s="99">
        <f>RES_hhdet_fecs!U29</f>
        <v>0.59072493546440663</v>
      </c>
      <c r="V236" s="99">
        <f>RES_hhdet_fecs!V29</f>
        <v>0.34257598415358936</v>
      </c>
      <c r="W236" s="99">
        <f>RES_hhdet_fecs!W29</f>
        <v>0.938433500388688</v>
      </c>
      <c r="X236" s="99">
        <f>RES_hhdet_fecs!X29</f>
        <v>0.56941283626634709</v>
      </c>
      <c r="Y236" s="99">
        <f>RES_hhdet_fecs!Y29</f>
        <v>0.30221396264828237</v>
      </c>
      <c r="DA236" s="63" t="s">
        <v>2773</v>
      </c>
    </row>
    <row r="237" spans="1:105" ht="12" customHeight="1" x14ac:dyDescent="0.25">
      <c r="A237" s="121" t="s">
        <v>55</v>
      </c>
      <c r="B237" s="123">
        <v>23.691482726671204</v>
      </c>
      <c r="C237" s="123">
        <v>23.530288277392636</v>
      </c>
      <c r="D237" s="123">
        <v>24.500648727042357</v>
      </c>
      <c r="E237" s="123">
        <v>26.102067676419683</v>
      </c>
      <c r="F237" s="123">
        <v>24.157542626569146</v>
      </c>
      <c r="G237" s="123">
        <v>24.3313392415354</v>
      </c>
      <c r="H237" s="123">
        <v>25.897705827708243</v>
      </c>
      <c r="I237" s="123">
        <v>23.980879499556284</v>
      </c>
      <c r="J237" s="123">
        <v>25.449187916594397</v>
      </c>
      <c r="K237" s="123">
        <v>24.809098396140687</v>
      </c>
      <c r="L237" s="123">
        <v>25.507964819451853</v>
      </c>
      <c r="M237" s="123">
        <v>25.355175510692003</v>
      </c>
      <c r="N237" s="123">
        <v>20.683564141296731</v>
      </c>
      <c r="O237" s="123">
        <v>19.876368112013381</v>
      </c>
      <c r="P237" s="123">
        <v>20.438408260414722</v>
      </c>
      <c r="Q237" s="123">
        <v>23.976347061287306</v>
      </c>
      <c r="R237" s="123">
        <v>23.790370112800236</v>
      </c>
      <c r="S237" s="123">
        <v>23.930584394128282</v>
      </c>
      <c r="T237" s="123">
        <v>24.188535787521907</v>
      </c>
      <c r="U237" s="123">
        <v>24.184836115723595</v>
      </c>
      <c r="V237" s="123">
        <v>25.648201579235131</v>
      </c>
      <c r="W237" s="123">
        <v>21.391285372891755</v>
      </c>
      <c r="X237" s="123">
        <v>21.310967906331793</v>
      </c>
      <c r="Y237" s="123">
        <v>23.222495006645619</v>
      </c>
      <c r="DA237" s="130" t="s">
        <v>2774</v>
      </c>
    </row>
    <row r="238" spans="1:105" ht="12" customHeight="1" x14ac:dyDescent="0.25">
      <c r="A238" s="97" t="s">
        <v>141</v>
      </c>
      <c r="B238" s="99">
        <v>27.230041669987632</v>
      </c>
      <c r="C238" s="99">
        <v>24.812561906523449</v>
      </c>
      <c r="D238" s="99">
        <v>27.939705143741662</v>
      </c>
      <c r="E238" s="99">
        <v>27.740192755295141</v>
      </c>
      <c r="F238" s="99">
        <v>24.118594030651472</v>
      </c>
      <c r="G238" s="99">
        <v>28.871154522825769</v>
      </c>
      <c r="H238" s="99">
        <v>29.301903054190923</v>
      </c>
      <c r="I238" s="99">
        <v>24.537015036363069</v>
      </c>
      <c r="J238" s="99">
        <v>24.429627106015687</v>
      </c>
      <c r="K238" s="99">
        <v>25.651629623101641</v>
      </c>
      <c r="L238" s="99">
        <v>33.605579165075653</v>
      </c>
      <c r="M238" s="99">
        <v>27.183375840317208</v>
      </c>
      <c r="N238" s="99">
        <v>21.423886587674485</v>
      </c>
      <c r="O238" s="99">
        <v>21.53718405740414</v>
      </c>
      <c r="P238" s="99">
        <v>20.55912546018174</v>
      </c>
      <c r="Q238" s="99">
        <v>21.320453864292638</v>
      </c>
      <c r="R238" s="99">
        <v>18.812189190066917</v>
      </c>
      <c r="S238" s="99">
        <v>25.366169600106836</v>
      </c>
      <c r="T238" s="99">
        <v>27.17471872407117</v>
      </c>
      <c r="U238" s="99">
        <v>27.571601962500917</v>
      </c>
      <c r="V238" s="99">
        <v>20.543354281163897</v>
      </c>
      <c r="W238" s="99">
        <v>19.13494409590437</v>
      </c>
      <c r="X238" s="99">
        <v>19.176450292794499</v>
      </c>
      <c r="Y238" s="99">
        <v>19.779743450308519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15.195483053176288</v>
      </c>
      <c r="D239" s="99">
        <v>17.072958087927219</v>
      </c>
      <c r="E239" s="99">
        <v>17.602007575433763</v>
      </c>
      <c r="F239" s="99">
        <v>14.864674118990248</v>
      </c>
      <c r="G239" s="99">
        <v>17.446112083405882</v>
      </c>
      <c r="H239" s="99">
        <v>19.06238269406462</v>
      </c>
      <c r="I239" s="99">
        <v>15.804503963113541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5.5660788831586965</v>
      </c>
      <c r="D240" s="102">
        <v>6.1441480244709759</v>
      </c>
      <c r="E240" s="102">
        <v>7.4580569256157618</v>
      </c>
      <c r="F240" s="102">
        <v>5.5208804628307941</v>
      </c>
      <c r="G240" s="102">
        <v>5.681474976014611</v>
      </c>
      <c r="H240" s="102">
        <v>7.9319333156895331</v>
      </c>
      <c r="I240" s="102">
        <v>5.5565916981575656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9.6294041700175903</v>
      </c>
      <c r="D241" s="105">
        <v>10.928810063456245</v>
      </c>
      <c r="E241" s="105">
        <v>10.143950649818001</v>
      </c>
      <c r="F241" s="105">
        <v>9.3437936561594537</v>
      </c>
      <c r="G241" s="105">
        <v>11.76463710739127</v>
      </c>
      <c r="H241" s="105">
        <v>11.130449378375083</v>
      </c>
      <c r="I241" s="105">
        <v>10.247912264955978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22.327389988101899</v>
      </c>
      <c r="C242" s="102">
        <v>23.077148488063397</v>
      </c>
      <c r="D242" s="102">
        <v>23.279368779344683</v>
      </c>
      <c r="E242" s="102">
        <v>25.557635962278241</v>
      </c>
      <c r="F242" s="102">
        <v>24.230279890806205</v>
      </c>
      <c r="G242" s="102">
        <v>23.108334702746287</v>
      </c>
      <c r="H242" s="102">
        <v>25.366272330250776</v>
      </c>
      <c r="I242" s="102">
        <v>24.024124810104741</v>
      </c>
      <c r="J242" s="102">
        <v>25.675395529837122</v>
      </c>
      <c r="K242" s="102">
        <v>24.78945408423796</v>
      </c>
      <c r="L242" s="102">
        <v>24.808313448776882</v>
      </c>
      <c r="M242" s="102">
        <v>25.321057545641597</v>
      </c>
      <c r="N242" s="102">
        <v>21.003465994969464</v>
      </c>
      <c r="O242" s="102">
        <v>20.262973611636657</v>
      </c>
      <c r="P242" s="102">
        <v>20.921019424307154</v>
      </c>
      <c r="Q242" s="102">
        <v>24.632961278961279</v>
      </c>
      <c r="R242" s="102">
        <v>24.577886673861791</v>
      </c>
      <c r="S242" s="102">
        <v>24.368732040514054</v>
      </c>
      <c r="T242" s="102">
        <v>24.516444687191363</v>
      </c>
      <c r="U242" s="102">
        <v>24.483357150387015</v>
      </c>
      <c r="V242" s="102">
        <v>26.432462010272754</v>
      </c>
      <c r="W242" s="102">
        <v>22.007938799278687</v>
      </c>
      <c r="X242" s="102">
        <v>21.916699455513228</v>
      </c>
      <c r="Y242" s="102">
        <v>23.879875080859478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15.344074633509281</v>
      </c>
      <c r="D243" s="105">
        <v>15.455787057216066</v>
      </c>
      <c r="E243" s="105">
        <v>17.4955362159739</v>
      </c>
      <c r="F243" s="105">
        <v>16.210837523399888</v>
      </c>
      <c r="G243" s="105">
        <v>15.268387579256899</v>
      </c>
      <c r="H243" s="105">
        <v>17.74886028616233</v>
      </c>
      <c r="I243" s="105">
        <v>16.459883842627349</v>
      </c>
      <c r="J243" s="105">
        <v>17.95418112475409</v>
      </c>
      <c r="K243" s="105">
        <v>17.126658733813425</v>
      </c>
      <c r="L243" s="105">
        <v>17.054257214079747</v>
      </c>
      <c r="M243" s="105">
        <v>17.754835342410534</v>
      </c>
      <c r="N243" s="105">
        <v>13.905862952586228</v>
      </c>
      <c r="O243" s="105">
        <v>14.048596282498471</v>
      </c>
      <c r="P243" s="105">
        <v>14.544577948148103</v>
      </c>
      <c r="Q243" s="105">
        <v>17.968538478184801</v>
      </c>
      <c r="R243" s="105">
        <v>17.856628584141532</v>
      </c>
      <c r="S243" s="105">
        <v>17.615589996227584</v>
      </c>
      <c r="T243" s="105">
        <v>17.859430964543705</v>
      </c>
      <c r="U243" s="105">
        <v>17.980647619900175</v>
      </c>
      <c r="V243" s="105">
        <v>19.89173380995776</v>
      </c>
      <c r="W243" s="105">
        <v>17.172467855189957</v>
      </c>
      <c r="X243" s="105">
        <v>17.374443888902167</v>
      </c>
      <c r="Y243" s="105">
        <v>19.374926985718016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5.2343266978402658</v>
      </c>
      <c r="D244" s="99">
        <v>5.1724641091235242</v>
      </c>
      <c r="E244" s="99">
        <v>6.9405064714486198</v>
      </c>
      <c r="F244" s="99">
        <v>5.60473176997266</v>
      </c>
      <c r="G244" s="99">
        <v>4.6118325910038376</v>
      </c>
      <c r="H244" s="99">
        <v>6.9193758427674403</v>
      </c>
      <c r="I244" s="99">
        <v>5.3745106930245106</v>
      </c>
      <c r="J244" s="99">
        <v>6.5842268154186501</v>
      </c>
      <c r="K244" s="99">
        <v>5.8439700686549845</v>
      </c>
      <c r="L244" s="99">
        <v>5.59762678574711</v>
      </c>
      <c r="M244" s="99">
        <v>6.5652705145857615</v>
      </c>
      <c r="N244" s="99">
        <v>3.257082996318923</v>
      </c>
      <c r="O244" s="99">
        <v>3.475298316146199</v>
      </c>
      <c r="P244" s="99">
        <v>3.6922851777849375</v>
      </c>
      <c r="Q244" s="99">
        <v>6.6005443132556341</v>
      </c>
      <c r="R244" s="99">
        <v>6.3885077101066949</v>
      </c>
      <c r="S244" s="99">
        <v>5.9709137628184301</v>
      </c>
      <c r="T244" s="99">
        <v>6.1491930737735627</v>
      </c>
      <c r="U244" s="99">
        <v>5.9904445660388586</v>
      </c>
      <c r="V244" s="99">
        <v>6.9439462605923898</v>
      </c>
      <c r="W244" s="99">
        <v>4.6935244415463711</v>
      </c>
      <c r="X244" s="99">
        <v>5.553364339635789</v>
      </c>
      <c r="Y244" s="99">
        <v>7.5559238735417145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10.109747935669017</v>
      </c>
      <c r="D245" s="99">
        <v>10.28332294809254</v>
      </c>
      <c r="E245" s="99">
        <v>10.555029744525283</v>
      </c>
      <c r="F245" s="99">
        <v>10.606105753427226</v>
      </c>
      <c r="G245" s="99">
        <v>10.656554988253061</v>
      </c>
      <c r="H245" s="99">
        <v>10.829484443394893</v>
      </c>
      <c r="I245" s="99">
        <v>11.085373149602839</v>
      </c>
      <c r="J245" s="99">
        <v>11.369954309335437</v>
      </c>
      <c r="K245" s="99">
        <v>11.282688665158441</v>
      </c>
      <c r="L245" s="99">
        <v>11.456630428332636</v>
      </c>
      <c r="M245" s="99">
        <v>11.189564827824771</v>
      </c>
      <c r="N245" s="99">
        <v>10.648779956267303</v>
      </c>
      <c r="O245" s="99">
        <v>10.573297966352273</v>
      </c>
      <c r="P245" s="99">
        <v>10.852292770363166</v>
      </c>
      <c r="Q245" s="99">
        <v>11.367994164929167</v>
      </c>
      <c r="R245" s="99">
        <v>11.468120874034836</v>
      </c>
      <c r="S245" s="99">
        <v>11.644676233409154</v>
      </c>
      <c r="T245" s="99">
        <v>11.710237890770145</v>
      </c>
      <c r="U245" s="99">
        <v>11.990203053861316</v>
      </c>
      <c r="V245" s="99">
        <v>12.947787549365373</v>
      </c>
      <c r="W245" s="99">
        <v>12.478943413643586</v>
      </c>
      <c r="X245" s="99">
        <v>11.821079549266379</v>
      </c>
      <c r="Y245" s="99">
        <v>11.819003112176299</v>
      </c>
      <c r="DA245" s="63" t="s">
        <v>2782</v>
      </c>
    </row>
    <row r="246" spans="1:105" ht="12" customHeight="1" x14ac:dyDescent="0.25">
      <c r="A246" s="121" t="s">
        <v>54</v>
      </c>
      <c r="B246" s="123">
        <v>9.4348368446929118</v>
      </c>
      <c r="C246" s="123">
        <v>9.622766420141426</v>
      </c>
      <c r="D246" s="123">
        <v>9.9095017857804315</v>
      </c>
      <c r="E246" s="123">
        <v>10.017329956775791</v>
      </c>
      <c r="F246" s="123">
        <v>9.7341413564302695</v>
      </c>
      <c r="G246" s="123">
        <v>9.5185361719557928</v>
      </c>
      <c r="H246" s="123">
        <v>9.210103836311907</v>
      </c>
      <c r="I246" s="123">
        <v>8.451391163347246</v>
      </c>
      <c r="J246" s="123">
        <v>7.6629282001728791</v>
      </c>
      <c r="K246" s="123">
        <v>7.3073367409723184</v>
      </c>
      <c r="L246" s="123">
        <v>7.5992406915910022</v>
      </c>
      <c r="M246" s="123">
        <v>6.4699534091187907</v>
      </c>
      <c r="N246" s="123">
        <v>5.4662488644214768</v>
      </c>
      <c r="O246" s="123">
        <v>5.5733694065788271</v>
      </c>
      <c r="P246" s="123">
        <v>5.2919803589762706</v>
      </c>
      <c r="Q246" s="123">
        <v>5.6148197733990006</v>
      </c>
      <c r="R246" s="123">
        <v>5.1696556921703545</v>
      </c>
      <c r="S246" s="123">
        <v>6.5043115218205543</v>
      </c>
      <c r="T246" s="123">
        <v>6.960426142681289</v>
      </c>
      <c r="U246" s="123">
        <v>7.1221189488048697</v>
      </c>
      <c r="V246" s="123">
        <v>10.358479925571535</v>
      </c>
      <c r="W246" s="123">
        <v>9.0620046720950409</v>
      </c>
      <c r="X246" s="123">
        <v>8.2356137214244551</v>
      </c>
      <c r="Y246" s="123">
        <v>7.9270938045691945</v>
      </c>
      <c r="DA246" s="130" t="s">
        <v>2783</v>
      </c>
    </row>
    <row r="247" spans="1:105" ht="12" customHeight="1" x14ac:dyDescent="0.25">
      <c r="A247" s="97" t="s">
        <v>50</v>
      </c>
      <c r="B247" s="99">
        <v>9.7373467627950774</v>
      </c>
      <c r="C247" s="99">
        <v>9.7541256363795306</v>
      </c>
      <c r="D247" s="99">
        <v>10.303263799071582</v>
      </c>
      <c r="E247" s="99">
        <v>10.396346460299315</v>
      </c>
      <c r="F247" s="99">
        <v>9.882505590100866</v>
      </c>
      <c r="G247" s="99">
        <v>9.8209691860516131</v>
      </c>
      <c r="H247" s="99">
        <v>9.6848376690205544</v>
      </c>
      <c r="I247" s="99">
        <v>8.7936556403442996</v>
      </c>
      <c r="J247" s="99">
        <v>7.8319372580427302</v>
      </c>
      <c r="K247" s="99">
        <v>7.8327158394274887</v>
      </c>
      <c r="L247" s="99">
        <v>8.284481293111984</v>
      </c>
      <c r="M247" s="99">
        <v>6.8321797746412702</v>
      </c>
      <c r="N247" s="99">
        <v>5.7612858520593351</v>
      </c>
      <c r="O247" s="99">
        <v>6.2156070676635071</v>
      </c>
      <c r="P247" s="99">
        <v>5.8032240279830667</v>
      </c>
      <c r="Q247" s="99">
        <v>6.1615157924360222</v>
      </c>
      <c r="R247" s="99">
        <v>5.4606422376211992</v>
      </c>
      <c r="S247" s="99">
        <v>7.2026436724434868</v>
      </c>
      <c r="T247" s="99">
        <v>7.7763651611460851</v>
      </c>
      <c r="U247" s="99">
        <v>8.0435805571935663</v>
      </c>
      <c r="V247" s="99">
        <v>11.211120033673994</v>
      </c>
      <c r="W247" s="99">
        <v>10.723661080185515</v>
      </c>
      <c r="X247" s="99">
        <v>9.7084216947295729</v>
      </c>
      <c r="Y247" s="99">
        <v>9.2473672894693006</v>
      </c>
      <c r="DA247" s="63" t="s">
        <v>2784</v>
      </c>
    </row>
    <row r="248" spans="1:105" ht="12" customHeight="1" x14ac:dyDescent="0.25">
      <c r="A248" s="109" t="s">
        <v>120</v>
      </c>
      <c r="B248" s="110">
        <v>6.8701615641789298</v>
      </c>
      <c r="C248" s="110">
        <v>8.5271283143476477</v>
      </c>
      <c r="D248" s="110">
        <v>6.4675851282461032</v>
      </c>
      <c r="E248" s="110">
        <v>6.6345030943873384</v>
      </c>
      <c r="F248" s="110">
        <v>8.4207517948818822</v>
      </c>
      <c r="G248" s="110">
        <v>7.3771637171339881</v>
      </c>
      <c r="H248" s="110">
        <v>6.8423423931979874</v>
      </c>
      <c r="I248" s="110">
        <v>7.0137450441298199</v>
      </c>
      <c r="J248" s="110">
        <v>6.9855196278113274</v>
      </c>
      <c r="K248" s="110">
        <v>5.4528765066163709</v>
      </c>
      <c r="L248" s="110">
        <v>5.6466578209776088</v>
      </c>
      <c r="M248" s="110">
        <v>5.5371956334990733</v>
      </c>
      <c r="N248" s="110">
        <v>4.8973896699723127</v>
      </c>
      <c r="O248" s="110">
        <v>4.442210556038539</v>
      </c>
      <c r="P248" s="110">
        <v>4.3920700431971929</v>
      </c>
      <c r="Q248" s="110">
        <v>4.6528363931771208</v>
      </c>
      <c r="R248" s="110">
        <v>4.6581243424244407</v>
      </c>
      <c r="S248" s="110">
        <v>5.2703350615835385</v>
      </c>
      <c r="T248" s="110">
        <v>5.5112601645293484</v>
      </c>
      <c r="U248" s="110">
        <v>5.5748637511244521</v>
      </c>
      <c r="V248" s="110">
        <v>9.0211462842453543</v>
      </c>
      <c r="W248" s="110">
        <v>7.4244496462331169</v>
      </c>
      <c r="X248" s="110">
        <v>6.8025180381381176</v>
      </c>
      <c r="Y248" s="110">
        <v>6.655326348965076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102.33645691756854</v>
      </c>
      <c r="C250" s="118">
        <f t="shared" si="115"/>
        <v>93.520293225786261</v>
      </c>
      <c r="D250" s="118">
        <f t="shared" si="115"/>
        <v>108.35721471125363</v>
      </c>
      <c r="E250" s="118">
        <f t="shared" si="115"/>
        <v>110.87149166944911</v>
      </c>
      <c r="F250" s="118">
        <f t="shared" si="115"/>
        <v>86.586259881590109</v>
      </c>
      <c r="G250" s="118">
        <f t="shared" si="115"/>
        <v>122.90468416359748</v>
      </c>
      <c r="H250" s="118">
        <f t="shared" si="115"/>
        <v>123.45945612950881</v>
      </c>
      <c r="I250" s="118">
        <f t="shared" si="115"/>
        <v>75.463310285504278</v>
      </c>
      <c r="J250" s="118">
        <f t="shared" si="115"/>
        <v>85.175271897297293</v>
      </c>
      <c r="K250" s="118">
        <f t="shared" si="115"/>
        <v>90.92126776565992</v>
      </c>
      <c r="L250" s="118">
        <f t="shared" si="115"/>
        <v>174.43256499546473</v>
      </c>
      <c r="M250" s="118">
        <f t="shared" si="115"/>
        <v>120.69267405601492</v>
      </c>
      <c r="N250" s="118">
        <f t="shared" si="115"/>
        <v>84.865893712905091</v>
      </c>
      <c r="O250" s="118">
        <f t="shared" si="115"/>
        <v>118.58012876273447</v>
      </c>
      <c r="P250" s="118">
        <f t="shared" si="115"/>
        <v>100.51745465525855</v>
      </c>
      <c r="Q250" s="118">
        <f t="shared" si="115"/>
        <v>112.95979524474734</v>
      </c>
      <c r="R250" s="118">
        <f t="shared" ref="R250:V250" si="116">R251+R254+R256+R265</f>
        <v>101.40325718612077</v>
      </c>
      <c r="S250" s="118">
        <f t="shared" si="116"/>
        <v>119.8961617437559</v>
      </c>
      <c r="T250" s="118">
        <f t="shared" si="116"/>
        <v>125.43729627657939</v>
      </c>
      <c r="U250" s="118">
        <f t="shared" si="116"/>
        <v>139.93831306637173</v>
      </c>
      <c r="V250" s="118">
        <f t="shared" si="116"/>
        <v>74.177898485813799</v>
      </c>
      <c r="W250" s="118">
        <f t="shared" ref="W250:Y250" si="117">W251+W254+W256+W265</f>
        <v>98.189054637576319</v>
      </c>
      <c r="X250" s="118">
        <f t="shared" si="117"/>
        <v>118.78361088786669</v>
      </c>
      <c r="Y250" s="118">
        <f t="shared" si="117"/>
        <v>114.30204237157602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83.765627689832684</v>
      </c>
      <c r="C251" s="123">
        <f t="shared" si="118"/>
        <v>74.812587182707574</v>
      </c>
      <c r="D251" s="123">
        <f t="shared" si="118"/>
        <v>88.964294503367</v>
      </c>
      <c r="E251" s="123">
        <f t="shared" si="118"/>
        <v>90.441433790139158</v>
      </c>
      <c r="F251" s="123">
        <f t="shared" si="118"/>
        <v>67.325681665735772</v>
      </c>
      <c r="G251" s="123">
        <f t="shared" si="118"/>
        <v>103.52845170414429</v>
      </c>
      <c r="H251" s="123">
        <f t="shared" si="118"/>
        <v>102.85995528556502</v>
      </c>
      <c r="I251" s="123">
        <f t="shared" si="118"/>
        <v>56.051261126485848</v>
      </c>
      <c r="J251" s="123">
        <f t="shared" si="118"/>
        <v>65.392418354638636</v>
      </c>
      <c r="K251" s="123">
        <f t="shared" si="118"/>
        <v>71.777178715732788</v>
      </c>
      <c r="L251" s="123">
        <f t="shared" si="118"/>
        <v>154.64109201180031</v>
      </c>
      <c r="M251" s="123">
        <f t="shared" si="118"/>
        <v>101.53829130613531</v>
      </c>
      <c r="N251" s="123">
        <f t="shared" si="118"/>
        <v>68.50246378677187</v>
      </c>
      <c r="O251" s="123">
        <f t="shared" si="118"/>
        <v>101.63742273083662</v>
      </c>
      <c r="P251" s="123">
        <f t="shared" si="118"/>
        <v>83.236437185294164</v>
      </c>
      <c r="Q251" s="123">
        <f t="shared" si="118"/>
        <v>92.518216321290581</v>
      </c>
      <c r="R251" s="123">
        <f t="shared" ref="R251:V251" si="119">SUM(R252:R253)</f>
        <v>81.318435420075588</v>
      </c>
      <c r="S251" s="123">
        <f t="shared" si="119"/>
        <v>98.822478793662967</v>
      </c>
      <c r="T251" s="123">
        <f t="shared" si="119"/>
        <v>103.56667644627446</v>
      </c>
      <c r="U251" s="123">
        <f t="shared" si="119"/>
        <v>117.20414058355685</v>
      </c>
      <c r="V251" s="123">
        <f t="shared" si="119"/>
        <v>48.57593153376628</v>
      </c>
      <c r="W251" s="123">
        <f t="shared" ref="W251:Y251" si="120">SUM(W252:W253)</f>
        <v>72.569502277474172</v>
      </c>
      <c r="X251" s="123">
        <f t="shared" si="120"/>
        <v>95.084614847704714</v>
      </c>
      <c r="Y251" s="123">
        <f t="shared" si="120"/>
        <v>90.381020721449048</v>
      </c>
      <c r="DA251" s="130" t="s">
        <v>2937</v>
      </c>
    </row>
    <row r="252" spans="1:105" ht="12" customHeight="1" x14ac:dyDescent="0.25">
      <c r="A252" s="97" t="s">
        <v>74</v>
      </c>
      <c r="B252" s="99">
        <v>81.749031686053854</v>
      </c>
      <c r="C252" s="99">
        <v>73.042788628212747</v>
      </c>
      <c r="D252" s="99">
        <v>86.890546687119553</v>
      </c>
      <c r="E252" s="99">
        <v>88.385659351012336</v>
      </c>
      <c r="F252" s="99">
        <v>65.808101193759995</v>
      </c>
      <c r="G252" s="99">
        <v>101.24956009833183</v>
      </c>
      <c r="H252" s="99">
        <v>100.64722612315499</v>
      </c>
      <c r="I252" s="99">
        <v>54.864172896779067</v>
      </c>
      <c r="J252" s="99">
        <v>64.023191300165195</v>
      </c>
      <c r="K252" s="99">
        <v>70.298089046393159</v>
      </c>
      <c r="L252" s="99">
        <v>151.49558717248874</v>
      </c>
      <c r="M252" s="99">
        <v>99.508250259773718</v>
      </c>
      <c r="N252" s="99">
        <v>67.186128905561418</v>
      </c>
      <c r="O252" s="99">
        <v>99.698670475296524</v>
      </c>
      <c r="P252" s="99">
        <v>81.645086460463247</v>
      </c>
      <c r="Q252" s="99">
        <v>90.747078375373178</v>
      </c>
      <c r="R252" s="99">
        <v>79.767938997777463</v>
      </c>
      <c r="S252" s="99">
        <v>96.932691596504085</v>
      </c>
      <c r="T252" s="99">
        <v>101.58941538726074</v>
      </c>
      <c r="U252" s="99">
        <v>114.96971282889345</v>
      </c>
      <c r="V252" s="99">
        <v>47.634262763361605</v>
      </c>
      <c r="W252" s="99">
        <v>71.163510917717517</v>
      </c>
      <c r="X252" s="99">
        <v>93.260123300573625</v>
      </c>
      <c r="Y252" s="99">
        <v>88.656502051292648</v>
      </c>
      <c r="DA252" s="63" t="s">
        <v>2938</v>
      </c>
    </row>
    <row r="253" spans="1:105" ht="12" customHeight="1" x14ac:dyDescent="0.25">
      <c r="A253" s="97" t="s">
        <v>53</v>
      </c>
      <c r="B253" s="99">
        <v>2.0165960037788366</v>
      </c>
      <c r="C253" s="99">
        <v>1.7697985544948229</v>
      </c>
      <c r="D253" s="99">
        <v>2.0737478162474505</v>
      </c>
      <c r="E253" s="99">
        <v>2.0557744391268162</v>
      </c>
      <c r="F253" s="99">
        <v>1.5175804719757708</v>
      </c>
      <c r="G253" s="99">
        <v>2.2788916058124555</v>
      </c>
      <c r="H253" s="99">
        <v>2.2127291624100325</v>
      </c>
      <c r="I253" s="99">
        <v>1.1870882297067831</v>
      </c>
      <c r="J253" s="99">
        <v>1.3692270544734408</v>
      </c>
      <c r="K253" s="99">
        <v>1.4790896693396236</v>
      </c>
      <c r="L253" s="99">
        <v>3.1455048393115694</v>
      </c>
      <c r="M253" s="99">
        <v>2.0300410463615948</v>
      </c>
      <c r="N253" s="99">
        <v>1.3163348812104458</v>
      </c>
      <c r="O253" s="99">
        <v>1.938752255540092</v>
      </c>
      <c r="P253" s="99">
        <v>1.5913507248309176</v>
      </c>
      <c r="Q253" s="99">
        <v>1.7711379459174095</v>
      </c>
      <c r="R253" s="99">
        <v>1.5504964222981259</v>
      </c>
      <c r="S253" s="99">
        <v>1.8897871971588782</v>
      </c>
      <c r="T253" s="99">
        <v>1.9772610590137094</v>
      </c>
      <c r="U253" s="99">
        <v>2.2344277546633955</v>
      </c>
      <c r="V253" s="99">
        <v>0.94166877040467512</v>
      </c>
      <c r="W253" s="99">
        <v>1.4059913597566549</v>
      </c>
      <c r="X253" s="99">
        <v>1.824491547131083</v>
      </c>
      <c r="Y253" s="99">
        <v>1.7245186701563937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2.1164858238573583E-2</v>
      </c>
      <c r="C254" s="123">
        <f t="shared" si="121"/>
        <v>2.7977281262091754E-2</v>
      </c>
      <c r="D254" s="123">
        <f t="shared" si="121"/>
        <v>4.9885326160855607E-2</v>
      </c>
      <c r="E254" s="123">
        <f t="shared" si="121"/>
        <v>8.2592796682079903E-2</v>
      </c>
      <c r="F254" s="123">
        <f t="shared" si="121"/>
        <v>4.7280891535856642E-2</v>
      </c>
      <c r="G254" s="123">
        <f t="shared" si="121"/>
        <v>5.235862238896534E-2</v>
      </c>
      <c r="H254" s="123">
        <f t="shared" si="121"/>
        <v>8.5222766797918806E-2</v>
      </c>
      <c r="I254" s="123">
        <f t="shared" si="121"/>
        <v>0.13368374800349195</v>
      </c>
      <c r="J254" s="123">
        <f t="shared" si="121"/>
        <v>7.4225814169588206E-2</v>
      </c>
      <c r="K254" s="123">
        <f t="shared" si="121"/>
        <v>2.9253236656847047E-2</v>
      </c>
      <c r="L254" s="123">
        <f t="shared" si="121"/>
        <v>4.3887205748731469E-3</v>
      </c>
      <c r="M254" s="123">
        <f t="shared" si="121"/>
        <v>3.7615792700913869E-3</v>
      </c>
      <c r="N254" s="123">
        <f t="shared" si="121"/>
        <v>0.22644400157357417</v>
      </c>
      <c r="O254" s="123">
        <f t="shared" si="121"/>
        <v>0.60174241384779281</v>
      </c>
      <c r="P254" s="123">
        <f t="shared" si="121"/>
        <v>0.74613710647768017</v>
      </c>
      <c r="Q254" s="123">
        <f t="shared" si="121"/>
        <v>1.4613900377762044</v>
      </c>
      <c r="R254" s="123">
        <f t="shared" si="121"/>
        <v>1.4793293356849011</v>
      </c>
      <c r="S254" s="123">
        <f t="shared" si="121"/>
        <v>1.4781493848074532</v>
      </c>
      <c r="T254" s="123">
        <f t="shared" si="121"/>
        <v>1.6822554757528945</v>
      </c>
      <c r="U254" s="123">
        <f t="shared" si="121"/>
        <v>2.0793312149177581</v>
      </c>
      <c r="V254" s="123">
        <f t="shared" si="121"/>
        <v>1.2184530674386793</v>
      </c>
      <c r="W254" s="123">
        <f t="shared" si="121"/>
        <v>3.4055755129338401</v>
      </c>
      <c r="X254" s="123">
        <f t="shared" si="121"/>
        <v>2.1103797812175049</v>
      </c>
      <c r="Y254" s="123">
        <f t="shared" si="121"/>
        <v>1.1402399337613272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2.1164858238573583E-2</v>
      </c>
      <c r="C255" s="99">
        <f>RES_hhdet_tess!C29</f>
        <v>2.7977281262091754E-2</v>
      </c>
      <c r="D255" s="99">
        <f>RES_hhdet_tess!D29</f>
        <v>4.9885326160855607E-2</v>
      </c>
      <c r="E255" s="99">
        <f>RES_hhdet_tess!E29</f>
        <v>8.2592796682079903E-2</v>
      </c>
      <c r="F255" s="99">
        <f>RES_hhdet_tess!F29</f>
        <v>4.7280891535856642E-2</v>
      </c>
      <c r="G255" s="99">
        <f>RES_hhdet_tess!G29</f>
        <v>5.235862238896534E-2</v>
      </c>
      <c r="H255" s="99">
        <f>RES_hhdet_tess!H29</f>
        <v>8.5222766797918806E-2</v>
      </c>
      <c r="I255" s="99">
        <f>RES_hhdet_tess!I29</f>
        <v>0.13368374800349195</v>
      </c>
      <c r="J255" s="99">
        <f>RES_hhdet_tess!J29</f>
        <v>7.4225814169588206E-2</v>
      </c>
      <c r="K255" s="99">
        <f>RES_hhdet_tess!K29</f>
        <v>2.9253236656847047E-2</v>
      </c>
      <c r="L255" s="99">
        <f>RES_hhdet_tess!L29</f>
        <v>4.3887205748731469E-3</v>
      </c>
      <c r="M255" s="99">
        <f>RES_hhdet_tess!M29</f>
        <v>3.7615792700913869E-3</v>
      </c>
      <c r="N255" s="99">
        <f>RES_hhdet_tess!N29</f>
        <v>0.22644400157357417</v>
      </c>
      <c r="O255" s="99">
        <f>RES_hhdet_tess!O29</f>
        <v>0.60174241384779281</v>
      </c>
      <c r="P255" s="99">
        <f>RES_hhdet_tess!P29</f>
        <v>0.74613710647768017</v>
      </c>
      <c r="Q255" s="99">
        <f>RES_hhdet_tess!Q29</f>
        <v>1.4613900377762044</v>
      </c>
      <c r="R255" s="99">
        <f>RES_hhdet_tess!R29</f>
        <v>1.4793293356849011</v>
      </c>
      <c r="S255" s="99">
        <f>RES_hhdet_tess!S29</f>
        <v>1.4781493848074532</v>
      </c>
      <c r="T255" s="99">
        <f>RES_hhdet_tess!T29</f>
        <v>1.6822554757528945</v>
      </c>
      <c r="U255" s="99">
        <f>RES_hhdet_tess!U29</f>
        <v>2.0793312149177581</v>
      </c>
      <c r="V255" s="99">
        <f>RES_hhdet_tess!V29</f>
        <v>1.2184530674386793</v>
      </c>
      <c r="W255" s="99">
        <f>RES_hhdet_tess!W29</f>
        <v>3.4055755129338401</v>
      </c>
      <c r="X255" s="99">
        <f>RES_hhdet_tess!X29</f>
        <v>2.1103797812175049</v>
      </c>
      <c r="Y255" s="99">
        <f>RES_hhdet_tess!Y29</f>
        <v>1.1402399337613272</v>
      </c>
      <c r="DA255" s="63" t="s">
        <v>2941</v>
      </c>
    </row>
    <row r="256" spans="1:105" ht="12" customHeight="1" x14ac:dyDescent="0.25">
      <c r="A256" s="121" t="s">
        <v>55</v>
      </c>
      <c r="B256" s="123">
        <v>13.022310144330012</v>
      </c>
      <c r="C256" s="123">
        <v>13.011483603629827</v>
      </c>
      <c r="D256" s="123">
        <v>13.547014050845984</v>
      </c>
      <c r="E256" s="123">
        <v>14.487239819130505</v>
      </c>
      <c r="F256" s="123">
        <v>13.481723186242277</v>
      </c>
      <c r="G256" s="123">
        <v>13.690114468329773</v>
      </c>
      <c r="H256" s="123">
        <v>14.988963032651643</v>
      </c>
      <c r="I256" s="123">
        <v>14.139379041384304</v>
      </c>
      <c r="J256" s="123">
        <v>15.018838850450068</v>
      </c>
      <c r="K256" s="123">
        <v>14.662201121214251</v>
      </c>
      <c r="L256" s="123">
        <v>15.116432117769648</v>
      </c>
      <c r="M256" s="123">
        <v>15.119448626384303</v>
      </c>
      <c r="N256" s="123">
        <v>12.657847930635803</v>
      </c>
      <c r="O256" s="123">
        <v>12.792284012759231</v>
      </c>
      <c r="P256" s="123">
        <v>13.153542924391003</v>
      </c>
      <c r="Q256" s="123">
        <v>15.392987441703751</v>
      </c>
      <c r="R256" s="123">
        <v>15.277326225567343</v>
      </c>
      <c r="S256" s="123">
        <v>15.443423679683177</v>
      </c>
      <c r="T256" s="123">
        <v>15.741211538376159</v>
      </c>
      <c r="U256" s="123">
        <v>16.057573942049803</v>
      </c>
      <c r="V256" s="123">
        <v>17.509740380323748</v>
      </c>
      <c r="W256" s="123">
        <v>15.845692375669618</v>
      </c>
      <c r="X256" s="123">
        <v>15.788687290057167</v>
      </c>
      <c r="Y256" s="123">
        <v>17.177999852803858</v>
      </c>
      <c r="DA256" s="130" t="s">
        <v>2942</v>
      </c>
    </row>
    <row r="257" spans="1:105" ht="12" customHeight="1" x14ac:dyDescent="0.25">
      <c r="A257" s="97" t="s">
        <v>141</v>
      </c>
      <c r="B257" s="99">
        <v>13.767387913535099</v>
      </c>
      <c r="C257" s="99">
        <v>12.558353172974538</v>
      </c>
      <c r="D257" s="99">
        <v>14.162683717549086</v>
      </c>
      <c r="E257" s="99">
        <v>14.071124273974799</v>
      </c>
      <c r="F257" s="99">
        <v>12.252998765551977</v>
      </c>
      <c r="G257" s="99">
        <v>14.766253021977253</v>
      </c>
      <c r="H257" s="99">
        <v>15.326406912050151</v>
      </c>
      <c r="I257" s="99">
        <v>13.195806434966057</v>
      </c>
      <c r="J257" s="99">
        <v>13.165787154287209</v>
      </c>
      <c r="K257" s="99">
        <v>13.899683939246085</v>
      </c>
      <c r="L257" s="99">
        <v>18.339790555214776</v>
      </c>
      <c r="M257" s="99">
        <v>14.895308971811263</v>
      </c>
      <c r="N257" s="99">
        <v>12.036096694687529</v>
      </c>
      <c r="O257" s="99">
        <v>13.860258899344766</v>
      </c>
      <c r="P257" s="99">
        <v>13.230572747581169</v>
      </c>
      <c r="Q257" s="99">
        <v>13.721905484885768</v>
      </c>
      <c r="R257" s="99">
        <v>12.106736687605185</v>
      </c>
      <c r="S257" s="99">
        <v>16.523422140797052</v>
      </c>
      <c r="T257" s="99">
        <v>18.116104744772443</v>
      </c>
      <c r="U257" s="99">
        <v>19.13820965404371</v>
      </c>
      <c r="V257" s="99">
        <v>15.102657371810595</v>
      </c>
      <c r="W257" s="99">
        <v>16.128376971744938</v>
      </c>
      <c r="X257" s="99">
        <v>16.148612593003676</v>
      </c>
      <c r="Y257" s="99">
        <v>16.656649655752702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12.561059597535257</v>
      </c>
      <c r="D258" s="99">
        <v>14.164934682155565</v>
      </c>
      <c r="E258" s="99">
        <v>14.072111483268012</v>
      </c>
      <c r="F258" s="99">
        <v>12.251643062050219</v>
      </c>
      <c r="G258" s="99">
        <v>14.757071691840935</v>
      </c>
      <c r="H258" s="99">
        <v>15.308201049485639</v>
      </c>
      <c r="I258" s="99">
        <v>13.174570789270462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2.9316554275176667</v>
      </c>
      <c r="D259" s="102">
        <v>3.2361246186993227</v>
      </c>
      <c r="E259" s="102">
        <v>3.9281608334500104</v>
      </c>
      <c r="F259" s="102">
        <v>2.9078494058907642</v>
      </c>
      <c r="G259" s="102">
        <v>2.9924345844496631</v>
      </c>
      <c r="H259" s="102">
        <v>4.1777516711105562</v>
      </c>
      <c r="I259" s="102">
        <v>2.9266585243144836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9.6294041700175903</v>
      </c>
      <c r="D260" s="105">
        <v>10.928810063456245</v>
      </c>
      <c r="E260" s="105">
        <v>10.143950649818001</v>
      </c>
      <c r="F260" s="105">
        <v>9.3437936561594537</v>
      </c>
      <c r="G260" s="105">
        <v>11.76463710739127</v>
      </c>
      <c r="H260" s="105">
        <v>11.130449378375083</v>
      </c>
      <c r="I260" s="105">
        <v>10.247912264955978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12.73508724062178</v>
      </c>
      <c r="C261" s="102">
        <v>13.181742563095863</v>
      </c>
      <c r="D261" s="102">
        <v>13.321783307012028</v>
      </c>
      <c r="E261" s="102">
        <v>14.637446583700402</v>
      </c>
      <c r="F261" s="102">
        <v>13.907508456573924</v>
      </c>
      <c r="G261" s="102">
        <v>13.381374968309935</v>
      </c>
      <c r="H261" s="102">
        <v>14.926213442382933</v>
      </c>
      <c r="I261" s="102">
        <v>14.262620510982066</v>
      </c>
      <c r="J261" s="102">
        <v>15.251489463372694</v>
      </c>
      <c r="K261" s="102">
        <v>14.748643206980637</v>
      </c>
      <c r="L261" s="102">
        <v>14.797708201940784</v>
      </c>
      <c r="M261" s="102">
        <v>15.140160466231663</v>
      </c>
      <c r="N261" s="102">
        <v>12.707319237240759</v>
      </c>
      <c r="O261" s="102">
        <v>12.734606989744801</v>
      </c>
      <c r="P261" s="102">
        <v>13.148419254009864</v>
      </c>
      <c r="Q261" s="102">
        <v>15.481288226681562</v>
      </c>
      <c r="R261" s="102">
        <v>15.446771037464465</v>
      </c>
      <c r="S261" s="102">
        <v>15.383664940190751</v>
      </c>
      <c r="T261" s="102">
        <v>15.60790638630175</v>
      </c>
      <c r="U261" s="102">
        <v>15.883745436136252</v>
      </c>
      <c r="V261" s="102">
        <v>17.646194916155487</v>
      </c>
      <c r="W261" s="102">
        <v>15.831003493131737</v>
      </c>
      <c r="X261" s="102">
        <v>15.766945704328238</v>
      </c>
      <c r="Y261" s="102">
        <v>17.193407576416586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13.189228502920775</v>
      </c>
      <c r="D262" s="105">
        <v>13.327040586301768</v>
      </c>
      <c r="E262" s="105">
        <v>14.639164142643564</v>
      </c>
      <c r="F262" s="105">
        <v>13.904299261451012</v>
      </c>
      <c r="G262" s="105">
        <v>13.374989531877498</v>
      </c>
      <c r="H262" s="105">
        <v>14.916096002383215</v>
      </c>
      <c r="I262" s="105">
        <v>14.261586304242991</v>
      </c>
      <c r="J262" s="105">
        <v>15.265975123239174</v>
      </c>
      <c r="K262" s="105">
        <v>14.769679103361248</v>
      </c>
      <c r="L262" s="105">
        <v>14.813331921771935</v>
      </c>
      <c r="M262" s="105">
        <v>15.15099324009493</v>
      </c>
      <c r="N262" s="105">
        <v>12.653041311073371</v>
      </c>
      <c r="O262" s="105">
        <v>12.747135748816149</v>
      </c>
      <c r="P262" s="105">
        <v>13.161796472256592</v>
      </c>
      <c r="Q262" s="105">
        <v>15.4966761242483</v>
      </c>
      <c r="R262" s="105">
        <v>15.464314426156793</v>
      </c>
      <c r="S262" s="105">
        <v>15.39656508771551</v>
      </c>
      <c r="T262" s="105">
        <v>15.617616480895769</v>
      </c>
      <c r="U262" s="105">
        <v>15.896696916648377</v>
      </c>
      <c r="V262" s="105">
        <v>17.67029996673244</v>
      </c>
      <c r="W262" s="105">
        <v>15.858545702777212</v>
      </c>
      <c r="X262" s="105">
        <v>15.817283123097051</v>
      </c>
      <c r="Y262" s="105">
        <v>17.26025194005808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3.07948056725176</v>
      </c>
      <c r="D263" s="99">
        <v>3.0437176382092277</v>
      </c>
      <c r="E263" s="99">
        <v>4.0841343981182785</v>
      </c>
      <c r="F263" s="99">
        <v>3.2981935080237852</v>
      </c>
      <c r="G263" s="99">
        <v>2.7184345436244359</v>
      </c>
      <c r="H263" s="99">
        <v>4.0866115589883245</v>
      </c>
      <c r="I263" s="99">
        <v>3.1762131546401497</v>
      </c>
      <c r="J263" s="99">
        <v>3.8960208139037356</v>
      </c>
      <c r="K263" s="99">
        <v>3.4869904382028065</v>
      </c>
      <c r="L263" s="99">
        <v>3.3567014934393007</v>
      </c>
      <c r="M263" s="99">
        <v>3.9614284122701586</v>
      </c>
      <c r="N263" s="99">
        <v>2.004261354806069</v>
      </c>
      <c r="O263" s="99">
        <v>2.1738377824638762</v>
      </c>
      <c r="P263" s="99">
        <v>2.3095037018934246</v>
      </c>
      <c r="Q263" s="99">
        <v>4.1286819593191346</v>
      </c>
      <c r="R263" s="99">
        <v>3.9961935521219574</v>
      </c>
      <c r="S263" s="99">
        <v>3.7518888543063564</v>
      </c>
      <c r="T263" s="99">
        <v>3.9073785901256231</v>
      </c>
      <c r="U263" s="99">
        <v>3.9064938627870598</v>
      </c>
      <c r="V263" s="99">
        <v>4.7225124173670681</v>
      </c>
      <c r="W263" s="99">
        <v>3.379602289133627</v>
      </c>
      <c r="X263" s="99">
        <v>3.9962035738306718</v>
      </c>
      <c r="Y263" s="99">
        <v>5.4412488278817825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10.109747935669017</v>
      </c>
      <c r="D264" s="99">
        <v>10.28332294809254</v>
      </c>
      <c r="E264" s="99">
        <v>10.555029744525283</v>
      </c>
      <c r="F264" s="99">
        <v>10.606105753427226</v>
      </c>
      <c r="G264" s="99">
        <v>10.656554988253061</v>
      </c>
      <c r="H264" s="99">
        <v>10.829484443394893</v>
      </c>
      <c r="I264" s="99">
        <v>11.085373149602839</v>
      </c>
      <c r="J264" s="99">
        <v>11.369954309335437</v>
      </c>
      <c r="K264" s="99">
        <v>11.282688665158441</v>
      </c>
      <c r="L264" s="99">
        <v>11.456630428332636</v>
      </c>
      <c r="M264" s="99">
        <v>11.189564827824771</v>
      </c>
      <c r="N264" s="99">
        <v>10.648779956267303</v>
      </c>
      <c r="O264" s="99">
        <v>10.573297966352273</v>
      </c>
      <c r="P264" s="99">
        <v>10.852292770363166</v>
      </c>
      <c r="Q264" s="99">
        <v>11.367994164929167</v>
      </c>
      <c r="R264" s="99">
        <v>11.468120874034836</v>
      </c>
      <c r="S264" s="99">
        <v>11.644676233409154</v>
      </c>
      <c r="T264" s="99">
        <v>11.710237890770145</v>
      </c>
      <c r="U264" s="99">
        <v>11.990203053861316</v>
      </c>
      <c r="V264" s="99">
        <v>12.947787549365373</v>
      </c>
      <c r="W264" s="99">
        <v>12.478943413643586</v>
      </c>
      <c r="X264" s="99">
        <v>11.821079549266379</v>
      </c>
      <c r="Y264" s="99">
        <v>11.819003112176299</v>
      </c>
      <c r="DA264" s="63" t="s">
        <v>2950</v>
      </c>
    </row>
    <row r="265" spans="1:105" ht="12" customHeight="1" x14ac:dyDescent="0.25">
      <c r="A265" s="121" t="s">
        <v>54</v>
      </c>
      <c r="B265" s="123">
        <v>5.5273542251672678</v>
      </c>
      <c r="C265" s="123">
        <v>5.668245158186763</v>
      </c>
      <c r="D265" s="123">
        <v>5.7960208308797831</v>
      </c>
      <c r="E265" s="123">
        <v>5.8602252634973739</v>
      </c>
      <c r="F265" s="123">
        <v>5.7315741380761933</v>
      </c>
      <c r="G265" s="123">
        <v>5.6337593687344629</v>
      </c>
      <c r="H265" s="123">
        <v>5.5253150444942349</v>
      </c>
      <c r="I265" s="123">
        <v>5.1389863696306239</v>
      </c>
      <c r="J265" s="123">
        <v>4.6897888780389945</v>
      </c>
      <c r="K265" s="123">
        <v>4.4526346920560318</v>
      </c>
      <c r="L265" s="123">
        <v>4.6706521453199192</v>
      </c>
      <c r="M265" s="123">
        <v>4.0311725442252326</v>
      </c>
      <c r="N265" s="123">
        <v>3.4791379939238367</v>
      </c>
      <c r="O265" s="123">
        <v>3.5486796052908365</v>
      </c>
      <c r="P265" s="123">
        <v>3.3813374390957018</v>
      </c>
      <c r="Q265" s="123">
        <v>3.5872014439768107</v>
      </c>
      <c r="R265" s="123">
        <v>3.3281662047929323</v>
      </c>
      <c r="S265" s="123">
        <v>4.1521098856022958</v>
      </c>
      <c r="T265" s="123">
        <v>4.4471528161758771</v>
      </c>
      <c r="U265" s="123">
        <v>4.5972673258473264</v>
      </c>
      <c r="V265" s="123">
        <v>6.8737735042851025</v>
      </c>
      <c r="W265" s="123">
        <v>6.3682844714986997</v>
      </c>
      <c r="X265" s="123">
        <v>5.7999289688873068</v>
      </c>
      <c r="Y265" s="123">
        <v>5.6027818635617983</v>
      </c>
      <c r="DA265" s="130" t="s">
        <v>2951</v>
      </c>
    </row>
    <row r="266" spans="1:105" ht="12" customHeight="1" x14ac:dyDescent="0.25">
      <c r="A266" s="97" t="s">
        <v>50</v>
      </c>
      <c r="B266" s="99">
        <v>5.5843709567859454</v>
      </c>
      <c r="C266" s="99">
        <v>5.5965066863297483</v>
      </c>
      <c r="D266" s="99">
        <v>5.9152287198153211</v>
      </c>
      <c r="E266" s="99">
        <v>5.9702576138803822</v>
      </c>
      <c r="F266" s="99">
        <v>5.6788570487731223</v>
      </c>
      <c r="G266" s="99">
        <v>5.6565628562414494</v>
      </c>
      <c r="H266" s="99">
        <v>5.605451743595701</v>
      </c>
      <c r="I266" s="99">
        <v>5.1067416054862225</v>
      </c>
      <c r="J266" s="99">
        <v>4.548894741391825</v>
      </c>
      <c r="K266" s="99">
        <v>4.5509718947437978</v>
      </c>
      <c r="L266" s="99">
        <v>4.8157187435507796</v>
      </c>
      <c r="M266" s="99">
        <v>3.9725117699479182</v>
      </c>
      <c r="N266" s="99">
        <v>3.3529123703224886</v>
      </c>
      <c r="O266" s="99">
        <v>3.6244604726964926</v>
      </c>
      <c r="P266" s="99">
        <v>3.3839908214659253</v>
      </c>
      <c r="Q266" s="99">
        <v>3.5929189314301682</v>
      </c>
      <c r="R266" s="99">
        <v>3.1842236831411417</v>
      </c>
      <c r="S266" s="99">
        <v>4.2026107967547226</v>
      </c>
      <c r="T266" s="99">
        <v>4.5431446049518494</v>
      </c>
      <c r="U266" s="99">
        <v>4.7143755607775306</v>
      </c>
      <c r="V266" s="99">
        <v>6.6008573164726894</v>
      </c>
      <c r="W266" s="99">
        <v>6.4184168434582372</v>
      </c>
      <c r="X266" s="99">
        <v>5.8110579649033802</v>
      </c>
      <c r="Y266" s="99">
        <v>5.5354584000854921</v>
      </c>
      <c r="DA266" s="63" t="s">
        <v>2952</v>
      </c>
    </row>
    <row r="267" spans="1:105" ht="12" customHeight="1" x14ac:dyDescent="0.25">
      <c r="A267" s="109" t="s">
        <v>120</v>
      </c>
      <c r="B267" s="110">
        <v>5.0439670916957136</v>
      </c>
      <c r="C267" s="110">
        <v>6.2665998505251208</v>
      </c>
      <c r="D267" s="110">
        <v>4.7540116863020181</v>
      </c>
      <c r="E267" s="110">
        <v>4.878156179045809</v>
      </c>
      <c r="F267" s="110">
        <v>6.198250459537813</v>
      </c>
      <c r="G267" s="110">
        <v>5.4722996148536955</v>
      </c>
      <c r="H267" s="110">
        <v>5.1256287924564008</v>
      </c>
      <c r="I267" s="110">
        <v>5.2744271271524061</v>
      </c>
      <c r="J267" s="110">
        <v>5.2545094744567882</v>
      </c>
      <c r="K267" s="110">
        <v>4.1055283216684719</v>
      </c>
      <c r="L267" s="110">
        <v>4.2572870379765817</v>
      </c>
      <c r="M267" s="110">
        <v>4.1822280678951174</v>
      </c>
      <c r="N267" s="110">
        <v>3.7225129250997302</v>
      </c>
      <c r="O267" s="110">
        <v>3.4152084558058395</v>
      </c>
      <c r="P267" s="110">
        <v>3.3766668557488027</v>
      </c>
      <c r="Q267" s="110">
        <v>3.5771407745824275</v>
      </c>
      <c r="R267" s="110">
        <v>3.5812057818369132</v>
      </c>
      <c r="S267" s="110">
        <v>4.0628730725370126</v>
      </c>
      <c r="T267" s="110">
        <v>4.2766645427534113</v>
      </c>
      <c r="U267" s="110">
        <v>4.4006272015736876</v>
      </c>
      <c r="V267" s="110">
        <v>7.3018321843257254</v>
      </c>
      <c r="W267" s="110">
        <v>6.3188792411147254</v>
      </c>
      <c r="X267" s="110">
        <v>5.7891000513101192</v>
      </c>
      <c r="Y267" s="110">
        <v>5.667631904728986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47.67618038471899</v>
      </c>
      <c r="C269" s="118">
        <f t="shared" si="122"/>
        <v>42.811169807540956</v>
      </c>
      <c r="D269" s="118">
        <f t="shared" si="122"/>
        <v>50.542415206533491</v>
      </c>
      <c r="E269" s="118">
        <f t="shared" si="122"/>
        <v>51.34178212175906</v>
      </c>
      <c r="F269" s="118">
        <f t="shared" si="122"/>
        <v>38.828090978630989</v>
      </c>
      <c r="G269" s="118">
        <f t="shared" si="122"/>
        <v>57.883866142955583</v>
      </c>
      <c r="H269" s="118">
        <f t="shared" si="122"/>
        <v>57.020812571625427</v>
      </c>
      <c r="I269" s="118">
        <f t="shared" si="122"/>
        <v>31.771038128224355</v>
      </c>
      <c r="J269" s="118">
        <f t="shared" si="122"/>
        <v>36.484334336656381</v>
      </c>
      <c r="K269" s="118">
        <f t="shared" si="122"/>
        <v>39.797666737599506</v>
      </c>
      <c r="L269" s="118">
        <f t="shared" si="122"/>
        <v>83.576003259078476</v>
      </c>
      <c r="M269" s="118">
        <f t="shared" si="122"/>
        <v>55.174798619845305</v>
      </c>
      <c r="N269" s="118">
        <f t="shared" si="122"/>
        <v>34.698779490100812</v>
      </c>
      <c r="O269" s="118">
        <f t="shared" si="122"/>
        <v>40.878959518747131</v>
      </c>
      <c r="P269" s="118">
        <f t="shared" si="122"/>
        <v>33.613126290712565</v>
      </c>
      <c r="Q269" s="118">
        <f t="shared" si="122"/>
        <v>37.302480414174035</v>
      </c>
      <c r="R269" s="118">
        <f t="shared" ref="R269:V269" si="123">R270+R273+R275+R284</f>
        <v>32.797906553389929</v>
      </c>
      <c r="S269" s="118">
        <f t="shared" si="123"/>
        <v>39.799342905521534</v>
      </c>
      <c r="T269" s="118">
        <f t="shared" si="123"/>
        <v>41.760923157481358</v>
      </c>
      <c r="U269" s="118">
        <f t="shared" si="123"/>
        <v>47.091459407886987</v>
      </c>
      <c r="V269" s="118">
        <f t="shared" si="123"/>
        <v>20.705748797195746</v>
      </c>
      <c r="W269" s="118">
        <f t="shared" ref="W269:Y269" si="124">W270+W273+W275+W284</f>
        <v>29.612241965624015</v>
      </c>
      <c r="X269" s="118">
        <f t="shared" si="124"/>
        <v>38.266472620030584</v>
      </c>
      <c r="Y269" s="118">
        <f t="shared" si="124"/>
        <v>36.327359454154887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43.976572626450654</v>
      </c>
      <c r="C270" s="123">
        <f t="shared" si="125"/>
        <v>39.293083143577704</v>
      </c>
      <c r="D270" s="123">
        <f t="shared" si="125"/>
        <v>46.742430560067298</v>
      </c>
      <c r="E270" s="123">
        <f t="shared" si="125"/>
        <v>47.546720583965225</v>
      </c>
      <c r="F270" s="123">
        <f t="shared" si="125"/>
        <v>35.40121126657835</v>
      </c>
      <c r="G270" s="123">
        <f t="shared" si="125"/>
        <v>54.466805798509199</v>
      </c>
      <c r="H270" s="123">
        <f t="shared" si="125"/>
        <v>54.142782586754613</v>
      </c>
      <c r="I270" s="123">
        <f t="shared" si="125"/>
        <v>29.513967740329285</v>
      </c>
      <c r="J270" s="123">
        <f t="shared" si="125"/>
        <v>34.441025953695529</v>
      </c>
      <c r="K270" s="123">
        <f t="shared" si="125"/>
        <v>37.816582712829863</v>
      </c>
      <c r="L270" s="123">
        <f t="shared" si="125"/>
        <v>81.496460012679265</v>
      </c>
      <c r="M270" s="123">
        <f t="shared" si="125"/>
        <v>53.530074965114288</v>
      </c>
      <c r="N270" s="123">
        <f t="shared" si="125"/>
        <v>33.497677982722692</v>
      </c>
      <c r="O270" s="123">
        <f t="shared" si="125"/>
        <v>39.731627800612436</v>
      </c>
      <c r="P270" s="123">
        <f t="shared" si="125"/>
        <v>32.536564770484951</v>
      </c>
      <c r="Q270" s="123">
        <f t="shared" si="125"/>
        <v>36.163843861996725</v>
      </c>
      <c r="R270" s="123">
        <f t="shared" ref="R270:V270" si="126">SUM(R271:R272)</f>
        <v>31.788800130768593</v>
      </c>
      <c r="S270" s="123">
        <f t="shared" si="126"/>
        <v>38.457103433261096</v>
      </c>
      <c r="T270" s="123">
        <f t="shared" si="126"/>
        <v>40.304367470312627</v>
      </c>
      <c r="U270" s="123">
        <f t="shared" si="126"/>
        <v>45.613527076928612</v>
      </c>
      <c r="V270" s="123">
        <f t="shared" si="126"/>
        <v>18.897072049349756</v>
      </c>
      <c r="W270" s="123">
        <f t="shared" ref="W270:Y270" si="127">SUM(W271:W272)</f>
        <v>28.230266348325614</v>
      </c>
      <c r="X270" s="123">
        <f t="shared" si="127"/>
        <v>36.992501243798934</v>
      </c>
      <c r="Y270" s="123">
        <f t="shared" si="127"/>
        <v>35.107512554410661</v>
      </c>
      <c r="DA270" s="130" t="s">
        <v>3105</v>
      </c>
    </row>
    <row r="271" spans="1:105" ht="12" customHeight="1" x14ac:dyDescent="0.25">
      <c r="A271" s="97" t="s">
        <v>74</v>
      </c>
      <c r="B271" s="99">
        <v>43.976572626450654</v>
      </c>
      <c r="C271" s="99">
        <v>39.293083143577704</v>
      </c>
      <c r="D271" s="99">
        <v>46.742430560067298</v>
      </c>
      <c r="E271" s="99">
        <v>47.546720583965225</v>
      </c>
      <c r="F271" s="99">
        <v>35.40121126657835</v>
      </c>
      <c r="G271" s="99">
        <v>54.466805798509199</v>
      </c>
      <c r="H271" s="99">
        <v>54.142782586754613</v>
      </c>
      <c r="I271" s="99">
        <v>29.513967740329285</v>
      </c>
      <c r="J271" s="99">
        <v>34.441025953695529</v>
      </c>
      <c r="K271" s="99">
        <v>37.816582712829863</v>
      </c>
      <c r="L271" s="99">
        <v>81.496460012679265</v>
      </c>
      <c r="M271" s="99">
        <v>53.530074965114288</v>
      </c>
      <c r="N271" s="99">
        <v>33.497677982722692</v>
      </c>
      <c r="O271" s="99">
        <v>39.731627800612436</v>
      </c>
      <c r="P271" s="99">
        <v>32.536564770484951</v>
      </c>
      <c r="Q271" s="99">
        <v>36.163843861996725</v>
      </c>
      <c r="R271" s="99">
        <v>31.788800130768593</v>
      </c>
      <c r="S271" s="99">
        <v>38.457103433261096</v>
      </c>
      <c r="T271" s="99">
        <v>40.304367470312627</v>
      </c>
      <c r="U271" s="99">
        <v>45.613527076928612</v>
      </c>
      <c r="V271" s="99">
        <v>18.897072049349756</v>
      </c>
      <c r="W271" s="99">
        <v>28.230266348325614</v>
      </c>
      <c r="X271" s="99">
        <v>36.992501243798934</v>
      </c>
      <c r="Y271" s="99">
        <v>35.107512554410661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1.7210481623970411</v>
      </c>
      <c r="C275" s="123">
        <v>1.5395517485725383</v>
      </c>
      <c r="D275" s="123">
        <v>1.6997645394644538</v>
      </c>
      <c r="E275" s="123">
        <v>1.6713688779153262</v>
      </c>
      <c r="F275" s="123">
        <v>1.4098223042614288</v>
      </c>
      <c r="G275" s="123">
        <v>1.462217774400127</v>
      </c>
      <c r="H275" s="123">
        <v>1.045452281095723</v>
      </c>
      <c r="I275" s="123">
        <v>0.64362183270096573</v>
      </c>
      <c r="J275" s="123">
        <v>0.61944917854767523</v>
      </c>
      <c r="K275" s="123">
        <v>0.59460239983597496</v>
      </c>
      <c r="L275" s="123">
        <v>0.68651177452837742</v>
      </c>
      <c r="M275" s="123">
        <v>0.52684265780430184</v>
      </c>
      <c r="N275" s="123">
        <v>0.33932527726877992</v>
      </c>
      <c r="O275" s="123">
        <v>0.24672919381517228</v>
      </c>
      <c r="P275" s="123">
        <v>0.23589060917696014</v>
      </c>
      <c r="Q275" s="123">
        <v>0.24617393291017978</v>
      </c>
      <c r="R275" s="123">
        <v>0.21844033186789447</v>
      </c>
      <c r="S275" s="123">
        <v>0.29738892188030253</v>
      </c>
      <c r="T275" s="123">
        <v>0.32639994111706722</v>
      </c>
      <c r="U275" s="123">
        <v>0.33275708330148662</v>
      </c>
      <c r="V275" s="123">
        <v>0.25349295024746749</v>
      </c>
      <c r="W275" s="123">
        <v>0.17287987105556513</v>
      </c>
      <c r="X275" s="123">
        <v>0.18635817961545237</v>
      </c>
      <c r="Y275" s="123">
        <v>0.18918595882829828</v>
      </c>
      <c r="DA275" s="130" t="s">
        <v>3110</v>
      </c>
    </row>
    <row r="276" spans="1:105" ht="12" customHeight="1" x14ac:dyDescent="0.25">
      <c r="A276" s="97" t="s">
        <v>141</v>
      </c>
      <c r="B276" s="99">
        <v>6.1855762657543911</v>
      </c>
      <c r="C276" s="99">
        <v>5.6364215626858671</v>
      </c>
      <c r="D276" s="99">
        <v>6.3467834204523577</v>
      </c>
      <c r="E276" s="99">
        <v>6.3014621862928459</v>
      </c>
      <c r="F276" s="99">
        <v>5.4787798200027895</v>
      </c>
      <c r="G276" s="99">
        <v>6.5583714614051019</v>
      </c>
      <c r="H276" s="99">
        <v>6.6562202977900116</v>
      </c>
      <c r="I276" s="99">
        <v>5.5738283356602345</v>
      </c>
      <c r="J276" s="99">
        <v>5.5494340934025246</v>
      </c>
      <c r="K276" s="99">
        <v>5.8270241851837703</v>
      </c>
      <c r="L276" s="99">
        <v>7.6338433631385856</v>
      </c>
      <c r="M276" s="99">
        <v>6.174975655886457</v>
      </c>
      <c r="N276" s="99">
        <v>4.8666500772561365</v>
      </c>
      <c r="O276" s="99">
        <v>4.8923867304799247</v>
      </c>
      <c r="P276" s="99">
        <v>4.6702109395348845</v>
      </c>
      <c r="Q276" s="99">
        <v>4.8431542998127153</v>
      </c>
      <c r="R276" s="99">
        <v>4.273376896415602</v>
      </c>
      <c r="S276" s="99">
        <v>5.7621790863602707</v>
      </c>
      <c r="T276" s="99">
        <v>6.1730091053600082</v>
      </c>
      <c r="U276" s="99">
        <v>6.2631651018017092</v>
      </c>
      <c r="V276" s="99">
        <v>4.6666283585091923</v>
      </c>
      <c r="W276" s="99">
        <v>4.3466939008256373</v>
      </c>
      <c r="X276" s="99">
        <v>4.3561224485111989</v>
      </c>
      <c r="Y276" s="99">
        <v>4.4931665221720847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1.2643904790983294</v>
      </c>
      <c r="D277" s="99">
        <v>1.395704665238827</v>
      </c>
      <c r="E277" s="99">
        <v>1.6941722112228763</v>
      </c>
      <c r="F277" s="99">
        <v>1.2541232059366432</v>
      </c>
      <c r="G277" s="99">
        <v>1.2906038555514792</v>
      </c>
      <c r="H277" s="99">
        <v>1.8018179719920346</v>
      </c>
      <c r="I277" s="99">
        <v>1.2622353701534728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1.2643904790983294</v>
      </c>
      <c r="D278" s="102">
        <v>1.395704665238827</v>
      </c>
      <c r="E278" s="102">
        <v>1.6941722112228763</v>
      </c>
      <c r="F278" s="102">
        <v>1.2541232059366432</v>
      </c>
      <c r="G278" s="102">
        <v>1.2906038555514792</v>
      </c>
      <c r="H278" s="102">
        <v>1.8018179719920346</v>
      </c>
      <c r="I278" s="102">
        <v>1.2622353701534728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1.9785595958712963</v>
      </c>
      <c r="C284" s="123">
        <v>1.978534915390721</v>
      </c>
      <c r="D284" s="123">
        <v>2.1002201070017361</v>
      </c>
      <c r="E284" s="123">
        <v>2.1236926598785066</v>
      </c>
      <c r="F284" s="123">
        <v>2.0170574077912087</v>
      </c>
      <c r="G284" s="123">
        <v>1.9548425700462524</v>
      </c>
      <c r="H284" s="123">
        <v>1.8325777037750919</v>
      </c>
      <c r="I284" s="123">
        <v>1.6134485551941049</v>
      </c>
      <c r="J284" s="123">
        <v>1.4238592044131761</v>
      </c>
      <c r="K284" s="123">
        <v>1.3864816249336653</v>
      </c>
      <c r="L284" s="123">
        <v>1.3930314718708294</v>
      </c>
      <c r="M284" s="123">
        <v>1.1178809969267156</v>
      </c>
      <c r="N284" s="123">
        <v>0.86177623010934223</v>
      </c>
      <c r="O284" s="123">
        <v>0.90060252431952514</v>
      </c>
      <c r="P284" s="123">
        <v>0.8406709110506505</v>
      </c>
      <c r="Q284" s="123">
        <v>0.89246261926712744</v>
      </c>
      <c r="R284" s="123">
        <v>0.79066609075343752</v>
      </c>
      <c r="S284" s="123">
        <v>1.0448505503801353</v>
      </c>
      <c r="T284" s="123">
        <v>1.1301557460516616</v>
      </c>
      <c r="U284" s="123">
        <v>1.1451752476568893</v>
      </c>
      <c r="V284" s="123">
        <v>1.5551837975985252</v>
      </c>
      <c r="W284" s="123">
        <v>1.2090957462428382</v>
      </c>
      <c r="X284" s="123">
        <v>1.0876131966161966</v>
      </c>
      <c r="Y284" s="123">
        <v>1.0306609409159271</v>
      </c>
      <c r="DA284" s="130" t="s">
        <v>3119</v>
      </c>
    </row>
    <row r="285" spans="1:105" ht="12" customHeight="1" x14ac:dyDescent="0.25">
      <c r="A285" s="97" t="s">
        <v>50</v>
      </c>
      <c r="B285" s="99">
        <v>2.2119356906365306</v>
      </c>
      <c r="C285" s="99">
        <v>2.2157471795599744</v>
      </c>
      <c r="D285" s="99">
        <v>2.3404894045971014</v>
      </c>
      <c r="E285" s="99">
        <v>2.3616340619215923</v>
      </c>
      <c r="F285" s="99">
        <v>2.2449099698473134</v>
      </c>
      <c r="G285" s="99">
        <v>2.2309313603034853</v>
      </c>
      <c r="H285" s="99">
        <v>2.2000077248947099</v>
      </c>
      <c r="I285" s="99">
        <v>1.9975668152606112</v>
      </c>
      <c r="J285" s="99">
        <v>1.7791028675369871</v>
      </c>
      <c r="K285" s="99">
        <v>1.779279730084349</v>
      </c>
      <c r="L285" s="99">
        <v>1.8819027705433187</v>
      </c>
      <c r="M285" s="99">
        <v>1.5519979576075114</v>
      </c>
      <c r="N285" s="99">
        <v>1.3087336941537986</v>
      </c>
      <c r="O285" s="99">
        <v>1.4119373014904422</v>
      </c>
      <c r="P285" s="99">
        <v>1.3182603701966338</v>
      </c>
      <c r="Q285" s="99">
        <v>1.3996499274097671</v>
      </c>
      <c r="R285" s="99">
        <v>1.2404394906980318</v>
      </c>
      <c r="S285" s="99">
        <v>1.6361525366322625</v>
      </c>
      <c r="T285" s="99">
        <v>1.7664791100059449</v>
      </c>
      <c r="U285" s="99">
        <v>1.8271797593720911</v>
      </c>
      <c r="V285" s="99">
        <v>2.5467180268493848</v>
      </c>
      <c r="W285" s="99">
        <v>2.4359868509749414</v>
      </c>
      <c r="X285" s="99">
        <v>2.2053650721747697</v>
      </c>
      <c r="Y285" s="99">
        <v>2.1006319534758466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0.85232511189184079</v>
      </c>
      <c r="O290" s="117">
        <f t="shared" si="129"/>
        <v>2.2434916891092183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7.3712493729858733E-2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3.619232002345465E-3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0.69433562409257921</v>
      </c>
      <c r="O291" s="122">
        <f t="shared" si="132"/>
        <v>1.9335507152168772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5.8017748019479697E-2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2.0531979302564653E-3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0.68690258863455733</v>
      </c>
      <c r="O292" s="98">
        <v>1.9119622949383934</v>
      </c>
      <c r="P292" s="98">
        <v>0</v>
      </c>
      <c r="Q292" s="98">
        <v>0</v>
      </c>
      <c r="R292" s="98">
        <v>0</v>
      </c>
      <c r="S292" s="98">
        <v>5.7287582081682761E-2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2.0270436226751277E-3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7.4330354580218697E-3</v>
      </c>
      <c r="O293" s="98">
        <v>2.1588420278483837E-2</v>
      </c>
      <c r="P293" s="98">
        <v>0</v>
      </c>
      <c r="Q293" s="98">
        <v>0</v>
      </c>
      <c r="R293" s="98">
        <v>0</v>
      </c>
      <c r="S293" s="98">
        <v>7.3016593779693577E-4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2.6154307581337757E-5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5.2552585318011123E-3</v>
      </c>
      <c r="O294" s="122">
        <f t="shared" si="135"/>
        <v>6.0327546448793023E-3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3.2613315556777371E-4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5.6532765581998845E-5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5.2552585318011123E-3</v>
      </c>
      <c r="O295" s="98">
        <v>6.0327546448793023E-3</v>
      </c>
      <c r="P295" s="98">
        <v>0</v>
      </c>
      <c r="Q295" s="98">
        <v>0</v>
      </c>
      <c r="R295" s="98">
        <v>0</v>
      </c>
      <c r="S295" s="98">
        <v>3.2613315556777371E-4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5.6532765581998845E-5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0.11904475600155842</v>
      </c>
      <c r="O296" s="122">
        <v>0.2346529936458642</v>
      </c>
      <c r="P296" s="122">
        <v>0</v>
      </c>
      <c r="Q296" s="122">
        <v>0</v>
      </c>
      <c r="R296" s="122">
        <v>0</v>
      </c>
      <c r="S296" s="122">
        <v>1.172166759432448E-2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1.0879983636677155E-3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5.1169511013869897E-3</v>
      </c>
      <c r="O297" s="98">
        <v>1.3571286136846611E-2</v>
      </c>
      <c r="P297" s="98">
        <v>0</v>
      </c>
      <c r="Q297" s="98">
        <v>0</v>
      </c>
      <c r="R297" s="98">
        <v>0</v>
      </c>
      <c r="S297" s="98">
        <v>6.7347482015462604E-4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0.10440643276606858</v>
      </c>
      <c r="O301" s="101">
        <v>0.21291609484989796</v>
      </c>
      <c r="P301" s="101">
        <v>0</v>
      </c>
      <c r="Q301" s="101">
        <v>0</v>
      </c>
      <c r="R301" s="101">
        <v>0</v>
      </c>
      <c r="S301" s="101">
        <v>1.0376545544515454E-2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9.7206722303738258E-4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9.5213721341028592E-3</v>
      </c>
      <c r="O302" s="104">
        <v>8.1656126591196348E-3</v>
      </c>
      <c r="P302" s="104">
        <v>0</v>
      </c>
      <c r="Q302" s="104">
        <v>0</v>
      </c>
      <c r="R302" s="104">
        <v>0</v>
      </c>
      <c r="S302" s="104">
        <v>6.7164722965439938E-4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1.1593114063033279E-4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2.218092400855123E-3</v>
      </c>
      <c r="O303" s="98">
        <v>2.0012936501815708E-3</v>
      </c>
      <c r="P303" s="98">
        <v>0</v>
      </c>
      <c r="Q303" s="98">
        <v>0</v>
      </c>
      <c r="R303" s="98">
        <v>0</v>
      </c>
      <c r="S303" s="98">
        <v>2.1370803118632894E-4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4.3917511715910015E-5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7.3032797332477362E-3</v>
      </c>
      <c r="O304" s="98">
        <v>6.1643190089380644E-3</v>
      </c>
      <c r="P304" s="98">
        <v>0</v>
      </c>
      <c r="Q304" s="98">
        <v>0</v>
      </c>
      <c r="R304" s="98">
        <v>0</v>
      </c>
      <c r="S304" s="98">
        <v>4.5793919846807041E-4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7.2013628914422781E-5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3.368947326590209E-2</v>
      </c>
      <c r="O305" s="122">
        <v>6.9255225601597609E-2</v>
      </c>
      <c r="P305" s="122">
        <v>0</v>
      </c>
      <c r="Q305" s="122">
        <v>0</v>
      </c>
      <c r="R305" s="122">
        <v>0</v>
      </c>
      <c r="S305" s="122">
        <v>3.6469449604867856E-3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4.2150294283928503E-4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2.0167934874570449E-2</v>
      </c>
      <c r="O306" s="98">
        <v>5.2071737847592878E-2</v>
      </c>
      <c r="P306" s="98">
        <v>0</v>
      </c>
      <c r="Q306" s="98">
        <v>0</v>
      </c>
      <c r="R306" s="98">
        <v>0</v>
      </c>
      <c r="S306" s="98">
        <v>2.5950650156492902E-3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1.9436798022348851E-4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1.3521538391331642E-2</v>
      </c>
      <c r="O307" s="33">
        <v>1.7183487754004727E-2</v>
      </c>
      <c r="P307" s="33">
        <v>0</v>
      </c>
      <c r="Q307" s="33">
        <v>0</v>
      </c>
      <c r="R307" s="33">
        <v>0</v>
      </c>
      <c r="S307" s="33">
        <v>1.0518799448374957E-3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2.2713496261579652E-4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0.50254096271451798</v>
      </c>
      <c r="O309" s="117">
        <f t="shared" si="136"/>
        <v>1.34704825090652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5.0086702530751127E-2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2.7432062892787032E-3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0.38681740456555608</v>
      </c>
      <c r="O310" s="122">
        <f t="shared" si="139"/>
        <v>1.1317544011439338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3.8182504364657491E-2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1.3707320520047867E-3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0.3793843691075342</v>
      </c>
      <c r="O311" s="98">
        <v>1.11016598086545</v>
      </c>
      <c r="P311" s="98">
        <v>0</v>
      </c>
      <c r="Q311" s="98">
        <v>0</v>
      </c>
      <c r="R311" s="98">
        <v>0</v>
      </c>
      <c r="S311" s="98">
        <v>3.7452338426860556E-2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1.3445777444234489E-3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7.4330354580218697E-3</v>
      </c>
      <c r="O312" s="98">
        <v>2.1588420278483837E-2</v>
      </c>
      <c r="P312" s="98">
        <v>0</v>
      </c>
      <c r="Q312" s="98">
        <v>0</v>
      </c>
      <c r="R312" s="98">
        <v>0</v>
      </c>
      <c r="S312" s="98">
        <v>7.3016593779693577E-4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2.6154307581337757E-5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1.7071260920066635E-2</v>
      </c>
      <c r="O313" s="122">
        <f t="shared" si="142"/>
        <v>2.0498978813870177E-2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1.2055022565064823E-3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2.1664691337495431E-4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1.7071260920066635E-2</v>
      </c>
      <c r="O314" s="98">
        <v>2.0498978813870177E-2</v>
      </c>
      <c r="P314" s="98">
        <v>0</v>
      </c>
      <c r="Q314" s="98">
        <v>0</v>
      </c>
      <c r="R314" s="98">
        <v>0</v>
      </c>
      <c r="S314" s="98">
        <v>1.2055022565064823E-3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2.1664691337495431E-4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7.6535268332856399E-2</v>
      </c>
      <c r="O315" s="122">
        <v>0.15118011019257346</v>
      </c>
      <c r="P315" s="122">
        <v>0</v>
      </c>
      <c r="Q315" s="122">
        <v>0</v>
      </c>
      <c r="R315" s="122">
        <v>0</v>
      </c>
      <c r="S315" s="122">
        <v>8.311571589647692E-3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8.3898983835084193E-4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3.1550503276307658E-3</v>
      </c>
      <c r="O316" s="98">
        <v>8.9144187595975605E-3</v>
      </c>
      <c r="P316" s="98">
        <v>0</v>
      </c>
      <c r="Q316" s="98">
        <v>0</v>
      </c>
      <c r="R316" s="98">
        <v>0</v>
      </c>
      <c r="S316" s="98">
        <v>5.4197417961243232E-4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6.470235062975023E-2</v>
      </c>
      <c r="O320" s="101">
        <v>0.13483400725496442</v>
      </c>
      <c r="P320" s="101">
        <v>0</v>
      </c>
      <c r="Q320" s="101">
        <v>0</v>
      </c>
      <c r="R320" s="101">
        <v>0</v>
      </c>
      <c r="S320" s="101">
        <v>7.1641112175380274E-3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7.3382247640131854E-4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8.6778673754754135E-3</v>
      </c>
      <c r="O321" s="104">
        <v>7.4316841780114979E-3</v>
      </c>
      <c r="P321" s="104">
        <v>0</v>
      </c>
      <c r="Q321" s="104">
        <v>0</v>
      </c>
      <c r="R321" s="104">
        <v>0</v>
      </c>
      <c r="S321" s="104">
        <v>6.0548619249723204E-4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1.0516736194952342E-4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1.3745876422276767E-3</v>
      </c>
      <c r="O322" s="98">
        <v>1.2673651690734335E-3</v>
      </c>
      <c r="P322" s="98">
        <v>0</v>
      </c>
      <c r="Q322" s="98">
        <v>0</v>
      </c>
      <c r="R322" s="98">
        <v>0</v>
      </c>
      <c r="S322" s="98">
        <v>1.4754699402916166E-4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3.3153733035100636E-5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7.3032797332477362E-3</v>
      </c>
      <c r="O323" s="98">
        <v>6.1643190089380644E-3</v>
      </c>
      <c r="P323" s="98">
        <v>0</v>
      </c>
      <c r="Q323" s="98">
        <v>0</v>
      </c>
      <c r="R323" s="98">
        <v>0</v>
      </c>
      <c r="S323" s="98">
        <v>4.5793919846807041E-4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7.2013628914422781E-5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2.2117028896038941E-2</v>
      </c>
      <c r="O324" s="122">
        <v>4.3614760756142901E-2</v>
      </c>
      <c r="P324" s="122">
        <v>0</v>
      </c>
      <c r="Q324" s="122">
        <v>0</v>
      </c>
      <c r="R324" s="122">
        <v>0</v>
      </c>
      <c r="S324" s="122">
        <v>2.387124319939463E-3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3.1683748554812052E-4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1.1759198735253249E-2</v>
      </c>
      <c r="O325" s="98">
        <v>3.0365617793924174E-2</v>
      </c>
      <c r="P325" s="98">
        <v>0</v>
      </c>
      <c r="Q325" s="98">
        <v>0</v>
      </c>
      <c r="R325" s="98">
        <v>0</v>
      </c>
      <c r="S325" s="98">
        <v>1.5324276985106357E-3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1.1706700703077594E-4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1.0357830160785694E-2</v>
      </c>
      <c r="O326" s="33">
        <v>1.3249142962218729E-2</v>
      </c>
      <c r="P326" s="33">
        <v>0</v>
      </c>
      <c r="Q326" s="33">
        <v>0</v>
      </c>
      <c r="R326" s="33">
        <v>0</v>
      </c>
      <c r="S326" s="33">
        <v>8.5469662142882718E-4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1.9977047851734456E-4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0.5896118226518825</v>
      </c>
      <c r="O328" s="119">
        <f t="shared" si="143"/>
        <v>0.60042489011464428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0.67948728901112321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>
        <f t="shared" si="145"/>
        <v>0.75795259532987991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0.557104361555817</v>
      </c>
      <c r="O329" s="124">
        <f t="shared" si="146"/>
        <v>0.5853243942541172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0.65811765654602039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>
        <f t="shared" si="148"/>
        <v>0.66760833517573648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0.55231174752403278</v>
      </c>
      <c r="O330" s="111">
        <f t="shared" si="149"/>
        <v>0.58064219352255664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0.65376015300243639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>
        <f t="shared" si="151"/>
        <v>0.66331958986111228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3.2484150526112887</v>
      </c>
      <c r="O332" s="124">
        <f t="shared" si="155"/>
        <v>3.3979467126630181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3.6963498985798973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>
        <f t="shared" si="157"/>
        <v>3.8322362464421693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3.2484150526112887</v>
      </c>
      <c r="O333" s="111">
        <f t="shared" si="158"/>
        <v>3.3979467126630181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3.6963498985798973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>
        <f t="shared" si="160"/>
        <v>3.8322362464421693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0.64291171575717687</v>
      </c>
      <c r="O334" s="124">
        <f t="shared" si="161"/>
        <v>0.6442709630235226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0.70907757132373173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>
        <f t="shared" si="163"/>
        <v>0.77113152589912992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0.61658793783969612</v>
      </c>
      <c r="O335" s="111">
        <f t="shared" si="164"/>
        <v>0.65685880245311012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0.80474304813355624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0.61971613161730477</v>
      </c>
      <c r="O339" s="112">
        <f t="shared" si="176"/>
        <v>0.63327296769189756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0.69041389418125132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>
        <f t="shared" si="178"/>
        <v>0.75490918633010851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0.91140932769487604</v>
      </c>
      <c r="O340" s="113">
        <f t="shared" si="179"/>
        <v>0.91011960623818466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0.90149436454727738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>
        <f t="shared" si="181"/>
        <v>0.90715368948942188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0.61971613161730466</v>
      </c>
      <c r="O341" s="111">
        <f t="shared" si="182"/>
        <v>0.63327296769189756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0.69041389418125132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>
        <f t="shared" si="184"/>
        <v>0.75490918633010851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0.65649672589046115</v>
      </c>
      <c r="O343" s="124">
        <f t="shared" si="188"/>
        <v>0.62976851749850882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0.65455452325248009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>
        <f t="shared" si="190"/>
        <v>0.75168510903831953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0.58306409696316042</v>
      </c>
      <c r="O344" s="111">
        <f t="shared" si="191"/>
        <v>0.58314969019855534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0.59051611010494065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>
        <f t="shared" si="193"/>
        <v>0.60229574282847287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0.76602453515391922</v>
      </c>
      <c r="O345" s="45">
        <f t="shared" si="194"/>
        <v>0.77103921810814724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0.81254198791751731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>
        <f t="shared" si="196"/>
        <v>0.87952324123371728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1.8815072932992607</v>
      </c>
      <c r="O347" s="117">
        <f t="shared" si="197"/>
        <v>5.2245777459869212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0.15998145025504806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5.8686824484790508E-3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1.8147078913580492</v>
      </c>
      <c r="O348" s="122">
        <f t="shared" si="200"/>
        <v>5.0511573576987301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0.15134639030420091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5.3551873570716387E-3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1.8147078913580492</v>
      </c>
      <c r="O349" s="98">
        <v>5.0511573576987301</v>
      </c>
      <c r="P349" s="98">
        <v>0</v>
      </c>
      <c r="Q349" s="98">
        <v>0</v>
      </c>
      <c r="R349" s="98">
        <v>0</v>
      </c>
      <c r="S349" s="98">
        <v>0.15134639030420091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5.3551873570716387E-3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1.351832369978213E-2</v>
      </c>
      <c r="O353" s="122">
        <v>3.5853584563379871E-2</v>
      </c>
      <c r="P353" s="122">
        <v>0</v>
      </c>
      <c r="Q353" s="122">
        <v>0</v>
      </c>
      <c r="R353" s="122">
        <v>0</v>
      </c>
      <c r="S353" s="122">
        <v>1.7792334619017582E-3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1.351832369978213E-2</v>
      </c>
      <c r="O354" s="98">
        <v>3.5853584563379871E-2</v>
      </c>
      <c r="P354" s="98">
        <v>0</v>
      </c>
      <c r="Q354" s="98">
        <v>0</v>
      </c>
      <c r="R354" s="98">
        <v>0</v>
      </c>
      <c r="S354" s="98">
        <v>1.7792334619017582E-3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5.3281078241429337E-2</v>
      </c>
      <c r="O362" s="122">
        <v>0.1375668037248105</v>
      </c>
      <c r="P362" s="122">
        <v>0</v>
      </c>
      <c r="Q362" s="122">
        <v>0</v>
      </c>
      <c r="R362" s="122">
        <v>0</v>
      </c>
      <c r="S362" s="122">
        <v>6.8558264889454039E-3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5.134950914074119E-4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5.3281078241429337E-2</v>
      </c>
      <c r="O363" s="98">
        <v>0.1375668037248105</v>
      </c>
      <c r="P363" s="98">
        <v>0</v>
      </c>
      <c r="Q363" s="98">
        <v>0</v>
      </c>
      <c r="R363" s="98">
        <v>0</v>
      </c>
      <c r="S363" s="98">
        <v>6.8558264889454039E-3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5.134950914074119E-4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10774.501142719681</v>
      </c>
      <c r="O366" s="117">
        <f t="shared" si="204"/>
        <v>14641.867757766673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10454.589049734845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5261.4585234097194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8777.3079436920598</v>
      </c>
      <c r="O367" s="122">
        <f t="shared" si="207"/>
        <v>12619.076777762224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8228.6147495920613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2984.8364911103363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8683.3446802390226</v>
      </c>
      <c r="O368" s="98">
        <v>12478.182654395912</v>
      </c>
      <c r="P368" s="98">
        <v>0</v>
      </c>
      <c r="Q368" s="98">
        <v>0</v>
      </c>
      <c r="R368" s="98">
        <v>0</v>
      </c>
      <c r="S368" s="98">
        <v>8125.0558489020805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2946.8146664639667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93.963263453037328</v>
      </c>
      <c r="O369" s="98">
        <v>140.89412336631148</v>
      </c>
      <c r="P369" s="98">
        <v>0</v>
      </c>
      <c r="Q369" s="98">
        <v>0</v>
      </c>
      <c r="R369" s="98">
        <v>0</v>
      </c>
      <c r="S369" s="98">
        <v>103.55890068998004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38.021824646369765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66.433322527007533</v>
      </c>
      <c r="O370" s="122">
        <f t="shared" si="210"/>
        <v>39.372018249128111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46.255226820161084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82.184507964830814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66.433322527007533</v>
      </c>
      <c r="O371" s="98">
        <f>RES_hhdet_in_fech!O29</f>
        <v>39.372018249128111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46.255226820161084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0</v>
      </c>
      <c r="Y371" s="98">
        <f>RES_hhdet_in_fech!Y29</f>
        <v>82.184507964830814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1504.880991628396</v>
      </c>
      <c r="O372" s="122">
        <v>1531.4333984856344</v>
      </c>
      <c r="P372" s="122">
        <v>0</v>
      </c>
      <c r="Q372" s="122">
        <v>0</v>
      </c>
      <c r="R372" s="122">
        <v>0</v>
      </c>
      <c r="S372" s="122">
        <v>1662.4755380730937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1581.6776211819415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1487.7535327282671</v>
      </c>
      <c r="O373" s="98">
        <v>1627.1552347580011</v>
      </c>
      <c r="P373" s="98">
        <v>0</v>
      </c>
      <c r="Q373" s="98">
        <v>0</v>
      </c>
      <c r="R373" s="98">
        <v>0</v>
      </c>
      <c r="S373" s="98">
        <v>1566.5024316796603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1564.7510477698165</v>
      </c>
      <c r="O377" s="101">
        <v>1550.5411290571778</v>
      </c>
      <c r="P377" s="101">
        <v>0</v>
      </c>
      <c r="Q377" s="101">
        <v>0</v>
      </c>
      <c r="R377" s="101">
        <v>0</v>
      </c>
      <c r="S377" s="101">
        <v>1699.7073898973906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1615.0202577035368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1064.7457492270792</v>
      </c>
      <c r="O378" s="104">
        <v>1079.1599457450154</v>
      </c>
      <c r="P378" s="104">
        <v>0</v>
      </c>
      <c r="Q378" s="104">
        <v>0</v>
      </c>
      <c r="R378" s="104">
        <v>0</v>
      </c>
      <c r="S378" s="104">
        <v>1301.8762134801107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1348.2791655307703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248.04244828793347</v>
      </c>
      <c r="O379" s="98">
        <v>264.48914945013257</v>
      </c>
      <c r="P379" s="98">
        <v>0</v>
      </c>
      <c r="Q379" s="98">
        <v>0</v>
      </c>
      <c r="R379" s="98">
        <v>0</v>
      </c>
      <c r="S379" s="98">
        <v>414.23740044950091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510.76066125603347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816.70330093914583</v>
      </c>
      <c r="O380" s="98">
        <v>814.67079629488285</v>
      </c>
      <c r="P380" s="98">
        <v>0</v>
      </c>
      <c r="Q380" s="98">
        <v>0</v>
      </c>
      <c r="R380" s="98">
        <v>0</v>
      </c>
      <c r="S380" s="98">
        <v>887.63881303060987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837.51850427473698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425.8788848722188</v>
      </c>
      <c r="O381" s="122">
        <v>451.98556326968588</v>
      </c>
      <c r="P381" s="122">
        <v>0</v>
      </c>
      <c r="Q381" s="122">
        <v>0</v>
      </c>
      <c r="R381" s="122">
        <v>0</v>
      </c>
      <c r="S381" s="122">
        <v>517.24353524952824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612.7599031526106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457.21848458334182</v>
      </c>
      <c r="O382" s="98">
        <v>497.20386795361668</v>
      </c>
      <c r="P382" s="98">
        <v>0</v>
      </c>
      <c r="Q382" s="98">
        <v>0</v>
      </c>
      <c r="R382" s="98">
        <v>0</v>
      </c>
      <c r="S382" s="98">
        <v>580.39627176925467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753.49986999972373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386.37712897097549</v>
      </c>
      <c r="O383" s="33">
        <v>354.33326698417545</v>
      </c>
      <c r="P383" s="33">
        <v>0</v>
      </c>
      <c r="Q383" s="33">
        <v>0</v>
      </c>
      <c r="R383" s="33">
        <v>0</v>
      </c>
      <c r="S383" s="33">
        <v>407.77879194866921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528.31592304434275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6352.7732569237442</v>
      </c>
      <c r="O385" s="117">
        <f t="shared" si="211"/>
        <v>8791.3418395302087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7103.7603711297033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3987.9361430389154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4889.8765381493668</v>
      </c>
      <c r="O386" s="122">
        <f t="shared" si="214"/>
        <v>7386.2534709898719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5415.3966556215446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1992.7017206019586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4795.9132746963296</v>
      </c>
      <c r="O387" s="98">
        <v>7245.3593476235601</v>
      </c>
      <c r="P387" s="98">
        <v>0</v>
      </c>
      <c r="Q387" s="98">
        <v>0</v>
      </c>
      <c r="R387" s="98">
        <v>0</v>
      </c>
      <c r="S387" s="98">
        <v>5311.8377549315646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1954.6798959555888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93.963263453037328</v>
      </c>
      <c r="O388" s="98">
        <v>140.89412336631148</v>
      </c>
      <c r="P388" s="98">
        <v>0</v>
      </c>
      <c r="Q388" s="98">
        <v>0</v>
      </c>
      <c r="R388" s="98">
        <v>0</v>
      </c>
      <c r="S388" s="98">
        <v>103.55890068998004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38.021824646369765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215.80300489171191</v>
      </c>
      <c r="O389" s="122">
        <f t="shared" si="217"/>
        <v>133.7840199805332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170.97550296549258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314.95045031883984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215.80300489171191</v>
      </c>
      <c r="O390" s="98">
        <f>RES_hhdet_in_tesh!O29</f>
        <v>133.7840199805332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170.97550296549258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0</v>
      </c>
      <c r="Y390" s="98">
        <f>RES_hhdet_in_tesh!Y29</f>
        <v>314.95045031883984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967.50562033817391</v>
      </c>
      <c r="O391" s="122">
        <v>986.65807044872577</v>
      </c>
      <c r="P391" s="122">
        <v>0</v>
      </c>
      <c r="Q391" s="122">
        <v>0</v>
      </c>
      <c r="R391" s="122">
        <v>0</v>
      </c>
      <c r="S391" s="122">
        <v>1178.8241169219837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1219.6814775025364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917.3308827586452</v>
      </c>
      <c r="O392" s="98">
        <v>1068.8112389084499</v>
      </c>
      <c r="P392" s="98">
        <v>0</v>
      </c>
      <c r="Q392" s="98">
        <v>0</v>
      </c>
      <c r="R392" s="98">
        <v>0</v>
      </c>
      <c r="S392" s="98">
        <v>1260.6319417785176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969.70146626803501</v>
      </c>
      <c r="O396" s="101">
        <v>981.91578232638449</v>
      </c>
      <c r="P396" s="101">
        <v>0</v>
      </c>
      <c r="Q396" s="101">
        <v>0</v>
      </c>
      <c r="R396" s="101">
        <v>0</v>
      </c>
      <c r="S396" s="101">
        <v>1173.5015980277078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1219.1936286496195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970.41920746902952</v>
      </c>
      <c r="O397" s="104">
        <v>982.16462488947411</v>
      </c>
      <c r="P397" s="104">
        <v>0</v>
      </c>
      <c r="Q397" s="104">
        <v>0</v>
      </c>
      <c r="R397" s="104">
        <v>0</v>
      </c>
      <c r="S397" s="104">
        <v>1173.6340697904682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1223.0964194729575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153.71590652988345</v>
      </c>
      <c r="O398" s="98">
        <v>167.49382859459126</v>
      </c>
      <c r="P398" s="98">
        <v>0</v>
      </c>
      <c r="Q398" s="98">
        <v>0</v>
      </c>
      <c r="R398" s="98">
        <v>0</v>
      </c>
      <c r="S398" s="98">
        <v>285.99525675985836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385.57791519822035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816.70330093914583</v>
      </c>
      <c r="O399" s="98">
        <v>814.67079629488285</v>
      </c>
      <c r="P399" s="98">
        <v>0</v>
      </c>
      <c r="Q399" s="98">
        <v>0</v>
      </c>
      <c r="R399" s="98">
        <v>0</v>
      </c>
      <c r="S399" s="98">
        <v>887.63881303060987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837.51850427473698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279.58809354449232</v>
      </c>
      <c r="O400" s="122">
        <v>284.64627811107852</v>
      </c>
      <c r="P400" s="122">
        <v>0</v>
      </c>
      <c r="Q400" s="122">
        <v>0</v>
      </c>
      <c r="R400" s="122">
        <v>0</v>
      </c>
      <c r="S400" s="122">
        <v>338.56409562068234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460.60249461558021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266.58768282845085</v>
      </c>
      <c r="O401" s="98">
        <v>289.94428156267497</v>
      </c>
      <c r="P401" s="98">
        <v>0</v>
      </c>
      <c r="Q401" s="98">
        <v>0</v>
      </c>
      <c r="R401" s="98">
        <v>0</v>
      </c>
      <c r="S401" s="98">
        <v>342.7333487245902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453.8297639226414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295.97436061409735</v>
      </c>
      <c r="O402" s="33">
        <v>273.20484512518402</v>
      </c>
      <c r="P402" s="33">
        <v>0</v>
      </c>
      <c r="Q402" s="33">
        <v>0</v>
      </c>
      <c r="R402" s="33">
        <v>0</v>
      </c>
      <c r="S402" s="33">
        <v>331.33739024057536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464.66613303134346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2045.11662315137</v>
      </c>
      <c r="O404" s="117">
        <f t="shared" si="218"/>
        <v>2931.861810318137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1950.993295793269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733.5853060598813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1972.5085775630969</v>
      </c>
      <c r="O405" s="122">
        <f t="shared" si="221"/>
        <v>2834.5439717725758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1845.6876866365965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669.39841963395486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1972.5085775630969</v>
      </c>
      <c r="O406" s="98">
        <v>2834.5439717725758</v>
      </c>
      <c r="P406" s="98">
        <v>0</v>
      </c>
      <c r="Q406" s="98">
        <v>0</v>
      </c>
      <c r="R406" s="98">
        <v>0</v>
      </c>
      <c r="S406" s="98">
        <v>1845.6876866365965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669.39841963395486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14.693830108458837</v>
      </c>
      <c r="O410" s="122">
        <v>20.119856657339998</v>
      </c>
      <c r="P410" s="122">
        <v>0</v>
      </c>
      <c r="Q410" s="122">
        <v>0</v>
      </c>
      <c r="R410" s="122">
        <v>0</v>
      </c>
      <c r="S410" s="122">
        <v>21.697969047582419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337.95809249455323</v>
      </c>
      <c r="O411" s="98">
        <v>369.62458312762755</v>
      </c>
      <c r="P411" s="98">
        <v>0</v>
      </c>
      <c r="Q411" s="98">
        <v>0</v>
      </c>
      <c r="R411" s="98">
        <v>0</v>
      </c>
      <c r="S411" s="98">
        <v>355.84669238035167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57.914215479814494</v>
      </c>
      <c r="O419" s="122">
        <v>77.197981888221392</v>
      </c>
      <c r="P419" s="122">
        <v>0</v>
      </c>
      <c r="Q419" s="122">
        <v>0</v>
      </c>
      <c r="R419" s="122">
        <v>0</v>
      </c>
      <c r="S419" s="122">
        <v>83.607640109090298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64.186886425926488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103.86175095795193</v>
      </c>
      <c r="O420" s="98">
        <v>112.94483064434361</v>
      </c>
      <c r="P420" s="98">
        <v>0</v>
      </c>
      <c r="Q420" s="98">
        <v>0</v>
      </c>
      <c r="R420" s="98">
        <v>0</v>
      </c>
      <c r="S420" s="98">
        <v>131.84281709510392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171.16503046913729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120.41735349262225</v>
      </c>
      <c r="O423" s="118">
        <f t="shared" si="225"/>
        <v>155.95111778065026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124.8164630031531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67.931642798334082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98.096438931963121</v>
      </c>
      <c r="O424" s="123">
        <f t="shared" si="228"/>
        <v>134.40629033191311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98.240742278215748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38.537763896338248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97.046292167795741</v>
      </c>
      <c r="O425" s="99">
        <v>132.90562140147247</v>
      </c>
      <c r="P425" s="99">
        <v>0</v>
      </c>
      <c r="Q425" s="99">
        <v>0</v>
      </c>
      <c r="R425" s="99">
        <v>0</v>
      </c>
      <c r="S425" s="99">
        <v>97.004361236825517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38.046857240146608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1.0501467641673778</v>
      </c>
      <c r="O426" s="99">
        <v>1.5006689304406473</v>
      </c>
      <c r="P426" s="99">
        <v>0</v>
      </c>
      <c r="Q426" s="99">
        <v>0</v>
      </c>
      <c r="R426" s="99">
        <v>0</v>
      </c>
      <c r="S426" s="99">
        <v>1.2363810413902336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0.4909066561916432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0.74246823833968922</v>
      </c>
      <c r="O427" s="123">
        <f t="shared" si="231"/>
        <v>0.41935293753590369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0.55223727873335393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1.0610990495855279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0.74246823833968922</v>
      </c>
      <c r="O428" s="99">
        <f>RES_hhdet_in_fecs!O29</f>
        <v>0.41935293753590369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0.55223727873335393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</v>
      </c>
      <c r="Y428" s="99">
        <f>RES_hhdet_in_fecs!Y29</f>
        <v>1.0610990495855279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16.818763479893491</v>
      </c>
      <c r="O429" s="123">
        <v>16.311358240055796</v>
      </c>
      <c r="P429" s="123">
        <v>0</v>
      </c>
      <c r="Q429" s="123">
        <v>0</v>
      </c>
      <c r="R429" s="123">
        <v>0</v>
      </c>
      <c r="S429" s="123">
        <v>19.848156202448742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20.42132589398793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16.627344569125565</v>
      </c>
      <c r="O430" s="99">
        <v>17.330895338031127</v>
      </c>
      <c r="P430" s="99">
        <v>0</v>
      </c>
      <c r="Q430" s="99">
        <v>0</v>
      </c>
      <c r="R430" s="99">
        <v>0</v>
      </c>
      <c r="S430" s="99">
        <v>18.702341323789547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17.487879721890081</v>
      </c>
      <c r="O434" s="102">
        <v>16.514875440878967</v>
      </c>
      <c r="P434" s="102">
        <v>0</v>
      </c>
      <c r="Q434" s="102">
        <v>0</v>
      </c>
      <c r="R434" s="102">
        <v>0</v>
      </c>
      <c r="S434" s="102">
        <v>20.292664162891633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20.85181870583126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11.899749562983533</v>
      </c>
      <c r="O435" s="105">
        <v>11.494175646667042</v>
      </c>
      <c r="P435" s="105">
        <v>0</v>
      </c>
      <c r="Q435" s="105">
        <v>0</v>
      </c>
      <c r="R435" s="105">
        <v>0</v>
      </c>
      <c r="S435" s="105">
        <v>15.542991069423872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17.407876211084574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2.7721575951426529</v>
      </c>
      <c r="O436" s="99">
        <v>2.8170844853944446</v>
      </c>
      <c r="P436" s="99">
        <v>0</v>
      </c>
      <c r="Q436" s="99">
        <v>0</v>
      </c>
      <c r="R436" s="99">
        <v>0</v>
      </c>
      <c r="S436" s="99">
        <v>4.9455456280262675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6.594523294540827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9.1275919678408819</v>
      </c>
      <c r="O437" s="99">
        <v>8.6770911612725978</v>
      </c>
      <c r="P437" s="99">
        <v>0</v>
      </c>
      <c r="Q437" s="99">
        <v>0</v>
      </c>
      <c r="R437" s="99">
        <v>0</v>
      </c>
      <c r="S437" s="99">
        <v>10.597445441397605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10.813352916543749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4.7596828424259581</v>
      </c>
      <c r="O438" s="123">
        <v>4.8141162711454397</v>
      </c>
      <c r="P438" s="123">
        <v>0</v>
      </c>
      <c r="Q438" s="123">
        <v>0</v>
      </c>
      <c r="R438" s="123">
        <v>0</v>
      </c>
      <c r="S438" s="123">
        <v>6.1753272437552464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7.9114539584223671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5.1099386553627415</v>
      </c>
      <c r="O439" s="99">
        <v>5.2957382387980587</v>
      </c>
      <c r="P439" s="99">
        <v>0</v>
      </c>
      <c r="Q439" s="99">
        <v>0</v>
      </c>
      <c r="R439" s="99">
        <v>0</v>
      </c>
      <c r="S439" s="99">
        <v>6.9293024754801351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9.7285731303723537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4.3182056138348797</v>
      </c>
      <c r="O440" s="110">
        <v>3.7740177665339303</v>
      </c>
      <c r="P440" s="110">
        <v>0</v>
      </c>
      <c r="Q440" s="110">
        <v>0</v>
      </c>
      <c r="R440" s="110">
        <v>0</v>
      </c>
      <c r="S440" s="110">
        <v>4.8684368420987747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6.8211824552523748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70.999495271701065</v>
      </c>
      <c r="O442" s="118">
        <f t="shared" si="232"/>
        <v>93.63693275670289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84.811200069969644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51.488964964019665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54.649953982090516</v>
      </c>
      <c r="O443" s="123">
        <f t="shared" si="235"/>
        <v>78.671280472470073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64.653967085480886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25.728132396229981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53.599807217923136</v>
      </c>
      <c r="O444" s="99">
        <v>77.17061154202942</v>
      </c>
      <c r="P444" s="99">
        <v>0</v>
      </c>
      <c r="Q444" s="99">
        <v>0</v>
      </c>
      <c r="R444" s="99">
        <v>0</v>
      </c>
      <c r="S444" s="99">
        <v>63.417586044090655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25.237225740038337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1.0501467641673778</v>
      </c>
      <c r="O445" s="99">
        <v>1.5006689304406473</v>
      </c>
      <c r="P445" s="99">
        <v>0</v>
      </c>
      <c r="Q445" s="99">
        <v>0</v>
      </c>
      <c r="R445" s="99">
        <v>0</v>
      </c>
      <c r="S445" s="99">
        <v>1.2363810413902336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0.4909066561916432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2.411845001508433</v>
      </c>
      <c r="O446" s="123">
        <f t="shared" si="238"/>
        <v>1.4249389355457036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2.0412622092380714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4.0663822388869972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2.411845001508433</v>
      </c>
      <c r="O447" s="99">
        <f>RES_hhdet_in_tess!O29</f>
        <v>1.4249389355457036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2.0412622092380714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0</v>
      </c>
      <c r="Y447" s="99">
        <f>RES_hhdet_in_tess!Y29</f>
        <v>4.0663822388869972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10.812980085772471</v>
      </c>
      <c r="O448" s="123">
        <v>10.508934481542418</v>
      </c>
      <c r="P448" s="123">
        <v>0</v>
      </c>
      <c r="Q448" s="123">
        <v>0</v>
      </c>
      <c r="R448" s="123">
        <v>0</v>
      </c>
      <c r="S448" s="123">
        <v>14.07388239528642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15.747528197514324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10.252220099627204</v>
      </c>
      <c r="O449" s="99">
        <v>11.383951157179315</v>
      </c>
      <c r="P449" s="99">
        <v>0</v>
      </c>
      <c r="Q449" s="99">
        <v>0</v>
      </c>
      <c r="R449" s="99">
        <v>0</v>
      </c>
      <c r="S449" s="99">
        <v>15.050579164140569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10.837521171438427</v>
      </c>
      <c r="O453" s="102">
        <v>10.458424181507457</v>
      </c>
      <c r="P453" s="102">
        <v>0</v>
      </c>
      <c r="Q453" s="102">
        <v>0</v>
      </c>
      <c r="R453" s="102">
        <v>0</v>
      </c>
      <c r="S453" s="102">
        <v>14.010337288014334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15.741229492722018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10.84554274893622</v>
      </c>
      <c r="O454" s="105">
        <v>10.461074613577139</v>
      </c>
      <c r="P454" s="105">
        <v>0</v>
      </c>
      <c r="Q454" s="105">
        <v>0</v>
      </c>
      <c r="R454" s="105">
        <v>0</v>
      </c>
      <c r="S454" s="105">
        <v>14.011918857294281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15.791619131060513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1.7179507810953349</v>
      </c>
      <c r="O455" s="99">
        <v>1.7839834523045419</v>
      </c>
      <c r="P455" s="99">
        <v>0</v>
      </c>
      <c r="Q455" s="99">
        <v>0</v>
      </c>
      <c r="R455" s="99">
        <v>0</v>
      </c>
      <c r="S455" s="99">
        <v>3.4144734158966776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4.9782662145167613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9.1275919678408819</v>
      </c>
      <c r="O456" s="99">
        <v>8.6770911612725978</v>
      </c>
      <c r="P456" s="99">
        <v>0</v>
      </c>
      <c r="Q456" s="99">
        <v>0</v>
      </c>
      <c r="R456" s="99">
        <v>0</v>
      </c>
      <c r="S456" s="99">
        <v>10.597445441397605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10.813352916543749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3.1247162023296453</v>
      </c>
      <c r="O457" s="123">
        <v>3.0317788671447126</v>
      </c>
      <c r="P457" s="123">
        <v>0</v>
      </c>
      <c r="Q457" s="123">
        <v>0</v>
      </c>
      <c r="R457" s="123">
        <v>0</v>
      </c>
      <c r="S457" s="123">
        <v>4.0420883799642677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5.9469221313883613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2.9794217676262225</v>
      </c>
      <c r="O458" s="99">
        <v>3.088208113327731</v>
      </c>
      <c r="P458" s="99">
        <v>0</v>
      </c>
      <c r="Q458" s="99">
        <v>0</v>
      </c>
      <c r="R458" s="99">
        <v>0</v>
      </c>
      <c r="S458" s="99">
        <v>4.0918647435610644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5.8594781802187388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3.3078514480369074</v>
      </c>
      <c r="O459" s="110">
        <v>2.9099157078345779</v>
      </c>
      <c r="P459" s="110">
        <v>0</v>
      </c>
      <c r="Q459" s="110">
        <v>0</v>
      </c>
      <c r="R459" s="110">
        <v>0</v>
      </c>
      <c r="S459" s="110">
        <v>3.9558093497298183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5.9993885020901345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22.856513548198855</v>
      </c>
      <c r="O461" s="118">
        <f t="shared" si="239"/>
        <v>31.227377139435063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23.292745546029522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9.4714525927824749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22.045035728836485</v>
      </c>
      <c r="O462" s="123">
        <f t="shared" si="242"/>
        <v>30.190840957558493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22.035510698557282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8.642724090671706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22.045035728836485</v>
      </c>
      <c r="O463" s="99">
        <v>30.190840957558493</v>
      </c>
      <c r="P463" s="99">
        <v>0</v>
      </c>
      <c r="Q463" s="99">
        <v>0</v>
      </c>
      <c r="R463" s="99">
        <v>0</v>
      </c>
      <c r="S463" s="99">
        <v>22.035510698557282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8.642724090671706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0.16422033010098105</v>
      </c>
      <c r="O467" s="123">
        <v>0.21429739615249924</v>
      </c>
      <c r="P467" s="123">
        <v>0</v>
      </c>
      <c r="Q467" s="123">
        <v>0</v>
      </c>
      <c r="R467" s="123">
        <v>0</v>
      </c>
      <c r="S467" s="123">
        <v>0.25905023506780694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3.7770675923225641</v>
      </c>
      <c r="O468" s="99">
        <v>3.9368861849871504</v>
      </c>
      <c r="P468" s="99">
        <v>0</v>
      </c>
      <c r="Q468" s="99">
        <v>0</v>
      </c>
      <c r="R468" s="99">
        <v>0</v>
      </c>
      <c r="S468" s="99">
        <v>4.2484238551120344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0.64725748926138993</v>
      </c>
      <c r="O476" s="123">
        <v>0.82223878572407272</v>
      </c>
      <c r="P476" s="123">
        <v>0</v>
      </c>
      <c r="Q476" s="123">
        <v>0</v>
      </c>
      <c r="R476" s="123">
        <v>0</v>
      </c>
      <c r="S476" s="123">
        <v>0.99818461240443335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0.82872850211076921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1.1607736649522002</v>
      </c>
      <c r="O477" s="99">
        <v>1.2029798983253674</v>
      </c>
      <c r="P477" s="99">
        <v>0</v>
      </c>
      <c r="Q477" s="99">
        <v>0</v>
      </c>
      <c r="R477" s="99">
        <v>0</v>
      </c>
      <c r="S477" s="99">
        <v>1.5740603503300679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2.2099426722953845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26145</v>
      </c>
      <c r="C5" s="120">
        <v>25477</v>
      </c>
      <c r="D5" s="120">
        <v>19101</v>
      </c>
      <c r="E5" s="120">
        <v>11717</v>
      </c>
      <c r="F5" s="120">
        <v>6571</v>
      </c>
      <c r="G5" s="120">
        <v>2605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26145</v>
      </c>
      <c r="C7" s="52">
        <v>25477</v>
      </c>
      <c r="D7" s="52">
        <v>19101</v>
      </c>
      <c r="E7" s="52">
        <v>11717</v>
      </c>
      <c r="F7" s="52">
        <v>6571</v>
      </c>
      <c r="G7" s="52">
        <v>2605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52</v>
      </c>
      <c r="C9" s="52">
        <v>104</v>
      </c>
      <c r="D9" s="52">
        <v>127</v>
      </c>
      <c r="E9" s="52">
        <v>124</v>
      </c>
      <c r="F9" s="52">
        <v>114</v>
      </c>
      <c r="G9" s="52">
        <v>99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26145</v>
      </c>
      <c r="C13" s="52">
        <v>25227</v>
      </c>
      <c r="D13" s="52">
        <v>18884</v>
      </c>
      <c r="E13" s="52">
        <v>11572</v>
      </c>
      <c r="F13" s="52">
        <v>6490</v>
      </c>
      <c r="G13" s="52">
        <v>2573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250</v>
      </c>
      <c r="D14" s="52">
        <v>217</v>
      </c>
      <c r="E14" s="52">
        <v>145</v>
      </c>
      <c r="F14" s="52">
        <v>81</v>
      </c>
      <c r="G14" s="52">
        <v>32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23387</v>
      </c>
      <c r="C16" s="52">
        <v>22670</v>
      </c>
      <c r="D16" s="52">
        <v>16983</v>
      </c>
      <c r="E16" s="52">
        <v>10426</v>
      </c>
      <c r="F16" s="52">
        <v>5848</v>
      </c>
      <c r="G16" s="52">
        <v>2318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2758</v>
      </c>
      <c r="C17" s="36">
        <v>2807</v>
      </c>
      <c r="D17" s="36">
        <v>2118</v>
      </c>
      <c r="E17" s="36">
        <v>1291</v>
      </c>
      <c r="F17" s="36">
        <v>723</v>
      </c>
      <c r="G17" s="36">
        <v>287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2043</v>
      </c>
      <c r="D21" s="52">
        <v>6376</v>
      </c>
      <c r="E21" s="52">
        <v>7384</v>
      </c>
      <c r="F21" s="52">
        <v>5147</v>
      </c>
      <c r="G21" s="52">
        <v>3966</v>
      </c>
      <c r="H21" s="52">
        <v>2605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9</v>
      </c>
      <c r="F23" s="52">
        <v>10</v>
      </c>
      <c r="G23" s="52">
        <v>15</v>
      </c>
      <c r="H23" s="52">
        <v>99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4085</v>
      </c>
      <c r="D27" s="52">
        <v>6343</v>
      </c>
      <c r="E27" s="52">
        <v>7312</v>
      </c>
      <c r="F27" s="52">
        <v>5083</v>
      </c>
      <c r="G27" s="52">
        <v>3917</v>
      </c>
      <c r="H27" s="52">
        <v>2573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33</v>
      </c>
      <c r="E28" s="52">
        <v>72</v>
      </c>
      <c r="F28" s="52">
        <v>64</v>
      </c>
      <c r="G28" s="52">
        <v>49</v>
      </c>
      <c r="H28" s="52">
        <v>32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3654</v>
      </c>
      <c r="D30" s="52">
        <v>5687</v>
      </c>
      <c r="E30" s="52">
        <v>6557</v>
      </c>
      <c r="F30" s="52">
        <v>4579</v>
      </c>
      <c r="G30" s="52">
        <v>3530</v>
      </c>
      <c r="H30" s="52">
        <v>2318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431</v>
      </c>
      <c r="D31" s="36">
        <v>689</v>
      </c>
      <c r="E31" s="36">
        <v>827</v>
      </c>
      <c r="F31" s="36">
        <v>568</v>
      </c>
      <c r="G31" s="36">
        <v>436</v>
      </c>
      <c r="H31" s="36">
        <v>287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1375</v>
      </c>
      <c r="D35" s="52">
        <v>0</v>
      </c>
      <c r="E35" s="52">
        <v>0</v>
      </c>
      <c r="F35" s="52">
        <v>1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60</v>
      </c>
      <c r="D37" s="52">
        <v>31</v>
      </c>
      <c r="E37" s="52">
        <v>6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3167</v>
      </c>
      <c r="D41" s="52">
        <v>0</v>
      </c>
      <c r="E41" s="52">
        <v>0</v>
      </c>
      <c r="F41" s="52">
        <v>1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250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2937</v>
      </c>
      <c r="D44" s="52">
        <v>0</v>
      </c>
      <c r="E44" s="52">
        <v>0</v>
      </c>
      <c r="F44" s="52">
        <v>1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480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476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441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35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409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67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899</v>
      </c>
      <c r="D63" s="52">
        <v>0</v>
      </c>
      <c r="E63" s="52">
        <v>0</v>
      </c>
      <c r="F63" s="52">
        <v>1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49</v>
      </c>
      <c r="D65" s="52">
        <v>31</v>
      </c>
      <c r="E65" s="52">
        <v>6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2726</v>
      </c>
      <c r="D69" s="52">
        <f t="shared" si="6"/>
        <v>0</v>
      </c>
      <c r="E69" s="52">
        <f t="shared" si="6"/>
        <v>0</v>
      </c>
      <c r="F69" s="52">
        <f t="shared" si="6"/>
        <v>1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215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2528</v>
      </c>
      <c r="D72" s="52">
        <v>0</v>
      </c>
      <c r="E72" s="52">
        <v>0</v>
      </c>
      <c r="F72" s="52">
        <v>1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413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X82" s="138">
        <f>RES_hhdet_numvin!X48</f>
        <v>0</v>
      </c>
      <c r="Y82" s="138">
        <f>RES_hhdet_numvin!Y48</f>
        <v>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X94" s="39">
        <f>RES_hhdet_numvin!X60</f>
        <v>0</v>
      </c>
      <c r="Y94" s="39">
        <f>RES_hhdet_numvin!Y60</f>
        <v>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32.391728941184624</v>
      </c>
      <c r="C98" s="117">
        <f t="shared" si="12"/>
        <v>46.937529479712907</v>
      </c>
      <c r="D98" s="117">
        <f t="shared" si="12"/>
        <v>32.180825478456399</v>
      </c>
      <c r="E98" s="117">
        <f t="shared" si="12"/>
        <v>13.141319046622966</v>
      </c>
      <c r="F98" s="117">
        <f t="shared" si="12"/>
        <v>10.827204481762402</v>
      </c>
      <c r="G98" s="117">
        <f t="shared" si="12"/>
        <v>2.6515875019648609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26.967400365327027</v>
      </c>
      <c r="C99" s="122">
        <f t="shared" si="15"/>
        <v>41.48338438344377</v>
      </c>
      <c r="D99" s="122">
        <f t="shared" si="15"/>
        <v>27.997339708355366</v>
      </c>
      <c r="E99" s="122">
        <f t="shared" si="15"/>
        <v>10.366828316161561</v>
      </c>
      <c r="F99" s="122">
        <f t="shared" si="15"/>
        <v>9.3294397101219868</v>
      </c>
      <c r="G99" s="122">
        <f t="shared" si="15"/>
        <v>2.0727595444307001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1611</v>
      </c>
    </row>
    <row r="100" spans="1:105" ht="12" customHeight="1" x14ac:dyDescent="0.25">
      <c r="A100" s="97" t="s">
        <v>211</v>
      </c>
      <c r="B100" s="98">
        <v>26.703009458297515</v>
      </c>
      <c r="C100" s="98">
        <v>41.081513327601016</v>
      </c>
      <c r="D100" s="98">
        <v>27.730008598452258</v>
      </c>
      <c r="E100" s="98">
        <v>10.270335339638848</v>
      </c>
      <c r="F100" s="98">
        <v>9.243336199484105</v>
      </c>
      <c r="G100" s="98">
        <v>2.0540842648323405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1612</v>
      </c>
    </row>
    <row r="101" spans="1:105" ht="12" customHeight="1" x14ac:dyDescent="0.25">
      <c r="A101" s="97" t="s">
        <v>53</v>
      </c>
      <c r="B101" s="98">
        <v>0.26439090702951307</v>
      </c>
      <c r="C101" s="98">
        <v>0.4018710558427569</v>
      </c>
      <c r="D101" s="98">
        <v>0.26733110990310599</v>
      </c>
      <c r="E101" s="98">
        <v>9.6492976522712631E-2</v>
      </c>
      <c r="F101" s="98">
        <v>8.6103510637881464E-2</v>
      </c>
      <c r="G101" s="98">
        <v>1.8675279598359573E-2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2.159343745803993E-3</v>
      </c>
      <c r="C102" s="122">
        <f t="shared" si="18"/>
        <v>2.6077534683462303E-3</v>
      </c>
      <c r="D102" s="122">
        <f t="shared" si="18"/>
        <v>3.7077031525020732E-3</v>
      </c>
      <c r="E102" s="122">
        <f t="shared" si="18"/>
        <v>5.0727797229035299E-3</v>
      </c>
      <c r="F102" s="122">
        <f t="shared" si="18"/>
        <v>2.233477211867489E-3</v>
      </c>
      <c r="G102" s="122">
        <f t="shared" si="18"/>
        <v>1.8935202209410537E-3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1614</v>
      </c>
    </row>
    <row r="103" spans="1:105" ht="12" customHeight="1" x14ac:dyDescent="0.25">
      <c r="A103" s="97" t="s">
        <v>53</v>
      </c>
      <c r="B103" s="98">
        <v>2.159343745803993E-3</v>
      </c>
      <c r="C103" s="98">
        <v>2.6077534683462303E-3</v>
      </c>
      <c r="D103" s="98">
        <v>3.7077031525020732E-3</v>
      </c>
      <c r="E103" s="98">
        <v>5.0727797229035299E-3</v>
      </c>
      <c r="F103" s="98">
        <v>2.233477211867489E-3</v>
      </c>
      <c r="G103" s="98">
        <v>1.8935202209410537E-3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1615</v>
      </c>
    </row>
    <row r="104" spans="1:105" ht="12" customHeight="1" x14ac:dyDescent="0.25">
      <c r="A104" s="121" t="s">
        <v>55</v>
      </c>
      <c r="B104" s="122">
        <v>3.8115299634700874</v>
      </c>
      <c r="C104" s="122">
        <v>3.8424240033183654</v>
      </c>
      <c r="D104" s="122">
        <v>2.9307548636638665</v>
      </c>
      <c r="E104" s="122">
        <v>1.9892536139402044</v>
      </c>
      <c r="F104" s="122">
        <v>1.0664414946303535</v>
      </c>
      <c r="G104" s="122">
        <v>0.40857128812584265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3.8115299634700874</v>
      </c>
      <c r="C109" s="101">
        <v>3.8172175081786928</v>
      </c>
      <c r="D109" s="101">
        <v>2.9085429035799928</v>
      </c>
      <c r="E109" s="101">
        <v>1.9723255813162262</v>
      </c>
      <c r="F109" s="101">
        <v>1.0576241781425511</v>
      </c>
      <c r="G109" s="101">
        <v>0.4052738730758802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2.5206495139672831E-2</v>
      </c>
      <c r="D110" s="104">
        <v>2.221196008387372E-2</v>
      </c>
      <c r="E110" s="104">
        <v>1.6928032623978226E-2</v>
      </c>
      <c r="F110" s="104">
        <v>8.8173164878025331E-3</v>
      </c>
      <c r="G110" s="104">
        <v>3.2974150499624323E-3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8.5986958236265541E-3</v>
      </c>
      <c r="D111" s="98">
        <v>7.4345258830957484E-3</v>
      </c>
      <c r="E111" s="98">
        <v>6.7162372108867125E-3</v>
      </c>
      <c r="F111" s="98">
        <v>3.0489779227908737E-3</v>
      </c>
      <c r="G111" s="98">
        <v>9.9731465379814541E-4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1.6607799316046279E-2</v>
      </c>
      <c r="D112" s="98">
        <v>1.4777434200777971E-2</v>
      </c>
      <c r="E112" s="98">
        <v>1.0211795413091515E-2</v>
      </c>
      <c r="F112" s="98">
        <v>5.7683385650116586E-3</v>
      </c>
      <c r="G112" s="98">
        <v>2.3001003961642869E-3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1.6106392686417059</v>
      </c>
      <c r="C113" s="122">
        <v>1.6091133394824302</v>
      </c>
      <c r="D113" s="122">
        <v>1.2490232032846593</v>
      </c>
      <c r="E113" s="122">
        <v>0.78016433679829689</v>
      </c>
      <c r="F113" s="122">
        <v>0.42908979979819528</v>
      </c>
      <c r="G113" s="122">
        <v>0.16836314918737758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1625</v>
      </c>
    </row>
    <row r="114" spans="1:105" ht="12" customHeight="1" x14ac:dyDescent="0.25">
      <c r="A114" s="97" t="s">
        <v>50</v>
      </c>
      <c r="B114" s="98">
        <v>1.4869209679763284</v>
      </c>
      <c r="C114" s="98">
        <v>1.4520877106342378</v>
      </c>
      <c r="D114" s="98">
        <v>1.1584774607153729</v>
      </c>
      <c r="E114" s="98">
        <v>0.72312101972600085</v>
      </c>
      <c r="F114" s="98">
        <v>0.3882419372590008</v>
      </c>
      <c r="G114" s="98">
        <v>0.15398250148129428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0.12371830066537746</v>
      </c>
      <c r="C115" s="33">
        <v>0.15702562884819235</v>
      </c>
      <c r="D115" s="33">
        <v>9.0545742569286478E-2</v>
      </c>
      <c r="E115" s="33">
        <v>5.7043317072296026E-2</v>
      </c>
      <c r="F115" s="33">
        <v>4.0847862539194459E-2</v>
      </c>
      <c r="G115" s="33">
        <v>1.4380647706083292E-2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14.10352881237422</v>
      </c>
      <c r="C117" s="117">
        <f t="shared" si="19"/>
        <v>20.149693748303527</v>
      </c>
      <c r="D117" s="117">
        <f t="shared" si="19"/>
        <v>13.893696992390888</v>
      </c>
      <c r="E117" s="117">
        <f t="shared" si="19"/>
        <v>5.8576166498432762</v>
      </c>
      <c r="F117" s="117">
        <f t="shared" si="19"/>
        <v>4.6914362392813587</v>
      </c>
      <c r="G117" s="117">
        <f t="shared" si="19"/>
        <v>1.18667880391887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10.98230396237572</v>
      </c>
      <c r="C118" s="122">
        <f t="shared" si="22"/>
        <v>16.987816678393006</v>
      </c>
      <c r="D118" s="122">
        <f t="shared" si="22"/>
        <v>11.468570770754694</v>
      </c>
      <c r="E118" s="122">
        <f t="shared" si="22"/>
        <v>4.2450976047251157</v>
      </c>
      <c r="F118" s="122">
        <f t="shared" si="22"/>
        <v>3.8198814854022785</v>
      </c>
      <c r="G118" s="122">
        <f t="shared" si="22"/>
        <v>0.84840488991615248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1779</v>
      </c>
    </row>
    <row r="119" spans="1:105" ht="12" customHeight="1" x14ac:dyDescent="0.25">
      <c r="A119" s="97" t="s">
        <v>211</v>
      </c>
      <c r="B119" s="98">
        <v>10.717913055346207</v>
      </c>
      <c r="C119" s="98">
        <v>16.585945622550248</v>
      </c>
      <c r="D119" s="98">
        <v>11.201239660851588</v>
      </c>
      <c r="E119" s="98">
        <v>4.1486046282024027</v>
      </c>
      <c r="F119" s="98">
        <v>3.7337779747643971</v>
      </c>
      <c r="G119" s="98">
        <v>0.82972961031779291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1780</v>
      </c>
    </row>
    <row r="120" spans="1:105" ht="12" customHeight="1" x14ac:dyDescent="0.25">
      <c r="A120" s="97" t="s">
        <v>53</v>
      </c>
      <c r="B120" s="98">
        <v>0.26439090702951307</v>
      </c>
      <c r="C120" s="98">
        <v>0.4018710558427569</v>
      </c>
      <c r="D120" s="98">
        <v>0.26733110990310599</v>
      </c>
      <c r="E120" s="98">
        <v>9.6492976522712631E-2</v>
      </c>
      <c r="F120" s="98">
        <v>8.6103510637881464E-2</v>
      </c>
      <c r="G120" s="98">
        <v>1.8675279598359573E-2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3.6243581357454221E-3</v>
      </c>
      <c r="C121" s="122">
        <f t="shared" si="25"/>
        <v>5.0467000239892475E-3</v>
      </c>
      <c r="D121" s="122">
        <f t="shared" si="25"/>
        <v>7.5062995851833238E-3</v>
      </c>
      <c r="E121" s="122">
        <f t="shared" si="25"/>
        <v>1.0480130444396555E-2</v>
      </c>
      <c r="F121" s="122">
        <f t="shared" si="25"/>
        <v>4.684024108228298E-3</v>
      </c>
      <c r="G121" s="122">
        <f t="shared" si="25"/>
        <v>4.0491480000820141E-3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1782</v>
      </c>
    </row>
    <row r="122" spans="1:105" ht="12" customHeight="1" x14ac:dyDescent="0.25">
      <c r="A122" s="97" t="s">
        <v>53</v>
      </c>
      <c r="B122" s="98">
        <v>3.6243581357454221E-3</v>
      </c>
      <c r="C122" s="98">
        <v>5.0467000239892475E-3</v>
      </c>
      <c r="D122" s="98">
        <v>7.5062995851833238E-3</v>
      </c>
      <c r="E122" s="98">
        <v>1.0480130444396555E-2</v>
      </c>
      <c r="F122" s="98">
        <v>4.684024108228298E-3</v>
      </c>
      <c r="G122" s="98">
        <v>4.0491480000820141E-3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1783</v>
      </c>
    </row>
    <row r="123" spans="1:105" ht="12" customHeight="1" x14ac:dyDescent="0.25">
      <c r="A123" s="121" t="s">
        <v>55</v>
      </c>
      <c r="B123" s="122">
        <v>2.1740188455033125</v>
      </c>
      <c r="C123" s="122">
        <v>2.207296503529192</v>
      </c>
      <c r="D123" s="122">
        <v>1.6854842237635721</v>
      </c>
      <c r="E123" s="122">
        <v>1.1445828124768964</v>
      </c>
      <c r="F123" s="122">
        <v>0.6137323293084791</v>
      </c>
      <c r="G123" s="122">
        <v>0.23516723995561137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2.1740188455033125</v>
      </c>
      <c r="C128" s="101">
        <v>2.185629884192704</v>
      </c>
      <c r="D128" s="101">
        <v>1.6663328787801197</v>
      </c>
      <c r="E128" s="101">
        <v>1.130419692820992</v>
      </c>
      <c r="F128" s="101">
        <v>0.60617020353735207</v>
      </c>
      <c r="G128" s="101">
        <v>0.23228039530883046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2.1666619336487981E-2</v>
      </c>
      <c r="D129" s="104">
        <v>1.9151344983452286E-2</v>
      </c>
      <c r="E129" s="104">
        <v>1.4163119655904369E-2</v>
      </c>
      <c r="F129" s="104">
        <v>7.5621257711270574E-3</v>
      </c>
      <c r="G129" s="104">
        <v>2.8868446467808979E-3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5.0588200204417025E-3</v>
      </c>
      <c r="D130" s="98">
        <v>4.3739107826743159E-3</v>
      </c>
      <c r="E130" s="98">
        <v>3.951324242812854E-3</v>
      </c>
      <c r="F130" s="98">
        <v>1.7937872061153993E-3</v>
      </c>
      <c r="G130" s="98">
        <v>5.8674425061661084E-4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1.6607799316046279E-2</v>
      </c>
      <c r="D131" s="98">
        <v>1.4777434200777971E-2</v>
      </c>
      <c r="E131" s="98">
        <v>1.0211795413091515E-2</v>
      </c>
      <c r="F131" s="98">
        <v>5.7683385650116586E-3</v>
      </c>
      <c r="G131" s="98">
        <v>2.3001003961642869E-3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0.94358164635944197</v>
      </c>
      <c r="C132" s="122">
        <v>0.94953386635733983</v>
      </c>
      <c r="D132" s="122">
        <v>0.73213569828743996</v>
      </c>
      <c r="E132" s="122">
        <v>0.45745610219686739</v>
      </c>
      <c r="F132" s="122">
        <v>0.25313840046237246</v>
      </c>
      <c r="G132" s="122">
        <v>9.9057526047024155E-2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1793</v>
      </c>
    </row>
    <row r="133" spans="1:105" ht="12" customHeight="1" x14ac:dyDescent="0.25">
      <c r="A133" s="97" t="s">
        <v>50</v>
      </c>
      <c r="B133" s="98">
        <v>0.8527495703788156</v>
      </c>
      <c r="C133" s="98">
        <v>0.83391525519840981</v>
      </c>
      <c r="D133" s="98">
        <v>0.66543841872877418</v>
      </c>
      <c r="E133" s="98">
        <v>0.41542561513933968</v>
      </c>
      <c r="F133" s="98">
        <v>0.22304131539459252</v>
      </c>
      <c r="G133" s="98">
        <v>8.8461565425724503E-2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9.0832075980626426E-2</v>
      </c>
      <c r="C134" s="33">
        <v>0.11561861115892996</v>
      </c>
      <c r="D134" s="33">
        <v>6.6697279558665765E-2</v>
      </c>
      <c r="E134" s="33">
        <v>4.2030487057527689E-2</v>
      </c>
      <c r="F134" s="33">
        <v>3.0097085067779951E-2</v>
      </c>
      <c r="G134" s="33">
        <v>1.0595960621299649E-2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0.4354052492221932</v>
      </c>
      <c r="C136" s="119">
        <f t="shared" si="26"/>
        <v>0.42928748001133127</v>
      </c>
      <c r="D136" s="119">
        <f t="shared" si="26"/>
        <v>0.43173836549631356</v>
      </c>
      <c r="E136" s="119">
        <f t="shared" si="26"/>
        <v>0.44574038793682258</v>
      </c>
      <c r="F136" s="119">
        <f t="shared" si="26"/>
        <v>0.43330078850766363</v>
      </c>
      <c r="G136" s="119">
        <f t="shared" si="26"/>
        <v>0.44753522297096571</v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0.40724370215885064</v>
      </c>
      <c r="C137" s="124">
        <f t="shared" si="29"/>
        <v>0.40950893787665332</v>
      </c>
      <c r="D137" s="124">
        <f t="shared" si="29"/>
        <v>0.40963073242748416</v>
      </c>
      <c r="E137" s="124">
        <f t="shared" si="29"/>
        <v>0.40948856055686206</v>
      </c>
      <c r="F137" s="124">
        <f t="shared" si="29"/>
        <v>0.4094438255769951</v>
      </c>
      <c r="G137" s="124">
        <f t="shared" si="29"/>
        <v>0.40931177578978351</v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0.40137472415176761</v>
      </c>
      <c r="C138" s="111">
        <f t="shared" si="32"/>
        <v>0.4037325862435262</v>
      </c>
      <c r="D138" s="111">
        <f t="shared" si="32"/>
        <v>0.40393927831226067</v>
      </c>
      <c r="E138" s="111">
        <f t="shared" si="32"/>
        <v>0.40394052297305871</v>
      </c>
      <c r="F138" s="111">
        <f t="shared" si="32"/>
        <v>0.40394267764195241</v>
      </c>
      <c r="G138" s="111">
        <f t="shared" si="32"/>
        <v>0.40394136916555246</v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1.9352673039256789</v>
      </c>
      <c r="D140" s="124">
        <f t="shared" si="38"/>
        <v>2.0245147134062877</v>
      </c>
      <c r="E140" s="124">
        <f t="shared" si="38"/>
        <v>2.065954174410316</v>
      </c>
      <c r="F140" s="124">
        <f t="shared" si="38"/>
        <v>2.0971891198799475</v>
      </c>
      <c r="G140" s="124">
        <f t="shared" si="38"/>
        <v>2.1384234270651952</v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1.9352673039256789</v>
      </c>
      <c r="D141" s="111">
        <f t="shared" si="41"/>
        <v>2.0245147134062877</v>
      </c>
      <c r="E141" s="111">
        <f t="shared" si="41"/>
        <v>2.065954174410316</v>
      </c>
      <c r="F141" s="111">
        <f t="shared" si="41"/>
        <v>2.0971891198799475</v>
      </c>
      <c r="G141" s="111">
        <f t="shared" si="41"/>
        <v>2.1384234270651952</v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0.57037957626969449</v>
      </c>
      <c r="C142" s="124">
        <f t="shared" si="44"/>
        <v>0.57445417310087155</v>
      </c>
      <c r="D142" s="124">
        <f t="shared" si="44"/>
        <v>0.57510242315403803</v>
      </c>
      <c r="E142" s="124">
        <f t="shared" si="44"/>
        <v>0.5753830504345645</v>
      </c>
      <c r="F142" s="124">
        <f t="shared" si="44"/>
        <v>0.57549554513649992</v>
      </c>
      <c r="G142" s="124">
        <f t="shared" si="44"/>
        <v>0.57558435159344412</v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0.57037957626969449</v>
      </c>
      <c r="C147" s="112">
        <f t="shared" si="59"/>
        <v>0.57257148158568849</v>
      </c>
      <c r="D147" s="112">
        <f t="shared" si="59"/>
        <v>0.57290985005897854</v>
      </c>
      <c r="E147" s="112">
        <f t="shared" si="59"/>
        <v>0.57314051165254853</v>
      </c>
      <c r="F147" s="112">
        <f t="shared" si="59"/>
        <v>0.57314329235734429</v>
      </c>
      <c r="G147" s="112">
        <f t="shared" si="59"/>
        <v>0.57314426302862154</v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0.85956493421358715</v>
      </c>
      <c r="D148" s="113">
        <f t="shared" si="62"/>
        <v>0.86220868897367164</v>
      </c>
      <c r="E148" s="113">
        <f t="shared" si="62"/>
        <v>0.83666660919843627</v>
      </c>
      <c r="F148" s="113">
        <f t="shared" si="62"/>
        <v>0.85764481535716131</v>
      </c>
      <c r="G148" s="113">
        <f t="shared" si="62"/>
        <v>0.87548719316174284</v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0.58832410451613271</v>
      </c>
      <c r="D149" s="111">
        <f t="shared" si="65"/>
        <v>0.5883241045161326</v>
      </c>
      <c r="E149" s="111">
        <f t="shared" si="65"/>
        <v>0.58832410451613271</v>
      </c>
      <c r="F149" s="111">
        <f t="shared" si="65"/>
        <v>0.58832410451613271</v>
      </c>
      <c r="G149" s="111">
        <f t="shared" si="65"/>
        <v>0.58832410451613271</v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0.58584294120382951</v>
      </c>
      <c r="C151" s="124">
        <f t="shared" si="71"/>
        <v>0.59009756681450198</v>
      </c>
      <c r="D151" s="124">
        <f t="shared" si="71"/>
        <v>0.58616661112626434</v>
      </c>
      <c r="E151" s="124">
        <f t="shared" si="71"/>
        <v>0.58635864345480548</v>
      </c>
      <c r="F151" s="124">
        <f t="shared" si="71"/>
        <v>0.58994271264762221</v>
      </c>
      <c r="G151" s="124">
        <f t="shared" si="71"/>
        <v>0.58835633881366389</v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0.57350026581398728</v>
      </c>
      <c r="C152" s="111">
        <f t="shared" si="74"/>
        <v>0.57428711026978885</v>
      </c>
      <c r="D152" s="111">
        <f t="shared" si="74"/>
        <v>0.57440773885912155</v>
      </c>
      <c r="E152" s="111">
        <f t="shared" si="74"/>
        <v>0.57448975179389661</v>
      </c>
      <c r="F152" s="111">
        <f t="shared" si="74"/>
        <v>0.57449052765724018</v>
      </c>
      <c r="G152" s="111">
        <f t="shared" si="74"/>
        <v>0.5744910270630379</v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0.73418463955709468</v>
      </c>
      <c r="C153" s="45">
        <f t="shared" si="77"/>
        <v>0.73630407983085711</v>
      </c>
      <c r="D153" s="45">
        <f t="shared" si="77"/>
        <v>0.73661419815104345</v>
      </c>
      <c r="E153" s="45">
        <f t="shared" si="77"/>
        <v>0.73681702282948847</v>
      </c>
      <c r="F153" s="45">
        <f t="shared" si="77"/>
        <v>0.73680930156140012</v>
      </c>
      <c r="G153" s="45">
        <f t="shared" si="77"/>
        <v>0.73682081905235408</v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86.772171647204416</v>
      </c>
      <c r="C155" s="117">
        <f t="shared" si="80"/>
        <v>131.2882874017634</v>
      </c>
      <c r="D155" s="117">
        <f t="shared" si="80"/>
        <v>89.09064777592215</v>
      </c>
      <c r="E155" s="117">
        <f t="shared" si="80"/>
        <v>33.773273746880371</v>
      </c>
      <c r="F155" s="117">
        <f t="shared" si="80"/>
        <v>29.702385037379969</v>
      </c>
      <c r="G155" s="117">
        <f t="shared" si="80"/>
        <v>6.7794315143744015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82.84391856000002</v>
      </c>
      <c r="C156" s="122">
        <f t="shared" si="83"/>
        <v>127.45205927999996</v>
      </c>
      <c r="D156" s="122">
        <f t="shared" si="83"/>
        <v>86.030100000000061</v>
      </c>
      <c r="E156" s="122">
        <f t="shared" si="83"/>
        <v>31.862881440000027</v>
      </c>
      <c r="F156" s="122">
        <f t="shared" si="83"/>
        <v>28.676699999999983</v>
      </c>
      <c r="G156" s="122">
        <f t="shared" si="83"/>
        <v>6.3726296400000138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2115</v>
      </c>
    </row>
    <row r="157" spans="1:105" ht="12" customHeight="1" x14ac:dyDescent="0.25">
      <c r="A157" s="97" t="s">
        <v>211</v>
      </c>
      <c r="B157" s="98">
        <v>82.84391856000002</v>
      </c>
      <c r="C157" s="98">
        <v>127.45205927999996</v>
      </c>
      <c r="D157" s="98">
        <v>86.030100000000061</v>
      </c>
      <c r="E157" s="98">
        <v>31.862881440000027</v>
      </c>
      <c r="F157" s="98">
        <v>28.676699999999983</v>
      </c>
      <c r="G157" s="98">
        <v>6.3726296400000138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3.9282530872043977</v>
      </c>
      <c r="C170" s="122">
        <v>3.8362281217634431</v>
      </c>
      <c r="D170" s="122">
        <v>3.0605477759220912</v>
      </c>
      <c r="E170" s="122">
        <v>1.9103923068803459</v>
      </c>
      <c r="F170" s="122">
        <v>1.0256850373799864</v>
      </c>
      <c r="G170" s="122">
        <v>0.40680187437438814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3.9282530872043977</v>
      </c>
      <c r="C171" s="98">
        <v>3.8362281217634431</v>
      </c>
      <c r="D171" s="98">
        <v>3.0605477759220912</v>
      </c>
      <c r="E171" s="98">
        <v>1.9103923068803459</v>
      </c>
      <c r="F171" s="98">
        <v>1.0256850373799864</v>
      </c>
      <c r="G171" s="98">
        <v>0.40680187437438814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14408.713237176409</v>
      </c>
      <c r="C174" s="117">
        <f t="shared" si="87"/>
        <v>21426.520699025044</v>
      </c>
      <c r="D174" s="117">
        <f t="shared" si="87"/>
        <v>19593.895624022189</v>
      </c>
      <c r="E174" s="117">
        <f t="shared" si="87"/>
        <v>13043.743322712731</v>
      </c>
      <c r="F174" s="117">
        <f t="shared" si="87"/>
        <v>19163.047956611896</v>
      </c>
      <c r="G174" s="117">
        <f t="shared" si="87"/>
        <v>11837.989500134869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11995.825827070314</v>
      </c>
      <c r="C175" s="122">
        <f t="shared" si="90"/>
        <v>18936.757089902698</v>
      </c>
      <c r="D175" s="122">
        <f t="shared" si="90"/>
        <v>17046.702309207521</v>
      </c>
      <c r="E175" s="122">
        <f t="shared" si="90"/>
        <v>10289.85348783468</v>
      </c>
      <c r="F175" s="122">
        <f t="shared" si="90"/>
        <v>16512.157027654652</v>
      </c>
      <c r="G175" s="122">
        <f t="shared" si="90"/>
        <v>9253.8170831973275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2283</v>
      </c>
    </row>
    <row r="176" spans="1:105" ht="12" customHeight="1" x14ac:dyDescent="0.25">
      <c r="A176" s="97" t="s">
        <v>211</v>
      </c>
      <c r="B176" s="98">
        <v>11878.217632434504</v>
      </c>
      <c r="C176" s="98">
        <v>18753.306904266585</v>
      </c>
      <c r="D176" s="98">
        <v>16883.932778388553</v>
      </c>
      <c r="E176" s="98">
        <v>10194.076982162653</v>
      </c>
      <c r="F176" s="98">
        <v>16359.762593212623</v>
      </c>
      <c r="G176" s="98">
        <v>9170.4414587332503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2284</v>
      </c>
    </row>
    <row r="177" spans="1:105" ht="12" customHeight="1" x14ac:dyDescent="0.25">
      <c r="A177" s="97" t="s">
        <v>53</v>
      </c>
      <c r="B177" s="98">
        <v>117.60819463580941</v>
      </c>
      <c r="C177" s="98">
        <v>183.45018563611347</v>
      </c>
      <c r="D177" s="98">
        <v>162.76953081896878</v>
      </c>
      <c r="E177" s="98">
        <v>95.776505672027653</v>
      </c>
      <c r="F177" s="98">
        <v>152.39443444202732</v>
      </c>
      <c r="G177" s="98">
        <v>83.375624464077475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0.96053424225283757</v>
      </c>
      <c r="C178" s="122">
        <f t="shared" si="93"/>
        <v>1.1904138178304611</v>
      </c>
      <c r="D178" s="122">
        <f t="shared" si="93"/>
        <v>2.2575041968273446</v>
      </c>
      <c r="E178" s="122">
        <f t="shared" si="93"/>
        <v>5.0351137814601046</v>
      </c>
      <c r="F178" s="122">
        <f t="shared" si="93"/>
        <v>3.9530269325854355</v>
      </c>
      <c r="G178" s="122">
        <f t="shared" si="93"/>
        <v>8.4536046716101545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0.96053424225283757</v>
      </c>
      <c r="C179" s="98">
        <f>RES_hhdet_fech!C48</f>
        <v>1.1904138178304611</v>
      </c>
      <c r="D179" s="98">
        <f>RES_hhdet_fech!D48</f>
        <v>2.2575041968273446</v>
      </c>
      <c r="E179" s="98">
        <f>RES_hhdet_fech!E48</f>
        <v>5.0351137814601046</v>
      </c>
      <c r="F179" s="98">
        <f>RES_hhdet_fech!F48</f>
        <v>3.9530269325854355</v>
      </c>
      <c r="G179" s="98">
        <f>RES_hhdet_fech!G48</f>
        <v>8.4536046716101545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X179" s="98">
        <f>RES_hhdet_fech!X48</f>
        <v>0</v>
      </c>
      <c r="Y179" s="98">
        <f>RES_hhdet_fech!Y48</f>
        <v>0</v>
      </c>
      <c r="DA179" s="63" t="s">
        <v>2287</v>
      </c>
    </row>
    <row r="180" spans="1:105" ht="12" customHeight="1" x14ac:dyDescent="0.25">
      <c r="A180" s="121" t="s">
        <v>55</v>
      </c>
      <c r="B180" s="122">
        <v>1695.4711598836152</v>
      </c>
      <c r="C180" s="122">
        <v>1754.0287772733284</v>
      </c>
      <c r="D180" s="122">
        <v>1784.4447444851457</v>
      </c>
      <c r="E180" s="122">
        <v>1974.4831893935798</v>
      </c>
      <c r="F180" s="122">
        <v>1887.4927077387022</v>
      </c>
      <c r="G180" s="122">
        <v>1824.0629869111519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1695.4711598836152</v>
      </c>
      <c r="C185" s="101">
        <v>1759.7906853814643</v>
      </c>
      <c r="D185" s="101">
        <v>1791.2705977883563</v>
      </c>
      <c r="E185" s="101">
        <v>1982.2110707490244</v>
      </c>
      <c r="F185" s="101">
        <v>1895.2494902616131</v>
      </c>
      <c r="G185" s="101">
        <v>1831.8442067129756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1172.60615389758</v>
      </c>
      <c r="D186" s="104">
        <v>1190.4382293799601</v>
      </c>
      <c r="E186" s="104">
        <v>1357.7449614956329</v>
      </c>
      <c r="F186" s="104">
        <v>1265.99247843387</v>
      </c>
      <c r="G186" s="104">
        <v>1198.4042822207216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400.01132971510731</v>
      </c>
      <c r="D187" s="98">
        <v>398.44947474840347</v>
      </c>
      <c r="E187" s="98">
        <v>538.68854319043089</v>
      </c>
      <c r="F187" s="98">
        <v>437.77300298836872</v>
      </c>
      <c r="G187" s="98">
        <v>362.46154448976347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772.59482418247285</v>
      </c>
      <c r="D188" s="98">
        <v>791.98875463155673</v>
      </c>
      <c r="E188" s="98">
        <v>819.05641830520221</v>
      </c>
      <c r="F188" s="98">
        <v>828.2194754455013</v>
      </c>
      <c r="G188" s="98">
        <v>835.94273773095802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716.45571598022718</v>
      </c>
      <c r="C189" s="122">
        <v>734.5444180311913</v>
      </c>
      <c r="D189" s="122">
        <v>760.49106613269407</v>
      </c>
      <c r="E189" s="122">
        <v>774.37153170301201</v>
      </c>
      <c r="F189" s="122">
        <v>759.44519428595515</v>
      </c>
      <c r="G189" s="122">
        <v>751.65582535477972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2297</v>
      </c>
    </row>
    <row r="190" spans="1:105" ht="12" customHeight="1" x14ac:dyDescent="0.25">
      <c r="A190" s="97" t="s">
        <v>50</v>
      </c>
      <c r="B190" s="98">
        <v>739.42322048850644</v>
      </c>
      <c r="C190" s="98">
        <v>744.93957100468401</v>
      </c>
      <c r="D190" s="98">
        <v>793.3282027980797</v>
      </c>
      <c r="E190" s="98">
        <v>806.62741793721375</v>
      </c>
      <c r="F190" s="98">
        <v>772.10221106740414</v>
      </c>
      <c r="G190" s="98">
        <v>772.56966877802097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521.69827292905723</v>
      </c>
      <c r="C191" s="33">
        <v>650.59068881527503</v>
      </c>
      <c r="D191" s="33">
        <v>497.18932298432571</v>
      </c>
      <c r="E191" s="33">
        <v>513.87589275817413</v>
      </c>
      <c r="F191" s="33">
        <v>657.06866020861901</v>
      </c>
      <c r="G191" s="33">
        <v>582.7419262081836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6273.6293780039077</v>
      </c>
      <c r="C193" s="117">
        <f t="shared" si="94"/>
        <v>9198.1370762950901</v>
      </c>
      <c r="D193" s="117">
        <f t="shared" si="94"/>
        <v>8459.4364704207128</v>
      </c>
      <c r="E193" s="117">
        <f t="shared" si="94"/>
        <v>5814.1232088143115</v>
      </c>
      <c r="F193" s="117">
        <f t="shared" si="94"/>
        <v>8303.363789810106</v>
      </c>
      <c r="G193" s="117">
        <f t="shared" si="94"/>
        <v>5297.9172704708089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4885.22452026887</v>
      </c>
      <c r="C194" s="122">
        <f t="shared" si="97"/>
        <v>7754.7712827142386</v>
      </c>
      <c r="D194" s="122">
        <f t="shared" si="97"/>
        <v>6982.8531523939628</v>
      </c>
      <c r="E194" s="122">
        <f t="shared" si="97"/>
        <v>4213.5772930744288</v>
      </c>
      <c r="F194" s="122">
        <f t="shared" si="97"/>
        <v>6760.8007419309843</v>
      </c>
      <c r="G194" s="122">
        <f t="shared" si="97"/>
        <v>3787.6963031573332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2451</v>
      </c>
    </row>
    <row r="195" spans="1:105" ht="12" customHeight="1" x14ac:dyDescent="0.25">
      <c r="A195" s="97" t="s">
        <v>211</v>
      </c>
      <c r="B195" s="98">
        <v>4767.616325633061</v>
      </c>
      <c r="C195" s="98">
        <v>7571.3210970781247</v>
      </c>
      <c r="D195" s="98">
        <v>6820.0836215749941</v>
      </c>
      <c r="E195" s="98">
        <v>4117.8007874024015</v>
      </c>
      <c r="F195" s="98">
        <v>6608.4063074889573</v>
      </c>
      <c r="G195" s="98">
        <v>3704.3206786932556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2452</v>
      </c>
    </row>
    <row r="196" spans="1:105" ht="12" customHeight="1" x14ac:dyDescent="0.25">
      <c r="A196" s="97" t="s">
        <v>53</v>
      </c>
      <c r="B196" s="98">
        <v>117.60819463580941</v>
      </c>
      <c r="C196" s="98">
        <v>183.45018563611347</v>
      </c>
      <c r="D196" s="98">
        <v>162.76953081896878</v>
      </c>
      <c r="E196" s="98">
        <v>95.776505672027653</v>
      </c>
      <c r="F196" s="98">
        <v>152.39443444202732</v>
      </c>
      <c r="G196" s="98">
        <v>83.375624464077475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1.6122120909818036</v>
      </c>
      <c r="C197" s="122">
        <f t="shared" si="100"/>
        <v>2.3037689397886307</v>
      </c>
      <c r="D197" s="122">
        <f t="shared" si="100"/>
        <v>4.570350462053403</v>
      </c>
      <c r="E197" s="122">
        <f t="shared" si="100"/>
        <v>10.402314335438417</v>
      </c>
      <c r="F197" s="122">
        <f t="shared" si="100"/>
        <v>8.2902450736105777</v>
      </c>
      <c r="G197" s="122">
        <f t="shared" si="100"/>
        <v>18.077386272918933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1.6122120909818036</v>
      </c>
      <c r="C198" s="98">
        <f>RES_hhdet_tesh!C48</f>
        <v>2.3037689397886307</v>
      </c>
      <c r="D198" s="98">
        <f>RES_hhdet_tesh!D48</f>
        <v>4.570350462053403</v>
      </c>
      <c r="E198" s="98">
        <f>RES_hhdet_tesh!E48</f>
        <v>10.402314335438417</v>
      </c>
      <c r="F198" s="98">
        <f>RES_hhdet_tesh!F48</f>
        <v>8.2902450736105777</v>
      </c>
      <c r="G198" s="98">
        <f>RES_hhdet_tesh!G48</f>
        <v>18.077386272918933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X198" s="98">
        <f>RES_hhdet_tesh!X48</f>
        <v>0</v>
      </c>
      <c r="Y198" s="98">
        <f>RES_hhdet_tesh!Y48</f>
        <v>0</v>
      </c>
      <c r="DA198" s="63" t="s">
        <v>2455</v>
      </c>
    </row>
    <row r="199" spans="1:105" ht="12" customHeight="1" x14ac:dyDescent="0.25">
      <c r="A199" s="121" t="s">
        <v>55</v>
      </c>
      <c r="B199" s="122">
        <v>967.06212175190376</v>
      </c>
      <c r="C199" s="122">
        <v>1007.6091508436828</v>
      </c>
      <c r="D199" s="122">
        <v>1026.2384965378958</v>
      </c>
      <c r="E199" s="122">
        <v>1136.0841605450462</v>
      </c>
      <c r="F199" s="122">
        <v>1086.2436447812529</v>
      </c>
      <c r="G199" s="122">
        <v>1049.9021115868561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967.06212175190376</v>
      </c>
      <c r="C204" s="101">
        <v>1007.605960009559</v>
      </c>
      <c r="D204" s="101">
        <v>1026.2365695939839</v>
      </c>
      <c r="E204" s="101">
        <v>1136.085467292442</v>
      </c>
      <c r="F204" s="101">
        <v>1086.2495326871192</v>
      </c>
      <c r="G204" s="101">
        <v>1049.9109978397582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1007.9311315334209</v>
      </c>
      <c r="D205" s="104">
        <v>1026.4061850578346</v>
      </c>
      <c r="E205" s="104">
        <v>1135.9798730908126</v>
      </c>
      <c r="F205" s="104">
        <v>1085.7718854099712</v>
      </c>
      <c r="G205" s="104">
        <v>1049.1876013144326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235.336307350948</v>
      </c>
      <c r="D206" s="98">
        <v>234.41743042627783</v>
      </c>
      <c r="E206" s="98">
        <v>316.92345478561026</v>
      </c>
      <c r="F206" s="98">
        <v>257.55240996447031</v>
      </c>
      <c r="G206" s="98">
        <v>213.24486358347451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772.59482418247285</v>
      </c>
      <c r="D207" s="98">
        <v>791.98875463155673</v>
      </c>
      <c r="E207" s="98">
        <v>819.05641830520221</v>
      </c>
      <c r="F207" s="98">
        <v>828.2194754455013</v>
      </c>
      <c r="G207" s="98">
        <v>835.94273773095802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419.73052389215189</v>
      </c>
      <c r="C208" s="122">
        <v>433.45287379738051</v>
      </c>
      <c r="D208" s="122">
        <v>445.77447102680105</v>
      </c>
      <c r="E208" s="122">
        <v>454.05944085939814</v>
      </c>
      <c r="F208" s="122">
        <v>448.02915802425679</v>
      </c>
      <c r="G208" s="122">
        <v>442.24146945370092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2465</v>
      </c>
    </row>
    <row r="209" spans="1:105" ht="12" customHeight="1" x14ac:dyDescent="0.25">
      <c r="A209" s="97" t="s">
        <v>50</v>
      </c>
      <c r="B209" s="98">
        <v>424.05941349919294</v>
      </c>
      <c r="C209" s="98">
        <v>427.80919355789615</v>
      </c>
      <c r="D209" s="98">
        <v>455.69385914241559</v>
      </c>
      <c r="E209" s="98">
        <v>463.39918512090156</v>
      </c>
      <c r="F209" s="98">
        <v>443.56540664143483</v>
      </c>
      <c r="G209" s="98">
        <v>443.83434249403621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383.02285846797872</v>
      </c>
      <c r="C210" s="33">
        <v>479.03257847465466</v>
      </c>
      <c r="D210" s="33">
        <v>366.23671447935925</v>
      </c>
      <c r="E210" s="33">
        <v>378.63250540592333</v>
      </c>
      <c r="F210" s="33">
        <v>484.1343006061976</v>
      </c>
      <c r="G210" s="33">
        <v>429.37638336486032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3318.8820672099605</v>
      </c>
      <c r="C212" s="117">
        <f t="shared" si="101"/>
        <v>5153.2082820490405</v>
      </c>
      <c r="D212" s="117">
        <f t="shared" si="101"/>
        <v>4664.1876224240686</v>
      </c>
      <c r="E212" s="117">
        <f t="shared" si="101"/>
        <v>2882.4164672595689</v>
      </c>
      <c r="F212" s="117">
        <f t="shared" si="101"/>
        <v>4520.2229550114089</v>
      </c>
      <c r="G212" s="117">
        <f t="shared" si="101"/>
        <v>2602.4689114681005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3168.633335628228</v>
      </c>
      <c r="C213" s="122">
        <f t="shared" si="104"/>
        <v>5002.6321497821546</v>
      </c>
      <c r="D213" s="122">
        <f t="shared" si="104"/>
        <v>4503.9579079629366</v>
      </c>
      <c r="E213" s="122">
        <f t="shared" si="104"/>
        <v>2719.3719757617159</v>
      </c>
      <c r="F213" s="122">
        <f t="shared" si="104"/>
        <v>4364.1302693653906</v>
      </c>
      <c r="G213" s="122">
        <f t="shared" si="104"/>
        <v>2446.3069635316751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2619</v>
      </c>
    </row>
    <row r="214" spans="1:105" ht="12" customHeight="1" x14ac:dyDescent="0.25">
      <c r="A214" s="97" t="s">
        <v>211</v>
      </c>
      <c r="B214" s="98">
        <v>3168.633335628228</v>
      </c>
      <c r="C214" s="98">
        <v>5002.6321497821546</v>
      </c>
      <c r="D214" s="98">
        <v>4503.9579079629366</v>
      </c>
      <c r="E214" s="98">
        <v>2719.3719757617159</v>
      </c>
      <c r="F214" s="98">
        <v>4364.1302693653906</v>
      </c>
      <c r="G214" s="98">
        <v>2446.3069635316751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150.24873158173256</v>
      </c>
      <c r="C227" s="122">
        <v>150.57613226688554</v>
      </c>
      <c r="D227" s="122">
        <v>160.22971446113246</v>
      </c>
      <c r="E227" s="122">
        <v>163.04449149785319</v>
      </c>
      <c r="F227" s="122">
        <v>156.09268564601831</v>
      </c>
      <c r="G227" s="122">
        <v>156.16194793642538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167.96737876616913</v>
      </c>
      <c r="C228" s="98">
        <v>169.22047294942405</v>
      </c>
      <c r="D228" s="98">
        <v>180.21243454761179</v>
      </c>
      <c r="E228" s="98">
        <v>183.23348425861747</v>
      </c>
      <c r="F228" s="98">
        <v>175.39073826607154</v>
      </c>
      <c r="G228" s="98">
        <v>175.49692595961525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189.74605247502254</v>
      </c>
      <c r="C231" s="118">
        <f t="shared" si="108"/>
        <v>280.29707674023678</v>
      </c>
      <c r="D231" s="118">
        <f t="shared" si="108"/>
        <v>254.34262894479221</v>
      </c>
      <c r="E231" s="118">
        <f t="shared" si="108"/>
        <v>168.05059306612614</v>
      </c>
      <c r="F231" s="118">
        <f t="shared" si="108"/>
        <v>245.33971390684457</v>
      </c>
      <c r="G231" s="118">
        <f t="shared" si="108"/>
        <v>150.87235323602505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157.97112201467897</v>
      </c>
      <c r="C232" s="123">
        <f t="shared" si="111"/>
        <v>247.72653151667322</v>
      </c>
      <c r="D232" s="123">
        <f t="shared" si="111"/>
        <v>221.27825744093039</v>
      </c>
      <c r="E232" s="123">
        <f t="shared" si="111"/>
        <v>132.57053120503573</v>
      </c>
      <c r="F232" s="123">
        <f t="shared" si="111"/>
        <v>211.40101983369112</v>
      </c>
      <c r="G232" s="123">
        <f t="shared" si="111"/>
        <v>117.93769201618265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2787</v>
      </c>
    </row>
    <row r="233" spans="1:105" ht="12" customHeight="1" x14ac:dyDescent="0.25">
      <c r="A233" s="97" t="s">
        <v>211</v>
      </c>
      <c r="B233" s="99">
        <v>156.4223584086908</v>
      </c>
      <c r="C233" s="99">
        <v>245.32667614661324</v>
      </c>
      <c r="D233" s="99">
        <v>219.16539376261971</v>
      </c>
      <c r="E233" s="99">
        <v>131.33658338946049</v>
      </c>
      <c r="F233" s="99">
        <v>209.44995197477559</v>
      </c>
      <c r="G233" s="99">
        <v>116.87508956453534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2788</v>
      </c>
    </row>
    <row r="234" spans="1:105" ht="12" customHeight="1" x14ac:dyDescent="0.25">
      <c r="A234" s="97" t="s">
        <v>53</v>
      </c>
      <c r="B234" s="99">
        <v>1.5487636059881802</v>
      </c>
      <c r="C234" s="99">
        <v>2.3998553700599707</v>
      </c>
      <c r="D234" s="99">
        <v>2.1128636783106716</v>
      </c>
      <c r="E234" s="99">
        <v>1.2339478155752357</v>
      </c>
      <c r="F234" s="99">
        <v>1.9510678589155286</v>
      </c>
      <c r="G234" s="99">
        <v>1.0626024516473136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1.2649122633956931E-2</v>
      </c>
      <c r="C235" s="123">
        <f t="shared" si="114"/>
        <v>1.557273427338325E-2</v>
      </c>
      <c r="D235" s="123">
        <f t="shared" si="114"/>
        <v>2.9304001781607032E-2</v>
      </c>
      <c r="E235" s="123">
        <f t="shared" si="114"/>
        <v>6.4870477453846387E-2</v>
      </c>
      <c r="F235" s="123">
        <f t="shared" si="114"/>
        <v>5.0609615907783435E-2</v>
      </c>
      <c r="G235" s="123">
        <f t="shared" si="114"/>
        <v>0.10773917565295595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1.2649122633956931E-2</v>
      </c>
      <c r="C236" s="99">
        <f>RES_hhdet_fecs!C48</f>
        <v>1.557273427338325E-2</v>
      </c>
      <c r="D236" s="99">
        <f>RES_hhdet_fecs!D48</f>
        <v>2.9304001781607032E-2</v>
      </c>
      <c r="E236" s="99">
        <f>RES_hhdet_fecs!E48</f>
        <v>6.4870477453846387E-2</v>
      </c>
      <c r="F236" s="99">
        <f>RES_hhdet_fecs!F48</f>
        <v>5.0609615907783435E-2</v>
      </c>
      <c r="G236" s="99">
        <f>RES_hhdet_fecs!G48</f>
        <v>0.10773917565295595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X236" s="99">
        <f>RES_hhdet_fecs!X48</f>
        <v>0</v>
      </c>
      <c r="Y236" s="99">
        <f>RES_hhdet_fecs!Y48</f>
        <v>0</v>
      </c>
      <c r="DA236" s="63" t="s">
        <v>2791</v>
      </c>
    </row>
    <row r="237" spans="1:105" ht="12" customHeight="1" x14ac:dyDescent="0.25">
      <c r="A237" s="121" t="s">
        <v>55</v>
      </c>
      <c r="B237" s="123">
        <v>22.327389988101896</v>
      </c>
      <c r="C237" s="123">
        <v>22.945822408317412</v>
      </c>
      <c r="D237" s="123">
        <v>23.163355374958488</v>
      </c>
      <c r="E237" s="123">
        <v>25.438485162377418</v>
      </c>
      <c r="F237" s="123">
        <v>24.165097429508418</v>
      </c>
      <c r="G237" s="123">
        <v>23.247247793460446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22.327389988101896</v>
      </c>
      <c r="C242" s="102">
        <v>23.021198435150826</v>
      </c>
      <c r="D242" s="102">
        <v>23.251959780495977</v>
      </c>
      <c r="E242" s="102">
        <v>25.53804822589353</v>
      </c>
      <c r="F242" s="102">
        <v>24.264405577633777</v>
      </c>
      <c r="G242" s="102">
        <v>23.346417584288062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15.339778292611896</v>
      </c>
      <c r="D243" s="105">
        <v>15.452730517032775</v>
      </c>
      <c r="E243" s="105">
        <v>17.492666051974471</v>
      </c>
      <c r="F243" s="105">
        <v>16.208185314279088</v>
      </c>
      <c r="G243" s="105">
        <v>15.273376799726835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5.2328610863648706</v>
      </c>
      <c r="D244" s="99">
        <v>5.1721561068710615</v>
      </c>
      <c r="E244" s="99">
        <v>6.9402568665581779</v>
      </c>
      <c r="F244" s="99">
        <v>5.604698352395916</v>
      </c>
      <c r="G244" s="99">
        <v>4.6194859502208363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10.106917206247028</v>
      </c>
      <c r="D245" s="99">
        <v>10.280574410161714</v>
      </c>
      <c r="E245" s="99">
        <v>10.552409185416296</v>
      </c>
      <c r="F245" s="99">
        <v>10.603486961883172</v>
      </c>
      <c r="G245" s="99">
        <v>10.653890849505997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9.4348913496077262</v>
      </c>
      <c r="C246" s="123">
        <v>9.6091500809727748</v>
      </c>
      <c r="D246" s="123">
        <v>9.8717121271217305</v>
      </c>
      <c r="E246" s="123">
        <v>9.9767062212591551</v>
      </c>
      <c r="F246" s="123">
        <v>9.7229870277372488</v>
      </c>
      <c r="G246" s="123">
        <v>9.5796742507290009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2801</v>
      </c>
    </row>
    <row r="247" spans="1:105" ht="12" customHeight="1" x14ac:dyDescent="0.25">
      <c r="A247" s="97" t="s">
        <v>50</v>
      </c>
      <c r="B247" s="99">
        <v>9.7373467627950792</v>
      </c>
      <c r="C247" s="99">
        <v>9.7451372079387593</v>
      </c>
      <c r="D247" s="99">
        <v>10.297961395095484</v>
      </c>
      <c r="E247" s="99">
        <v>10.392278705125216</v>
      </c>
      <c r="F247" s="99">
        <v>9.8850316504457876</v>
      </c>
      <c r="G247" s="99">
        <v>9.8462161979437894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6.8701615641789298</v>
      </c>
      <c r="C248" s="110">
        <v>8.510885681856708</v>
      </c>
      <c r="D248" s="110">
        <v>6.4538692007769365</v>
      </c>
      <c r="E248" s="110">
        <v>6.6205801819194594</v>
      </c>
      <c r="F248" s="110">
        <v>8.4122858471016411</v>
      </c>
      <c r="G248" s="110">
        <v>7.4269068861161829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82.616427266814554</v>
      </c>
      <c r="C250" s="118">
        <f t="shared" si="115"/>
        <v>120.32802572835895</v>
      </c>
      <c r="D250" s="118">
        <f t="shared" si="115"/>
        <v>109.80947089665999</v>
      </c>
      <c r="E250" s="118">
        <f t="shared" si="115"/>
        <v>74.906936546308174</v>
      </c>
      <c r="F250" s="118">
        <f t="shared" si="115"/>
        <v>106.30589148808035</v>
      </c>
      <c r="G250" s="118">
        <f t="shared" si="115"/>
        <v>67.52069224563877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64.332744563445374</v>
      </c>
      <c r="C251" s="123">
        <f t="shared" si="118"/>
        <v>101.44622880526012</v>
      </c>
      <c r="D251" s="123">
        <f t="shared" si="118"/>
        <v>90.642374665805718</v>
      </c>
      <c r="E251" s="123">
        <f t="shared" si="118"/>
        <v>54.286115995408636</v>
      </c>
      <c r="F251" s="123">
        <f t="shared" si="118"/>
        <v>86.556842291584701</v>
      </c>
      <c r="G251" s="123">
        <f t="shared" si="118"/>
        <v>48.273286151692297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2955</v>
      </c>
    </row>
    <row r="252" spans="1:105" ht="12" customHeight="1" x14ac:dyDescent="0.25">
      <c r="A252" s="97" t="s">
        <v>211</v>
      </c>
      <c r="B252" s="99">
        <v>62.783980957457189</v>
      </c>
      <c r="C252" s="99">
        <v>99.046373435200152</v>
      </c>
      <c r="D252" s="99">
        <v>88.529510987495044</v>
      </c>
      <c r="E252" s="99">
        <v>53.052168179833401</v>
      </c>
      <c r="F252" s="99">
        <v>84.605774432669179</v>
      </c>
      <c r="G252" s="99">
        <v>47.210683700044981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2956</v>
      </c>
    </row>
    <row r="253" spans="1:105" ht="12" customHeight="1" x14ac:dyDescent="0.25">
      <c r="A253" s="97" t="s">
        <v>53</v>
      </c>
      <c r="B253" s="99">
        <v>1.5487636059881802</v>
      </c>
      <c r="C253" s="99">
        <v>2.3998553700599707</v>
      </c>
      <c r="D253" s="99">
        <v>2.1128636783106716</v>
      </c>
      <c r="E253" s="99">
        <v>1.2339478155752357</v>
      </c>
      <c r="F253" s="99">
        <v>1.9510678589155286</v>
      </c>
      <c r="G253" s="99">
        <v>1.0626024516473136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2.1230964554628525E-2</v>
      </c>
      <c r="C254" s="123">
        <f t="shared" si="121"/>
        <v>3.0137403472001417E-2</v>
      </c>
      <c r="D254" s="123">
        <f t="shared" si="121"/>
        <v>5.93263827685475E-2</v>
      </c>
      <c r="E254" s="123">
        <f t="shared" si="121"/>
        <v>0.13401943369176425</v>
      </c>
      <c r="F254" s="123">
        <f t="shared" si="121"/>
        <v>0.10613793584310653</v>
      </c>
      <c r="G254" s="123">
        <f t="shared" si="121"/>
        <v>0.23039197722897312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2.1230964554628525E-2</v>
      </c>
      <c r="C255" s="99">
        <f>RES_hhdet_tess!C48</f>
        <v>3.0137403472001417E-2</v>
      </c>
      <c r="D255" s="99">
        <f>RES_hhdet_tess!D48</f>
        <v>5.93263827685475E-2</v>
      </c>
      <c r="E255" s="99">
        <f>RES_hhdet_tess!E48</f>
        <v>0.13401943369176425</v>
      </c>
      <c r="F255" s="99">
        <f>RES_hhdet_tess!F48</f>
        <v>0.10613793584310653</v>
      </c>
      <c r="G255" s="99">
        <f>RES_hhdet_tess!G48</f>
        <v>0.23039197722897312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X255" s="99">
        <f>RES_hhdet_tess!X48</f>
        <v>0</v>
      </c>
      <c r="Y255" s="99">
        <f>RES_hhdet_tess!Y48</f>
        <v>0</v>
      </c>
      <c r="DA255" s="63" t="s">
        <v>2959</v>
      </c>
    </row>
    <row r="256" spans="1:105" ht="12" customHeight="1" x14ac:dyDescent="0.25">
      <c r="A256" s="121" t="s">
        <v>55</v>
      </c>
      <c r="B256" s="123">
        <v>12.735087240621777</v>
      </c>
      <c r="C256" s="123">
        <v>13.181323437689429</v>
      </c>
      <c r="D256" s="123">
        <v>13.32130180451674</v>
      </c>
      <c r="E256" s="123">
        <v>14.636873191163129</v>
      </c>
      <c r="F256" s="123">
        <v>13.906905918471582</v>
      </c>
      <c r="G256" s="123">
        <v>13.380752047531052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12.735087240621777</v>
      </c>
      <c r="C261" s="102">
        <v>13.181281695892437</v>
      </c>
      <c r="D261" s="102">
        <v>13.321276791421345</v>
      </c>
      <c r="E261" s="102">
        <v>14.636890026796078</v>
      </c>
      <c r="F261" s="102">
        <v>13.906981299858927</v>
      </c>
      <c r="G261" s="102">
        <v>13.380865300705233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13.185535518939956</v>
      </c>
      <c r="D262" s="105">
        <v>13.323478520154278</v>
      </c>
      <c r="E262" s="105">
        <v>14.635529591546078</v>
      </c>
      <c r="F262" s="105">
        <v>13.900866101139538</v>
      </c>
      <c r="G262" s="105">
        <v>13.371645784494529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3.0786183126929294</v>
      </c>
      <c r="D263" s="99">
        <v>3.0429041099925636</v>
      </c>
      <c r="E263" s="99">
        <v>4.0831204061297797</v>
      </c>
      <c r="F263" s="99">
        <v>3.2973791392563716</v>
      </c>
      <c r="G263" s="99">
        <v>2.7177549349885299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10.106917206247028</v>
      </c>
      <c r="D264" s="99">
        <v>10.280574410161714</v>
      </c>
      <c r="E264" s="99">
        <v>10.552409185416296</v>
      </c>
      <c r="F264" s="99">
        <v>10.603486961883172</v>
      </c>
      <c r="G264" s="99">
        <v>10.653890849505997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5.5273644981927603</v>
      </c>
      <c r="C265" s="123">
        <v>5.6703360819374113</v>
      </c>
      <c r="D265" s="123">
        <v>5.7864680435689904</v>
      </c>
      <c r="E265" s="123">
        <v>5.8499279260446375</v>
      </c>
      <c r="F265" s="123">
        <v>5.7360053421809534</v>
      </c>
      <c r="G265" s="123">
        <v>5.6362620691864436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2969</v>
      </c>
    </row>
    <row r="266" spans="1:105" ht="12" customHeight="1" x14ac:dyDescent="0.25">
      <c r="A266" s="97" t="s">
        <v>50</v>
      </c>
      <c r="B266" s="99">
        <v>5.5843709567859463</v>
      </c>
      <c r="C266" s="99">
        <v>5.5965066863297483</v>
      </c>
      <c r="D266" s="99">
        <v>5.9152287198153219</v>
      </c>
      <c r="E266" s="99">
        <v>5.9702576138803822</v>
      </c>
      <c r="F266" s="99">
        <v>5.6788570487731205</v>
      </c>
      <c r="G266" s="99">
        <v>5.6565628562414476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5.0439670916957144</v>
      </c>
      <c r="C267" s="110">
        <v>6.2665998505251208</v>
      </c>
      <c r="D267" s="110">
        <v>4.754011686302019</v>
      </c>
      <c r="E267" s="110">
        <v>4.878156179045809</v>
      </c>
      <c r="F267" s="110">
        <v>6.198250459537813</v>
      </c>
      <c r="G267" s="110">
        <v>5.4722996148536938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43.705829973658346</v>
      </c>
      <c r="C269" s="118">
        <f t="shared" si="122"/>
        <v>67.413148293257336</v>
      </c>
      <c r="D269" s="118">
        <f t="shared" si="122"/>
        <v>60.544455505044503</v>
      </c>
      <c r="E269" s="118">
        <f t="shared" si="122"/>
        <v>37.135949765515534</v>
      </c>
      <c r="F269" s="118">
        <f t="shared" si="122"/>
        <v>57.871284833632735</v>
      </c>
      <c r="G269" s="118">
        <f t="shared" si="122"/>
        <v>33.167845679565396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41.727228329102353</v>
      </c>
      <c r="C270" s="123">
        <f t="shared" si="125"/>
        <v>65.44334412887055</v>
      </c>
      <c r="D270" s="123">
        <f t="shared" si="125"/>
        <v>58.464560440116514</v>
      </c>
      <c r="E270" s="123">
        <f t="shared" si="125"/>
        <v>35.035346984972563</v>
      </c>
      <c r="F270" s="123">
        <f t="shared" si="125"/>
        <v>55.872869188791029</v>
      </c>
      <c r="G270" s="123">
        <f t="shared" si="125"/>
        <v>31.177598892235363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3123</v>
      </c>
    </row>
    <row r="271" spans="1:105" ht="12" customHeight="1" x14ac:dyDescent="0.25">
      <c r="A271" s="97" t="s">
        <v>211</v>
      </c>
      <c r="B271" s="99">
        <v>41.727228329102353</v>
      </c>
      <c r="C271" s="99">
        <v>65.44334412887055</v>
      </c>
      <c r="D271" s="99">
        <v>58.464560440116514</v>
      </c>
      <c r="E271" s="99">
        <v>35.035346984972563</v>
      </c>
      <c r="F271" s="99">
        <v>55.872869188791029</v>
      </c>
      <c r="G271" s="99">
        <v>31.177598892235363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1.9786016445559969</v>
      </c>
      <c r="C284" s="123">
        <v>1.9698041643867883</v>
      </c>
      <c r="D284" s="123">
        <v>2.0798950649279861</v>
      </c>
      <c r="E284" s="123">
        <v>2.1006027805429719</v>
      </c>
      <c r="F284" s="123">
        <v>1.9984156448417092</v>
      </c>
      <c r="G284" s="123">
        <v>1.9902467873300362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2.2119356906365306</v>
      </c>
      <c r="C285" s="99">
        <v>2.2137053681553689</v>
      </c>
      <c r="D285" s="99">
        <v>2.3392849105098903</v>
      </c>
      <c r="E285" s="99">
        <v>2.3607100306562443</v>
      </c>
      <c r="F285" s="99">
        <v>2.2454837897152653</v>
      </c>
      <c r="G285" s="99">
        <v>2.2366664715249116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0.91481673348261405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0.81654363062608681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0.80779020236619559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8.7534282598912098E-3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2.8292450591650855E-4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2.8292450591650855E-4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6.8338309533935396E-2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6.4815471638409561E-2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3.5228378955258349E-3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1.2017462694325434E-3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2.3210916260932917E-3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2.9651868816675343E-2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2.5956293351772936E-2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3.6955754649024087E-3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0.42960296775289464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0.37002325105165124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0.36126982279176001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8.7534282598912098E-3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6.143630289549034E-4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6.143630289549034E-4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4.1160612234370897E-2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3.8132504310458101E-2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3.028107923912796E-3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7.0701629781950428E-4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2.3210916260932917E-3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1.7804741437917576E-2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1.5045052464761783E-2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2.7596889731557918E-3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0.46960549805144025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0.45315796630234567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0.44723224140812928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0.60230656150385731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0.58832410451613271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0.85956493421358715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0.58832410451613271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0.60045933522762351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0.57963023690877402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0.74675486926598822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2.5746766837589727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2.5061035102766898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2.5061035102766898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6.8573173482283062E-2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6.8573173482283062E-2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22351.509685720168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19950.425260885269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19736.554734283305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213.8705266019638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6.9126302601029286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6.9126302601029286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1669.6944115119088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1709.30597540749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1170.5887064275846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399.32311752858516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771.26558889899957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724.47738306288704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738.07259579735751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641.48571129574646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10496.391838164211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9040.6941380897133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8826.8236114877491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213.8705266019638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15.01059249316287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15.01059249316287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1005.6678997599444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1005.6259073256864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1006.1970044315949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234.93141553259525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771.26558889899957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435.0192078213895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427.80919355789621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479.0325784746546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5408.9846297457407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5264.9233409174149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5264.9233409174149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144.06128882832576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167.66057086132778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239.85040131025815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214.08475635051789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211.7897466462432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2.2950097042746784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7.4178306759045229E-2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7.4178306759045229E-2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17.917218134150531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18.342283359295116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12.561396297328709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4.2850711803545245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8.2763251169741849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7.7742485188306549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7.9201365271178235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6.8836784383910734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112.63506716514156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97.014212804133862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94.719203099859186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2.2950097042746784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0.16107621740154776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0.16107621740154776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10.791658046094764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10.791207432138464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10.797335781944149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2.5210106649699635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8.2763251169741849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4.6681200975113919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4.5907506115631396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5.1404203923298279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58.042930986195401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56.497032815351844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56.497032815351844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1.5458981708435606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1.7991382135000853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2362847</v>
      </c>
      <c r="C5" s="120">
        <v>2426780</v>
      </c>
      <c r="D5" s="120">
        <v>2552064</v>
      </c>
      <c r="E5" s="120">
        <v>2619196</v>
      </c>
      <c r="F5" s="120">
        <v>2616415</v>
      </c>
      <c r="G5" s="120">
        <v>2539610</v>
      </c>
      <c r="H5" s="120">
        <v>2466813</v>
      </c>
      <c r="I5" s="120">
        <v>2417037</v>
      </c>
      <c r="J5" s="120">
        <v>2369167</v>
      </c>
      <c r="K5" s="120">
        <v>2249905</v>
      </c>
      <c r="L5" s="120">
        <v>2128681</v>
      </c>
      <c r="M5" s="120">
        <v>1973926</v>
      </c>
      <c r="N5" s="120">
        <v>1882766</v>
      </c>
      <c r="O5" s="120">
        <v>1893837</v>
      </c>
      <c r="P5" s="120">
        <v>1923114</v>
      </c>
      <c r="Q5" s="120">
        <v>2002346</v>
      </c>
      <c r="R5" s="120">
        <v>2134331</v>
      </c>
      <c r="S5" s="120">
        <v>2247167</v>
      </c>
      <c r="T5" s="120">
        <v>2354596</v>
      </c>
      <c r="U5" s="120">
        <v>2443554</v>
      </c>
      <c r="V5" s="120">
        <v>2479846</v>
      </c>
      <c r="W5" s="120">
        <v>2468710</v>
      </c>
      <c r="X5" s="120">
        <v>2395669</v>
      </c>
      <c r="Y5" s="120">
        <v>2292473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2362847</v>
      </c>
      <c r="C7" s="52">
        <v>2426780</v>
      </c>
      <c r="D7" s="52">
        <v>2552064</v>
      </c>
      <c r="E7" s="52">
        <v>2619196</v>
      </c>
      <c r="F7" s="52">
        <v>2616415</v>
      </c>
      <c r="G7" s="52">
        <v>2539610</v>
      </c>
      <c r="H7" s="52">
        <v>2466813</v>
      </c>
      <c r="I7" s="52">
        <v>2417037</v>
      </c>
      <c r="J7" s="52">
        <v>2369167</v>
      </c>
      <c r="K7" s="52">
        <v>2249905</v>
      </c>
      <c r="L7" s="52">
        <v>2128681</v>
      </c>
      <c r="M7" s="52">
        <v>1973926</v>
      </c>
      <c r="N7" s="52">
        <v>1882766</v>
      </c>
      <c r="O7" s="52">
        <v>1893837</v>
      </c>
      <c r="P7" s="52">
        <v>1923114</v>
      </c>
      <c r="Q7" s="52">
        <v>2002346</v>
      </c>
      <c r="R7" s="52">
        <v>2134331</v>
      </c>
      <c r="S7" s="52">
        <v>2247167</v>
      </c>
      <c r="T7" s="52">
        <v>2354596</v>
      </c>
      <c r="U7" s="52">
        <v>2443554</v>
      </c>
      <c r="V7" s="52">
        <v>2479846</v>
      </c>
      <c r="W7" s="52">
        <v>2468710</v>
      </c>
      <c r="X7" s="52">
        <v>2395669</v>
      </c>
      <c r="Y7" s="52">
        <v>2292473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4689</v>
      </c>
      <c r="C9" s="52">
        <v>10489</v>
      </c>
      <c r="D9" s="52">
        <v>17223</v>
      </c>
      <c r="E9" s="52">
        <v>25122</v>
      </c>
      <c r="F9" s="52">
        <v>32690</v>
      </c>
      <c r="G9" s="52">
        <v>38577</v>
      </c>
      <c r="H9" s="52">
        <v>44549</v>
      </c>
      <c r="I9" s="52">
        <v>50950</v>
      </c>
      <c r="J9" s="52">
        <v>59004</v>
      </c>
      <c r="K9" s="52">
        <v>64292</v>
      </c>
      <c r="L9" s="52">
        <v>68233</v>
      </c>
      <c r="M9" s="52">
        <v>69561</v>
      </c>
      <c r="N9" s="52">
        <v>74177</v>
      </c>
      <c r="O9" s="52">
        <v>85707</v>
      </c>
      <c r="P9" s="52">
        <v>106322</v>
      </c>
      <c r="Q9" s="52">
        <v>136963</v>
      </c>
      <c r="R9" s="52">
        <v>176073</v>
      </c>
      <c r="S9" s="52">
        <v>227120</v>
      </c>
      <c r="T9" s="52">
        <v>310200</v>
      </c>
      <c r="U9" s="52">
        <v>382081</v>
      </c>
      <c r="V9" s="52">
        <v>451589</v>
      </c>
      <c r="W9" s="52">
        <v>491693</v>
      </c>
      <c r="X9" s="52">
        <v>504057</v>
      </c>
      <c r="Y9" s="52">
        <v>497521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1523981</v>
      </c>
      <c r="C11" s="52">
        <v>1529412</v>
      </c>
      <c r="D11" s="52">
        <v>1512929</v>
      </c>
      <c r="E11" s="52">
        <v>1484314</v>
      </c>
      <c r="F11" s="52">
        <v>1474180</v>
      </c>
      <c r="G11" s="52">
        <v>1477235</v>
      </c>
      <c r="H11" s="52">
        <v>1440985</v>
      </c>
      <c r="I11" s="52">
        <v>1466885</v>
      </c>
      <c r="J11" s="52">
        <v>1490299</v>
      </c>
      <c r="K11" s="52">
        <v>1554610</v>
      </c>
      <c r="L11" s="52">
        <v>1610902</v>
      </c>
      <c r="M11" s="52">
        <v>1661602</v>
      </c>
      <c r="N11" s="52">
        <v>1723449</v>
      </c>
      <c r="O11" s="52">
        <v>1747835</v>
      </c>
      <c r="P11" s="52">
        <v>1780251</v>
      </c>
      <c r="Q11" s="52">
        <v>1775163</v>
      </c>
      <c r="R11" s="52">
        <v>1783447</v>
      </c>
      <c r="S11" s="52">
        <v>1777606</v>
      </c>
      <c r="T11" s="52">
        <v>1773520</v>
      </c>
      <c r="U11" s="52">
        <v>1786756</v>
      </c>
      <c r="V11" s="52">
        <v>1826502</v>
      </c>
      <c r="W11" s="52">
        <v>1835572</v>
      </c>
      <c r="X11" s="52">
        <v>1895699</v>
      </c>
      <c r="Y11" s="52">
        <v>1939773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212</v>
      </c>
      <c r="D12" s="52">
        <v>233</v>
      </c>
      <c r="E12" s="52">
        <v>233</v>
      </c>
      <c r="F12" s="52">
        <v>232</v>
      </c>
      <c r="G12" s="52">
        <v>230</v>
      </c>
      <c r="H12" s="52">
        <v>228</v>
      </c>
      <c r="I12" s="52">
        <v>253</v>
      </c>
      <c r="J12" s="52">
        <v>352</v>
      </c>
      <c r="K12" s="52">
        <v>478</v>
      </c>
      <c r="L12" s="52">
        <v>587</v>
      </c>
      <c r="M12" s="52">
        <v>755</v>
      </c>
      <c r="N12" s="52">
        <v>1234</v>
      </c>
      <c r="O12" s="52">
        <v>1218</v>
      </c>
      <c r="P12" s="52">
        <v>1432</v>
      </c>
      <c r="Q12" s="52">
        <v>1355</v>
      </c>
      <c r="R12" s="52">
        <v>1391</v>
      </c>
      <c r="S12" s="52">
        <v>1456</v>
      </c>
      <c r="T12" s="52">
        <v>1507</v>
      </c>
      <c r="U12" s="52">
        <v>1568</v>
      </c>
      <c r="V12" s="52">
        <v>1640</v>
      </c>
      <c r="W12" s="52">
        <v>2023</v>
      </c>
      <c r="X12" s="52">
        <v>2372</v>
      </c>
      <c r="Y12" s="52">
        <v>2559</v>
      </c>
      <c r="DA12" s="63" t="s">
        <v>1088</v>
      </c>
    </row>
    <row r="13" spans="1:105" ht="12" customHeight="1" x14ac:dyDescent="0.25">
      <c r="A13" s="97" t="s">
        <v>122</v>
      </c>
      <c r="B13" s="52">
        <v>838866</v>
      </c>
      <c r="C13" s="52">
        <v>883358</v>
      </c>
      <c r="D13" s="52">
        <v>1022803</v>
      </c>
      <c r="E13" s="52">
        <v>1117641</v>
      </c>
      <c r="F13" s="52">
        <v>1125425</v>
      </c>
      <c r="G13" s="52">
        <v>1045963</v>
      </c>
      <c r="H13" s="52">
        <v>1010183</v>
      </c>
      <c r="I13" s="52">
        <v>934356</v>
      </c>
      <c r="J13" s="52">
        <v>860677</v>
      </c>
      <c r="K13" s="52">
        <v>681262</v>
      </c>
      <c r="L13" s="52">
        <v>504279</v>
      </c>
      <c r="M13" s="52">
        <v>299914</v>
      </c>
      <c r="N13" s="52">
        <v>148458</v>
      </c>
      <c r="O13" s="52">
        <v>136044</v>
      </c>
      <c r="P13" s="52">
        <v>131740</v>
      </c>
      <c r="Q13" s="52">
        <v>209424</v>
      </c>
      <c r="R13" s="52">
        <v>323225</v>
      </c>
      <c r="S13" s="52">
        <v>432481</v>
      </c>
      <c r="T13" s="52">
        <v>532916</v>
      </c>
      <c r="U13" s="52">
        <v>600570</v>
      </c>
      <c r="V13" s="52">
        <v>595572</v>
      </c>
      <c r="W13" s="52">
        <v>574628</v>
      </c>
      <c r="X13" s="52">
        <v>451566</v>
      </c>
      <c r="Y13" s="52">
        <v>316175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13798</v>
      </c>
      <c r="D14" s="52">
        <v>16099</v>
      </c>
      <c r="E14" s="52">
        <v>17008</v>
      </c>
      <c r="F14" s="52">
        <v>16578</v>
      </c>
      <c r="G14" s="52">
        <v>16182</v>
      </c>
      <c r="H14" s="52">
        <v>15417</v>
      </c>
      <c r="I14" s="52">
        <v>15543</v>
      </c>
      <c r="J14" s="52">
        <v>17839</v>
      </c>
      <c r="K14" s="52">
        <v>13555</v>
      </c>
      <c r="L14" s="52">
        <v>12913</v>
      </c>
      <c r="M14" s="52">
        <v>11655</v>
      </c>
      <c r="N14" s="52">
        <v>9625</v>
      </c>
      <c r="O14" s="52">
        <v>8740</v>
      </c>
      <c r="P14" s="52">
        <v>9691</v>
      </c>
      <c r="Q14" s="52">
        <v>16404</v>
      </c>
      <c r="R14" s="52">
        <v>26268</v>
      </c>
      <c r="S14" s="52">
        <v>35624</v>
      </c>
      <c r="T14" s="52">
        <v>46653</v>
      </c>
      <c r="U14" s="52">
        <v>54660</v>
      </c>
      <c r="V14" s="52">
        <v>56132</v>
      </c>
      <c r="W14" s="52">
        <v>56487</v>
      </c>
      <c r="X14" s="52">
        <v>46032</v>
      </c>
      <c r="Y14" s="52">
        <v>33966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2321284</v>
      </c>
      <c r="C16" s="52">
        <v>2379400</v>
      </c>
      <c r="D16" s="52">
        <v>2457214</v>
      </c>
      <c r="E16" s="52">
        <v>2493428</v>
      </c>
      <c r="F16" s="52">
        <v>2495523</v>
      </c>
      <c r="G16" s="52">
        <v>2450123</v>
      </c>
      <c r="H16" s="52">
        <v>2395979</v>
      </c>
      <c r="I16" s="52">
        <v>2335092</v>
      </c>
      <c r="J16" s="52">
        <v>2308076</v>
      </c>
      <c r="K16" s="52">
        <v>2191344</v>
      </c>
      <c r="L16" s="52">
        <v>2069768</v>
      </c>
      <c r="M16" s="52">
        <v>1918147</v>
      </c>
      <c r="N16" s="52">
        <v>1814773</v>
      </c>
      <c r="O16" s="52">
        <v>1785319</v>
      </c>
      <c r="P16" s="52">
        <v>1839236</v>
      </c>
      <c r="Q16" s="52">
        <v>1946128</v>
      </c>
      <c r="R16" s="52">
        <v>2073030</v>
      </c>
      <c r="S16" s="52">
        <v>2184755</v>
      </c>
      <c r="T16" s="52">
        <v>2286899</v>
      </c>
      <c r="U16" s="52">
        <v>2362898</v>
      </c>
      <c r="V16" s="52">
        <v>2379080</v>
      </c>
      <c r="W16" s="52">
        <v>2378503</v>
      </c>
      <c r="X16" s="52">
        <v>2329220</v>
      </c>
      <c r="Y16" s="52">
        <v>2238248</v>
      </c>
      <c r="DA16" s="63" t="s">
        <v>1091</v>
      </c>
    </row>
    <row r="17" spans="1:105" ht="12" customHeight="1" x14ac:dyDescent="0.25">
      <c r="A17" s="109" t="s">
        <v>120</v>
      </c>
      <c r="B17" s="36">
        <v>41563</v>
      </c>
      <c r="C17" s="36">
        <v>47380</v>
      </c>
      <c r="D17" s="36">
        <v>94850</v>
      </c>
      <c r="E17" s="36">
        <v>125768</v>
      </c>
      <c r="F17" s="36">
        <v>120892</v>
      </c>
      <c r="G17" s="36">
        <v>89487</v>
      </c>
      <c r="H17" s="36">
        <v>70834</v>
      </c>
      <c r="I17" s="36">
        <v>81945</v>
      </c>
      <c r="J17" s="36">
        <v>61091</v>
      </c>
      <c r="K17" s="36">
        <v>58561</v>
      </c>
      <c r="L17" s="36">
        <v>58913</v>
      </c>
      <c r="M17" s="36">
        <v>55779</v>
      </c>
      <c r="N17" s="36">
        <v>67993</v>
      </c>
      <c r="O17" s="36">
        <v>108518</v>
      </c>
      <c r="P17" s="36">
        <v>83878</v>
      </c>
      <c r="Q17" s="36">
        <v>56218</v>
      </c>
      <c r="R17" s="36">
        <v>61301</v>
      </c>
      <c r="S17" s="36">
        <v>62412</v>
      </c>
      <c r="T17" s="36">
        <v>67697</v>
      </c>
      <c r="U17" s="36">
        <v>80656</v>
      </c>
      <c r="V17" s="36">
        <v>100766</v>
      </c>
      <c r="W17" s="36">
        <v>90207</v>
      </c>
      <c r="X17" s="36">
        <v>66449</v>
      </c>
      <c r="Y17" s="36">
        <v>54225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184597</v>
      </c>
      <c r="D21" s="52">
        <v>184659</v>
      </c>
      <c r="E21" s="52">
        <v>185097</v>
      </c>
      <c r="F21" s="52">
        <v>186341</v>
      </c>
      <c r="G21" s="52">
        <v>188755</v>
      </c>
      <c r="H21" s="52">
        <v>192612</v>
      </c>
      <c r="I21" s="52">
        <v>198085</v>
      </c>
      <c r="J21" s="52">
        <v>205361</v>
      </c>
      <c r="K21" s="52">
        <v>214657</v>
      </c>
      <c r="L21" s="52">
        <v>226180</v>
      </c>
      <c r="M21" s="52">
        <v>240090</v>
      </c>
      <c r="N21" s="52">
        <v>256533</v>
      </c>
      <c r="O21" s="52">
        <v>238736</v>
      </c>
      <c r="P21" s="52">
        <v>113105</v>
      </c>
      <c r="Q21" s="52">
        <v>138403</v>
      </c>
      <c r="R21" s="52">
        <v>167185</v>
      </c>
      <c r="S21" s="52">
        <v>199789</v>
      </c>
      <c r="T21" s="52">
        <v>187085</v>
      </c>
      <c r="U21" s="52">
        <v>160592</v>
      </c>
      <c r="V21" s="52">
        <v>142671</v>
      </c>
      <c r="W21" s="52">
        <v>136809</v>
      </c>
      <c r="X21" s="52">
        <v>145216</v>
      </c>
      <c r="Y21" s="52">
        <v>153734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733</v>
      </c>
      <c r="D23" s="52">
        <v>745</v>
      </c>
      <c r="E23" s="52">
        <v>837</v>
      </c>
      <c r="F23" s="52">
        <v>1095</v>
      </c>
      <c r="G23" s="52">
        <v>1617</v>
      </c>
      <c r="H23" s="52">
        <v>2507</v>
      </c>
      <c r="I23" s="52">
        <v>3417</v>
      </c>
      <c r="J23" s="52">
        <v>5029</v>
      </c>
      <c r="K23" s="52">
        <v>7610</v>
      </c>
      <c r="L23" s="52">
        <v>8247</v>
      </c>
      <c r="M23" s="52">
        <v>8774</v>
      </c>
      <c r="N23" s="52">
        <v>9003</v>
      </c>
      <c r="O23" s="52">
        <v>9559</v>
      </c>
      <c r="P23" s="52">
        <v>10542</v>
      </c>
      <c r="Q23" s="52">
        <v>11786</v>
      </c>
      <c r="R23" s="52">
        <v>13131</v>
      </c>
      <c r="S23" s="52">
        <v>14115</v>
      </c>
      <c r="T23" s="52">
        <v>16248</v>
      </c>
      <c r="U23" s="52">
        <v>20375</v>
      </c>
      <c r="V23" s="52">
        <v>28157</v>
      </c>
      <c r="W23" s="52">
        <v>42075</v>
      </c>
      <c r="X23" s="52">
        <v>64473</v>
      </c>
      <c r="Y23" s="52">
        <v>71642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119061</v>
      </c>
      <c r="D25" s="52">
        <v>119091</v>
      </c>
      <c r="E25" s="52">
        <v>119299</v>
      </c>
      <c r="F25" s="52">
        <v>119833</v>
      </c>
      <c r="G25" s="52">
        <v>120847</v>
      </c>
      <c r="H25" s="52">
        <v>122478</v>
      </c>
      <c r="I25" s="52">
        <v>134126</v>
      </c>
      <c r="J25" s="52">
        <v>186278</v>
      </c>
      <c r="K25" s="52">
        <v>187234</v>
      </c>
      <c r="L25" s="52">
        <v>196589</v>
      </c>
      <c r="M25" s="52">
        <v>212734</v>
      </c>
      <c r="N25" s="52">
        <v>238696</v>
      </c>
      <c r="O25" s="52">
        <v>229973</v>
      </c>
      <c r="P25" s="52">
        <v>97146</v>
      </c>
      <c r="Q25" s="52">
        <v>125239</v>
      </c>
      <c r="R25" s="52">
        <v>156544</v>
      </c>
      <c r="S25" s="52">
        <v>193760</v>
      </c>
      <c r="T25" s="52">
        <v>182454</v>
      </c>
      <c r="U25" s="52">
        <v>156681</v>
      </c>
      <c r="V25" s="52">
        <v>136030</v>
      </c>
      <c r="W25" s="52">
        <v>126283</v>
      </c>
      <c r="X25" s="52">
        <v>130470</v>
      </c>
      <c r="Y25" s="52">
        <v>137233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3</v>
      </c>
      <c r="H26" s="52">
        <v>2</v>
      </c>
      <c r="I26" s="52">
        <v>6</v>
      </c>
      <c r="J26" s="52">
        <v>15</v>
      </c>
      <c r="K26" s="52">
        <v>16</v>
      </c>
      <c r="L26" s="52">
        <v>29</v>
      </c>
      <c r="M26" s="52">
        <v>39</v>
      </c>
      <c r="N26" s="52">
        <v>53</v>
      </c>
      <c r="O26" s="52">
        <v>86</v>
      </c>
      <c r="P26" s="52">
        <v>52</v>
      </c>
      <c r="Q26" s="52">
        <v>77</v>
      </c>
      <c r="R26" s="52">
        <v>97</v>
      </c>
      <c r="S26" s="52">
        <v>112</v>
      </c>
      <c r="T26" s="52">
        <v>113</v>
      </c>
      <c r="U26" s="52">
        <v>108</v>
      </c>
      <c r="V26" s="52">
        <v>104</v>
      </c>
      <c r="W26" s="52">
        <v>108</v>
      </c>
      <c r="X26" s="52">
        <v>110</v>
      </c>
      <c r="Y26" s="52">
        <v>109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131073</v>
      </c>
      <c r="D27" s="52">
        <v>131416</v>
      </c>
      <c r="E27" s="52">
        <v>134001</v>
      </c>
      <c r="F27" s="52">
        <v>141737</v>
      </c>
      <c r="G27" s="52">
        <v>157234</v>
      </c>
      <c r="H27" s="52">
        <v>182249</v>
      </c>
      <c r="I27" s="52">
        <v>139553</v>
      </c>
      <c r="J27" s="52">
        <v>136268</v>
      </c>
      <c r="K27" s="52">
        <v>197567</v>
      </c>
      <c r="L27" s="52">
        <v>198612</v>
      </c>
      <c r="M27" s="52">
        <v>204365</v>
      </c>
      <c r="N27" s="52">
        <v>151457</v>
      </c>
      <c r="O27" s="52">
        <v>22878</v>
      </c>
      <c r="P27" s="52">
        <v>39875</v>
      </c>
      <c r="Q27" s="52">
        <v>41883</v>
      </c>
      <c r="R27" s="52">
        <v>29035</v>
      </c>
      <c r="S27" s="52">
        <v>14568</v>
      </c>
      <c r="T27" s="52">
        <v>16646</v>
      </c>
      <c r="U27" s="52">
        <v>22154</v>
      </c>
      <c r="V27" s="52">
        <v>39972</v>
      </c>
      <c r="W27" s="52">
        <v>65243</v>
      </c>
      <c r="X27" s="52">
        <v>123062</v>
      </c>
      <c r="Y27" s="52">
        <v>135391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27</v>
      </c>
      <c r="E28" s="52">
        <v>194</v>
      </c>
      <c r="F28" s="52">
        <v>544</v>
      </c>
      <c r="G28" s="52">
        <v>1100</v>
      </c>
      <c r="H28" s="52">
        <v>1855</v>
      </c>
      <c r="I28" s="52">
        <v>2826</v>
      </c>
      <c r="J28" s="52">
        <v>4032</v>
      </c>
      <c r="K28" s="52">
        <v>5503</v>
      </c>
      <c r="L28" s="52">
        <v>1483</v>
      </c>
      <c r="M28" s="52">
        <v>1258</v>
      </c>
      <c r="N28" s="52">
        <v>2030</v>
      </c>
      <c r="O28" s="52">
        <v>1459</v>
      </c>
      <c r="P28" s="52">
        <v>2143</v>
      </c>
      <c r="Q28" s="52">
        <v>2824</v>
      </c>
      <c r="R28" s="52">
        <v>2530</v>
      </c>
      <c r="S28" s="52">
        <v>871</v>
      </c>
      <c r="T28" s="52">
        <v>1090</v>
      </c>
      <c r="U28" s="52">
        <v>1796</v>
      </c>
      <c r="V28" s="52">
        <v>3301</v>
      </c>
      <c r="W28" s="52">
        <v>5463</v>
      </c>
      <c r="X28" s="52">
        <v>10455</v>
      </c>
      <c r="Y28" s="52">
        <v>12066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362701</v>
      </c>
      <c r="D30" s="52">
        <v>363522</v>
      </c>
      <c r="E30" s="52">
        <v>369315</v>
      </c>
      <c r="F30" s="52">
        <v>385143</v>
      </c>
      <c r="G30" s="52">
        <v>415790</v>
      </c>
      <c r="H30" s="52">
        <v>465794</v>
      </c>
      <c r="I30" s="52">
        <v>322003</v>
      </c>
      <c r="J30" s="52">
        <v>337059</v>
      </c>
      <c r="K30" s="52">
        <v>409737</v>
      </c>
      <c r="L30" s="52">
        <v>406440</v>
      </c>
      <c r="M30" s="52">
        <v>386917</v>
      </c>
      <c r="N30" s="52">
        <v>381246</v>
      </c>
      <c r="O30" s="52">
        <v>361168</v>
      </c>
      <c r="P30" s="52">
        <v>241832</v>
      </c>
      <c r="Q30" s="52">
        <v>265295</v>
      </c>
      <c r="R30" s="52">
        <v>293833</v>
      </c>
      <c r="S30" s="52">
        <v>312226</v>
      </c>
      <c r="T30" s="52">
        <v>309790</v>
      </c>
      <c r="U30" s="52">
        <v>301937</v>
      </c>
      <c r="V30" s="52">
        <v>322236</v>
      </c>
      <c r="W30" s="52">
        <v>337472</v>
      </c>
      <c r="X30" s="52">
        <v>353064</v>
      </c>
      <c r="Y30" s="52">
        <v>397029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6494</v>
      </c>
      <c r="D31" s="36">
        <v>6518</v>
      </c>
      <c r="E31" s="36">
        <v>7866</v>
      </c>
      <c r="F31" s="36">
        <v>6666</v>
      </c>
      <c r="G31" s="36">
        <v>80927</v>
      </c>
      <c r="H31" s="36">
        <v>38300</v>
      </c>
      <c r="I31" s="36">
        <v>781</v>
      </c>
      <c r="J31" s="36">
        <v>50878</v>
      </c>
      <c r="K31" s="36">
        <v>19416</v>
      </c>
      <c r="L31" s="36">
        <v>1046</v>
      </c>
      <c r="M31" s="36">
        <v>12618</v>
      </c>
      <c r="N31" s="36">
        <v>2667</v>
      </c>
      <c r="O31" s="36">
        <v>5094</v>
      </c>
      <c r="P31" s="36">
        <v>25495</v>
      </c>
      <c r="Q31" s="36">
        <v>38117</v>
      </c>
      <c r="R31" s="36">
        <v>1738</v>
      </c>
      <c r="S31" s="36">
        <v>3518</v>
      </c>
      <c r="T31" s="36">
        <v>5993</v>
      </c>
      <c r="U31" s="36">
        <v>9322</v>
      </c>
      <c r="V31" s="36">
        <v>13655</v>
      </c>
      <c r="W31" s="36">
        <v>18996</v>
      </c>
      <c r="X31" s="36">
        <v>27587</v>
      </c>
      <c r="Y31" s="36">
        <v>22567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248530</v>
      </c>
      <c r="D35" s="52">
        <v>309943</v>
      </c>
      <c r="E35" s="52">
        <v>252229</v>
      </c>
      <c r="F35" s="52">
        <v>183560</v>
      </c>
      <c r="G35" s="52">
        <v>111950</v>
      </c>
      <c r="H35" s="52">
        <v>119815</v>
      </c>
      <c r="I35" s="52">
        <v>148309</v>
      </c>
      <c r="J35" s="52">
        <v>157491</v>
      </c>
      <c r="K35" s="52">
        <v>95395</v>
      </c>
      <c r="L35" s="52">
        <v>104956</v>
      </c>
      <c r="M35" s="52">
        <v>85335</v>
      </c>
      <c r="N35" s="52">
        <v>165373</v>
      </c>
      <c r="O35" s="52">
        <v>249807</v>
      </c>
      <c r="P35" s="52">
        <v>142382</v>
      </c>
      <c r="Q35" s="52">
        <v>217635</v>
      </c>
      <c r="R35" s="52">
        <v>299170</v>
      </c>
      <c r="S35" s="52">
        <v>312625</v>
      </c>
      <c r="T35" s="52">
        <v>294514</v>
      </c>
      <c r="U35" s="52">
        <v>249550</v>
      </c>
      <c r="V35" s="52">
        <v>178963</v>
      </c>
      <c r="W35" s="52">
        <v>125673</v>
      </c>
      <c r="X35" s="52">
        <v>72175</v>
      </c>
      <c r="Y35" s="52">
        <v>50538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6533</v>
      </c>
      <c r="D37" s="52">
        <v>7479</v>
      </c>
      <c r="E37" s="52">
        <v>8736</v>
      </c>
      <c r="F37" s="52">
        <v>8663</v>
      </c>
      <c r="G37" s="52">
        <v>7504</v>
      </c>
      <c r="H37" s="52">
        <v>8479</v>
      </c>
      <c r="I37" s="52">
        <v>9818</v>
      </c>
      <c r="J37" s="52">
        <v>13083</v>
      </c>
      <c r="K37" s="52">
        <v>12898</v>
      </c>
      <c r="L37" s="52">
        <v>12188</v>
      </c>
      <c r="M37" s="52">
        <v>10102</v>
      </c>
      <c r="N37" s="52">
        <v>13619</v>
      </c>
      <c r="O37" s="52">
        <v>21089</v>
      </c>
      <c r="P37" s="52">
        <v>31157</v>
      </c>
      <c r="Q37" s="52">
        <v>42427</v>
      </c>
      <c r="R37" s="52">
        <v>52241</v>
      </c>
      <c r="S37" s="52">
        <v>65162</v>
      </c>
      <c r="T37" s="52">
        <v>99328</v>
      </c>
      <c r="U37" s="52">
        <v>92256</v>
      </c>
      <c r="V37" s="52">
        <v>97665</v>
      </c>
      <c r="W37" s="52">
        <v>82179</v>
      </c>
      <c r="X37" s="52">
        <v>76837</v>
      </c>
      <c r="Y37" s="52">
        <v>65106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124492</v>
      </c>
      <c r="D39" s="52">
        <v>102608</v>
      </c>
      <c r="E39" s="52">
        <v>90684</v>
      </c>
      <c r="F39" s="52">
        <v>109699</v>
      </c>
      <c r="G39" s="52">
        <v>123902</v>
      </c>
      <c r="H39" s="52">
        <v>86228</v>
      </c>
      <c r="I39" s="52">
        <v>160026</v>
      </c>
      <c r="J39" s="52">
        <v>209692</v>
      </c>
      <c r="K39" s="52">
        <v>251545</v>
      </c>
      <c r="L39" s="52">
        <v>252881</v>
      </c>
      <c r="M39" s="52">
        <v>263434</v>
      </c>
      <c r="N39" s="52">
        <v>300543</v>
      </c>
      <c r="O39" s="52">
        <v>254359</v>
      </c>
      <c r="P39" s="52">
        <v>129562</v>
      </c>
      <c r="Q39" s="52">
        <v>120151</v>
      </c>
      <c r="R39" s="52">
        <v>164828</v>
      </c>
      <c r="S39" s="52">
        <v>187919</v>
      </c>
      <c r="T39" s="52">
        <v>178368</v>
      </c>
      <c r="U39" s="52">
        <v>169917</v>
      </c>
      <c r="V39" s="52">
        <v>175776</v>
      </c>
      <c r="W39" s="52">
        <v>135353</v>
      </c>
      <c r="X39" s="52">
        <v>190597</v>
      </c>
      <c r="Y39" s="52">
        <v>181307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212</v>
      </c>
      <c r="D40" s="52">
        <v>21</v>
      </c>
      <c r="E40" s="52">
        <v>0</v>
      </c>
      <c r="F40" s="52">
        <v>0</v>
      </c>
      <c r="G40" s="52">
        <v>1</v>
      </c>
      <c r="H40" s="52">
        <v>0</v>
      </c>
      <c r="I40" s="52">
        <v>31</v>
      </c>
      <c r="J40" s="52">
        <v>114</v>
      </c>
      <c r="K40" s="52">
        <v>142</v>
      </c>
      <c r="L40" s="52">
        <v>138</v>
      </c>
      <c r="M40" s="52">
        <v>207</v>
      </c>
      <c r="N40" s="52">
        <v>532</v>
      </c>
      <c r="O40" s="52">
        <v>70</v>
      </c>
      <c r="P40" s="52">
        <v>266</v>
      </c>
      <c r="Q40" s="52">
        <v>0</v>
      </c>
      <c r="R40" s="52">
        <v>133</v>
      </c>
      <c r="S40" s="52">
        <v>177</v>
      </c>
      <c r="T40" s="52">
        <v>164</v>
      </c>
      <c r="U40" s="52">
        <v>169</v>
      </c>
      <c r="V40" s="52">
        <v>176</v>
      </c>
      <c r="W40" s="52">
        <v>491</v>
      </c>
      <c r="X40" s="52">
        <v>459</v>
      </c>
      <c r="Y40" s="52">
        <v>296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175565</v>
      </c>
      <c r="D41" s="52">
        <v>270861</v>
      </c>
      <c r="E41" s="52">
        <v>228839</v>
      </c>
      <c r="F41" s="52">
        <v>149521</v>
      </c>
      <c r="G41" s="52">
        <v>77772</v>
      </c>
      <c r="H41" s="52">
        <v>146469</v>
      </c>
      <c r="I41" s="52">
        <v>63726</v>
      </c>
      <c r="J41" s="52">
        <v>62589</v>
      </c>
      <c r="K41" s="52">
        <v>18152</v>
      </c>
      <c r="L41" s="52">
        <v>21629</v>
      </c>
      <c r="M41" s="52">
        <v>0</v>
      </c>
      <c r="N41" s="52">
        <v>1</v>
      </c>
      <c r="O41" s="52">
        <v>10464</v>
      </c>
      <c r="P41" s="52">
        <v>35571</v>
      </c>
      <c r="Q41" s="52">
        <v>119567</v>
      </c>
      <c r="R41" s="52">
        <v>142836</v>
      </c>
      <c r="S41" s="52">
        <v>123824</v>
      </c>
      <c r="T41" s="52">
        <v>117081</v>
      </c>
      <c r="U41" s="52">
        <v>89808</v>
      </c>
      <c r="V41" s="52">
        <v>34974</v>
      </c>
      <c r="W41" s="52">
        <v>44299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13798</v>
      </c>
      <c r="D42" s="52">
        <v>2328</v>
      </c>
      <c r="E42" s="52">
        <v>1103</v>
      </c>
      <c r="F42" s="52">
        <v>114</v>
      </c>
      <c r="G42" s="52">
        <v>704</v>
      </c>
      <c r="H42" s="52">
        <v>1090</v>
      </c>
      <c r="I42" s="52">
        <v>2952</v>
      </c>
      <c r="J42" s="52">
        <v>6328</v>
      </c>
      <c r="K42" s="52">
        <v>1219</v>
      </c>
      <c r="L42" s="52">
        <v>841</v>
      </c>
      <c r="M42" s="52">
        <v>0</v>
      </c>
      <c r="N42" s="52">
        <v>0</v>
      </c>
      <c r="O42" s="52">
        <v>574</v>
      </c>
      <c r="P42" s="52">
        <v>3094</v>
      </c>
      <c r="Q42" s="52">
        <v>9537</v>
      </c>
      <c r="R42" s="52">
        <v>12394</v>
      </c>
      <c r="S42" s="52">
        <v>10227</v>
      </c>
      <c r="T42" s="52">
        <v>12119</v>
      </c>
      <c r="U42" s="52">
        <v>9803</v>
      </c>
      <c r="V42" s="52">
        <v>4773</v>
      </c>
      <c r="W42" s="52">
        <v>5818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420817</v>
      </c>
      <c r="D44" s="52">
        <v>441336</v>
      </c>
      <c r="E44" s="52">
        <v>405529</v>
      </c>
      <c r="F44" s="52">
        <v>387238</v>
      </c>
      <c r="G44" s="52">
        <v>370390</v>
      </c>
      <c r="H44" s="52">
        <v>411650</v>
      </c>
      <c r="I44" s="52">
        <v>261116</v>
      </c>
      <c r="J44" s="52">
        <v>310043</v>
      </c>
      <c r="K44" s="52">
        <v>293005</v>
      </c>
      <c r="L44" s="52">
        <v>284864</v>
      </c>
      <c r="M44" s="52">
        <v>235296</v>
      </c>
      <c r="N44" s="52">
        <v>277872</v>
      </c>
      <c r="O44" s="52">
        <v>331714</v>
      </c>
      <c r="P44" s="52">
        <v>295749</v>
      </c>
      <c r="Q44" s="52">
        <v>372187</v>
      </c>
      <c r="R44" s="52">
        <v>420735</v>
      </c>
      <c r="S44" s="52">
        <v>423951</v>
      </c>
      <c r="T44" s="52">
        <v>411934</v>
      </c>
      <c r="U44" s="52">
        <v>377936</v>
      </c>
      <c r="V44" s="52">
        <v>338418</v>
      </c>
      <c r="W44" s="52">
        <v>336895</v>
      </c>
      <c r="X44" s="52">
        <v>303781</v>
      </c>
      <c r="Y44" s="52">
        <v>306057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12311</v>
      </c>
      <c r="D45" s="36">
        <v>53988</v>
      </c>
      <c r="E45" s="36">
        <v>38784</v>
      </c>
      <c r="F45" s="36">
        <v>1790</v>
      </c>
      <c r="G45" s="36">
        <v>49522</v>
      </c>
      <c r="H45" s="36">
        <v>19647</v>
      </c>
      <c r="I45" s="36">
        <v>11892</v>
      </c>
      <c r="J45" s="36">
        <v>30024</v>
      </c>
      <c r="K45" s="36">
        <v>16886</v>
      </c>
      <c r="L45" s="36">
        <v>1398</v>
      </c>
      <c r="M45" s="36">
        <v>9484</v>
      </c>
      <c r="N45" s="36">
        <v>14881</v>
      </c>
      <c r="O45" s="36">
        <v>45619</v>
      </c>
      <c r="P45" s="36">
        <v>855</v>
      </c>
      <c r="Q45" s="36">
        <v>10457</v>
      </c>
      <c r="R45" s="36">
        <v>6821</v>
      </c>
      <c r="S45" s="36">
        <v>4629</v>
      </c>
      <c r="T45" s="36">
        <v>11278</v>
      </c>
      <c r="U45" s="36">
        <v>22281</v>
      </c>
      <c r="V45" s="36">
        <v>33765</v>
      </c>
      <c r="W45" s="36">
        <v>8437</v>
      </c>
      <c r="X45" s="36">
        <v>3829</v>
      </c>
      <c r="Y45" s="36">
        <v>10343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86139</v>
      </c>
      <c r="D49" s="52">
        <v>105043</v>
      </c>
      <c r="E49" s="52">
        <v>83859</v>
      </c>
      <c r="F49" s="52">
        <v>62635</v>
      </c>
      <c r="G49" s="52">
        <v>39311</v>
      </c>
      <c r="H49" s="52">
        <v>37162</v>
      </c>
      <c r="I49" s="52">
        <v>43070</v>
      </c>
      <c r="J49" s="52">
        <v>47304</v>
      </c>
      <c r="K49" s="52">
        <v>28310</v>
      </c>
      <c r="L49" s="52">
        <v>30516</v>
      </c>
      <c r="M49" s="52">
        <v>23743</v>
      </c>
      <c r="N49" s="52">
        <v>42463</v>
      </c>
      <c r="O49" s="52">
        <v>70992</v>
      </c>
      <c r="P49" s="52">
        <v>77831</v>
      </c>
      <c r="Q49" s="52">
        <v>104261</v>
      </c>
      <c r="R49" s="52">
        <v>104367</v>
      </c>
      <c r="S49" s="52">
        <v>87786</v>
      </c>
      <c r="T49" s="52">
        <v>88469</v>
      </c>
      <c r="U49" s="52">
        <v>77344</v>
      </c>
      <c r="V49" s="52">
        <v>53113</v>
      </c>
      <c r="W49" s="52">
        <v>36928</v>
      </c>
      <c r="X49" s="52">
        <v>21483</v>
      </c>
      <c r="Y49" s="52">
        <v>15151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1926</v>
      </c>
      <c r="D51" s="52">
        <v>3568</v>
      </c>
      <c r="E51" s="52">
        <v>3912</v>
      </c>
      <c r="F51" s="52">
        <v>3826</v>
      </c>
      <c r="G51" s="52">
        <v>3097</v>
      </c>
      <c r="H51" s="52">
        <v>3757</v>
      </c>
      <c r="I51" s="52">
        <v>5461</v>
      </c>
      <c r="J51" s="52">
        <v>7323</v>
      </c>
      <c r="K51" s="52">
        <v>4707</v>
      </c>
      <c r="L51" s="52">
        <v>4964</v>
      </c>
      <c r="M51" s="52">
        <v>3898</v>
      </c>
      <c r="N51" s="52">
        <v>7213</v>
      </c>
      <c r="O51" s="52">
        <v>11657</v>
      </c>
      <c r="P51" s="52">
        <v>12978</v>
      </c>
      <c r="Q51" s="52">
        <v>16313</v>
      </c>
      <c r="R51" s="52">
        <v>17719</v>
      </c>
      <c r="S51" s="52">
        <v>21150</v>
      </c>
      <c r="T51" s="52">
        <v>40983</v>
      </c>
      <c r="U51" s="52">
        <v>30840</v>
      </c>
      <c r="V51" s="52">
        <v>26953</v>
      </c>
      <c r="W51" s="52">
        <v>19650</v>
      </c>
      <c r="X51" s="52">
        <v>10367</v>
      </c>
      <c r="Y51" s="52">
        <v>7746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20472</v>
      </c>
      <c r="D53" s="52">
        <v>12453</v>
      </c>
      <c r="E53" s="52">
        <v>8349</v>
      </c>
      <c r="F53" s="52">
        <v>11576</v>
      </c>
      <c r="G53" s="52">
        <v>11767</v>
      </c>
      <c r="H53" s="52">
        <v>3528</v>
      </c>
      <c r="I53" s="52">
        <v>26416</v>
      </c>
      <c r="J53" s="52">
        <v>31099</v>
      </c>
      <c r="K53" s="52">
        <v>25106</v>
      </c>
      <c r="L53" s="52">
        <v>26841</v>
      </c>
      <c r="M53" s="52">
        <v>23724</v>
      </c>
      <c r="N53" s="52">
        <v>42388</v>
      </c>
      <c r="O53" s="52">
        <v>67836</v>
      </c>
      <c r="P53" s="52">
        <v>57094</v>
      </c>
      <c r="Q53" s="52">
        <v>45837</v>
      </c>
      <c r="R53" s="52">
        <v>51142</v>
      </c>
      <c r="S53" s="52">
        <v>50097</v>
      </c>
      <c r="T53" s="52">
        <v>49613</v>
      </c>
      <c r="U53" s="52">
        <v>46423</v>
      </c>
      <c r="V53" s="52">
        <v>41273</v>
      </c>
      <c r="W53" s="52">
        <v>23123</v>
      </c>
      <c r="X53" s="52">
        <v>21430</v>
      </c>
      <c r="Y53" s="52">
        <v>15126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35</v>
      </c>
      <c r="D54" s="52">
        <v>3</v>
      </c>
      <c r="E54" s="52">
        <v>0</v>
      </c>
      <c r="F54" s="52">
        <v>0</v>
      </c>
      <c r="G54" s="52">
        <v>0</v>
      </c>
      <c r="H54" s="52">
        <v>0</v>
      </c>
      <c r="I54" s="52">
        <v>5</v>
      </c>
      <c r="J54" s="52">
        <v>17</v>
      </c>
      <c r="K54" s="52">
        <v>14</v>
      </c>
      <c r="L54" s="52">
        <v>15</v>
      </c>
      <c r="M54" s="52">
        <v>19</v>
      </c>
      <c r="N54" s="52">
        <v>75</v>
      </c>
      <c r="O54" s="52">
        <v>19</v>
      </c>
      <c r="P54" s="52">
        <v>118</v>
      </c>
      <c r="Q54" s="52">
        <v>0</v>
      </c>
      <c r="R54" s="52">
        <v>42</v>
      </c>
      <c r="S54" s="52">
        <v>47</v>
      </c>
      <c r="T54" s="52">
        <v>46</v>
      </c>
      <c r="U54" s="52">
        <v>48</v>
      </c>
      <c r="V54" s="52">
        <v>43</v>
      </c>
      <c r="W54" s="52">
        <v>85</v>
      </c>
      <c r="X54" s="52">
        <v>53</v>
      </c>
      <c r="Y54" s="52">
        <v>25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60850</v>
      </c>
      <c r="D55" s="52">
        <v>91798</v>
      </c>
      <c r="E55" s="52">
        <v>75148</v>
      </c>
      <c r="F55" s="52">
        <v>51020</v>
      </c>
      <c r="G55" s="52">
        <v>27296</v>
      </c>
      <c r="H55" s="52">
        <v>33385</v>
      </c>
      <c r="I55" s="52">
        <v>15912</v>
      </c>
      <c r="J55" s="52">
        <v>14702</v>
      </c>
      <c r="K55" s="52">
        <v>2989</v>
      </c>
      <c r="L55" s="52">
        <v>3523</v>
      </c>
      <c r="M55" s="52">
        <v>0</v>
      </c>
      <c r="N55" s="52">
        <v>0</v>
      </c>
      <c r="O55" s="52">
        <v>2974</v>
      </c>
      <c r="P55" s="52">
        <v>18969</v>
      </c>
      <c r="Q55" s="52">
        <v>54107</v>
      </c>
      <c r="R55" s="52">
        <v>48936</v>
      </c>
      <c r="S55" s="52">
        <v>34770</v>
      </c>
      <c r="T55" s="52">
        <v>35169</v>
      </c>
      <c r="U55" s="52">
        <v>27835</v>
      </c>
      <c r="V55" s="52">
        <v>10380</v>
      </c>
      <c r="W55" s="52">
        <v>12127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4782</v>
      </c>
      <c r="D56" s="52">
        <v>789</v>
      </c>
      <c r="E56" s="52">
        <v>362</v>
      </c>
      <c r="F56" s="52">
        <v>39</v>
      </c>
      <c r="G56" s="52">
        <v>248</v>
      </c>
      <c r="H56" s="52">
        <v>249</v>
      </c>
      <c r="I56" s="52">
        <v>737</v>
      </c>
      <c r="J56" s="52">
        <v>1486</v>
      </c>
      <c r="K56" s="52">
        <v>201</v>
      </c>
      <c r="L56" s="52">
        <v>137</v>
      </c>
      <c r="M56" s="52">
        <v>0</v>
      </c>
      <c r="N56" s="52">
        <v>0</v>
      </c>
      <c r="O56" s="52">
        <v>163</v>
      </c>
      <c r="P56" s="52">
        <v>1650</v>
      </c>
      <c r="Q56" s="52">
        <v>4317</v>
      </c>
      <c r="R56" s="52">
        <v>4247</v>
      </c>
      <c r="S56" s="52">
        <v>2872</v>
      </c>
      <c r="T56" s="52">
        <v>3641</v>
      </c>
      <c r="U56" s="52">
        <v>3038</v>
      </c>
      <c r="V56" s="52">
        <v>1417</v>
      </c>
      <c r="W56" s="52">
        <v>1593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81872</v>
      </c>
      <c r="D58" s="52">
        <v>86746</v>
      </c>
      <c r="E58" s="52">
        <v>70964</v>
      </c>
      <c r="F58" s="52">
        <v>62024</v>
      </c>
      <c r="G58" s="52">
        <v>25312</v>
      </c>
      <c r="H58" s="52">
        <v>31962</v>
      </c>
      <c r="I58" s="52">
        <v>39904</v>
      </c>
      <c r="J58" s="52">
        <v>41030</v>
      </c>
      <c r="K58" s="52">
        <v>25679</v>
      </c>
      <c r="L58" s="52">
        <v>30286</v>
      </c>
      <c r="M58" s="52">
        <v>22323</v>
      </c>
      <c r="N58" s="52">
        <v>39398</v>
      </c>
      <c r="O58" s="52">
        <v>58781</v>
      </c>
      <c r="P58" s="52">
        <v>77481</v>
      </c>
      <c r="Q58" s="52">
        <v>99879</v>
      </c>
      <c r="R58" s="52">
        <v>102139</v>
      </c>
      <c r="S58" s="52">
        <v>86563</v>
      </c>
      <c r="T58" s="52">
        <v>85342</v>
      </c>
      <c r="U58" s="52">
        <v>71244</v>
      </c>
      <c r="V58" s="52">
        <v>45807</v>
      </c>
      <c r="W58" s="52">
        <v>35398</v>
      </c>
      <c r="X58" s="52">
        <v>20942</v>
      </c>
      <c r="Y58" s="52">
        <v>14028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4267</v>
      </c>
      <c r="D59" s="36">
        <v>18297</v>
      </c>
      <c r="E59" s="36">
        <v>12895</v>
      </c>
      <c r="F59" s="36">
        <v>611</v>
      </c>
      <c r="G59" s="36">
        <v>13999</v>
      </c>
      <c r="H59" s="36">
        <v>5200</v>
      </c>
      <c r="I59" s="36">
        <v>3166</v>
      </c>
      <c r="J59" s="36">
        <v>6274</v>
      </c>
      <c r="K59" s="36">
        <v>2631</v>
      </c>
      <c r="L59" s="36">
        <v>230</v>
      </c>
      <c r="M59" s="36">
        <v>1420</v>
      </c>
      <c r="N59" s="36">
        <v>3065</v>
      </c>
      <c r="O59" s="36">
        <v>12211</v>
      </c>
      <c r="P59" s="36">
        <v>350</v>
      </c>
      <c r="Q59" s="36">
        <v>4382</v>
      </c>
      <c r="R59" s="36">
        <v>2228</v>
      </c>
      <c r="S59" s="36">
        <v>1223</v>
      </c>
      <c r="T59" s="36">
        <v>3127</v>
      </c>
      <c r="U59" s="36">
        <v>6100</v>
      </c>
      <c r="V59" s="36">
        <v>7306</v>
      </c>
      <c r="W59" s="36">
        <v>1530</v>
      </c>
      <c r="X59" s="36">
        <v>541</v>
      </c>
      <c r="Y59" s="36">
        <v>1123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162391</v>
      </c>
      <c r="D63" s="52">
        <v>204900</v>
      </c>
      <c r="E63" s="52">
        <v>168370</v>
      </c>
      <c r="F63" s="52">
        <v>120925</v>
      </c>
      <c r="G63" s="52">
        <v>72639</v>
      </c>
      <c r="H63" s="52">
        <v>82653</v>
      </c>
      <c r="I63" s="52">
        <v>105239</v>
      </c>
      <c r="J63" s="52">
        <v>110187</v>
      </c>
      <c r="K63" s="52">
        <v>67085</v>
      </c>
      <c r="L63" s="52">
        <v>74440</v>
      </c>
      <c r="M63" s="52">
        <v>61592</v>
      </c>
      <c r="N63" s="52">
        <v>122910</v>
      </c>
      <c r="O63" s="52">
        <v>178815</v>
      </c>
      <c r="P63" s="52">
        <v>64551</v>
      </c>
      <c r="Q63" s="52">
        <v>113374</v>
      </c>
      <c r="R63" s="52">
        <v>194803</v>
      </c>
      <c r="S63" s="52">
        <v>224839</v>
      </c>
      <c r="T63" s="52">
        <v>206045</v>
      </c>
      <c r="U63" s="52">
        <v>172206</v>
      </c>
      <c r="V63" s="52">
        <v>125850</v>
      </c>
      <c r="W63" s="52">
        <v>88745</v>
      </c>
      <c r="X63" s="52">
        <v>50692</v>
      </c>
      <c r="Y63" s="52">
        <v>35387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4607</v>
      </c>
      <c r="D65" s="52">
        <v>3911</v>
      </c>
      <c r="E65" s="52">
        <v>4824</v>
      </c>
      <c r="F65" s="52">
        <v>4837</v>
      </c>
      <c r="G65" s="52">
        <v>4407</v>
      </c>
      <c r="H65" s="52">
        <v>4722</v>
      </c>
      <c r="I65" s="52">
        <v>4357</v>
      </c>
      <c r="J65" s="52">
        <v>5760</v>
      </c>
      <c r="K65" s="52">
        <v>8191</v>
      </c>
      <c r="L65" s="52">
        <v>7224</v>
      </c>
      <c r="M65" s="52">
        <v>6204</v>
      </c>
      <c r="N65" s="52">
        <v>6406</v>
      </c>
      <c r="O65" s="52">
        <v>9432</v>
      </c>
      <c r="P65" s="52">
        <v>18179</v>
      </c>
      <c r="Q65" s="52">
        <v>26114</v>
      </c>
      <c r="R65" s="52">
        <v>34522</v>
      </c>
      <c r="S65" s="52">
        <v>44012</v>
      </c>
      <c r="T65" s="52">
        <v>58345</v>
      </c>
      <c r="U65" s="52">
        <v>61416</v>
      </c>
      <c r="V65" s="52">
        <v>70712</v>
      </c>
      <c r="W65" s="52">
        <v>62529</v>
      </c>
      <c r="X65" s="52">
        <v>66470</v>
      </c>
      <c r="Y65" s="52">
        <v>57360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104020</v>
      </c>
      <c r="D67" s="52">
        <f t="shared" si="0"/>
        <v>90155</v>
      </c>
      <c r="E67" s="52">
        <f t="shared" si="0"/>
        <v>82335</v>
      </c>
      <c r="F67" s="52">
        <f t="shared" si="0"/>
        <v>98123</v>
      </c>
      <c r="G67" s="52">
        <f t="shared" si="0"/>
        <v>112135</v>
      </c>
      <c r="H67" s="52">
        <f t="shared" si="0"/>
        <v>82700</v>
      </c>
      <c r="I67" s="52">
        <f t="shared" si="0"/>
        <v>133610</v>
      </c>
      <c r="J67" s="52">
        <f t="shared" si="0"/>
        <v>178593</v>
      </c>
      <c r="K67" s="52">
        <f t="shared" si="0"/>
        <v>226439</v>
      </c>
      <c r="L67" s="52">
        <f t="shared" si="0"/>
        <v>226040</v>
      </c>
      <c r="M67" s="52">
        <f t="shared" si="0"/>
        <v>239710</v>
      </c>
      <c r="N67" s="52">
        <f t="shared" si="0"/>
        <v>258155</v>
      </c>
      <c r="O67" s="52">
        <f t="shared" si="0"/>
        <v>186523</v>
      </c>
      <c r="P67" s="52">
        <f t="shared" si="0"/>
        <v>72468</v>
      </c>
      <c r="Q67" s="52">
        <f t="shared" si="0"/>
        <v>74314</v>
      </c>
      <c r="R67" s="52">
        <f t="shared" ref="R67:V67" si="1">R39-R53</f>
        <v>113686</v>
      </c>
      <c r="S67" s="52">
        <f t="shared" si="1"/>
        <v>137822</v>
      </c>
      <c r="T67" s="52">
        <f t="shared" si="1"/>
        <v>128755</v>
      </c>
      <c r="U67" s="52">
        <f t="shared" si="1"/>
        <v>123494</v>
      </c>
      <c r="V67" s="52">
        <f t="shared" si="1"/>
        <v>134503</v>
      </c>
      <c r="W67" s="52">
        <f t="shared" ref="W67:Y67" si="2">W39-W53</f>
        <v>112230</v>
      </c>
      <c r="X67" s="52">
        <f t="shared" si="2"/>
        <v>169167</v>
      </c>
      <c r="Y67" s="52">
        <f t="shared" si="2"/>
        <v>166181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177</v>
      </c>
      <c r="D68" s="52">
        <f t="shared" si="3"/>
        <v>18</v>
      </c>
      <c r="E68" s="52">
        <f t="shared" si="3"/>
        <v>0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26</v>
      </c>
      <c r="J68" s="52">
        <f t="shared" si="3"/>
        <v>97</v>
      </c>
      <c r="K68" s="52">
        <f t="shared" si="3"/>
        <v>128</v>
      </c>
      <c r="L68" s="52">
        <f t="shared" si="3"/>
        <v>123</v>
      </c>
      <c r="M68" s="52">
        <f t="shared" si="3"/>
        <v>188</v>
      </c>
      <c r="N68" s="52">
        <f t="shared" si="3"/>
        <v>457</v>
      </c>
      <c r="O68" s="52">
        <f t="shared" si="3"/>
        <v>51</v>
      </c>
      <c r="P68" s="52">
        <f t="shared" si="3"/>
        <v>148</v>
      </c>
      <c r="Q68" s="52">
        <f t="shared" si="3"/>
        <v>0</v>
      </c>
      <c r="R68" s="52">
        <f t="shared" ref="R68:V68" si="4">R40-R54</f>
        <v>91</v>
      </c>
      <c r="S68" s="52">
        <f t="shared" si="4"/>
        <v>130</v>
      </c>
      <c r="T68" s="52">
        <f t="shared" si="4"/>
        <v>118</v>
      </c>
      <c r="U68" s="52">
        <f t="shared" si="4"/>
        <v>121</v>
      </c>
      <c r="V68" s="52">
        <f t="shared" si="4"/>
        <v>133</v>
      </c>
      <c r="W68" s="52">
        <f t="shared" ref="W68:Y68" si="5">W40-W54</f>
        <v>406</v>
      </c>
      <c r="X68" s="52">
        <f t="shared" si="5"/>
        <v>406</v>
      </c>
      <c r="Y68" s="52">
        <f t="shared" si="5"/>
        <v>271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114715</v>
      </c>
      <c r="D69" s="52">
        <f t="shared" si="6"/>
        <v>179063</v>
      </c>
      <c r="E69" s="52">
        <f t="shared" si="6"/>
        <v>153691</v>
      </c>
      <c r="F69" s="52">
        <f t="shared" si="6"/>
        <v>98501</v>
      </c>
      <c r="G69" s="52">
        <f t="shared" si="6"/>
        <v>50476</v>
      </c>
      <c r="H69" s="52">
        <f t="shared" si="6"/>
        <v>113084</v>
      </c>
      <c r="I69" s="52">
        <f t="shared" si="6"/>
        <v>47814</v>
      </c>
      <c r="J69" s="52">
        <f t="shared" si="6"/>
        <v>47887</v>
      </c>
      <c r="K69" s="52">
        <f t="shared" si="6"/>
        <v>15163</v>
      </c>
      <c r="L69" s="52">
        <f t="shared" si="6"/>
        <v>18106</v>
      </c>
      <c r="M69" s="52">
        <f t="shared" si="6"/>
        <v>0</v>
      </c>
      <c r="N69" s="52">
        <f t="shared" si="6"/>
        <v>1</v>
      </c>
      <c r="O69" s="52">
        <f t="shared" si="6"/>
        <v>7490</v>
      </c>
      <c r="P69" s="52">
        <f t="shared" si="6"/>
        <v>16602</v>
      </c>
      <c r="Q69" s="52">
        <f t="shared" si="6"/>
        <v>65460</v>
      </c>
      <c r="R69" s="52">
        <f t="shared" ref="R69:V69" si="7">R41-R55</f>
        <v>93900</v>
      </c>
      <c r="S69" s="52">
        <f t="shared" si="7"/>
        <v>89054</v>
      </c>
      <c r="T69" s="52">
        <f t="shared" si="7"/>
        <v>81912</v>
      </c>
      <c r="U69" s="52">
        <f t="shared" si="7"/>
        <v>61973</v>
      </c>
      <c r="V69" s="52">
        <f t="shared" si="7"/>
        <v>24594</v>
      </c>
      <c r="W69" s="52">
        <f t="shared" ref="W69:Y69" si="8">W41-W55</f>
        <v>32172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9016</v>
      </c>
      <c r="D70" s="52">
        <f t="shared" si="9"/>
        <v>1539</v>
      </c>
      <c r="E70" s="52">
        <f t="shared" si="9"/>
        <v>741</v>
      </c>
      <c r="F70" s="52">
        <f t="shared" si="9"/>
        <v>75</v>
      </c>
      <c r="G70" s="52">
        <f t="shared" si="9"/>
        <v>456</v>
      </c>
      <c r="H70" s="52">
        <f t="shared" si="9"/>
        <v>841</v>
      </c>
      <c r="I70" s="52">
        <f t="shared" si="9"/>
        <v>2215</v>
      </c>
      <c r="J70" s="52">
        <f t="shared" si="9"/>
        <v>4842</v>
      </c>
      <c r="K70" s="52">
        <f t="shared" si="9"/>
        <v>1018</v>
      </c>
      <c r="L70" s="52">
        <f t="shared" si="9"/>
        <v>704</v>
      </c>
      <c r="M70" s="52">
        <f t="shared" si="9"/>
        <v>0</v>
      </c>
      <c r="N70" s="52">
        <f t="shared" si="9"/>
        <v>0</v>
      </c>
      <c r="O70" s="52">
        <f t="shared" si="9"/>
        <v>411</v>
      </c>
      <c r="P70" s="52">
        <f t="shared" si="9"/>
        <v>1444</v>
      </c>
      <c r="Q70" s="52">
        <f t="shared" si="9"/>
        <v>5220</v>
      </c>
      <c r="R70" s="52">
        <f t="shared" ref="R70:V70" si="10">R42-R56</f>
        <v>8147</v>
      </c>
      <c r="S70" s="52">
        <f t="shared" si="10"/>
        <v>7355</v>
      </c>
      <c r="T70" s="52">
        <f t="shared" si="10"/>
        <v>8478</v>
      </c>
      <c r="U70" s="52">
        <f t="shared" si="10"/>
        <v>6765</v>
      </c>
      <c r="V70" s="52">
        <f t="shared" si="10"/>
        <v>3356</v>
      </c>
      <c r="W70" s="52">
        <f t="shared" ref="W70:Y70" si="11">W42-W56</f>
        <v>4225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338945</v>
      </c>
      <c r="D72" s="52">
        <v>354590</v>
      </c>
      <c r="E72" s="52">
        <v>334565</v>
      </c>
      <c r="F72" s="52">
        <v>325214</v>
      </c>
      <c r="G72" s="52">
        <v>345078</v>
      </c>
      <c r="H72" s="52">
        <v>379688</v>
      </c>
      <c r="I72" s="52">
        <v>221212</v>
      </c>
      <c r="J72" s="52">
        <v>269013</v>
      </c>
      <c r="K72" s="52">
        <v>267326</v>
      </c>
      <c r="L72" s="52">
        <v>254578</v>
      </c>
      <c r="M72" s="52">
        <v>212973</v>
      </c>
      <c r="N72" s="52">
        <v>238474</v>
      </c>
      <c r="O72" s="52">
        <v>272933</v>
      </c>
      <c r="P72" s="52">
        <v>218268</v>
      </c>
      <c r="Q72" s="52">
        <v>272308</v>
      </c>
      <c r="R72" s="52">
        <v>318596</v>
      </c>
      <c r="S72" s="52">
        <v>337388</v>
      </c>
      <c r="T72" s="52">
        <v>326592</v>
      </c>
      <c r="U72" s="52">
        <v>306692</v>
      </c>
      <c r="V72" s="52">
        <v>292611</v>
      </c>
      <c r="W72" s="52">
        <v>301497</v>
      </c>
      <c r="X72" s="52">
        <v>282839</v>
      </c>
      <c r="Y72" s="52">
        <v>292029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8044</v>
      </c>
      <c r="D73" s="36">
        <v>35691</v>
      </c>
      <c r="E73" s="36">
        <v>25889</v>
      </c>
      <c r="F73" s="36">
        <v>1179</v>
      </c>
      <c r="G73" s="36">
        <v>35523</v>
      </c>
      <c r="H73" s="36">
        <v>14447</v>
      </c>
      <c r="I73" s="36">
        <v>8726</v>
      </c>
      <c r="J73" s="36">
        <v>23750</v>
      </c>
      <c r="K73" s="36">
        <v>14255</v>
      </c>
      <c r="L73" s="36">
        <v>1168</v>
      </c>
      <c r="M73" s="36">
        <v>8064</v>
      </c>
      <c r="N73" s="36">
        <v>11816</v>
      </c>
      <c r="O73" s="36">
        <v>33408</v>
      </c>
      <c r="P73" s="36">
        <v>505</v>
      </c>
      <c r="Q73" s="36">
        <v>6075</v>
      </c>
      <c r="R73" s="36">
        <v>4593</v>
      </c>
      <c r="S73" s="36">
        <v>3406</v>
      </c>
      <c r="T73" s="36">
        <v>8151</v>
      </c>
      <c r="U73" s="36">
        <v>16181</v>
      </c>
      <c r="V73" s="36">
        <v>26459</v>
      </c>
      <c r="W73" s="36">
        <v>6907</v>
      </c>
      <c r="X73" s="36">
        <v>3288</v>
      </c>
      <c r="Y73" s="36">
        <v>9220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27723</v>
      </c>
      <c r="K79" s="52">
        <f>RES_hhdet_numvin!K64</f>
        <v>31488</v>
      </c>
      <c r="L79" s="52">
        <f>RES_hhdet_numvin!L64</f>
        <v>48659</v>
      </c>
      <c r="M79" s="52">
        <f>RES_hhdet_numvin!M64</f>
        <v>49335</v>
      </c>
      <c r="N79" s="52">
        <f>RES_hhdet_numvin!N64</f>
        <v>111634</v>
      </c>
      <c r="O79" s="52">
        <f>RES_hhdet_numvin!O64</f>
        <v>188818</v>
      </c>
      <c r="P79" s="52">
        <f>RES_hhdet_numvin!P64</f>
        <v>117041</v>
      </c>
      <c r="Q79" s="52">
        <f>RES_hhdet_numvin!Q64</f>
        <v>190431</v>
      </c>
      <c r="R79" s="52">
        <f>RES_hhdet_numvin!R64</f>
        <v>274116</v>
      </c>
      <c r="S79" s="52">
        <f>RES_hhdet_numvin!S64</f>
        <v>296141</v>
      </c>
      <c r="T79" s="52">
        <f>RES_hhdet_numvin!T64</f>
        <v>285528</v>
      </c>
      <c r="U79" s="52">
        <f>RES_hhdet_numvin!U64</f>
        <v>245652</v>
      </c>
      <c r="V79" s="52">
        <f>RES_hhdet_numvin!V64</f>
        <v>177783</v>
      </c>
      <c r="W79" s="52">
        <f>RES_hhdet_numvin!W64</f>
        <v>125427</v>
      </c>
      <c r="X79" s="52">
        <f>RES_hhdet_numvin!X64</f>
        <v>72159</v>
      </c>
      <c r="Y79" s="52">
        <f>RES_hhdet_numvin!Y64</f>
        <v>50538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17154</v>
      </c>
      <c r="S82" s="138">
        <f>RES_hhdet_numvin!S67</f>
        <v>37599</v>
      </c>
      <c r="T82" s="138">
        <f>RES_hhdet_numvin!T67</f>
        <v>74990</v>
      </c>
      <c r="U82" s="138">
        <f>RES_hhdet_numvin!U67</f>
        <v>80570</v>
      </c>
      <c r="V82" s="138">
        <f>RES_hhdet_numvin!V67</f>
        <v>87126</v>
      </c>
      <c r="W82" s="138">
        <f>RES_hhdet_numvin!W67</f>
        <v>66162</v>
      </c>
      <c r="X82" s="138">
        <f>RES_hhdet_numvin!X67</f>
        <v>68814</v>
      </c>
      <c r="Y82" s="138">
        <f>RES_hhdet_numvin!Y67</f>
        <v>65106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11883</v>
      </c>
      <c r="K84" s="138">
        <f>RES_hhdet_numvin!K69</f>
        <v>24643</v>
      </c>
      <c r="L84" s="138">
        <f>RES_hhdet_numvin!L69</f>
        <v>39794</v>
      </c>
      <c r="M84" s="138">
        <f>RES_hhdet_numvin!M69</f>
        <v>49950</v>
      </c>
      <c r="N84" s="138">
        <f>RES_hhdet_numvin!N69</f>
        <v>112903</v>
      </c>
      <c r="O84" s="138">
        <f>RES_hhdet_numvin!O69</f>
        <v>182000</v>
      </c>
      <c r="P84" s="138">
        <f>RES_hhdet_numvin!P69</f>
        <v>88898</v>
      </c>
      <c r="Q84" s="138">
        <f>RES_hhdet_numvin!Q69</f>
        <v>89698</v>
      </c>
      <c r="R84" s="138">
        <f>RES_hhdet_numvin!R69</f>
        <v>143199</v>
      </c>
      <c r="S84" s="138">
        <f>RES_hhdet_numvin!S69</f>
        <v>177040</v>
      </c>
      <c r="T84" s="138">
        <f>RES_hhdet_numvin!T69</f>
        <v>172395</v>
      </c>
      <c r="U84" s="138">
        <f>RES_hhdet_numvin!U69</f>
        <v>167192</v>
      </c>
      <c r="V84" s="138">
        <f>RES_hhdet_numvin!V69</f>
        <v>174511</v>
      </c>
      <c r="W84" s="138">
        <f>RES_hhdet_numvin!W69</f>
        <v>134954</v>
      </c>
      <c r="X84" s="138">
        <f>RES_hhdet_numvin!X69</f>
        <v>189406</v>
      </c>
      <c r="Y84" s="138">
        <f>RES_hhdet_numvin!Y69</f>
        <v>181307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7</v>
      </c>
      <c r="K85" s="138">
        <f>RES_hhdet_numvin!K70</f>
        <v>14</v>
      </c>
      <c r="L85" s="138">
        <f>RES_hhdet_numvin!L70</f>
        <v>20</v>
      </c>
      <c r="M85" s="138">
        <f>RES_hhdet_numvin!M70</f>
        <v>41</v>
      </c>
      <c r="N85" s="138">
        <f>RES_hhdet_numvin!N70</f>
        <v>201</v>
      </c>
      <c r="O85" s="138">
        <f>RES_hhdet_numvin!O70</f>
        <v>52</v>
      </c>
      <c r="P85" s="138">
        <f>RES_hhdet_numvin!P70</f>
        <v>187</v>
      </c>
      <c r="Q85" s="138">
        <f>RES_hhdet_numvin!Q70</f>
        <v>0</v>
      </c>
      <c r="R85" s="138">
        <f>RES_hhdet_numvin!R70</f>
        <v>118</v>
      </c>
      <c r="S85" s="138">
        <f>RES_hhdet_numvin!S70</f>
        <v>171</v>
      </c>
      <c r="T85" s="138">
        <f>RES_hhdet_numvin!T70</f>
        <v>161</v>
      </c>
      <c r="U85" s="138">
        <f>RES_hhdet_numvin!U70</f>
        <v>167</v>
      </c>
      <c r="V85" s="138">
        <f>RES_hhdet_numvin!V70</f>
        <v>176</v>
      </c>
      <c r="W85" s="138">
        <f>RES_hhdet_numvin!W70</f>
        <v>491</v>
      </c>
      <c r="X85" s="138">
        <f>RES_hhdet_numvin!X70</f>
        <v>457</v>
      </c>
      <c r="Y85" s="138">
        <f>RES_hhdet_numvin!Y70</f>
        <v>296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771</v>
      </c>
      <c r="S88" s="138">
        <f>RES_hhdet_numvin!S73</f>
        <v>71586</v>
      </c>
      <c r="T88" s="138">
        <f>RES_hhdet_numvin!T73</f>
        <v>88498</v>
      </c>
      <c r="U88" s="138">
        <f>RES_hhdet_numvin!U73</f>
        <v>78586</v>
      </c>
      <c r="V88" s="138">
        <f>RES_hhdet_numvin!V73</f>
        <v>33130</v>
      </c>
      <c r="W88" s="138">
        <f>RES_hhdet_numvin!W73</f>
        <v>43604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66</v>
      </c>
      <c r="S89" s="138">
        <f>RES_hhdet_numvin!S74</f>
        <v>5913</v>
      </c>
      <c r="T89" s="138">
        <f>RES_hhdet_numvin!T74</f>
        <v>9158</v>
      </c>
      <c r="U89" s="138">
        <f>RES_hhdet_numvin!U74</f>
        <v>8578</v>
      </c>
      <c r="V89" s="138">
        <f>RES_hhdet_numvin!V74</f>
        <v>4522</v>
      </c>
      <c r="W89" s="138">
        <f>RES_hhdet_numvin!W74</f>
        <v>5729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129618</v>
      </c>
      <c r="S93" s="138">
        <f>RES_hhdet_numvin!S78</f>
        <v>236869</v>
      </c>
      <c r="T93" s="138">
        <f>RES_hhdet_numvin!T78</f>
        <v>304933</v>
      </c>
      <c r="U93" s="138">
        <f>RES_hhdet_numvin!U78</f>
        <v>322072</v>
      </c>
      <c r="V93" s="138">
        <f>RES_hhdet_numvin!V78</f>
        <v>312945</v>
      </c>
      <c r="W93" s="138">
        <f>RES_hhdet_numvin!W78</f>
        <v>324602</v>
      </c>
      <c r="X93" s="138">
        <f>RES_hhdet_numvin!X78</f>
        <v>301152</v>
      </c>
      <c r="Y93" s="138">
        <f>RES_hhdet_numvin!Y78</f>
        <v>306057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31864</v>
      </c>
      <c r="W94" s="39">
        <f>RES_hhdet_numvin!W79</f>
        <v>8210</v>
      </c>
      <c r="X94" s="39">
        <f>RES_hhdet_numvin!X79</f>
        <v>3808</v>
      </c>
      <c r="Y94" s="39">
        <f>RES_hhdet_numvin!Y79</f>
        <v>10343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3178.1186375812676</v>
      </c>
      <c r="C98" s="117">
        <f t="shared" si="12"/>
        <v>3472.3729057644391</v>
      </c>
      <c r="D98" s="117">
        <f t="shared" si="12"/>
        <v>3607.4030789232916</v>
      </c>
      <c r="E98" s="117">
        <f t="shared" si="12"/>
        <v>4180.0868536865373</v>
      </c>
      <c r="F98" s="117">
        <f t="shared" si="12"/>
        <v>3790.2973839901401</v>
      </c>
      <c r="G98" s="117">
        <f t="shared" si="12"/>
        <v>4131.9419182261681</v>
      </c>
      <c r="H98" s="117">
        <f t="shared" si="12"/>
        <v>3855.9032094101358</v>
      </c>
      <c r="I98" s="117">
        <f t="shared" si="12"/>
        <v>3361.9245620393522</v>
      </c>
      <c r="J98" s="117">
        <f t="shared" si="12"/>
        <v>3479.4809560868025</v>
      </c>
      <c r="K98" s="117">
        <f t="shared" si="12"/>
        <v>3329.1815358521471</v>
      </c>
      <c r="L98" s="117">
        <f t="shared" si="12"/>
        <v>3378.7041171219071</v>
      </c>
      <c r="M98" s="117">
        <f t="shared" si="12"/>
        <v>3049.0074322593359</v>
      </c>
      <c r="N98" s="117">
        <f t="shared" si="12"/>
        <v>2755.0719358242691</v>
      </c>
      <c r="O98" s="117">
        <f t="shared" si="12"/>
        <v>2561.6156006270335</v>
      </c>
      <c r="P98" s="117">
        <f t="shared" si="12"/>
        <v>2365.8092005431881</v>
      </c>
      <c r="Q98" s="117">
        <f t="shared" si="12"/>
        <v>2691.1960195114007</v>
      </c>
      <c r="R98" s="117">
        <f t="shared" ref="R98:V98" si="13">R99+R102+R104+R113</f>
        <v>2900.6841699489778</v>
      </c>
      <c r="S98" s="117">
        <f t="shared" si="13"/>
        <v>3080.7673652233238</v>
      </c>
      <c r="T98" s="117">
        <f t="shared" si="13"/>
        <v>2959.2671759029517</v>
      </c>
      <c r="U98" s="117">
        <f t="shared" si="13"/>
        <v>2938.4213640127191</v>
      </c>
      <c r="V98" s="117">
        <f t="shared" si="13"/>
        <v>3184.2765736766355</v>
      </c>
      <c r="W98" s="117">
        <f t="shared" ref="W98:Y98" si="14">W99+W102+W104+W113</f>
        <v>3488.1894604326658</v>
      </c>
      <c r="X98" s="117">
        <f t="shared" si="14"/>
        <v>2989.8596012568437</v>
      </c>
      <c r="Y98" s="117">
        <f t="shared" si="14"/>
        <v>2592.1819925701811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2631.5643134928705</v>
      </c>
      <c r="C99" s="122">
        <f t="shared" si="15"/>
        <v>2907.4581297194441</v>
      </c>
      <c r="D99" s="122">
        <f t="shared" si="15"/>
        <v>2986.3092487602139</v>
      </c>
      <c r="E99" s="122">
        <f t="shared" si="15"/>
        <v>3536.1502980828573</v>
      </c>
      <c r="F99" s="122">
        <f t="shared" si="15"/>
        <v>3146.9167800128776</v>
      </c>
      <c r="G99" s="122">
        <f t="shared" si="15"/>
        <v>3506.1202981034803</v>
      </c>
      <c r="H99" s="122">
        <f t="shared" si="15"/>
        <v>3264.3492262539698</v>
      </c>
      <c r="I99" s="122">
        <f t="shared" si="15"/>
        <v>2784.9549420328258</v>
      </c>
      <c r="J99" s="122">
        <f t="shared" si="15"/>
        <v>2898.1822861036858</v>
      </c>
      <c r="K99" s="122">
        <f t="shared" si="15"/>
        <v>2804.4908914904659</v>
      </c>
      <c r="L99" s="122">
        <f t="shared" si="15"/>
        <v>2875.1902448914252</v>
      </c>
      <c r="M99" s="122">
        <f t="shared" si="15"/>
        <v>2609.934958006249</v>
      </c>
      <c r="N99" s="122">
        <f t="shared" si="15"/>
        <v>2381.8387721624772</v>
      </c>
      <c r="O99" s="122">
        <f t="shared" si="15"/>
        <v>2209.5785899399525</v>
      </c>
      <c r="P99" s="122">
        <f t="shared" si="15"/>
        <v>1978.047427732582</v>
      </c>
      <c r="Q99" s="122">
        <f t="shared" si="15"/>
        <v>2264.6156204560939</v>
      </c>
      <c r="R99" s="122">
        <f t="shared" ref="R99:V99" si="16">SUM(R100:R101)</f>
        <v>2448.1449446242164</v>
      </c>
      <c r="S99" s="122">
        <f t="shared" si="16"/>
        <v>2588.9474893074466</v>
      </c>
      <c r="T99" s="122">
        <f t="shared" si="16"/>
        <v>2441.1327550031156</v>
      </c>
      <c r="U99" s="122">
        <f t="shared" si="16"/>
        <v>2397.6204472706249</v>
      </c>
      <c r="V99" s="122">
        <f t="shared" si="16"/>
        <v>2553.1520034202326</v>
      </c>
      <c r="W99" s="122">
        <f t="shared" ref="W99:Y99" si="17">SUM(W100:W101)</f>
        <v>2862.3720037013286</v>
      </c>
      <c r="X99" s="122">
        <f t="shared" si="17"/>
        <v>2420.1410713586574</v>
      </c>
      <c r="Y99" s="122">
        <f t="shared" si="17"/>
        <v>2063.5996636179716</v>
      </c>
      <c r="DA99" s="130" t="s">
        <v>1629</v>
      </c>
    </row>
    <row r="100" spans="1:105" ht="12" customHeight="1" x14ac:dyDescent="0.25">
      <c r="A100" s="97" t="s">
        <v>212</v>
      </c>
      <c r="B100" s="98">
        <v>2603.1422354071501</v>
      </c>
      <c r="C100" s="98">
        <v>2876.2982341221336</v>
      </c>
      <c r="D100" s="98">
        <v>2954.3824177813954</v>
      </c>
      <c r="E100" s="98">
        <v>3498.9053463150103</v>
      </c>
      <c r="F100" s="98">
        <v>3113.7654189800628</v>
      </c>
      <c r="G100" s="98">
        <v>3469.8113804068212</v>
      </c>
      <c r="H100" s="98">
        <v>3231.0585617547199</v>
      </c>
      <c r="I100" s="98">
        <v>2756.7234359191939</v>
      </c>
      <c r="J100" s="98">
        <v>2868.8140103872242</v>
      </c>
      <c r="K100" s="98">
        <v>2776.2426168433108</v>
      </c>
      <c r="L100" s="98">
        <v>2846.2540601134765</v>
      </c>
      <c r="M100" s="98">
        <v>2583.75206212288</v>
      </c>
      <c r="N100" s="98">
        <v>2358.3273458255508</v>
      </c>
      <c r="O100" s="98">
        <v>2187.1696241987806</v>
      </c>
      <c r="P100" s="98">
        <v>1957.5955071276155</v>
      </c>
      <c r="Q100" s="98">
        <v>2240.5144117153409</v>
      </c>
      <c r="R100" s="98">
        <v>2421.2189241347032</v>
      </c>
      <c r="S100" s="98">
        <v>2559.2255536171401</v>
      </c>
      <c r="T100" s="98">
        <v>2412.1396619442662</v>
      </c>
      <c r="U100" s="98">
        <v>2368.3719087899549</v>
      </c>
      <c r="V100" s="98">
        <v>2520.8034775962515</v>
      </c>
      <c r="W100" s="98">
        <v>2825.5186299799352</v>
      </c>
      <c r="X100" s="98">
        <v>2388.8385815778756</v>
      </c>
      <c r="Y100" s="98">
        <v>2036.7006086336535</v>
      </c>
      <c r="DA100" s="63" t="s">
        <v>1630</v>
      </c>
    </row>
    <row r="101" spans="1:105" ht="12" customHeight="1" x14ac:dyDescent="0.25">
      <c r="A101" s="97" t="s">
        <v>53</v>
      </c>
      <c r="B101" s="98">
        <v>28.422078085720191</v>
      </c>
      <c r="C101" s="98">
        <v>31.159895597310559</v>
      </c>
      <c r="D101" s="98">
        <v>31.926830978818334</v>
      </c>
      <c r="E101" s="98">
        <v>37.244951767846821</v>
      </c>
      <c r="F101" s="98">
        <v>33.151361032814613</v>
      </c>
      <c r="G101" s="98">
        <v>36.3089176966593</v>
      </c>
      <c r="H101" s="98">
        <v>33.290664499250084</v>
      </c>
      <c r="I101" s="98">
        <v>28.231506113632111</v>
      </c>
      <c r="J101" s="98">
        <v>29.368275716461419</v>
      </c>
      <c r="K101" s="98">
        <v>28.248274647154897</v>
      </c>
      <c r="L101" s="98">
        <v>28.936184777948625</v>
      </c>
      <c r="M101" s="98">
        <v>26.182895883369152</v>
      </c>
      <c r="N101" s="98">
        <v>23.511426336926544</v>
      </c>
      <c r="O101" s="98">
        <v>22.408965741171968</v>
      </c>
      <c r="P101" s="98">
        <v>20.451920604966542</v>
      </c>
      <c r="Q101" s="98">
        <v>24.10120874075319</v>
      </c>
      <c r="R101" s="98">
        <v>26.926020489513245</v>
      </c>
      <c r="S101" s="98">
        <v>29.72193569030647</v>
      </c>
      <c r="T101" s="98">
        <v>28.993093058849155</v>
      </c>
      <c r="U101" s="98">
        <v>29.248538480669829</v>
      </c>
      <c r="V101" s="98">
        <v>32.348525823981184</v>
      </c>
      <c r="W101" s="98">
        <v>36.853373721393197</v>
      </c>
      <c r="X101" s="98">
        <v>31.30248978078183</v>
      </c>
      <c r="Y101" s="98">
        <v>26.899054984317907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0.19471466969374851</v>
      </c>
      <c r="C102" s="122">
        <f t="shared" si="18"/>
        <v>0.2629822955657935</v>
      </c>
      <c r="D102" s="122">
        <f t="shared" si="18"/>
        <v>0.50634639435229012</v>
      </c>
      <c r="E102" s="122">
        <f t="shared" si="18"/>
        <v>1.0408950086541895</v>
      </c>
      <c r="F102" s="122">
        <f t="shared" si="18"/>
        <v>0.64708556578795251</v>
      </c>
      <c r="G102" s="122">
        <f t="shared" si="18"/>
        <v>0.73995140794722347</v>
      </c>
      <c r="H102" s="122">
        <f t="shared" si="18"/>
        <v>1.2176361773996029</v>
      </c>
      <c r="I102" s="122">
        <f t="shared" si="18"/>
        <v>1.7639539893273879</v>
      </c>
      <c r="J102" s="122">
        <f t="shared" si="18"/>
        <v>1.1998123357868085</v>
      </c>
      <c r="K102" s="122">
        <f t="shared" si="18"/>
        <v>1.2877245038471687</v>
      </c>
      <c r="L102" s="122">
        <f t="shared" si="18"/>
        <v>1.5534615380984749</v>
      </c>
      <c r="M102" s="122">
        <f t="shared" si="18"/>
        <v>1.4662238165908492</v>
      </c>
      <c r="N102" s="122">
        <f t="shared" si="18"/>
        <v>2.8003008332898971</v>
      </c>
      <c r="O102" s="122">
        <f t="shared" si="18"/>
        <v>1.9340762043238233</v>
      </c>
      <c r="P102" s="122">
        <f t="shared" si="18"/>
        <v>1.5572223657375364</v>
      </c>
      <c r="Q102" s="122">
        <f t="shared" si="18"/>
        <v>2.9154552282284927</v>
      </c>
      <c r="R102" s="122">
        <f t="shared" si="18"/>
        <v>3.4291968760989464</v>
      </c>
      <c r="S102" s="122">
        <f t="shared" si="18"/>
        <v>4.5553248770367158</v>
      </c>
      <c r="T102" s="122">
        <f t="shared" si="18"/>
        <v>6.982023514071785</v>
      </c>
      <c r="U102" s="122">
        <f t="shared" si="18"/>
        <v>10.271349627286583</v>
      </c>
      <c r="V102" s="122">
        <f t="shared" si="18"/>
        <v>5.8082198375385419</v>
      </c>
      <c r="W102" s="122">
        <f t="shared" si="18"/>
        <v>19.76065822764507</v>
      </c>
      <c r="X102" s="122">
        <f t="shared" si="18"/>
        <v>17.622570692186233</v>
      </c>
      <c r="Y102" s="122">
        <f t="shared" si="18"/>
        <v>12.787209075648558</v>
      </c>
      <c r="DA102" s="130" t="s">
        <v>1632</v>
      </c>
    </row>
    <row r="103" spans="1:105" ht="12" customHeight="1" x14ac:dyDescent="0.25">
      <c r="A103" s="97" t="s">
        <v>53</v>
      </c>
      <c r="B103" s="98">
        <v>0.19471466969374851</v>
      </c>
      <c r="C103" s="98">
        <v>0.2629822955657935</v>
      </c>
      <c r="D103" s="98">
        <v>0.50634639435229012</v>
      </c>
      <c r="E103" s="98">
        <v>1.0408950086541895</v>
      </c>
      <c r="F103" s="98">
        <v>0.64708556578795251</v>
      </c>
      <c r="G103" s="98">
        <v>0.73995140794722347</v>
      </c>
      <c r="H103" s="98">
        <v>1.2176361773996029</v>
      </c>
      <c r="I103" s="98">
        <v>1.7639539893273879</v>
      </c>
      <c r="J103" s="98">
        <v>1.1998123357868085</v>
      </c>
      <c r="K103" s="98">
        <v>1.2877245038471687</v>
      </c>
      <c r="L103" s="98">
        <v>1.5534615380984749</v>
      </c>
      <c r="M103" s="98">
        <v>1.4662238165908492</v>
      </c>
      <c r="N103" s="98">
        <v>2.8003008332898971</v>
      </c>
      <c r="O103" s="98">
        <v>1.9340762043238233</v>
      </c>
      <c r="P103" s="98">
        <v>1.5572223657375364</v>
      </c>
      <c r="Q103" s="98">
        <v>2.9154552282284927</v>
      </c>
      <c r="R103" s="98">
        <v>3.4291968760989464</v>
      </c>
      <c r="S103" s="98">
        <v>4.5553248770367158</v>
      </c>
      <c r="T103" s="98">
        <v>6.982023514071785</v>
      </c>
      <c r="U103" s="98">
        <v>10.271349627286583</v>
      </c>
      <c r="V103" s="98">
        <v>5.8082198375385419</v>
      </c>
      <c r="W103" s="98">
        <v>19.76065822764507</v>
      </c>
      <c r="X103" s="98">
        <v>17.622570692186233</v>
      </c>
      <c r="Y103" s="98">
        <v>12.787209075648558</v>
      </c>
      <c r="DA103" s="63" t="s">
        <v>1633</v>
      </c>
    </row>
    <row r="104" spans="1:105" ht="12" customHeight="1" x14ac:dyDescent="0.25">
      <c r="A104" s="121" t="s">
        <v>55</v>
      </c>
      <c r="B104" s="122">
        <v>399.42765424594745</v>
      </c>
      <c r="C104" s="122">
        <v>410.57974759927095</v>
      </c>
      <c r="D104" s="122">
        <v>448.76725158589977</v>
      </c>
      <c r="E104" s="122">
        <v>464.47929369648358</v>
      </c>
      <c r="F104" s="122">
        <v>461.96754639491434</v>
      </c>
      <c r="G104" s="122">
        <v>460.04034369571929</v>
      </c>
      <c r="H104" s="122">
        <v>435.83458710843223</v>
      </c>
      <c r="I104" s="122">
        <v>439.4715347044239</v>
      </c>
      <c r="J104" s="122">
        <v>433.80949118639217</v>
      </c>
      <c r="K104" s="122">
        <v>409.31953381055888</v>
      </c>
      <c r="L104" s="122">
        <v>385.54693911929121</v>
      </c>
      <c r="M104" s="122">
        <v>346.20053504258175</v>
      </c>
      <c r="N104" s="122">
        <v>297.7622638542752</v>
      </c>
      <c r="O104" s="122">
        <v>277.9336744774717</v>
      </c>
      <c r="P104" s="122">
        <v>310.87349144572511</v>
      </c>
      <c r="Q104" s="122">
        <v>338.97098610739164</v>
      </c>
      <c r="R104" s="122">
        <v>364.52687487004397</v>
      </c>
      <c r="S104" s="122">
        <v>377.64461164714055</v>
      </c>
      <c r="T104" s="122">
        <v>384.53944943570832</v>
      </c>
      <c r="U104" s="122">
        <v>396.44966182725608</v>
      </c>
      <c r="V104" s="122">
        <v>427.89385197329761</v>
      </c>
      <c r="W104" s="122">
        <v>410.88756501612005</v>
      </c>
      <c r="X104" s="122">
        <v>391.96485980050045</v>
      </c>
      <c r="Y104" s="122">
        <v>373.56398802636437</v>
      </c>
      <c r="DA104" s="130" t="s">
        <v>1634</v>
      </c>
    </row>
    <row r="105" spans="1:105" ht="12" customHeight="1" x14ac:dyDescent="0.25">
      <c r="A105" s="97" t="s">
        <v>134</v>
      </c>
      <c r="B105" s="98">
        <v>277.13417961078591</v>
      </c>
      <c r="C105" s="98">
        <v>275.81493635774927</v>
      </c>
      <c r="D105" s="98">
        <v>291.13229875268502</v>
      </c>
      <c r="E105" s="98">
        <v>275.01872415146283</v>
      </c>
      <c r="F105" s="98">
        <v>280.57952553387219</v>
      </c>
      <c r="G105" s="98">
        <v>297.78516104121366</v>
      </c>
      <c r="H105" s="98">
        <v>261.67402893130219</v>
      </c>
      <c r="I105" s="98">
        <v>285.77545280595427</v>
      </c>
      <c r="J105" s="98">
        <v>282.1292040339282</v>
      </c>
      <c r="K105" s="98">
        <v>293.45116237664621</v>
      </c>
      <c r="L105" s="98">
        <v>299.31888907309849</v>
      </c>
      <c r="M105" s="98">
        <v>293.28340236033233</v>
      </c>
      <c r="N105" s="98">
        <v>275.26919504975638</v>
      </c>
      <c r="O105" s="98">
        <v>257.03494509339981</v>
      </c>
      <c r="P105" s="98">
        <v>290.26935156225824</v>
      </c>
      <c r="Q105" s="98">
        <v>302.37967152708455</v>
      </c>
      <c r="R105" s="98">
        <v>309.54913993154275</v>
      </c>
      <c r="S105" s="98">
        <v>305.08687085358844</v>
      </c>
      <c r="T105" s="98">
        <v>294.33395737564558</v>
      </c>
      <c r="U105" s="98">
        <v>293.49475930206785</v>
      </c>
      <c r="V105" s="98">
        <v>314.62841494954034</v>
      </c>
      <c r="W105" s="98">
        <v>313.3827656689021</v>
      </c>
      <c r="X105" s="98">
        <v>315.82178563414487</v>
      </c>
      <c r="Y105" s="98">
        <v>315.56219110439537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2.2075892581453177E-2</v>
      </c>
      <c r="D106" s="98">
        <v>2.597102311696942E-2</v>
      </c>
      <c r="E106" s="98">
        <v>2.6162431179923746E-2</v>
      </c>
      <c r="F106" s="98">
        <v>2.6203658754770764E-2</v>
      </c>
      <c r="G106" s="98">
        <v>2.7129148040755349E-2</v>
      </c>
      <c r="H106" s="98">
        <v>2.5814187493691812E-2</v>
      </c>
      <c r="I106" s="98">
        <v>2.998750287109923E-2</v>
      </c>
      <c r="J106" s="98">
        <v>4.2037166678068769E-2</v>
      </c>
      <c r="K106" s="98">
        <v>5.7139593089312941E-2</v>
      </c>
      <c r="L106" s="98">
        <v>6.9921696786663934E-2</v>
      </c>
      <c r="M106" s="98">
        <v>8.8989108309509873E-2</v>
      </c>
      <c r="N106" s="98">
        <v>0.12597701422134489</v>
      </c>
      <c r="O106" s="98">
        <v>0.11827224783441137</v>
      </c>
      <c r="P106" s="98">
        <v>0.15550642264230222</v>
      </c>
      <c r="Q106" s="98">
        <v>0.16354897669453322</v>
      </c>
      <c r="R106" s="98">
        <v>0.17272276204476072</v>
      </c>
      <c r="S106" s="98">
        <v>0.18068471255704266</v>
      </c>
      <c r="T106" s="98">
        <v>0.18470692531431354</v>
      </c>
      <c r="U106" s="98">
        <v>0.1929640239684271</v>
      </c>
      <c r="V106" s="98">
        <v>0.2167743251676626</v>
      </c>
      <c r="W106" s="98">
        <v>0.26129005983944698</v>
      </c>
      <c r="X106" s="98">
        <v>0.30700349170397473</v>
      </c>
      <c r="Y106" s="98">
        <v>0.33419419635294856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8.1418659104095879E-3</v>
      </c>
      <c r="D107" s="101">
        <v>9.4024020747037057E-3</v>
      </c>
      <c r="E107" s="101">
        <v>1.1143056168791078E-2</v>
      </c>
      <c r="F107" s="101">
        <v>9.7912179148718064E-3</v>
      </c>
      <c r="G107" s="101">
        <v>8.911326121004242E-3</v>
      </c>
      <c r="H107" s="101">
        <v>1.0835419091051016E-2</v>
      </c>
      <c r="I107" s="101">
        <v>1.0567590275552704E-2</v>
      </c>
      <c r="J107" s="101">
        <v>1.6305442297355956E-2</v>
      </c>
      <c r="K107" s="101">
        <v>2.0510175732353031E-2</v>
      </c>
      <c r="L107" s="101">
        <v>2.39761152168224E-2</v>
      </c>
      <c r="M107" s="101">
        <v>3.3928648016662392E-2</v>
      </c>
      <c r="N107" s="101">
        <v>3.0351257114834506E-2</v>
      </c>
      <c r="O107" s="101">
        <v>3.0119600883111948E-2</v>
      </c>
      <c r="P107" s="101">
        <v>4.009690019925366E-2</v>
      </c>
      <c r="Q107" s="101">
        <v>6.0479031138711017E-2</v>
      </c>
      <c r="R107" s="101">
        <v>6.1443704651810378E-2</v>
      </c>
      <c r="S107" s="101">
        <v>6.012583100589422E-2</v>
      </c>
      <c r="T107" s="101">
        <v>6.1952899838139092E-2</v>
      </c>
      <c r="U107" s="101">
        <v>6.2784101920402277E-2</v>
      </c>
      <c r="V107" s="101">
        <v>7.4938446848230117E-2</v>
      </c>
      <c r="W107" s="101">
        <v>7.2211879583076247E-2</v>
      </c>
      <c r="X107" s="101">
        <v>9.7468539951502828E-2</v>
      </c>
      <c r="Y107" s="101">
        <v>0.12785598633904183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1.3934026671043589E-2</v>
      </c>
      <c r="D108" s="104">
        <v>1.6568621042265714E-2</v>
      </c>
      <c r="E108" s="104">
        <v>1.5019375011132667E-2</v>
      </c>
      <c r="F108" s="104">
        <v>1.6412440839898956E-2</v>
      </c>
      <c r="G108" s="104">
        <v>1.8217821919751107E-2</v>
      </c>
      <c r="H108" s="104">
        <v>1.4978768402640796E-2</v>
      </c>
      <c r="I108" s="104">
        <v>1.9419912595546526E-2</v>
      </c>
      <c r="J108" s="104">
        <v>2.5731724380712816E-2</v>
      </c>
      <c r="K108" s="104">
        <v>3.662941735695991E-2</v>
      </c>
      <c r="L108" s="104">
        <v>4.5945581569841527E-2</v>
      </c>
      <c r="M108" s="104">
        <v>5.5060460292847481E-2</v>
      </c>
      <c r="N108" s="104">
        <v>9.562575710651039E-2</v>
      </c>
      <c r="O108" s="104">
        <v>8.8152646951299429E-2</v>
      </c>
      <c r="P108" s="104">
        <v>0.11540952244304856</v>
      </c>
      <c r="Q108" s="104">
        <v>0.10306994555582222</v>
      </c>
      <c r="R108" s="104">
        <v>0.11127905739295034</v>
      </c>
      <c r="S108" s="104">
        <v>0.12055888155114845</v>
      </c>
      <c r="T108" s="104">
        <v>0.12275402547617446</v>
      </c>
      <c r="U108" s="104">
        <v>0.13017992204802484</v>
      </c>
      <c r="V108" s="104">
        <v>0.14183587831943248</v>
      </c>
      <c r="W108" s="104">
        <v>0.18907818025637074</v>
      </c>
      <c r="X108" s="104">
        <v>0.20953495175247192</v>
      </c>
      <c r="Y108" s="104">
        <v>0.20633821001390673</v>
      </c>
      <c r="DA108" s="132" t="s">
        <v>1638</v>
      </c>
    </row>
    <row r="109" spans="1:105" ht="12" customHeight="1" x14ac:dyDescent="0.25">
      <c r="A109" s="106" t="s">
        <v>122</v>
      </c>
      <c r="B109" s="101">
        <v>122.29347463516154</v>
      </c>
      <c r="C109" s="101">
        <v>133.35211339472232</v>
      </c>
      <c r="D109" s="101">
        <v>155.96216686049038</v>
      </c>
      <c r="E109" s="101">
        <v>187.45059115787978</v>
      </c>
      <c r="F109" s="101">
        <v>179.55884971805057</v>
      </c>
      <c r="G109" s="101">
        <v>160.56255212603796</v>
      </c>
      <c r="H109" s="101">
        <v>172.28536640327508</v>
      </c>
      <c r="I109" s="101">
        <v>151.93790416801212</v>
      </c>
      <c r="J109" s="101">
        <v>149.48062999072161</v>
      </c>
      <c r="K109" s="101">
        <v>114.24633991056169</v>
      </c>
      <c r="L109" s="101">
        <v>84.67075857039309</v>
      </c>
      <c r="M109" s="101">
        <v>51.424527632338176</v>
      </c>
      <c r="N109" s="101">
        <v>21.444152021019637</v>
      </c>
      <c r="O109" s="101">
        <v>19.92205341643557</v>
      </c>
      <c r="P109" s="101">
        <v>19.471281166935178</v>
      </c>
      <c r="Q109" s="101">
        <v>34.429098730055216</v>
      </c>
      <c r="R109" s="101">
        <v>51.650794360656157</v>
      </c>
      <c r="S109" s="101">
        <v>68.146847904587489</v>
      </c>
      <c r="T109" s="101">
        <v>84.399890176635978</v>
      </c>
      <c r="U109" s="101">
        <v>96.089665449177062</v>
      </c>
      <c r="V109" s="101">
        <v>105.38027479252533</v>
      </c>
      <c r="W109" s="101">
        <v>90.488126262444254</v>
      </c>
      <c r="X109" s="101">
        <v>70.272818281454974</v>
      </c>
      <c r="Y109" s="101">
        <v>53.099209977036097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1.3906219542179405</v>
      </c>
      <c r="D110" s="104">
        <v>1.6468149496073727</v>
      </c>
      <c r="E110" s="104">
        <v>1.9838159559610471</v>
      </c>
      <c r="F110" s="104">
        <v>1.8029674842368271</v>
      </c>
      <c r="G110" s="104">
        <v>1.6655013804270022</v>
      </c>
      <c r="H110" s="104">
        <v>1.8493775863612947</v>
      </c>
      <c r="I110" s="104">
        <v>1.7281902275864516</v>
      </c>
      <c r="J110" s="104">
        <v>2.1576199950642629</v>
      </c>
      <c r="K110" s="104">
        <v>1.5648919302617204</v>
      </c>
      <c r="L110" s="104">
        <v>1.4873697790129556</v>
      </c>
      <c r="M110" s="104">
        <v>1.4036159416016742</v>
      </c>
      <c r="N110" s="104">
        <v>0.92293976927783727</v>
      </c>
      <c r="O110" s="104">
        <v>0.85840371980189001</v>
      </c>
      <c r="P110" s="104">
        <v>0.97735229388938549</v>
      </c>
      <c r="Q110" s="104">
        <v>1.9986668735573498</v>
      </c>
      <c r="R110" s="104">
        <v>3.1542178158002891</v>
      </c>
      <c r="S110" s="104">
        <v>4.2302081764075714</v>
      </c>
      <c r="T110" s="104">
        <v>5.6208949581124683</v>
      </c>
      <c r="U110" s="104">
        <v>6.6722730520427032</v>
      </c>
      <c r="V110" s="104">
        <v>7.6683879060643108</v>
      </c>
      <c r="W110" s="104">
        <v>6.7553830249342681</v>
      </c>
      <c r="X110" s="104">
        <v>5.5632523931965849</v>
      </c>
      <c r="Y110" s="104">
        <v>4.5683927485799547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0.474383095456896</v>
      </c>
      <c r="D111" s="98">
        <v>0.55107912506055134</v>
      </c>
      <c r="E111" s="98">
        <v>0.78678313175105796</v>
      </c>
      <c r="F111" s="98">
        <v>0.6231722655180032</v>
      </c>
      <c r="G111" s="98">
        <v>0.50333741592272896</v>
      </c>
      <c r="H111" s="98">
        <v>0.72176627218138145</v>
      </c>
      <c r="I111" s="98">
        <v>0.56407896949003089</v>
      </c>
      <c r="J111" s="98">
        <v>0.78847445590068077</v>
      </c>
      <c r="K111" s="98">
        <v>0.53304720538262751</v>
      </c>
      <c r="L111" s="98">
        <v>0.48832434238321976</v>
      </c>
      <c r="M111" s="98">
        <v>0.52096608604255579</v>
      </c>
      <c r="N111" s="98">
        <v>0.22029392977479614</v>
      </c>
      <c r="O111" s="98">
        <v>0.2184021814096124</v>
      </c>
      <c r="P111" s="98">
        <v>0.25049502799047701</v>
      </c>
      <c r="Q111" s="98">
        <v>0.71705391272326735</v>
      </c>
      <c r="R111" s="98">
        <v>1.0810604428035986</v>
      </c>
      <c r="S111" s="98">
        <v>1.36581256996733</v>
      </c>
      <c r="T111" s="98">
        <v>1.845049691191406</v>
      </c>
      <c r="U111" s="98">
        <v>2.1432219036297688</v>
      </c>
      <c r="V111" s="98">
        <v>2.6457926912955156</v>
      </c>
      <c r="W111" s="98">
        <v>1.8879838317325701</v>
      </c>
      <c r="X111" s="98">
        <v>1.8055587517877538</v>
      </c>
      <c r="Y111" s="98">
        <v>1.7967226721842766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0.91623885876104461</v>
      </c>
      <c r="D112" s="98">
        <v>1.0957358245468214</v>
      </c>
      <c r="E112" s="98">
        <v>1.1970328242099892</v>
      </c>
      <c r="F112" s="98">
        <v>1.1797952187188239</v>
      </c>
      <c r="G112" s="98">
        <v>1.1621639645042734</v>
      </c>
      <c r="H112" s="98">
        <v>1.1276113141799131</v>
      </c>
      <c r="I112" s="98">
        <v>1.1641112580964208</v>
      </c>
      <c r="J112" s="98">
        <v>1.3691455391635821</v>
      </c>
      <c r="K112" s="98">
        <v>1.031844724879093</v>
      </c>
      <c r="L112" s="98">
        <v>0.99904543662973599</v>
      </c>
      <c r="M112" s="98">
        <v>0.88264985555911835</v>
      </c>
      <c r="N112" s="98">
        <v>0.70264583950304116</v>
      </c>
      <c r="O112" s="98">
        <v>0.64000153839227758</v>
      </c>
      <c r="P112" s="98">
        <v>0.72685726589890853</v>
      </c>
      <c r="Q112" s="98">
        <v>1.2816129608340825</v>
      </c>
      <c r="R112" s="98">
        <v>2.0731573729966906</v>
      </c>
      <c r="S112" s="98">
        <v>2.8643956064402412</v>
      </c>
      <c r="T112" s="98">
        <v>3.7758452669210625</v>
      </c>
      <c r="U112" s="98">
        <v>4.5290511484129343</v>
      </c>
      <c r="V112" s="98">
        <v>5.0225952147687956</v>
      </c>
      <c r="W112" s="98">
        <v>4.867399193201698</v>
      </c>
      <c r="X112" s="98">
        <v>3.7576936414088307</v>
      </c>
      <c r="Y112" s="98">
        <v>2.7716700763956785</v>
      </c>
      <c r="DA112" s="63" t="s">
        <v>1642</v>
      </c>
    </row>
    <row r="113" spans="1:105" ht="12" customHeight="1" x14ac:dyDescent="0.25">
      <c r="A113" s="121" t="s">
        <v>54</v>
      </c>
      <c r="B113" s="122">
        <v>146.93195517275566</v>
      </c>
      <c r="C113" s="122">
        <v>154.07204615015817</v>
      </c>
      <c r="D113" s="122">
        <v>171.82023218282524</v>
      </c>
      <c r="E113" s="122">
        <v>178.41636689854204</v>
      </c>
      <c r="F113" s="122">
        <v>180.7659720165604</v>
      </c>
      <c r="G113" s="122">
        <v>165.04132501902151</v>
      </c>
      <c r="H113" s="122">
        <v>154.50175987033427</v>
      </c>
      <c r="I113" s="122">
        <v>135.73413131277474</v>
      </c>
      <c r="J113" s="122">
        <v>146.2893664609376</v>
      </c>
      <c r="K113" s="122">
        <v>114.08338604727518</v>
      </c>
      <c r="L113" s="122">
        <v>116.41347157309262</v>
      </c>
      <c r="M113" s="122">
        <v>91.405715393914932</v>
      </c>
      <c r="N113" s="122">
        <v>72.670598974226849</v>
      </c>
      <c r="O113" s="122">
        <v>72.169260005285025</v>
      </c>
      <c r="P113" s="122">
        <v>75.331058999143465</v>
      </c>
      <c r="Q113" s="122">
        <v>84.69395771968658</v>
      </c>
      <c r="R113" s="122">
        <v>84.583153578618493</v>
      </c>
      <c r="S113" s="122">
        <v>109.61993939169979</v>
      </c>
      <c r="T113" s="122">
        <v>126.61294795005594</v>
      </c>
      <c r="U113" s="122">
        <v>134.07990528755138</v>
      </c>
      <c r="V113" s="122">
        <v>197.42249844556653</v>
      </c>
      <c r="W113" s="122">
        <v>195.16923348757231</v>
      </c>
      <c r="X113" s="122">
        <v>160.13109940549944</v>
      </c>
      <c r="Y113" s="122">
        <v>142.23113185019679</v>
      </c>
      <c r="DA113" s="130" t="s">
        <v>1643</v>
      </c>
    </row>
    <row r="114" spans="1:105" ht="12" customHeight="1" x14ac:dyDescent="0.25">
      <c r="A114" s="97" t="s">
        <v>175</v>
      </c>
      <c r="B114" s="98">
        <v>145.06752307320704</v>
      </c>
      <c r="C114" s="98">
        <v>151.42554921912421</v>
      </c>
      <c r="D114" s="98">
        <v>167.80348209565898</v>
      </c>
      <c r="E114" s="98">
        <v>172.92635139567113</v>
      </c>
      <c r="F114" s="98">
        <v>174.02445601363613</v>
      </c>
      <c r="G114" s="98">
        <v>160.64046296101057</v>
      </c>
      <c r="H114" s="98">
        <v>151.23765729987514</v>
      </c>
      <c r="I114" s="98">
        <v>131.84565976368131</v>
      </c>
      <c r="J114" s="98">
        <v>143.40849389407418</v>
      </c>
      <c r="K114" s="98">
        <v>111.92801498951931</v>
      </c>
      <c r="L114" s="98">
        <v>114.16231803440434</v>
      </c>
      <c r="M114" s="98">
        <v>89.310658459483349</v>
      </c>
      <c r="N114" s="98">
        <v>70.392884307820239</v>
      </c>
      <c r="O114" s="98">
        <v>68.834958570392118</v>
      </c>
      <c r="P114" s="98">
        <v>72.77432213993481</v>
      </c>
      <c r="Q114" s="98">
        <v>82.883786823599351</v>
      </c>
      <c r="R114" s="98">
        <v>82.605573914399287</v>
      </c>
      <c r="S114" s="98">
        <v>107.33862768622384</v>
      </c>
      <c r="T114" s="98">
        <v>124.0319256306372</v>
      </c>
      <c r="U114" s="98">
        <v>130.97682467621817</v>
      </c>
      <c r="V114" s="98">
        <v>191.1483710709845</v>
      </c>
      <c r="W114" s="98">
        <v>190.39010700296143</v>
      </c>
      <c r="X114" s="98">
        <v>156.95755547760572</v>
      </c>
      <c r="Y114" s="98">
        <v>139.72026431000415</v>
      </c>
      <c r="DA114" s="63" t="s">
        <v>1644</v>
      </c>
    </row>
    <row r="115" spans="1:105" ht="12" customHeight="1" x14ac:dyDescent="0.25">
      <c r="A115" s="109" t="s">
        <v>120</v>
      </c>
      <c r="B115" s="33">
        <v>1.8644320995486161</v>
      </c>
      <c r="C115" s="33">
        <v>2.6464969310339788</v>
      </c>
      <c r="D115" s="33">
        <v>4.0167500871662565</v>
      </c>
      <c r="E115" s="33">
        <v>5.4900155028709143</v>
      </c>
      <c r="F115" s="33">
        <v>6.7415160029242829</v>
      </c>
      <c r="G115" s="33">
        <v>4.400862058010941</v>
      </c>
      <c r="H115" s="33">
        <v>3.2641025704591367</v>
      </c>
      <c r="I115" s="33">
        <v>3.8884715490934334</v>
      </c>
      <c r="J115" s="33">
        <v>2.8808725668634185</v>
      </c>
      <c r="K115" s="33">
        <v>2.1553710577558776</v>
      </c>
      <c r="L115" s="33">
        <v>2.2511535386882833</v>
      </c>
      <c r="M115" s="33">
        <v>2.0950569344315797</v>
      </c>
      <c r="N115" s="33">
        <v>2.2777146664066064</v>
      </c>
      <c r="O115" s="33">
        <v>3.3343014348929114</v>
      </c>
      <c r="P115" s="33">
        <v>2.5567368592086579</v>
      </c>
      <c r="Q115" s="33">
        <v>1.8101708960872251</v>
      </c>
      <c r="R115" s="33">
        <v>1.9775796642192089</v>
      </c>
      <c r="S115" s="33">
        <v>2.2813117054759484</v>
      </c>
      <c r="T115" s="33">
        <v>2.5810223194187345</v>
      </c>
      <c r="U115" s="33">
        <v>3.1030806113331995</v>
      </c>
      <c r="V115" s="33">
        <v>6.2741273745820241</v>
      </c>
      <c r="W115" s="33">
        <v>4.779126484610897</v>
      </c>
      <c r="X115" s="33">
        <v>3.1735439278937063</v>
      </c>
      <c r="Y115" s="33">
        <v>2.5108675401926277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1465.8762985492283</v>
      </c>
      <c r="C117" s="117">
        <f t="shared" si="19"/>
        <v>1615.4171037766182</v>
      </c>
      <c r="D117" s="117">
        <f t="shared" si="19"/>
        <v>1701.2972478444131</v>
      </c>
      <c r="E117" s="117">
        <f t="shared" si="19"/>
        <v>1988.0490888642262</v>
      </c>
      <c r="F117" s="117">
        <f t="shared" si="19"/>
        <v>1820.992645312851</v>
      </c>
      <c r="G117" s="117">
        <f t="shared" si="19"/>
        <v>1990.0846386288554</v>
      </c>
      <c r="H117" s="117">
        <f t="shared" si="19"/>
        <v>1874.3440235316598</v>
      </c>
      <c r="I117" s="117">
        <f t="shared" si="19"/>
        <v>1653.2264631027917</v>
      </c>
      <c r="J117" s="117">
        <f t="shared" si="19"/>
        <v>1727.9536247267836</v>
      </c>
      <c r="K117" s="117">
        <f t="shared" si="19"/>
        <v>1666.2220403343283</v>
      </c>
      <c r="L117" s="117">
        <f t="shared" si="19"/>
        <v>1709.8591385796465</v>
      </c>
      <c r="M117" s="117">
        <f t="shared" si="19"/>
        <v>1563.464572826301</v>
      </c>
      <c r="N117" s="117">
        <f t="shared" si="19"/>
        <v>1447.1870710269361</v>
      </c>
      <c r="O117" s="117">
        <f t="shared" si="19"/>
        <v>1388.8392976159239</v>
      </c>
      <c r="P117" s="117">
        <f t="shared" si="19"/>
        <v>1306.5653967284336</v>
      </c>
      <c r="Q117" s="117">
        <f t="shared" si="19"/>
        <v>1527.0703572441423</v>
      </c>
      <c r="R117" s="117">
        <f t="shared" ref="R117:V117" si="20">R118+R121+R123+R132</f>
        <v>1703.9941035390809</v>
      </c>
      <c r="S117" s="117">
        <f t="shared" si="20"/>
        <v>1880.1926326519708</v>
      </c>
      <c r="T117" s="117">
        <f t="shared" si="20"/>
        <v>1874.9078700258963</v>
      </c>
      <c r="U117" s="117">
        <f t="shared" si="20"/>
        <v>1921.1958816012536</v>
      </c>
      <c r="V117" s="117">
        <f t="shared" si="20"/>
        <v>2105.1046620322431</v>
      </c>
      <c r="W117" s="117">
        <f t="shared" ref="W117:Y117" si="21">W118+W121+W123+W132</f>
        <v>2381.9901131454017</v>
      </c>
      <c r="X117" s="117">
        <f t="shared" si="21"/>
        <v>2074.0502962282912</v>
      </c>
      <c r="Y117" s="117">
        <f t="shared" si="21"/>
        <v>1815.4844194595125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1180.5999846466498</v>
      </c>
      <c r="C118" s="122">
        <f t="shared" si="22"/>
        <v>1317.1851678019218</v>
      </c>
      <c r="D118" s="122">
        <f t="shared" si="22"/>
        <v>1369.6689498622666</v>
      </c>
      <c r="E118" s="122">
        <f t="shared" si="22"/>
        <v>1638.5488481700347</v>
      </c>
      <c r="F118" s="122">
        <f t="shared" si="22"/>
        <v>1470.7213362961531</v>
      </c>
      <c r="G118" s="122">
        <f t="shared" si="22"/>
        <v>1649.4887350503038</v>
      </c>
      <c r="H118" s="122">
        <f t="shared" si="22"/>
        <v>1547.5351977058062</v>
      </c>
      <c r="I118" s="122">
        <f t="shared" si="22"/>
        <v>1333.0193001408495</v>
      </c>
      <c r="J118" s="122">
        <f t="shared" si="22"/>
        <v>1402.5888297567747</v>
      </c>
      <c r="K118" s="122">
        <f t="shared" si="22"/>
        <v>1370.8306533336847</v>
      </c>
      <c r="L118" s="122">
        <f t="shared" si="22"/>
        <v>1422.5771191935455</v>
      </c>
      <c r="M118" s="122">
        <f t="shared" si="22"/>
        <v>1309.6121943980636</v>
      </c>
      <c r="N118" s="122">
        <f t="shared" si="22"/>
        <v>1223.5417097962427</v>
      </c>
      <c r="O118" s="122">
        <f t="shared" si="22"/>
        <v>1174.7707926518174</v>
      </c>
      <c r="P118" s="122">
        <f t="shared" si="22"/>
        <v>1069.748471025956</v>
      </c>
      <c r="Q118" s="122">
        <f t="shared" si="22"/>
        <v>1258.9650902242956</v>
      </c>
      <c r="R118" s="122">
        <f t="shared" ref="R118:V118" si="23">SUM(R119:R120)</f>
        <v>1412.1811742401464</v>
      </c>
      <c r="S118" s="122">
        <f t="shared" si="23"/>
        <v>1554.2466177555509</v>
      </c>
      <c r="T118" s="122">
        <f t="shared" si="23"/>
        <v>1518.6251073494384</v>
      </c>
      <c r="U118" s="122">
        <f t="shared" si="23"/>
        <v>1534.1958623622677</v>
      </c>
      <c r="V118" s="122">
        <f t="shared" si="23"/>
        <v>1668.6969187357693</v>
      </c>
      <c r="W118" s="122">
        <f t="shared" ref="W118:Y118" si="24">SUM(W119:W120)</f>
        <v>1902.1674419607632</v>
      </c>
      <c r="X118" s="122">
        <f t="shared" si="24"/>
        <v>1631.3504928318594</v>
      </c>
      <c r="Y118" s="122">
        <f t="shared" si="24"/>
        <v>1409.7638303356578</v>
      </c>
      <c r="DA118" s="130" t="s">
        <v>1797</v>
      </c>
    </row>
    <row r="119" spans="1:105" ht="12" customHeight="1" x14ac:dyDescent="0.25">
      <c r="A119" s="97" t="s">
        <v>212</v>
      </c>
      <c r="B119" s="98">
        <v>1152.1779065609296</v>
      </c>
      <c r="C119" s="98">
        <v>1286.0252722046112</v>
      </c>
      <c r="D119" s="98">
        <v>1337.7421188834483</v>
      </c>
      <c r="E119" s="98">
        <v>1601.303896402188</v>
      </c>
      <c r="F119" s="98">
        <v>1437.5699752633386</v>
      </c>
      <c r="G119" s="98">
        <v>1613.1798173536445</v>
      </c>
      <c r="H119" s="98">
        <v>1514.2445332065561</v>
      </c>
      <c r="I119" s="98">
        <v>1304.7877940272174</v>
      </c>
      <c r="J119" s="98">
        <v>1373.2205540403133</v>
      </c>
      <c r="K119" s="98">
        <v>1342.5823786865299</v>
      </c>
      <c r="L119" s="98">
        <v>1393.6409344155968</v>
      </c>
      <c r="M119" s="98">
        <v>1283.4292985146944</v>
      </c>
      <c r="N119" s="98">
        <v>1200.0302834593163</v>
      </c>
      <c r="O119" s="98">
        <v>1152.3618269106455</v>
      </c>
      <c r="P119" s="98">
        <v>1049.2965504209894</v>
      </c>
      <c r="Q119" s="98">
        <v>1234.8638814835424</v>
      </c>
      <c r="R119" s="98">
        <v>1385.2551537506331</v>
      </c>
      <c r="S119" s="98">
        <v>1524.5246820652444</v>
      </c>
      <c r="T119" s="98">
        <v>1489.6320142905893</v>
      </c>
      <c r="U119" s="98">
        <v>1504.9473238815979</v>
      </c>
      <c r="V119" s="98">
        <v>1636.3483929117881</v>
      </c>
      <c r="W119" s="98">
        <v>1865.31406823937</v>
      </c>
      <c r="X119" s="98">
        <v>1600.0480030510776</v>
      </c>
      <c r="Y119" s="98">
        <v>1382.8647753513399</v>
      </c>
      <c r="DA119" s="63" t="s">
        <v>1798</v>
      </c>
    </row>
    <row r="120" spans="1:105" ht="12" customHeight="1" x14ac:dyDescent="0.25">
      <c r="A120" s="97" t="s">
        <v>53</v>
      </c>
      <c r="B120" s="98">
        <v>28.422078085720191</v>
      </c>
      <c r="C120" s="98">
        <v>31.159895597310559</v>
      </c>
      <c r="D120" s="98">
        <v>31.926830978818334</v>
      </c>
      <c r="E120" s="98">
        <v>37.244951767846821</v>
      </c>
      <c r="F120" s="98">
        <v>33.151361032814613</v>
      </c>
      <c r="G120" s="98">
        <v>36.3089176966593</v>
      </c>
      <c r="H120" s="98">
        <v>33.290664499250084</v>
      </c>
      <c r="I120" s="98">
        <v>28.231506113632111</v>
      </c>
      <c r="J120" s="98">
        <v>29.368275716461419</v>
      </c>
      <c r="K120" s="98">
        <v>28.248274647154897</v>
      </c>
      <c r="L120" s="98">
        <v>28.936184777948625</v>
      </c>
      <c r="M120" s="98">
        <v>26.182895883369152</v>
      </c>
      <c r="N120" s="98">
        <v>23.511426336926544</v>
      </c>
      <c r="O120" s="98">
        <v>22.408965741171968</v>
      </c>
      <c r="P120" s="98">
        <v>20.451920604966542</v>
      </c>
      <c r="Q120" s="98">
        <v>24.10120874075319</v>
      </c>
      <c r="R120" s="98">
        <v>26.926020489513245</v>
      </c>
      <c r="S120" s="98">
        <v>29.72193569030647</v>
      </c>
      <c r="T120" s="98">
        <v>28.993093058849155</v>
      </c>
      <c r="U120" s="98">
        <v>29.248538480669829</v>
      </c>
      <c r="V120" s="98">
        <v>32.348525823981184</v>
      </c>
      <c r="W120" s="98">
        <v>36.853373721393197</v>
      </c>
      <c r="X120" s="98">
        <v>31.30248978078183</v>
      </c>
      <c r="Y120" s="98">
        <v>26.899054984317907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0.32681952497135164</v>
      </c>
      <c r="C121" s="122">
        <f t="shared" si="25"/>
        <v>0.51567800155778531</v>
      </c>
      <c r="D121" s="122">
        <f t="shared" si="25"/>
        <v>1.0628908823464931</v>
      </c>
      <c r="E121" s="122">
        <f t="shared" si="25"/>
        <v>2.2899893209509239</v>
      </c>
      <c r="F121" s="122">
        <f t="shared" si="25"/>
        <v>1.4720058656612203</v>
      </c>
      <c r="G121" s="122">
        <f t="shared" si="25"/>
        <v>1.7279306521946554</v>
      </c>
      <c r="H121" s="122">
        <f t="shared" si="25"/>
        <v>2.9219611015601465</v>
      </c>
      <c r="I121" s="122">
        <f t="shared" si="25"/>
        <v>4.3453837164730285</v>
      </c>
      <c r="J121" s="122">
        <f t="shared" si="25"/>
        <v>3.0498506489893034</v>
      </c>
      <c r="K121" s="122">
        <f t="shared" si="25"/>
        <v>3.392303384199423</v>
      </c>
      <c r="L121" s="122">
        <f t="shared" si="25"/>
        <v>4.2353263598061561</v>
      </c>
      <c r="M121" s="122">
        <f t="shared" si="25"/>
        <v>4.1283011887716619</v>
      </c>
      <c r="N121" s="122">
        <f t="shared" si="25"/>
        <v>8.1842638857686811</v>
      </c>
      <c r="O121" s="122">
        <f t="shared" si="25"/>
        <v>5.9216711865640868</v>
      </c>
      <c r="P121" s="122">
        <f t="shared" si="25"/>
        <v>5.0277487036829891</v>
      </c>
      <c r="Q121" s="122">
        <f t="shared" si="25"/>
        <v>9.8865925439965512</v>
      </c>
      <c r="R121" s="122">
        <f t="shared" si="25"/>
        <v>12.037152203859151</v>
      </c>
      <c r="S121" s="122">
        <f t="shared" si="25"/>
        <v>16.338860384834067</v>
      </c>
      <c r="T121" s="122">
        <f t="shared" si="25"/>
        <v>25.397877432428814</v>
      </c>
      <c r="U121" s="122">
        <f t="shared" si="25"/>
        <v>37.644237681620801</v>
      </c>
      <c r="V121" s="122">
        <f t="shared" si="25"/>
        <v>21.402264160418252</v>
      </c>
      <c r="W121" s="122">
        <f t="shared" si="25"/>
        <v>73.159123710429412</v>
      </c>
      <c r="X121" s="122">
        <f t="shared" si="25"/>
        <v>65.551873440894227</v>
      </c>
      <c r="Y121" s="122">
        <f t="shared" si="25"/>
        <v>47.801126117272204</v>
      </c>
      <c r="DA121" s="130" t="s">
        <v>1800</v>
      </c>
    </row>
    <row r="122" spans="1:105" ht="12" customHeight="1" x14ac:dyDescent="0.25">
      <c r="A122" s="97" t="s">
        <v>53</v>
      </c>
      <c r="B122" s="98">
        <v>0.32681952497135164</v>
      </c>
      <c r="C122" s="98">
        <v>0.51567800155778531</v>
      </c>
      <c r="D122" s="98">
        <v>1.0628908823464931</v>
      </c>
      <c r="E122" s="98">
        <v>2.2899893209509239</v>
      </c>
      <c r="F122" s="98">
        <v>1.4720058656612203</v>
      </c>
      <c r="G122" s="98">
        <v>1.7279306521946554</v>
      </c>
      <c r="H122" s="98">
        <v>2.9219611015601465</v>
      </c>
      <c r="I122" s="98">
        <v>4.3453837164730285</v>
      </c>
      <c r="J122" s="98">
        <v>3.0498506489893034</v>
      </c>
      <c r="K122" s="98">
        <v>3.392303384199423</v>
      </c>
      <c r="L122" s="98">
        <v>4.2353263598061561</v>
      </c>
      <c r="M122" s="98">
        <v>4.1283011887716619</v>
      </c>
      <c r="N122" s="98">
        <v>8.1842638857686811</v>
      </c>
      <c r="O122" s="98">
        <v>5.9216711865640868</v>
      </c>
      <c r="P122" s="98">
        <v>5.0277487036829891</v>
      </c>
      <c r="Q122" s="98">
        <v>9.8865925439965512</v>
      </c>
      <c r="R122" s="98">
        <v>12.037152203859151</v>
      </c>
      <c r="S122" s="98">
        <v>16.338860384834067</v>
      </c>
      <c r="T122" s="98">
        <v>25.397877432428814</v>
      </c>
      <c r="U122" s="98">
        <v>37.644237681620801</v>
      </c>
      <c r="V122" s="98">
        <v>21.402264160418252</v>
      </c>
      <c r="W122" s="98">
        <v>73.159123710429412</v>
      </c>
      <c r="X122" s="98">
        <v>65.551873440894227</v>
      </c>
      <c r="Y122" s="98">
        <v>47.801126117272204</v>
      </c>
      <c r="DA122" s="63" t="s">
        <v>1801</v>
      </c>
    </row>
    <row r="123" spans="1:105" ht="12" customHeight="1" x14ac:dyDescent="0.25">
      <c r="A123" s="121" t="s">
        <v>55</v>
      </c>
      <c r="B123" s="122">
        <v>200.5138846132003</v>
      </c>
      <c r="C123" s="122">
        <v>208.88874162408561</v>
      </c>
      <c r="D123" s="122">
        <v>231.10526207806765</v>
      </c>
      <c r="E123" s="122">
        <v>243.49610513809233</v>
      </c>
      <c r="F123" s="122">
        <v>243.30796594568716</v>
      </c>
      <c r="G123" s="122">
        <v>242.63081356259229</v>
      </c>
      <c r="H123" s="122">
        <v>233.72180490758424</v>
      </c>
      <c r="I123" s="122">
        <v>236.37135747758282</v>
      </c>
      <c r="J123" s="122">
        <v>236.8006598215415</v>
      </c>
      <c r="K123" s="122">
        <v>225.26108018228047</v>
      </c>
      <c r="L123" s="122">
        <v>214.86945096854782</v>
      </c>
      <c r="M123" s="122">
        <v>196.08411520607945</v>
      </c>
      <c r="N123" s="122">
        <v>172.66383400152009</v>
      </c>
      <c r="O123" s="122">
        <v>165.40212005717268</v>
      </c>
      <c r="P123" s="122">
        <v>187.30521686486674</v>
      </c>
      <c r="Q123" s="122">
        <v>208.33462843818742</v>
      </c>
      <c r="R123" s="122">
        <v>229.80078496456167</v>
      </c>
      <c r="S123" s="122">
        <v>244.63185786761599</v>
      </c>
      <c r="T123" s="122">
        <v>255.42992319020118</v>
      </c>
      <c r="U123" s="122">
        <v>268.85584925946586</v>
      </c>
      <c r="V123" s="122">
        <v>295.27400825109805</v>
      </c>
      <c r="W123" s="122">
        <v>287.80958360083019</v>
      </c>
      <c r="X123" s="122">
        <v>279.22015241729343</v>
      </c>
      <c r="Y123" s="122">
        <v>270.52753451846115</v>
      </c>
      <c r="DA123" s="130" t="s">
        <v>1802</v>
      </c>
    </row>
    <row r="124" spans="1:105" ht="12" customHeight="1" x14ac:dyDescent="0.25">
      <c r="A124" s="97" t="s">
        <v>134</v>
      </c>
      <c r="B124" s="98">
        <v>130.76018437024823</v>
      </c>
      <c r="C124" s="98">
        <v>131.15027421707273</v>
      </c>
      <c r="D124" s="98">
        <v>139.45295483572806</v>
      </c>
      <c r="E124" s="98">
        <v>132.73310295177566</v>
      </c>
      <c r="F124" s="98">
        <v>136.76065609339344</v>
      </c>
      <c r="G124" s="98">
        <v>146.88449440295108</v>
      </c>
      <c r="H124" s="98">
        <v>130.4114964743348</v>
      </c>
      <c r="I124" s="98">
        <v>144.86165372085182</v>
      </c>
      <c r="J124" s="98">
        <v>146.25929709448749</v>
      </c>
      <c r="K124" s="98">
        <v>155.9690000819387</v>
      </c>
      <c r="L124" s="98">
        <v>163.06196143823533</v>
      </c>
      <c r="M124" s="98">
        <v>164.06200800537621</v>
      </c>
      <c r="N124" s="98">
        <v>158.84516536974709</v>
      </c>
      <c r="O124" s="98">
        <v>152.51698576582658</v>
      </c>
      <c r="P124" s="98">
        <v>174.28893277304928</v>
      </c>
      <c r="Q124" s="98">
        <v>184.13274175744212</v>
      </c>
      <c r="R124" s="98">
        <v>192.44517405334688</v>
      </c>
      <c r="S124" s="98">
        <v>194.70070489016859</v>
      </c>
      <c r="T124" s="98">
        <v>192.70193914653794</v>
      </c>
      <c r="U124" s="98">
        <v>196.70017113195203</v>
      </c>
      <c r="V124" s="98">
        <v>215.52899985727842</v>
      </c>
      <c r="W124" s="98">
        <v>218.49089151184978</v>
      </c>
      <c r="X124" s="98">
        <v>224.66555820848598</v>
      </c>
      <c r="Y124" s="98">
        <v>228.5860573022911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1.8178284530691934E-2</v>
      </c>
      <c r="D125" s="98">
        <v>2.14753017479913E-2</v>
      </c>
      <c r="E125" s="98">
        <v>2.0834422939504375E-2</v>
      </c>
      <c r="F125" s="98">
        <v>2.1522050544815617E-2</v>
      </c>
      <c r="G125" s="98">
        <v>2.2869282705684883E-2</v>
      </c>
      <c r="H125" s="98">
        <v>2.0634616518035914E-2</v>
      </c>
      <c r="I125" s="98">
        <v>2.4985187604240865E-2</v>
      </c>
      <c r="J125" s="98">
        <v>3.4540997376585419E-2</v>
      </c>
      <c r="K125" s="98">
        <v>4.7949462840166712E-2</v>
      </c>
      <c r="L125" s="98">
        <v>5.9410935023362685E-2</v>
      </c>
      <c r="M125" s="98">
        <v>7.4535361019990559E-2</v>
      </c>
      <c r="N125" s="98">
        <v>0.11371116767172088</v>
      </c>
      <c r="O125" s="98">
        <v>0.10627965958662187</v>
      </c>
      <c r="P125" s="98">
        <v>0.14013169706479223</v>
      </c>
      <c r="Q125" s="98">
        <v>0.14049964184731728</v>
      </c>
      <c r="R125" s="98">
        <v>0.15005061804488259</v>
      </c>
      <c r="S125" s="98">
        <v>0.15943360959961991</v>
      </c>
      <c r="T125" s="98">
        <v>0.16371029574349583</v>
      </c>
      <c r="U125" s="98">
        <v>0.17258217158555406</v>
      </c>
      <c r="V125" s="98">
        <v>0.19347607961236338</v>
      </c>
      <c r="W125" s="98">
        <v>0.24063784766625179</v>
      </c>
      <c r="X125" s="98">
        <v>0.28084867282927567</v>
      </c>
      <c r="Y125" s="98">
        <v>0.30125514052529695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4.2442578596483451E-3</v>
      </c>
      <c r="D126" s="101">
        <v>4.9066807057255848E-3</v>
      </c>
      <c r="E126" s="101">
        <v>5.8150479283717096E-3</v>
      </c>
      <c r="F126" s="101">
        <v>5.1096097049166617E-3</v>
      </c>
      <c r="G126" s="101">
        <v>4.6514607859337751E-3</v>
      </c>
      <c r="H126" s="101">
        <v>5.6558481153951203E-3</v>
      </c>
      <c r="I126" s="101">
        <v>5.5652750086943401E-3</v>
      </c>
      <c r="J126" s="101">
        <v>8.8092729958725996E-3</v>
      </c>
      <c r="K126" s="101">
        <v>1.1320045483206802E-2</v>
      </c>
      <c r="L126" s="101">
        <v>1.3465353453521156E-2</v>
      </c>
      <c r="M126" s="101">
        <v>1.9474900727143071E-2</v>
      </c>
      <c r="N126" s="101">
        <v>1.8085410565210493E-2</v>
      </c>
      <c r="O126" s="101">
        <v>1.8127012635322445E-2</v>
      </c>
      <c r="P126" s="101">
        <v>2.472217462174367E-2</v>
      </c>
      <c r="Q126" s="101">
        <v>3.7429696291495056E-2</v>
      </c>
      <c r="R126" s="101">
        <v>3.8771560651932248E-2</v>
      </c>
      <c r="S126" s="101">
        <v>3.887472804847146E-2</v>
      </c>
      <c r="T126" s="101">
        <v>4.0956270267321349E-2</v>
      </c>
      <c r="U126" s="101">
        <v>4.2402249537529205E-2</v>
      </c>
      <c r="V126" s="101">
        <v>5.1640201292930905E-2</v>
      </c>
      <c r="W126" s="101">
        <v>5.1559667409881042E-2</v>
      </c>
      <c r="X126" s="101">
        <v>7.1313721076803741E-2</v>
      </c>
      <c r="Y126" s="101">
        <v>9.4916930511390205E-2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1.3934026671043589E-2</v>
      </c>
      <c r="D127" s="104">
        <v>1.6568621042265714E-2</v>
      </c>
      <c r="E127" s="104">
        <v>1.5019375011132667E-2</v>
      </c>
      <c r="F127" s="104">
        <v>1.6412440839898956E-2</v>
      </c>
      <c r="G127" s="104">
        <v>1.8217821919751107E-2</v>
      </c>
      <c r="H127" s="104">
        <v>1.4978768402640796E-2</v>
      </c>
      <c r="I127" s="104">
        <v>1.9419912595546526E-2</v>
      </c>
      <c r="J127" s="104">
        <v>2.5731724380712816E-2</v>
      </c>
      <c r="K127" s="104">
        <v>3.662941735695991E-2</v>
      </c>
      <c r="L127" s="104">
        <v>4.5945581569841527E-2</v>
      </c>
      <c r="M127" s="104">
        <v>5.5060460292847481E-2</v>
      </c>
      <c r="N127" s="104">
        <v>9.562575710651039E-2</v>
      </c>
      <c r="O127" s="104">
        <v>8.8152646951299429E-2</v>
      </c>
      <c r="P127" s="104">
        <v>0.11540952244304856</v>
      </c>
      <c r="Q127" s="104">
        <v>0.10306994555582222</v>
      </c>
      <c r="R127" s="104">
        <v>0.11127905739295034</v>
      </c>
      <c r="S127" s="104">
        <v>0.12055888155114845</v>
      </c>
      <c r="T127" s="104">
        <v>0.12275402547617446</v>
      </c>
      <c r="U127" s="104">
        <v>0.13017992204802484</v>
      </c>
      <c r="V127" s="104">
        <v>0.14183587831943248</v>
      </c>
      <c r="W127" s="104">
        <v>0.18907818025637074</v>
      </c>
      <c r="X127" s="104">
        <v>0.20953495175247192</v>
      </c>
      <c r="Y127" s="104">
        <v>0.20633821001390673</v>
      </c>
      <c r="DA127" s="132" t="s">
        <v>1806</v>
      </c>
    </row>
    <row r="128" spans="1:105" ht="12" customHeight="1" x14ac:dyDescent="0.25">
      <c r="A128" s="106" t="s">
        <v>122</v>
      </c>
      <c r="B128" s="101">
        <v>69.753700242952078</v>
      </c>
      <c r="C128" s="101">
        <v>76.524959253888852</v>
      </c>
      <c r="D128" s="101">
        <v>90.210773864100972</v>
      </c>
      <c r="E128" s="101">
        <v>109.08195832561299</v>
      </c>
      <c r="F128" s="101">
        <v>104.9791102398177</v>
      </c>
      <c r="G128" s="101">
        <v>94.26482362513984</v>
      </c>
      <c r="H128" s="101">
        <v>101.73654737718611</v>
      </c>
      <c r="I128" s="101">
        <v>89.987062788754756</v>
      </c>
      <c r="J128" s="101">
        <v>88.668525710861942</v>
      </c>
      <c r="K128" s="101">
        <v>67.89338739506664</v>
      </c>
      <c r="L128" s="101">
        <v>50.45632080050779</v>
      </c>
      <c r="M128" s="101">
        <v>30.752438498867996</v>
      </c>
      <c r="N128" s="101">
        <v>12.87006305640406</v>
      </c>
      <c r="O128" s="101">
        <v>12.007270730946386</v>
      </c>
      <c r="P128" s="101">
        <v>11.994610807129046</v>
      </c>
      <c r="Q128" s="101">
        <v>22.314311813265267</v>
      </c>
      <c r="R128" s="101">
        <v>34.409988305128401</v>
      </c>
      <c r="S128" s="101">
        <v>45.984421850292655</v>
      </c>
      <c r="T128" s="101">
        <v>57.528534609224891</v>
      </c>
      <c r="U128" s="101">
        <v>65.978447568999329</v>
      </c>
      <c r="V128" s="101">
        <v>72.697020397166298</v>
      </c>
      <c r="W128" s="101">
        <v>62.892444610721874</v>
      </c>
      <c r="X128" s="101">
        <v>49.245735702501186</v>
      </c>
      <c r="Y128" s="101">
        <v>37.592526736261753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1.195329868593314</v>
      </c>
      <c r="D129" s="104">
        <v>1.4200580764906374</v>
      </c>
      <c r="E129" s="104">
        <v>1.6602094377641525</v>
      </c>
      <c r="F129" s="104">
        <v>1.5466775619312265</v>
      </c>
      <c r="G129" s="104">
        <v>1.4586262517956601</v>
      </c>
      <c r="H129" s="104">
        <v>1.5531264395452966</v>
      </c>
      <c r="I129" s="104">
        <v>1.4976557803719759</v>
      </c>
      <c r="J129" s="104">
        <v>1.83829601881547</v>
      </c>
      <c r="K129" s="104">
        <v>1.3507432424349592</v>
      </c>
      <c r="L129" s="104">
        <v>1.2917577947813474</v>
      </c>
      <c r="M129" s="104">
        <v>1.195133340815244</v>
      </c>
      <c r="N129" s="104">
        <v>0.83489440769721912</v>
      </c>
      <c r="O129" s="104">
        <v>0.77158390081312167</v>
      </c>
      <c r="P129" s="104">
        <v>0.88154158762362433</v>
      </c>
      <c r="Q129" s="104">
        <v>1.7470752256326878</v>
      </c>
      <c r="R129" s="104">
        <v>2.7955719880415213</v>
      </c>
      <c r="S129" s="104">
        <v>3.7872975175551131</v>
      </c>
      <c r="T129" s="104">
        <v>5.0357391386948507</v>
      </c>
      <c r="U129" s="104">
        <v>6.0046483869289311</v>
      </c>
      <c r="V129" s="104">
        <v>6.8545119170409627</v>
      </c>
      <c r="W129" s="104">
        <v>6.1856096305922943</v>
      </c>
      <c r="X129" s="104">
        <v>5.0280098334769816</v>
      </c>
      <c r="Y129" s="104">
        <v>4.0476953393830222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0.27909100983226942</v>
      </c>
      <c r="D130" s="98">
        <v>0.32432225194381598</v>
      </c>
      <c r="E130" s="98">
        <v>0.46317661355416334</v>
      </c>
      <c r="F130" s="98">
        <v>0.36688234321240271</v>
      </c>
      <c r="G130" s="98">
        <v>0.29646228729138668</v>
      </c>
      <c r="H130" s="98">
        <v>0.4255151253653835</v>
      </c>
      <c r="I130" s="98">
        <v>0.3335445222755552</v>
      </c>
      <c r="J130" s="98">
        <v>0.469150479651888</v>
      </c>
      <c r="K130" s="98">
        <v>0.31889851755586618</v>
      </c>
      <c r="L130" s="98">
        <v>0.2927123581516114</v>
      </c>
      <c r="M130" s="98">
        <v>0.31248348525612563</v>
      </c>
      <c r="N130" s="98">
        <v>0.13224856819417802</v>
      </c>
      <c r="O130" s="98">
        <v>0.13158236242084406</v>
      </c>
      <c r="P130" s="98">
        <v>0.15468432172471575</v>
      </c>
      <c r="Q130" s="98">
        <v>0.46546226479860525</v>
      </c>
      <c r="R130" s="98">
        <v>0.72241461504483073</v>
      </c>
      <c r="S130" s="98">
        <v>0.92290191111487219</v>
      </c>
      <c r="T130" s="98">
        <v>1.2598938717737886</v>
      </c>
      <c r="U130" s="98">
        <v>1.4755972385159972</v>
      </c>
      <c r="V130" s="98">
        <v>1.831916702272167</v>
      </c>
      <c r="W130" s="98">
        <v>1.3182104373905967</v>
      </c>
      <c r="X130" s="98">
        <v>1.2703161920681512</v>
      </c>
      <c r="Y130" s="98">
        <v>1.2760252629873434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0.91623885876104461</v>
      </c>
      <c r="D131" s="98">
        <v>1.0957358245468214</v>
      </c>
      <c r="E131" s="98">
        <v>1.1970328242099892</v>
      </c>
      <c r="F131" s="98">
        <v>1.1797952187188239</v>
      </c>
      <c r="G131" s="98">
        <v>1.1621639645042734</v>
      </c>
      <c r="H131" s="98">
        <v>1.1276113141799131</v>
      </c>
      <c r="I131" s="98">
        <v>1.1641112580964208</v>
      </c>
      <c r="J131" s="98">
        <v>1.3691455391635821</v>
      </c>
      <c r="K131" s="98">
        <v>1.031844724879093</v>
      </c>
      <c r="L131" s="98">
        <v>0.99904543662973599</v>
      </c>
      <c r="M131" s="98">
        <v>0.88264985555911835</v>
      </c>
      <c r="N131" s="98">
        <v>0.70264583950304116</v>
      </c>
      <c r="O131" s="98">
        <v>0.64000153839227758</v>
      </c>
      <c r="P131" s="98">
        <v>0.72685726589890853</v>
      </c>
      <c r="Q131" s="98">
        <v>1.2816129608340825</v>
      </c>
      <c r="R131" s="98">
        <v>2.0731573729966906</v>
      </c>
      <c r="S131" s="98">
        <v>2.8643956064402412</v>
      </c>
      <c r="T131" s="98">
        <v>3.7758452669210625</v>
      </c>
      <c r="U131" s="98">
        <v>4.5290511484129343</v>
      </c>
      <c r="V131" s="98">
        <v>5.0225952147687956</v>
      </c>
      <c r="W131" s="98">
        <v>4.867399193201698</v>
      </c>
      <c r="X131" s="98">
        <v>3.7576936414088307</v>
      </c>
      <c r="Y131" s="98">
        <v>2.7716700763956785</v>
      </c>
      <c r="DA131" s="63" t="s">
        <v>1810</v>
      </c>
    </row>
    <row r="132" spans="1:105" ht="12" customHeight="1" x14ac:dyDescent="0.25">
      <c r="A132" s="121" t="s">
        <v>54</v>
      </c>
      <c r="B132" s="122">
        <v>84.435609764406664</v>
      </c>
      <c r="C132" s="122">
        <v>88.827516349052956</v>
      </c>
      <c r="D132" s="122">
        <v>99.460145021732387</v>
      </c>
      <c r="E132" s="122">
        <v>103.71414623514796</v>
      </c>
      <c r="F132" s="122">
        <v>105.49133720534962</v>
      </c>
      <c r="G132" s="122">
        <v>96.23715936376469</v>
      </c>
      <c r="H132" s="122">
        <v>90.16505981670916</v>
      </c>
      <c r="I132" s="122">
        <v>79.490421767886474</v>
      </c>
      <c r="J132" s="122">
        <v>85.514284499477924</v>
      </c>
      <c r="K132" s="122">
        <v>66.738003434163574</v>
      </c>
      <c r="L132" s="122">
        <v>68.17724205774698</v>
      </c>
      <c r="M132" s="122">
        <v>53.639962033386205</v>
      </c>
      <c r="N132" s="122">
        <v>42.797263343404737</v>
      </c>
      <c r="O132" s="122">
        <v>42.744713720369781</v>
      </c>
      <c r="P132" s="122">
        <v>44.483960133927802</v>
      </c>
      <c r="Q132" s="122">
        <v>49.884046037662756</v>
      </c>
      <c r="R132" s="122">
        <v>49.974992130513613</v>
      </c>
      <c r="S132" s="122">
        <v>64.975296643969756</v>
      </c>
      <c r="T132" s="122">
        <v>75.454962053827728</v>
      </c>
      <c r="U132" s="122">
        <v>80.499932297899207</v>
      </c>
      <c r="V132" s="122">
        <v>119.73147088495756</v>
      </c>
      <c r="W132" s="122">
        <v>118.85396387337889</v>
      </c>
      <c r="X132" s="122">
        <v>97.9277775382442</v>
      </c>
      <c r="Y132" s="122">
        <v>87.391928488121437</v>
      </c>
      <c r="DA132" s="130" t="s">
        <v>1811</v>
      </c>
    </row>
    <row r="133" spans="1:105" ht="12" customHeight="1" x14ac:dyDescent="0.25">
      <c r="A133" s="97" t="s">
        <v>175</v>
      </c>
      <c r="B133" s="98">
        <v>83.066772355420881</v>
      </c>
      <c r="C133" s="98">
        <v>86.875963161767558</v>
      </c>
      <c r="D133" s="98">
        <v>96.473253158588165</v>
      </c>
      <c r="E133" s="98">
        <v>99.619575904976671</v>
      </c>
      <c r="F133" s="98">
        <v>100.45883816245328</v>
      </c>
      <c r="G133" s="98">
        <v>92.933324074154086</v>
      </c>
      <c r="H133" s="98">
        <v>87.709729645316074</v>
      </c>
      <c r="I133" s="98">
        <v>76.564018509811063</v>
      </c>
      <c r="J133" s="98">
        <v>83.339213124475734</v>
      </c>
      <c r="K133" s="98">
        <v>65.107630521384962</v>
      </c>
      <c r="L133" s="98">
        <v>66.474211653204293</v>
      </c>
      <c r="M133" s="98">
        <v>52.052163899694683</v>
      </c>
      <c r="N133" s="98">
        <v>41.066894925413827</v>
      </c>
      <c r="O133" s="98">
        <v>40.195475252330681</v>
      </c>
      <c r="P133" s="98">
        <v>42.522623223387995</v>
      </c>
      <c r="Q133" s="98">
        <v>48.483109734424026</v>
      </c>
      <c r="R133" s="98">
        <v>48.439208979827285</v>
      </c>
      <c r="S133" s="98">
        <v>63.197185792749224</v>
      </c>
      <c r="T133" s="98">
        <v>73.42166640657382</v>
      </c>
      <c r="U133" s="98">
        <v>78.004648918677546</v>
      </c>
      <c r="V133" s="98">
        <v>114.55497939636943</v>
      </c>
      <c r="W133" s="98">
        <v>114.84135826304987</v>
      </c>
      <c r="X133" s="98">
        <v>95.217816615444292</v>
      </c>
      <c r="Y133" s="98">
        <v>85.225417648600839</v>
      </c>
      <c r="DA133" s="63" t="s">
        <v>1812</v>
      </c>
    </row>
    <row r="134" spans="1:105" ht="12" customHeight="1" x14ac:dyDescent="0.25">
      <c r="A134" s="109" t="s">
        <v>120</v>
      </c>
      <c r="B134" s="33">
        <v>1.368837408985778</v>
      </c>
      <c r="C134" s="33">
        <v>1.9515531872853944</v>
      </c>
      <c r="D134" s="33">
        <v>2.9868918631442156</v>
      </c>
      <c r="E134" s="33">
        <v>4.0945703301712957</v>
      </c>
      <c r="F134" s="33">
        <v>5.0324990428963403</v>
      </c>
      <c r="G134" s="33">
        <v>3.3038352896105985</v>
      </c>
      <c r="H134" s="33">
        <v>2.4553301713930913</v>
      </c>
      <c r="I134" s="33">
        <v>2.9264032580754065</v>
      </c>
      <c r="J134" s="33">
        <v>2.1750713750021897</v>
      </c>
      <c r="K134" s="33">
        <v>1.6303729127786086</v>
      </c>
      <c r="L134" s="33">
        <v>1.7030304045426903</v>
      </c>
      <c r="M134" s="33">
        <v>1.5877981336915192</v>
      </c>
      <c r="N134" s="33">
        <v>1.7303684179909127</v>
      </c>
      <c r="O134" s="33">
        <v>2.5492384680390989</v>
      </c>
      <c r="P134" s="33">
        <v>1.9613369105398069</v>
      </c>
      <c r="Q134" s="33">
        <v>1.4009363032387308</v>
      </c>
      <c r="R134" s="33">
        <v>1.5357831506863244</v>
      </c>
      <c r="S134" s="33">
        <v>1.7781108512205326</v>
      </c>
      <c r="T134" s="33">
        <v>2.0332956472539112</v>
      </c>
      <c r="U134" s="33">
        <v>2.4952833792216556</v>
      </c>
      <c r="V134" s="33">
        <v>5.1764914885881268</v>
      </c>
      <c r="W134" s="33">
        <v>4.0126056103290146</v>
      </c>
      <c r="X134" s="33">
        <v>2.7099609227999109</v>
      </c>
      <c r="Y134" s="33">
        <v>2.1665108395205994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0.46124027001863122</v>
      </c>
      <c r="C136" s="119">
        <f t="shared" si="26"/>
        <v>0.46521993680312568</v>
      </c>
      <c r="D136" s="119">
        <f t="shared" si="26"/>
        <v>0.4716127393094654</v>
      </c>
      <c r="E136" s="119">
        <f t="shared" si="26"/>
        <v>0.47559994766876895</v>
      </c>
      <c r="F136" s="119">
        <f t="shared" si="26"/>
        <v>0.48043529592283518</v>
      </c>
      <c r="G136" s="119">
        <f t="shared" si="26"/>
        <v>0.48163422381387044</v>
      </c>
      <c r="H136" s="119">
        <f t="shared" si="26"/>
        <v>0.48609727001378522</v>
      </c>
      <c r="I136" s="119">
        <f t="shared" si="26"/>
        <v>0.49175001776361699</v>
      </c>
      <c r="J136" s="119">
        <f t="shared" si="26"/>
        <v>0.49661246793260977</v>
      </c>
      <c r="K136" s="119">
        <f t="shared" si="26"/>
        <v>0.50048999202677524</v>
      </c>
      <c r="L136" s="119">
        <f t="shared" si="26"/>
        <v>0.50606951047141757</v>
      </c>
      <c r="M136" s="119">
        <f t="shared" si="26"/>
        <v>0.51277820981491107</v>
      </c>
      <c r="N136" s="119">
        <f t="shared" si="26"/>
        <v>0.525281047006115</v>
      </c>
      <c r="O136" s="119">
        <f t="shared" si="26"/>
        <v>0.54217318838781403</v>
      </c>
      <c r="P136" s="119">
        <f t="shared" si="26"/>
        <v>0.5522699786730253</v>
      </c>
      <c r="Q136" s="119">
        <f t="shared" si="26"/>
        <v>0.56743185787016326</v>
      </c>
      <c r="R136" s="119">
        <f t="shared" ref="R136:V136" si="27">IF(R117=0,"",R117/R98)</f>
        <v>0.5874455830774068</v>
      </c>
      <c r="S136" s="119">
        <f t="shared" si="27"/>
        <v>0.61030010051267736</v>
      </c>
      <c r="T136" s="119">
        <f t="shared" si="27"/>
        <v>0.63357167791171531</v>
      </c>
      <c r="U136" s="119">
        <f t="shared" si="27"/>
        <v>0.65381905574551824</v>
      </c>
      <c r="V136" s="119">
        <f t="shared" si="27"/>
        <v>0.66109353673435567</v>
      </c>
      <c r="W136" s="119">
        <f t="shared" ref="W136:Y136" si="28">IF(W117=0,"",W117/W98)</f>
        <v>0.68287291735866484</v>
      </c>
      <c r="X136" s="119">
        <f t="shared" si="28"/>
        <v>0.69369487963796872</v>
      </c>
      <c r="Y136" s="119">
        <f t="shared" si="28"/>
        <v>0.70036919655453544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0.44863048894276941</v>
      </c>
      <c r="C137" s="124">
        <f t="shared" si="29"/>
        <v>0.453036676379936</v>
      </c>
      <c r="D137" s="124">
        <f t="shared" si="29"/>
        <v>0.45864940157516965</v>
      </c>
      <c r="E137" s="124">
        <f t="shared" si="29"/>
        <v>0.46337081573098937</v>
      </c>
      <c r="F137" s="124">
        <f t="shared" si="29"/>
        <v>0.46735310753598475</v>
      </c>
      <c r="G137" s="124">
        <f t="shared" si="29"/>
        <v>0.47045982305357298</v>
      </c>
      <c r="H137" s="124">
        <f t="shared" si="29"/>
        <v>0.47407158071800198</v>
      </c>
      <c r="I137" s="124">
        <f t="shared" si="29"/>
        <v>0.47865022159670456</v>
      </c>
      <c r="J137" s="124">
        <f t="shared" si="29"/>
        <v>0.48395466236956891</v>
      </c>
      <c r="K137" s="124">
        <f t="shared" si="29"/>
        <v>0.48879839741791686</v>
      </c>
      <c r="L137" s="124">
        <f t="shared" si="29"/>
        <v>0.49477669233232452</v>
      </c>
      <c r="M137" s="124">
        <f t="shared" si="29"/>
        <v>0.50177962879139615</v>
      </c>
      <c r="N137" s="124">
        <f t="shared" si="29"/>
        <v>0.51369627705127419</v>
      </c>
      <c r="O137" s="124">
        <f t="shared" si="29"/>
        <v>0.53167187535236882</v>
      </c>
      <c r="P137" s="124">
        <f t="shared" si="29"/>
        <v>0.54081032437740839</v>
      </c>
      <c r="Q137" s="124">
        <f t="shared" si="29"/>
        <v>0.55592882026078227</v>
      </c>
      <c r="R137" s="124">
        <f t="shared" ref="R137:V137" si="30">IF(R118=0,"",R118/R99)</f>
        <v>0.57683724051596641</v>
      </c>
      <c r="S137" s="124">
        <f t="shared" si="30"/>
        <v>0.6003391819164775</v>
      </c>
      <c r="T137" s="124">
        <f t="shared" si="30"/>
        <v>0.62209853365697032</v>
      </c>
      <c r="U137" s="124">
        <f t="shared" si="30"/>
        <v>0.63988270708516337</v>
      </c>
      <c r="V137" s="124">
        <f t="shared" si="30"/>
        <v>0.65358306771408958</v>
      </c>
      <c r="W137" s="124">
        <f t="shared" ref="W137:Y137" si="31">IF(W118=0,"",W118/W99)</f>
        <v>0.66454235840103015</v>
      </c>
      <c r="X137" s="124">
        <f t="shared" si="31"/>
        <v>0.67407247955013871</v>
      </c>
      <c r="Y137" s="124">
        <f t="shared" si="31"/>
        <v>0.68315761782205997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0.44261043092050661</v>
      </c>
      <c r="C138" s="111">
        <f t="shared" si="32"/>
        <v>0.44711124074277891</v>
      </c>
      <c r="D138" s="111">
        <f t="shared" si="32"/>
        <v>0.45279924184223608</v>
      </c>
      <c r="E138" s="111">
        <f t="shared" si="32"/>
        <v>0.45765853542984664</v>
      </c>
      <c r="F138" s="111">
        <f t="shared" si="32"/>
        <v>0.4616821699221727</v>
      </c>
      <c r="G138" s="111">
        <f t="shared" si="32"/>
        <v>0.46491859080954012</v>
      </c>
      <c r="H138" s="111">
        <f t="shared" si="32"/>
        <v>0.46865276635041914</v>
      </c>
      <c r="I138" s="111">
        <f t="shared" si="32"/>
        <v>0.47331109716203823</v>
      </c>
      <c r="J138" s="111">
        <f t="shared" si="32"/>
        <v>0.47867186547062351</v>
      </c>
      <c r="K138" s="111">
        <f t="shared" si="32"/>
        <v>0.48359692000301296</v>
      </c>
      <c r="L138" s="111">
        <f t="shared" si="32"/>
        <v>0.48964038521565928</v>
      </c>
      <c r="M138" s="111">
        <f t="shared" si="32"/>
        <v>0.49673082697423937</v>
      </c>
      <c r="N138" s="111">
        <f t="shared" si="32"/>
        <v>0.50884805520466725</v>
      </c>
      <c r="O138" s="111">
        <f t="shared" si="32"/>
        <v>0.52687355116903056</v>
      </c>
      <c r="P138" s="111">
        <f t="shared" si="32"/>
        <v>0.53601295395320192</v>
      </c>
      <c r="Q138" s="111">
        <f t="shared" si="32"/>
        <v>0.55115194752892882</v>
      </c>
      <c r="R138" s="111">
        <f t="shared" ref="R138:V138" si="33">IF(R119=0,"",R119/R100)</f>
        <v>0.57213130954099756</v>
      </c>
      <c r="S138" s="111">
        <f t="shared" si="33"/>
        <v>0.59569766326790641</v>
      </c>
      <c r="T138" s="111">
        <f t="shared" si="33"/>
        <v>0.61755628738756174</v>
      </c>
      <c r="U138" s="111">
        <f t="shared" si="33"/>
        <v>0.63543538846080272</v>
      </c>
      <c r="V138" s="111">
        <f t="shared" si="33"/>
        <v>0.6491376291150438</v>
      </c>
      <c r="W138" s="111">
        <f t="shared" ref="W138:Y138" si="34">IF(W119=0,"",W119/W100)</f>
        <v>0.66016696844522882</v>
      </c>
      <c r="X138" s="111">
        <f t="shared" si="34"/>
        <v>0.66980164142954102</v>
      </c>
      <c r="Y138" s="111">
        <f t="shared" si="34"/>
        <v>0.67897302602519094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1.9608848589914747</v>
      </c>
      <c r="D140" s="124">
        <f t="shared" si="38"/>
        <v>2.0991378514823342</v>
      </c>
      <c r="E140" s="124">
        <f t="shared" si="38"/>
        <v>2.20001950428385</v>
      </c>
      <c r="F140" s="124">
        <f t="shared" si="38"/>
        <v>2.2748241399400819</v>
      </c>
      <c r="G140" s="124">
        <f t="shared" si="38"/>
        <v>2.335194762299714</v>
      </c>
      <c r="H140" s="124">
        <f t="shared" si="38"/>
        <v>2.3996996441090626</v>
      </c>
      <c r="I140" s="124">
        <f t="shared" si="38"/>
        <v>2.4634337078882447</v>
      </c>
      <c r="J140" s="124">
        <f t="shared" si="38"/>
        <v>2.541939733424464</v>
      </c>
      <c r="K140" s="124">
        <f t="shared" si="38"/>
        <v>2.6343393901915162</v>
      </c>
      <c r="L140" s="124">
        <f t="shared" si="38"/>
        <v>2.7263799301979734</v>
      </c>
      <c r="M140" s="124">
        <f t="shared" si="38"/>
        <v>2.8156009621849343</v>
      </c>
      <c r="N140" s="124">
        <f t="shared" si="38"/>
        <v>2.9226373782682145</v>
      </c>
      <c r="O140" s="124">
        <f t="shared" si="38"/>
        <v>3.061756911814328</v>
      </c>
      <c r="P140" s="124">
        <f t="shared" si="38"/>
        <v>3.2286645852930143</v>
      </c>
      <c r="Q140" s="124">
        <f t="shared" si="38"/>
        <v>3.391097365608974</v>
      </c>
      <c r="R140" s="124">
        <f t="shared" ref="R140:V140" si="39">IF(R121=0,"",R121/R102)</f>
        <v>3.5101957218486133</v>
      </c>
      <c r="S140" s="124">
        <f t="shared" si="39"/>
        <v>3.5867607307654112</v>
      </c>
      <c r="T140" s="124">
        <f t="shared" si="39"/>
        <v>3.6376098392165468</v>
      </c>
      <c r="U140" s="124">
        <f t="shared" si="39"/>
        <v>3.6649748132043101</v>
      </c>
      <c r="V140" s="124">
        <f t="shared" si="39"/>
        <v>3.6848233639669346</v>
      </c>
      <c r="W140" s="124">
        <f t="shared" ref="W140:Y140" si="40">IF(W121=0,"",W121/W102)</f>
        <v>3.7022614766991988</v>
      </c>
      <c r="X140" s="124">
        <f t="shared" si="40"/>
        <v>3.7197679377140829</v>
      </c>
      <c r="Y140" s="124">
        <f t="shared" si="40"/>
        <v>3.73819852592406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1.9608848589914747</v>
      </c>
      <c r="D141" s="111">
        <f t="shared" si="41"/>
        <v>2.0991378514823342</v>
      </c>
      <c r="E141" s="111">
        <f t="shared" si="41"/>
        <v>2.20001950428385</v>
      </c>
      <c r="F141" s="111">
        <f t="shared" si="41"/>
        <v>2.2748241399400819</v>
      </c>
      <c r="G141" s="111">
        <f t="shared" si="41"/>
        <v>2.335194762299714</v>
      </c>
      <c r="H141" s="111">
        <f t="shared" si="41"/>
        <v>2.3996996441090626</v>
      </c>
      <c r="I141" s="111">
        <f t="shared" si="41"/>
        <v>2.4634337078882447</v>
      </c>
      <c r="J141" s="111">
        <f t="shared" si="41"/>
        <v>2.541939733424464</v>
      </c>
      <c r="K141" s="111">
        <f t="shared" si="41"/>
        <v>2.6343393901915162</v>
      </c>
      <c r="L141" s="111">
        <f t="shared" si="41"/>
        <v>2.7263799301979734</v>
      </c>
      <c r="M141" s="111">
        <f t="shared" si="41"/>
        <v>2.8156009621849343</v>
      </c>
      <c r="N141" s="111">
        <f t="shared" si="41"/>
        <v>2.9226373782682145</v>
      </c>
      <c r="O141" s="111">
        <f t="shared" si="41"/>
        <v>3.061756911814328</v>
      </c>
      <c r="P141" s="111">
        <f t="shared" si="41"/>
        <v>3.2286645852930143</v>
      </c>
      <c r="Q141" s="111">
        <f t="shared" si="41"/>
        <v>3.391097365608974</v>
      </c>
      <c r="R141" s="111">
        <f t="shared" ref="R141:V141" si="42">IF(R122=0,"",R122/R103)</f>
        <v>3.5101957218486133</v>
      </c>
      <c r="S141" s="111">
        <f t="shared" si="42"/>
        <v>3.5867607307654112</v>
      </c>
      <c r="T141" s="111">
        <f t="shared" si="42"/>
        <v>3.6376098392165468</v>
      </c>
      <c r="U141" s="111">
        <f t="shared" si="42"/>
        <v>3.6649748132043101</v>
      </c>
      <c r="V141" s="111">
        <f t="shared" si="42"/>
        <v>3.6848233639669346</v>
      </c>
      <c r="W141" s="111">
        <f t="shared" ref="W141:Y141" si="43">IF(W122=0,"",W122/W103)</f>
        <v>3.7022614766991988</v>
      </c>
      <c r="X141" s="111">
        <f t="shared" si="43"/>
        <v>3.7197679377140829</v>
      </c>
      <c r="Y141" s="111">
        <f t="shared" si="43"/>
        <v>3.73819852592406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0.5020030097608964</v>
      </c>
      <c r="C142" s="124">
        <f t="shared" si="44"/>
        <v>0.50876533205910257</v>
      </c>
      <c r="D142" s="124">
        <f t="shared" si="44"/>
        <v>0.51497800087097301</v>
      </c>
      <c r="E142" s="124">
        <f t="shared" si="44"/>
        <v>0.52423457502328652</v>
      </c>
      <c r="F142" s="124">
        <f t="shared" si="44"/>
        <v>0.52667761587238127</v>
      </c>
      <c r="G142" s="124">
        <f t="shared" si="44"/>
        <v>0.52741203437382356</v>
      </c>
      <c r="H142" s="124">
        <f t="shared" si="44"/>
        <v>0.5362626368371175</v>
      </c>
      <c r="I142" s="124">
        <f t="shared" si="44"/>
        <v>0.53785362375417445</v>
      </c>
      <c r="J142" s="124">
        <f t="shared" si="44"/>
        <v>0.54586325249347034</v>
      </c>
      <c r="K142" s="124">
        <f t="shared" si="44"/>
        <v>0.55033063798644832</v>
      </c>
      <c r="L142" s="124">
        <f t="shared" si="44"/>
        <v>0.55731074265399771</v>
      </c>
      <c r="M142" s="124">
        <f t="shared" si="44"/>
        <v>0.56638882774101318</v>
      </c>
      <c r="N142" s="124">
        <f t="shared" si="44"/>
        <v>0.57987144430773718</v>
      </c>
      <c r="O142" s="124">
        <f t="shared" si="44"/>
        <v>0.59511363769840553</v>
      </c>
      <c r="P142" s="124">
        <f t="shared" si="44"/>
        <v>0.60251266839703521</v>
      </c>
      <c r="Q142" s="124">
        <f t="shared" si="44"/>
        <v>0.61460902843225507</v>
      </c>
      <c r="R142" s="124">
        <f t="shared" ref="R142:V142" si="45">IF(R123=0,"",R123/R104)</f>
        <v>0.63040834793453027</v>
      </c>
      <c r="S142" s="124">
        <f t="shared" si="45"/>
        <v>0.6477832605650744</v>
      </c>
      <c r="T142" s="124">
        <f t="shared" si="45"/>
        <v>0.6642489439380832</v>
      </c>
      <c r="U142" s="124">
        <f t="shared" si="45"/>
        <v>0.67815885633574757</v>
      </c>
      <c r="V142" s="124">
        <f t="shared" si="45"/>
        <v>0.69006368492886039</v>
      </c>
      <c r="W142" s="124">
        <f t="shared" ref="W142:Y142" si="46">IF(W123=0,"",W123/W104)</f>
        <v>0.70045824723252159</v>
      </c>
      <c r="X142" s="124">
        <f t="shared" si="46"/>
        <v>0.71236016555006731</v>
      </c>
      <c r="Y142" s="124">
        <f t="shared" si="46"/>
        <v>0.7241799081001582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0.4718298715585752</v>
      </c>
      <c r="C143" s="111">
        <f t="shared" si="47"/>
        <v>0.47550098609222019</v>
      </c>
      <c r="D143" s="111">
        <f t="shared" si="47"/>
        <v>0.47900200504442292</v>
      </c>
      <c r="E143" s="111">
        <f t="shared" si="47"/>
        <v>0.48263296748724172</v>
      </c>
      <c r="F143" s="111">
        <f t="shared" si="47"/>
        <v>0.48742208054266378</v>
      </c>
      <c r="G143" s="111">
        <f t="shared" si="47"/>
        <v>0.49325659441647657</v>
      </c>
      <c r="H143" s="111">
        <f t="shared" si="47"/>
        <v>0.49837386234677494</v>
      </c>
      <c r="I143" s="111">
        <f t="shared" si="47"/>
        <v>0.50690726687157073</v>
      </c>
      <c r="J143" s="111">
        <f t="shared" si="47"/>
        <v>0.51841246848340694</v>
      </c>
      <c r="K143" s="111">
        <f t="shared" si="47"/>
        <v>0.53149900248734272</v>
      </c>
      <c r="L143" s="111">
        <f t="shared" si="47"/>
        <v>0.54477671604084088</v>
      </c>
      <c r="M143" s="111">
        <f t="shared" si="47"/>
        <v>0.55939752023132627</v>
      </c>
      <c r="N143" s="111">
        <f t="shared" si="47"/>
        <v>0.57705391023152797</v>
      </c>
      <c r="O143" s="111">
        <f t="shared" si="47"/>
        <v>0.59337062402314933</v>
      </c>
      <c r="P143" s="111">
        <f t="shared" si="47"/>
        <v>0.60043863341068937</v>
      </c>
      <c r="Q143" s="111">
        <f t="shared" si="47"/>
        <v>0.60894550492607802</v>
      </c>
      <c r="R143" s="111">
        <f t="shared" ref="R143:V143" si="48">IF(R124=0,"",R124/R105)</f>
        <v>0.62169506946750497</v>
      </c>
      <c r="S143" s="111">
        <f t="shared" si="48"/>
        <v>0.63818119850724653</v>
      </c>
      <c r="T143" s="111">
        <f t="shared" si="48"/>
        <v>0.65470508691798979</v>
      </c>
      <c r="U143" s="111">
        <f t="shared" si="48"/>
        <v>0.67019994360276181</v>
      </c>
      <c r="V143" s="111">
        <f t="shared" si="48"/>
        <v>0.68502712919888264</v>
      </c>
      <c r="W143" s="111">
        <f t="shared" ref="W143:Y143" si="49">IF(W124=0,"",W124/W105)</f>
        <v>0.69720136346837813</v>
      </c>
      <c r="X143" s="111">
        <f t="shared" si="49"/>
        <v>0.71136814630243295</v>
      </c>
      <c r="Y143" s="111">
        <f t="shared" si="49"/>
        <v>0.72437720280206019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>
        <f t="shared" si="50"/>
        <v>0.82344505272526214</v>
      </c>
      <c r="D144" s="111">
        <f t="shared" si="50"/>
        <v>0.82689471459287167</v>
      </c>
      <c r="E144" s="111">
        <f t="shared" si="50"/>
        <v>0.79634888654736635</v>
      </c>
      <c r="F144" s="111">
        <f t="shared" si="50"/>
        <v>0.82133761343145295</v>
      </c>
      <c r="G144" s="111">
        <f t="shared" si="50"/>
        <v>0.8429782856184429</v>
      </c>
      <c r="H144" s="111">
        <f t="shared" si="50"/>
        <v>0.79935177208573294</v>
      </c>
      <c r="I144" s="111">
        <f t="shared" si="50"/>
        <v>0.83318666818105092</v>
      </c>
      <c r="J144" s="111">
        <f t="shared" si="50"/>
        <v>0.82167757977384859</v>
      </c>
      <c r="K144" s="111">
        <f t="shared" si="50"/>
        <v>0.83916353351026751</v>
      </c>
      <c r="L144" s="111">
        <f t="shared" si="50"/>
        <v>0.84967810785012365</v>
      </c>
      <c r="M144" s="111">
        <f t="shared" si="50"/>
        <v>0.83757846815086356</v>
      </c>
      <c r="N144" s="111">
        <f t="shared" si="50"/>
        <v>0.90263424938717318</v>
      </c>
      <c r="O144" s="111">
        <f t="shared" si="50"/>
        <v>0.8986018405215408</v>
      </c>
      <c r="P144" s="111">
        <f t="shared" si="50"/>
        <v>0.90113125029649022</v>
      </c>
      <c r="Q144" s="111">
        <f t="shared" si="50"/>
        <v>0.85906769144593254</v>
      </c>
      <c r="R144" s="111">
        <f t="shared" ref="R144:V144" si="51">IF(R125=0,"",R125/R106)</f>
        <v>0.86873679107793167</v>
      </c>
      <c r="S144" s="111">
        <f t="shared" si="51"/>
        <v>0.88238571677327871</v>
      </c>
      <c r="T144" s="111">
        <f t="shared" si="51"/>
        <v>0.8863246219106945</v>
      </c>
      <c r="U144" s="111">
        <f t="shared" si="51"/>
        <v>0.89437485825747531</v>
      </c>
      <c r="V144" s="111">
        <f t="shared" si="51"/>
        <v>0.89252303962990376</v>
      </c>
      <c r="W144" s="111">
        <f t="shared" ref="W144:Y144" si="52">IF(W125=0,"",W125/W106)</f>
        <v>0.92096058998231622</v>
      </c>
      <c r="X144" s="111">
        <f t="shared" si="52"/>
        <v>0.91480611920883748</v>
      </c>
      <c r="Y144" s="111">
        <f t="shared" si="52"/>
        <v>0.90143737926297174</v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>
        <f t="shared" si="53"/>
        <v>0.52128810598832764</v>
      </c>
      <c r="D145" s="112">
        <f t="shared" si="53"/>
        <v>0.5218539546321419</v>
      </c>
      <c r="E145" s="112">
        <f t="shared" si="53"/>
        <v>0.52185395463214201</v>
      </c>
      <c r="F145" s="112">
        <f t="shared" si="53"/>
        <v>0.52185639716543475</v>
      </c>
      <c r="G145" s="112">
        <f t="shared" si="53"/>
        <v>0.5219717831861358</v>
      </c>
      <c r="H145" s="112">
        <f t="shared" si="53"/>
        <v>0.52197779041756598</v>
      </c>
      <c r="I145" s="112">
        <f t="shared" si="53"/>
        <v>0.52663614538209058</v>
      </c>
      <c r="J145" s="112">
        <f t="shared" si="53"/>
        <v>0.54026581034855381</v>
      </c>
      <c r="K145" s="112">
        <f t="shared" si="53"/>
        <v>0.55192337846966411</v>
      </c>
      <c r="L145" s="112">
        <f t="shared" si="53"/>
        <v>0.56161531306261991</v>
      </c>
      <c r="M145" s="112">
        <f t="shared" si="53"/>
        <v>0.57399577836343285</v>
      </c>
      <c r="N145" s="112">
        <f t="shared" si="53"/>
        <v>0.59587023024397401</v>
      </c>
      <c r="O145" s="112">
        <f t="shared" si="53"/>
        <v>0.60183442355925298</v>
      </c>
      <c r="P145" s="112">
        <f t="shared" si="53"/>
        <v>0.61656074406978312</v>
      </c>
      <c r="Q145" s="112">
        <f t="shared" si="53"/>
        <v>0.61888716777966546</v>
      </c>
      <c r="R145" s="112">
        <f t="shared" ref="R145:V145" si="54">IF(R126=0,"",R126/R107)</f>
        <v>0.63100948863098671</v>
      </c>
      <c r="S145" s="112">
        <f t="shared" si="54"/>
        <v>0.64655618721777863</v>
      </c>
      <c r="T145" s="112">
        <f t="shared" si="54"/>
        <v>0.66108721907006007</v>
      </c>
      <c r="U145" s="112">
        <f t="shared" si="54"/>
        <v>0.6753660280318543</v>
      </c>
      <c r="V145" s="112">
        <f t="shared" si="54"/>
        <v>0.68910156888513807</v>
      </c>
      <c r="W145" s="112">
        <f t="shared" ref="W145:Y145" si="55">IF(W126=0,"",W126/W107)</f>
        <v>0.71400533689978474</v>
      </c>
      <c r="X145" s="112">
        <f t="shared" si="55"/>
        <v>0.73165886256516333</v>
      </c>
      <c r="Y145" s="112">
        <f t="shared" si="55"/>
        <v>0.74237376934150312</v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0.57037957626969449</v>
      </c>
      <c r="C147" s="112">
        <f t="shared" si="59"/>
        <v>0.57385636647073557</v>
      </c>
      <c r="D147" s="112">
        <f t="shared" si="59"/>
        <v>0.57841446858580359</v>
      </c>
      <c r="E147" s="112">
        <f t="shared" si="59"/>
        <v>0.5819237893666549</v>
      </c>
      <c r="F147" s="112">
        <f t="shared" si="59"/>
        <v>0.58465016012666315</v>
      </c>
      <c r="G147" s="112">
        <f t="shared" si="59"/>
        <v>0.58709096471725297</v>
      </c>
      <c r="H147" s="112">
        <f t="shared" si="59"/>
        <v>0.59051183220661585</v>
      </c>
      <c r="I147" s="112">
        <f t="shared" si="59"/>
        <v>0.59226210392666423</v>
      </c>
      <c r="J147" s="112">
        <f t="shared" si="59"/>
        <v>0.593177361617794</v>
      </c>
      <c r="K147" s="112">
        <f t="shared" si="59"/>
        <v>0.59427188169194145</v>
      </c>
      <c r="L147" s="112">
        <f t="shared" si="59"/>
        <v>0.59591199668489681</v>
      </c>
      <c r="M147" s="112">
        <f t="shared" si="59"/>
        <v>0.59801110315944661</v>
      </c>
      <c r="N147" s="112">
        <f t="shared" si="59"/>
        <v>0.60016656493522225</v>
      </c>
      <c r="O147" s="112">
        <f t="shared" si="59"/>
        <v>0.60271250558140066</v>
      </c>
      <c r="P147" s="112">
        <f t="shared" si="59"/>
        <v>0.6160154899050756</v>
      </c>
      <c r="Q147" s="112">
        <f t="shared" si="59"/>
        <v>0.64812361160606768</v>
      </c>
      <c r="R147" s="112">
        <f t="shared" ref="R147:V147" si="60">IF(R128=0,"",R128/R109)</f>
        <v>0.66620443559604658</v>
      </c>
      <c r="S147" s="112">
        <f t="shared" si="60"/>
        <v>0.67478428224113196</v>
      </c>
      <c r="T147" s="112">
        <f t="shared" si="60"/>
        <v>0.68161859557905258</v>
      </c>
      <c r="U147" s="112">
        <f t="shared" si="60"/>
        <v>0.68663416883157002</v>
      </c>
      <c r="V147" s="112">
        <f t="shared" si="60"/>
        <v>0.68985415477700707</v>
      </c>
      <c r="W147" s="112">
        <f t="shared" ref="W147:Y147" si="61">IF(W128=0,"",W128/W109)</f>
        <v>0.69503532903658372</v>
      </c>
      <c r="X147" s="112">
        <f t="shared" si="61"/>
        <v>0.70077929001315087</v>
      </c>
      <c r="Y147" s="112">
        <f t="shared" si="61"/>
        <v>0.70796772216610104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0.85956493421358715</v>
      </c>
      <c r="D148" s="113">
        <f t="shared" si="62"/>
        <v>0.86230579630650195</v>
      </c>
      <c r="E148" s="113">
        <f t="shared" si="62"/>
        <v>0.8368767439214766</v>
      </c>
      <c r="F148" s="113">
        <f t="shared" si="62"/>
        <v>0.85785105691238528</v>
      </c>
      <c r="G148" s="113">
        <f t="shared" si="62"/>
        <v>0.87578807735463815</v>
      </c>
      <c r="H148" s="113">
        <f t="shared" si="62"/>
        <v>0.8398103507900293</v>
      </c>
      <c r="I148" s="113">
        <f t="shared" si="62"/>
        <v>0.86660354656880889</v>
      </c>
      <c r="J148" s="113">
        <f t="shared" si="62"/>
        <v>0.85200175333039485</v>
      </c>
      <c r="K148" s="113">
        <f t="shared" si="62"/>
        <v>0.86315432798548219</v>
      </c>
      <c r="L148" s="113">
        <f t="shared" si="62"/>
        <v>0.86848463173601675</v>
      </c>
      <c r="M148" s="113">
        <f t="shared" si="62"/>
        <v>0.85146748864327548</v>
      </c>
      <c r="N148" s="113">
        <f t="shared" si="62"/>
        <v>0.904603350607039</v>
      </c>
      <c r="O148" s="113">
        <f t="shared" si="62"/>
        <v>0.89885899025600058</v>
      </c>
      <c r="P148" s="113">
        <f t="shared" si="62"/>
        <v>0.90196911915509881</v>
      </c>
      <c r="Q148" s="113">
        <f t="shared" si="62"/>
        <v>0.87412026923883324</v>
      </c>
      <c r="R148" s="113">
        <f t="shared" ref="R148:V148" si="63">IF(R129=0,"",R129/R110)</f>
        <v>0.88629642951028353</v>
      </c>
      <c r="S148" s="113">
        <f t="shared" si="63"/>
        <v>0.89529814127762564</v>
      </c>
      <c r="T148" s="113">
        <f t="shared" si="63"/>
        <v>0.89589632544670139</v>
      </c>
      <c r="U148" s="113">
        <f t="shared" si="63"/>
        <v>0.8999404460958953</v>
      </c>
      <c r="V148" s="113">
        <f t="shared" si="63"/>
        <v>0.89386609037086939</v>
      </c>
      <c r="W148" s="113">
        <f t="shared" ref="W148:Y148" si="64">IF(W129=0,"",W129/W110)</f>
        <v>0.91565638954313511</v>
      </c>
      <c r="X148" s="113">
        <f t="shared" si="64"/>
        <v>0.90378963205513341</v>
      </c>
      <c r="Y148" s="113">
        <f t="shared" si="64"/>
        <v>0.88602175034999198</v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0.58832410451613271</v>
      </c>
      <c r="D149" s="111">
        <f t="shared" si="65"/>
        <v>0.58852211451155978</v>
      </c>
      <c r="E149" s="111">
        <f t="shared" si="65"/>
        <v>0.58869667493165667</v>
      </c>
      <c r="F149" s="111">
        <f t="shared" si="65"/>
        <v>0.58873342655491401</v>
      </c>
      <c r="G149" s="111">
        <f t="shared" si="65"/>
        <v>0.58899314438587014</v>
      </c>
      <c r="H149" s="111">
        <f t="shared" si="65"/>
        <v>0.58954697907863807</v>
      </c>
      <c r="I149" s="111">
        <f t="shared" si="65"/>
        <v>0.59130820384440874</v>
      </c>
      <c r="J149" s="111">
        <f t="shared" si="65"/>
        <v>0.5950103724235094</v>
      </c>
      <c r="K149" s="111">
        <f t="shared" si="65"/>
        <v>0.5982556785509402</v>
      </c>
      <c r="L149" s="111">
        <f t="shared" si="65"/>
        <v>0.59942200858359229</v>
      </c>
      <c r="M149" s="111">
        <f t="shared" si="65"/>
        <v>0.59981540762060281</v>
      </c>
      <c r="N149" s="111">
        <f t="shared" si="65"/>
        <v>0.60032779082643883</v>
      </c>
      <c r="O149" s="111">
        <f t="shared" si="65"/>
        <v>0.60247732679034871</v>
      </c>
      <c r="P149" s="111">
        <f t="shared" si="65"/>
        <v>0.61751453897358921</v>
      </c>
      <c r="Q149" s="111">
        <f t="shared" si="65"/>
        <v>0.64913147608503619</v>
      </c>
      <c r="R149" s="111">
        <f t="shared" ref="R149:V149" si="66">IF(R130=0,"",R130/R111)</f>
        <v>0.66824627600963404</v>
      </c>
      <c r="S149" s="111">
        <f t="shared" si="66"/>
        <v>0.67571636944075553</v>
      </c>
      <c r="T149" s="111">
        <f t="shared" si="66"/>
        <v>0.68285091604239445</v>
      </c>
      <c r="U149" s="111">
        <f t="shared" si="66"/>
        <v>0.68849484788155635</v>
      </c>
      <c r="V149" s="111">
        <f t="shared" si="66"/>
        <v>0.6923886018353036</v>
      </c>
      <c r="W149" s="111">
        <f t="shared" ref="W149:Y149" si="67">IF(W130=0,"",W130/W111)</f>
        <v>0.69821066008859711</v>
      </c>
      <c r="X149" s="111">
        <f t="shared" si="67"/>
        <v>0.70355849169148432</v>
      </c>
      <c r="Y149" s="111">
        <f t="shared" si="67"/>
        <v>0.71019600450417808</v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0.57465790654681792</v>
      </c>
      <c r="C151" s="124">
        <f t="shared" si="71"/>
        <v>0.57653233385686276</v>
      </c>
      <c r="D151" s="124">
        <f t="shared" si="71"/>
        <v>0.57886166115700433</v>
      </c>
      <c r="E151" s="124">
        <f t="shared" si="71"/>
        <v>0.58130399154538259</v>
      </c>
      <c r="F151" s="124">
        <f t="shared" si="71"/>
        <v>0.58357961970677374</v>
      </c>
      <c r="G151" s="124">
        <f t="shared" si="71"/>
        <v>0.58310946881136017</v>
      </c>
      <c r="H151" s="124">
        <f t="shared" si="71"/>
        <v>0.58358597269299883</v>
      </c>
      <c r="I151" s="124">
        <f t="shared" si="71"/>
        <v>0.58563325966049895</v>
      </c>
      <c r="J151" s="124">
        <f t="shared" si="71"/>
        <v>0.58455571015349272</v>
      </c>
      <c r="K151" s="124">
        <f t="shared" si="71"/>
        <v>0.58499318565551617</v>
      </c>
      <c r="L151" s="124">
        <f t="shared" si="71"/>
        <v>0.58564735796011791</v>
      </c>
      <c r="M151" s="124">
        <f t="shared" si="71"/>
        <v>0.58683378607370029</v>
      </c>
      <c r="N151" s="124">
        <f t="shared" si="71"/>
        <v>0.58892129619824785</v>
      </c>
      <c r="O151" s="124">
        <f t="shared" si="71"/>
        <v>0.59228421792380226</v>
      </c>
      <c r="P151" s="124">
        <f t="shared" si="71"/>
        <v>0.59051287377273687</v>
      </c>
      <c r="Q151" s="124">
        <f t="shared" si="71"/>
        <v>0.58899179328429851</v>
      </c>
      <c r="R151" s="124">
        <f t="shared" ref="R151:V151" si="72">IF(R132=0,"",R132/R113)</f>
        <v>0.5908386010231077</v>
      </c>
      <c r="S151" s="124">
        <f t="shared" si="72"/>
        <v>0.59273246276661928</v>
      </c>
      <c r="T151" s="124">
        <f t="shared" si="72"/>
        <v>0.59594980825809285</v>
      </c>
      <c r="U151" s="124">
        <f t="shared" si="72"/>
        <v>0.60038774733064493</v>
      </c>
      <c r="V151" s="124">
        <f t="shared" si="72"/>
        <v>0.60647328358054386</v>
      </c>
      <c r="W151" s="124">
        <f t="shared" ref="W151:Y151" si="73">IF(W132=0,"",W132/W113)</f>
        <v>0.60897899607187367</v>
      </c>
      <c r="X151" s="124">
        <f t="shared" si="73"/>
        <v>0.61154752513290389</v>
      </c>
      <c r="Y151" s="124">
        <f t="shared" si="73"/>
        <v>0.61443600533367004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0.57260764225981831</v>
      </c>
      <c r="C152" s="111">
        <f t="shared" si="74"/>
        <v>0.57372064099996412</v>
      </c>
      <c r="D152" s="111">
        <f t="shared" si="74"/>
        <v>0.5749180645941071</v>
      </c>
      <c r="E152" s="111">
        <f t="shared" si="74"/>
        <v>0.57608094487021277</v>
      </c>
      <c r="F152" s="111">
        <f t="shared" si="74"/>
        <v>0.57726850848240296</v>
      </c>
      <c r="G152" s="111">
        <f t="shared" si="74"/>
        <v>0.57851753139375695</v>
      </c>
      <c r="H152" s="111">
        <f t="shared" si="74"/>
        <v>0.57994636528523169</v>
      </c>
      <c r="I152" s="111">
        <f t="shared" si="74"/>
        <v>0.58070943440264589</v>
      </c>
      <c r="J152" s="111">
        <f t="shared" si="74"/>
        <v>0.58113163914846344</v>
      </c>
      <c r="K152" s="111">
        <f t="shared" si="74"/>
        <v>0.58169199665947346</v>
      </c>
      <c r="L152" s="111">
        <f t="shared" si="74"/>
        <v>0.58227804758809643</v>
      </c>
      <c r="M152" s="111">
        <f t="shared" si="74"/>
        <v>0.58282141009304789</v>
      </c>
      <c r="N152" s="111">
        <f t="shared" si="74"/>
        <v>0.58339554245046799</v>
      </c>
      <c r="O152" s="111">
        <f t="shared" si="74"/>
        <v>0.58393984811112976</v>
      </c>
      <c r="P152" s="111">
        <f t="shared" si="74"/>
        <v>0.58430806324273221</v>
      </c>
      <c r="Q152" s="111">
        <f t="shared" si="74"/>
        <v>0.58495287911506855</v>
      </c>
      <c r="R152" s="111">
        <f t="shared" ref="R152:V152" si="75">IF(R133=0,"",R133/R114)</f>
        <v>0.58639153127878296</v>
      </c>
      <c r="S152" s="111">
        <f t="shared" si="75"/>
        <v>0.58876461489231557</v>
      </c>
      <c r="T152" s="111">
        <f t="shared" si="75"/>
        <v>0.59195780468023218</v>
      </c>
      <c r="U152" s="111">
        <f t="shared" si="75"/>
        <v>0.59556069641716602</v>
      </c>
      <c r="V152" s="111">
        <f t="shared" si="75"/>
        <v>0.59929874764053581</v>
      </c>
      <c r="W152" s="111">
        <f t="shared" ref="W152:Y152" si="76">IF(W133=0,"",W133/W114)</f>
        <v>0.6031897353850616</v>
      </c>
      <c r="X152" s="111">
        <f t="shared" si="76"/>
        <v>0.60664691371948454</v>
      </c>
      <c r="Y152" s="111">
        <f t="shared" si="76"/>
        <v>0.6099717751714745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0.73418463955709468</v>
      </c>
      <c r="C153" s="45">
        <f t="shared" si="77"/>
        <v>0.73740995668675424</v>
      </c>
      <c r="D153" s="45">
        <f t="shared" si="77"/>
        <v>0.74360908653179691</v>
      </c>
      <c r="E153" s="45">
        <f t="shared" si="77"/>
        <v>0.74582126918040703</v>
      </c>
      <c r="F153" s="45">
        <f t="shared" si="77"/>
        <v>0.74649367304229219</v>
      </c>
      <c r="G153" s="45">
        <f t="shared" si="77"/>
        <v>0.75072457306326801</v>
      </c>
      <c r="H153" s="45">
        <f t="shared" si="77"/>
        <v>0.75222212488491702</v>
      </c>
      <c r="I153" s="45">
        <f t="shared" si="77"/>
        <v>0.75258445924792083</v>
      </c>
      <c r="J153" s="45">
        <f t="shared" si="77"/>
        <v>0.75500436916941538</v>
      </c>
      <c r="K153" s="45">
        <f t="shared" si="77"/>
        <v>0.75642331138848784</v>
      </c>
      <c r="L153" s="45">
        <f t="shared" si="77"/>
        <v>0.75651454921862993</v>
      </c>
      <c r="M153" s="45">
        <f t="shared" si="77"/>
        <v>0.75787827413974918</v>
      </c>
      <c r="N153" s="45">
        <f t="shared" si="77"/>
        <v>0.75969498880243669</v>
      </c>
      <c r="O153" s="45">
        <f t="shared" si="77"/>
        <v>0.76454949194507171</v>
      </c>
      <c r="P153" s="45">
        <f t="shared" si="77"/>
        <v>0.76712505765918559</v>
      </c>
      <c r="Q153" s="45">
        <f t="shared" si="77"/>
        <v>0.77392488536133497</v>
      </c>
      <c r="R153" s="45">
        <f t="shared" ref="R153:V153" si="78">IF(R134=0,"",R134/R115)</f>
        <v>0.77659736215617114</v>
      </c>
      <c r="S153" s="45">
        <f t="shared" si="78"/>
        <v>0.77942476994811483</v>
      </c>
      <c r="T153" s="45">
        <f t="shared" si="78"/>
        <v>0.78778692921641402</v>
      </c>
      <c r="U153" s="45">
        <f t="shared" si="78"/>
        <v>0.8041310206729011</v>
      </c>
      <c r="V153" s="45">
        <f t="shared" si="78"/>
        <v>0.82505361774440855</v>
      </c>
      <c r="W153" s="45">
        <f t="shared" ref="W153:Y153" si="79">IF(W134=0,"",W134/W115)</f>
        <v>0.83961067430415781</v>
      </c>
      <c r="X153" s="45">
        <f t="shared" si="79"/>
        <v>0.85392261281806892</v>
      </c>
      <c r="Y153" s="45">
        <f t="shared" si="79"/>
        <v>0.86285349778124498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7105.9121099999993</v>
      </c>
      <c r="C155" s="117">
        <f t="shared" si="80"/>
        <v>7759.353689999999</v>
      </c>
      <c r="D155" s="117">
        <f t="shared" si="80"/>
        <v>8017.2061200000007</v>
      </c>
      <c r="E155" s="117">
        <f t="shared" si="80"/>
        <v>9270.3679199999988</v>
      </c>
      <c r="F155" s="117">
        <f t="shared" si="80"/>
        <v>8381.3904900000016</v>
      </c>
      <c r="G155" s="117">
        <f t="shared" si="80"/>
        <v>9226.6435799999981</v>
      </c>
      <c r="H155" s="117">
        <f t="shared" si="80"/>
        <v>8558.9638200000045</v>
      </c>
      <c r="I155" s="117">
        <f t="shared" si="80"/>
        <v>7455.9087899999986</v>
      </c>
      <c r="J155" s="117">
        <f t="shared" si="80"/>
        <v>7737.7944600000019</v>
      </c>
      <c r="K155" s="117">
        <f t="shared" si="80"/>
        <v>7473.0248999999958</v>
      </c>
      <c r="L155" s="117">
        <f t="shared" si="80"/>
        <v>7656.5055599999932</v>
      </c>
      <c r="M155" s="117">
        <f t="shared" si="80"/>
        <v>6967.4180399999977</v>
      </c>
      <c r="N155" s="117">
        <f t="shared" si="80"/>
        <v>6351.1875900000041</v>
      </c>
      <c r="O155" s="117">
        <f t="shared" si="80"/>
        <v>5902.6849199999997</v>
      </c>
      <c r="P155" s="117">
        <f t="shared" si="80"/>
        <v>5450.7994199999985</v>
      </c>
      <c r="Q155" s="117">
        <f t="shared" si="80"/>
        <v>6167.5554600000023</v>
      </c>
      <c r="R155" s="117">
        <f t="shared" ref="R155:V155" si="81">R156+R159+R161+R170</f>
        <v>6608.1816900000013</v>
      </c>
      <c r="S155" s="117">
        <f t="shared" si="81"/>
        <v>6976.0991904646562</v>
      </c>
      <c r="T155" s="117">
        <f t="shared" si="81"/>
        <v>6644.663318574002</v>
      </c>
      <c r="U155" s="117">
        <f t="shared" si="81"/>
        <v>6555.9573275950561</v>
      </c>
      <c r="V155" s="117">
        <f t="shared" si="81"/>
        <v>7104.8498179241187</v>
      </c>
      <c r="W155" s="117">
        <f t="shared" ref="W155:Y155" si="82">W156+W159+W161+W170</f>
        <v>7815.9616767084945</v>
      </c>
      <c r="X155" s="117">
        <f t="shared" si="82"/>
        <v>6717.5826918397088</v>
      </c>
      <c r="Y155" s="117">
        <f t="shared" si="82"/>
        <v>5846.1105329534194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6114.2469461846904</v>
      </c>
      <c r="C156" s="122">
        <f t="shared" si="83"/>
        <v>6755.8343355552506</v>
      </c>
      <c r="D156" s="122">
        <f t="shared" si="83"/>
        <v>6939.2380600963697</v>
      </c>
      <c r="E156" s="122">
        <f t="shared" si="83"/>
        <v>8218.2106831168967</v>
      </c>
      <c r="F156" s="122">
        <f t="shared" si="83"/>
        <v>7313.5960245201941</v>
      </c>
      <c r="G156" s="122">
        <f t="shared" si="83"/>
        <v>8149.8749272803643</v>
      </c>
      <c r="H156" s="122">
        <f t="shared" si="83"/>
        <v>7589.0935483449657</v>
      </c>
      <c r="I156" s="122">
        <f t="shared" si="83"/>
        <v>6474.9776713251367</v>
      </c>
      <c r="J156" s="122">
        <f t="shared" si="83"/>
        <v>6738.2554297646593</v>
      </c>
      <c r="K156" s="122">
        <f t="shared" si="83"/>
        <v>6520.8242219799613</v>
      </c>
      <c r="L156" s="122">
        <f t="shared" si="83"/>
        <v>6685.2667358734216</v>
      </c>
      <c r="M156" s="122">
        <f t="shared" si="83"/>
        <v>6068.7034080034982</v>
      </c>
      <c r="N156" s="122">
        <f t="shared" si="83"/>
        <v>5539.2270065728562</v>
      </c>
      <c r="O156" s="122">
        <f t="shared" si="83"/>
        <v>5137.2126400360512</v>
      </c>
      <c r="P156" s="122">
        <f t="shared" si="83"/>
        <v>4597.9901476447067</v>
      </c>
      <c r="Q156" s="122">
        <f t="shared" si="83"/>
        <v>5262.508599562052</v>
      </c>
      <c r="R156" s="122">
        <f t="shared" ref="R156:V156" si="84">SUM(R157:R158)</f>
        <v>5686.9464186691857</v>
      </c>
      <c r="S156" s="122">
        <f t="shared" si="84"/>
        <v>6007.7881878456683</v>
      </c>
      <c r="T156" s="122">
        <f t="shared" si="84"/>
        <v>5662.4178519574489</v>
      </c>
      <c r="U156" s="122">
        <f t="shared" si="84"/>
        <v>5559.4222042072561</v>
      </c>
      <c r="V156" s="122">
        <f t="shared" si="84"/>
        <v>5917.4002101762107</v>
      </c>
      <c r="W156" s="122">
        <f t="shared" ref="W156:Y156" si="85">SUM(W157:W158)</f>
        <v>6633.1429132720859</v>
      </c>
      <c r="X156" s="122">
        <f t="shared" si="85"/>
        <v>5607.5529936998855</v>
      </c>
      <c r="Y156" s="122">
        <f t="shared" si="85"/>
        <v>4777.7876919063956</v>
      </c>
      <c r="DA156" s="130" t="s">
        <v>2133</v>
      </c>
    </row>
    <row r="157" spans="1:105" ht="12" customHeight="1" x14ac:dyDescent="0.25">
      <c r="A157" s="97" t="s">
        <v>212</v>
      </c>
      <c r="B157" s="98">
        <v>6114.2469461846904</v>
      </c>
      <c r="C157" s="98">
        <v>6755.8343355552506</v>
      </c>
      <c r="D157" s="98">
        <v>6939.2380600963697</v>
      </c>
      <c r="E157" s="98">
        <v>8218.2106831168967</v>
      </c>
      <c r="F157" s="98">
        <v>7313.5960245201941</v>
      </c>
      <c r="G157" s="98">
        <v>8149.8749272803643</v>
      </c>
      <c r="H157" s="98">
        <v>7589.0935483449657</v>
      </c>
      <c r="I157" s="98">
        <v>6474.9776713251367</v>
      </c>
      <c r="J157" s="98">
        <v>6738.2554297646593</v>
      </c>
      <c r="K157" s="98">
        <v>6520.8242219799613</v>
      </c>
      <c r="L157" s="98">
        <v>6685.2667358734216</v>
      </c>
      <c r="M157" s="98">
        <v>6068.7034080034982</v>
      </c>
      <c r="N157" s="98">
        <v>5539.2270065728562</v>
      </c>
      <c r="O157" s="98">
        <v>5137.2126400360512</v>
      </c>
      <c r="P157" s="98">
        <v>4597.9901476447067</v>
      </c>
      <c r="Q157" s="98">
        <v>5262.508599562052</v>
      </c>
      <c r="R157" s="98">
        <v>5686.9464186691857</v>
      </c>
      <c r="S157" s="98">
        <v>6007.7881878456683</v>
      </c>
      <c r="T157" s="98">
        <v>5662.4178519574489</v>
      </c>
      <c r="U157" s="98">
        <v>5559.4222042072561</v>
      </c>
      <c r="V157" s="98">
        <v>5917.4002101762107</v>
      </c>
      <c r="W157" s="98">
        <v>6633.1429132720859</v>
      </c>
      <c r="X157" s="98">
        <v>5607.5529936998855</v>
      </c>
      <c r="Y157" s="98">
        <v>4777.7876919063956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650.93131997208002</v>
      </c>
      <c r="C161" s="122">
        <v>647.85181185172519</v>
      </c>
      <c r="D161" s="122">
        <v>683.83211373545373</v>
      </c>
      <c r="E161" s="122">
        <v>645.98872194197577</v>
      </c>
      <c r="F161" s="122">
        <v>659.0467281221504</v>
      </c>
      <c r="G161" s="122">
        <v>699.45716864721942</v>
      </c>
      <c r="H161" s="122">
        <v>614.64404862490915</v>
      </c>
      <c r="I161" s="122">
        <v>671.25271861935857</v>
      </c>
      <c r="J161" s="122">
        <v>662.70190550110942</v>
      </c>
      <c r="K161" s="122">
        <v>689.30473843832954</v>
      </c>
      <c r="L161" s="122">
        <v>703.09496517141611</v>
      </c>
      <c r="M161" s="122">
        <v>688.94222182228896</v>
      </c>
      <c r="N161" s="122">
        <v>646.62214280793842</v>
      </c>
      <c r="O161" s="122">
        <v>603.79308721559539</v>
      </c>
      <c r="P161" s="122">
        <v>681.87732293948818</v>
      </c>
      <c r="Q161" s="122">
        <v>710.36985294237195</v>
      </c>
      <c r="R161" s="122">
        <v>727.21172886965894</v>
      </c>
      <c r="S161" s="122">
        <v>716.33331405557783</v>
      </c>
      <c r="T161" s="122">
        <v>691.08463501798644</v>
      </c>
      <c r="U161" s="122">
        <v>689.08532437647943</v>
      </c>
      <c r="V161" s="122">
        <v>738.7429072046109</v>
      </c>
      <c r="W161" s="122">
        <v>735.86195500341125</v>
      </c>
      <c r="X161" s="122">
        <v>741.58797215224797</v>
      </c>
      <c r="Y161" s="122">
        <v>740.560500180399</v>
      </c>
      <c r="DA161" s="130" t="s">
        <v>2138</v>
      </c>
    </row>
    <row r="162" spans="1:105" ht="12" customHeight="1" x14ac:dyDescent="0.25">
      <c r="A162" s="97" t="s">
        <v>134</v>
      </c>
      <c r="B162" s="98">
        <v>650.93131997208002</v>
      </c>
      <c r="C162" s="98">
        <v>647.83268827941254</v>
      </c>
      <c r="D162" s="98">
        <v>683.81002942235318</v>
      </c>
      <c r="E162" s="98">
        <v>645.96254918959039</v>
      </c>
      <c r="F162" s="98">
        <v>659.02373056042632</v>
      </c>
      <c r="G162" s="98">
        <v>699.43623777076527</v>
      </c>
      <c r="H162" s="98">
        <v>614.61859844889227</v>
      </c>
      <c r="I162" s="98">
        <v>671.22789751827088</v>
      </c>
      <c r="J162" s="98">
        <v>662.66360736302966</v>
      </c>
      <c r="K162" s="98">
        <v>689.25656424422232</v>
      </c>
      <c r="L162" s="98">
        <v>703.03865019667069</v>
      </c>
      <c r="M162" s="98">
        <v>688.86253039025644</v>
      </c>
      <c r="N162" s="98">
        <v>646.55085393305365</v>
      </c>
      <c r="O162" s="98">
        <v>603.72234245366303</v>
      </c>
      <c r="P162" s="98">
        <v>681.78314354880411</v>
      </c>
      <c r="Q162" s="98">
        <v>710.22780010852432</v>
      </c>
      <c r="R162" s="98">
        <v>727.06741021568007</v>
      </c>
      <c r="S162" s="98">
        <v>716.1921685216131</v>
      </c>
      <c r="T162" s="98">
        <v>690.93920264043447</v>
      </c>
      <c r="U162" s="98">
        <v>688.93794746789843</v>
      </c>
      <c r="V162" s="98">
        <v>738.56699472865989</v>
      </c>
      <c r="W162" s="98">
        <v>735.69243153532</v>
      </c>
      <c r="X162" s="98">
        <v>741.35917477463886</v>
      </c>
      <c r="Y162" s="98">
        <v>740.2605696185492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1.9123572312667307E-2</v>
      </c>
      <c r="D163" s="98">
        <v>2.2084313100573277E-2</v>
      </c>
      <c r="E163" s="98">
        <v>2.6172752385364411E-2</v>
      </c>
      <c r="F163" s="98">
        <v>2.2997561724117745E-2</v>
      </c>
      <c r="G163" s="98">
        <v>2.0930876454118938E-2</v>
      </c>
      <c r="H163" s="98">
        <v>2.5450176016881355E-2</v>
      </c>
      <c r="I163" s="98">
        <v>2.4821101087748761E-2</v>
      </c>
      <c r="J163" s="98">
        <v>3.8298138079729725E-2</v>
      </c>
      <c r="K163" s="98">
        <v>4.8174194107236994E-2</v>
      </c>
      <c r="L163" s="98">
        <v>5.6314974745473333E-2</v>
      </c>
      <c r="M163" s="98">
        <v>7.9691432032566956E-2</v>
      </c>
      <c r="N163" s="98">
        <v>7.1288874884786302E-2</v>
      </c>
      <c r="O163" s="98">
        <v>7.0744761932328759E-2</v>
      </c>
      <c r="P163" s="98">
        <v>9.4179390684125966E-2</v>
      </c>
      <c r="Q163" s="98">
        <v>0.14205283384764253</v>
      </c>
      <c r="R163" s="98">
        <v>0.14431865397890806</v>
      </c>
      <c r="S163" s="98">
        <v>0.14114553396478594</v>
      </c>
      <c r="T163" s="98">
        <v>0.14543237755199104</v>
      </c>
      <c r="U163" s="98">
        <v>0.14737690858097899</v>
      </c>
      <c r="V163" s="98">
        <v>0.17591247595105869</v>
      </c>
      <c r="W163" s="98">
        <v>0.16952346809121582</v>
      </c>
      <c r="X163" s="98">
        <v>0.22879737760916133</v>
      </c>
      <c r="Y163" s="98">
        <v>0.29993056184975336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1.9123572312667307E-2</v>
      </c>
      <c r="D164" s="101">
        <v>2.2084313100573277E-2</v>
      </c>
      <c r="E164" s="101">
        <v>2.6172752385364411E-2</v>
      </c>
      <c r="F164" s="101">
        <v>2.2997561724117745E-2</v>
      </c>
      <c r="G164" s="101">
        <v>2.0930876454118938E-2</v>
      </c>
      <c r="H164" s="101">
        <v>2.5450176016881355E-2</v>
      </c>
      <c r="I164" s="101">
        <v>2.4821101087748761E-2</v>
      </c>
      <c r="J164" s="101">
        <v>3.8298138079729725E-2</v>
      </c>
      <c r="K164" s="101">
        <v>4.8174194107236994E-2</v>
      </c>
      <c r="L164" s="101">
        <v>5.6314974745473333E-2</v>
      </c>
      <c r="M164" s="101">
        <v>7.9691432032566956E-2</v>
      </c>
      <c r="N164" s="101">
        <v>7.1288874884786302E-2</v>
      </c>
      <c r="O164" s="101">
        <v>7.0744761932328759E-2</v>
      </c>
      <c r="P164" s="101">
        <v>9.4179390684125966E-2</v>
      </c>
      <c r="Q164" s="101">
        <v>0.14205283384764253</v>
      </c>
      <c r="R164" s="101">
        <v>0.14431865397890806</v>
      </c>
      <c r="S164" s="101">
        <v>0.14114553396478594</v>
      </c>
      <c r="T164" s="101">
        <v>0.14543237755199104</v>
      </c>
      <c r="U164" s="101">
        <v>0.14737690858097899</v>
      </c>
      <c r="V164" s="101">
        <v>0.17591247595105869</v>
      </c>
      <c r="W164" s="101">
        <v>0.16952346809121582</v>
      </c>
      <c r="X164" s="101">
        <v>0.22879737760916133</v>
      </c>
      <c r="Y164" s="101">
        <v>0.29993056184975336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340.73384384322878</v>
      </c>
      <c r="C170" s="122">
        <v>355.66754259302303</v>
      </c>
      <c r="D170" s="122">
        <v>394.13594616817699</v>
      </c>
      <c r="E170" s="122">
        <v>406.16851494112512</v>
      </c>
      <c r="F170" s="122">
        <v>408.74773735765729</v>
      </c>
      <c r="G170" s="122">
        <v>377.31148407241426</v>
      </c>
      <c r="H170" s="122">
        <v>355.22622303012884</v>
      </c>
      <c r="I170" s="122">
        <v>309.67840005550391</v>
      </c>
      <c r="J170" s="122">
        <v>336.83712473423321</v>
      </c>
      <c r="K170" s="122">
        <v>262.89593958170502</v>
      </c>
      <c r="L170" s="122">
        <v>268.14385895515517</v>
      </c>
      <c r="M170" s="122">
        <v>209.77241017421053</v>
      </c>
      <c r="N170" s="122">
        <v>165.33844061920979</v>
      </c>
      <c r="O170" s="122">
        <v>161.67919274835245</v>
      </c>
      <c r="P170" s="122">
        <v>170.93194941580379</v>
      </c>
      <c r="Q170" s="122">
        <v>194.67700749557869</v>
      </c>
      <c r="R170" s="122">
        <v>194.02354246115672</v>
      </c>
      <c r="S170" s="122">
        <v>251.97768856340974</v>
      </c>
      <c r="T170" s="122">
        <v>291.16083159856697</v>
      </c>
      <c r="U170" s="122">
        <v>307.44979901132012</v>
      </c>
      <c r="V170" s="122">
        <v>448.70670054329747</v>
      </c>
      <c r="W170" s="122">
        <v>446.9568084329976</v>
      </c>
      <c r="X170" s="122">
        <v>368.44172598757535</v>
      </c>
      <c r="Y170" s="122">
        <v>327.7623408666251</v>
      </c>
      <c r="DA170" s="130" t="s">
        <v>2147</v>
      </c>
    </row>
    <row r="171" spans="1:105" ht="12" customHeight="1" x14ac:dyDescent="0.25">
      <c r="A171" s="97" t="s">
        <v>175</v>
      </c>
      <c r="B171" s="98">
        <v>340.73384384322878</v>
      </c>
      <c r="C171" s="98">
        <v>355.66754259302303</v>
      </c>
      <c r="D171" s="98">
        <v>394.13594616817699</v>
      </c>
      <c r="E171" s="98">
        <v>406.16851494112512</v>
      </c>
      <c r="F171" s="98">
        <v>408.74773735765729</v>
      </c>
      <c r="G171" s="98">
        <v>377.31148407241426</v>
      </c>
      <c r="H171" s="98">
        <v>355.22622303012884</v>
      </c>
      <c r="I171" s="98">
        <v>309.67840005550391</v>
      </c>
      <c r="J171" s="98">
        <v>336.83712473423321</v>
      </c>
      <c r="K171" s="98">
        <v>262.89593958170502</v>
      </c>
      <c r="L171" s="98">
        <v>268.14385895515517</v>
      </c>
      <c r="M171" s="98">
        <v>209.77241017421053</v>
      </c>
      <c r="N171" s="98">
        <v>165.33844061920979</v>
      </c>
      <c r="O171" s="98">
        <v>161.67919274835245</v>
      </c>
      <c r="P171" s="98">
        <v>170.93194941580379</v>
      </c>
      <c r="Q171" s="98">
        <v>194.67700749557869</v>
      </c>
      <c r="R171" s="98">
        <v>194.02354246115672</v>
      </c>
      <c r="S171" s="98">
        <v>251.97768856340974</v>
      </c>
      <c r="T171" s="98">
        <v>291.16083159856697</v>
      </c>
      <c r="U171" s="98">
        <v>307.44979901132012</v>
      </c>
      <c r="V171" s="98">
        <v>448.70670054329747</v>
      </c>
      <c r="W171" s="98">
        <v>446.9568084329976</v>
      </c>
      <c r="X171" s="98">
        <v>368.44172598757535</v>
      </c>
      <c r="Y171" s="98">
        <v>327.7623408666251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15642.790140483128</v>
      </c>
      <c r="C174" s="117">
        <f t="shared" si="87"/>
        <v>16640.856152613927</v>
      </c>
      <c r="D174" s="117">
        <f t="shared" si="87"/>
        <v>16439.281228009124</v>
      </c>
      <c r="E174" s="117">
        <f t="shared" si="87"/>
        <v>18560.814123255546</v>
      </c>
      <c r="F174" s="117">
        <f t="shared" si="87"/>
        <v>16847.923045772681</v>
      </c>
      <c r="G174" s="117">
        <f t="shared" si="87"/>
        <v>18921.993734853124</v>
      </c>
      <c r="H174" s="117">
        <f t="shared" si="87"/>
        <v>18178.984108418386</v>
      </c>
      <c r="I174" s="117">
        <f t="shared" si="87"/>
        <v>16176.493225597154</v>
      </c>
      <c r="J174" s="117">
        <f t="shared" si="87"/>
        <v>17080.418357713708</v>
      </c>
      <c r="K174" s="117">
        <f t="shared" si="87"/>
        <v>17208.896047593324</v>
      </c>
      <c r="L174" s="117">
        <f t="shared" si="87"/>
        <v>18459.472735523916</v>
      </c>
      <c r="M174" s="117">
        <f t="shared" si="87"/>
        <v>17964.177196701443</v>
      </c>
      <c r="N174" s="117">
        <f t="shared" si="87"/>
        <v>17018.305309122989</v>
      </c>
      <c r="O174" s="117">
        <f t="shared" si="87"/>
        <v>15730.809692329593</v>
      </c>
      <c r="P174" s="117">
        <f t="shared" si="87"/>
        <v>14307.191878545567</v>
      </c>
      <c r="Q174" s="117">
        <f t="shared" si="87"/>
        <v>15630.969725970233</v>
      </c>
      <c r="R174" s="117">
        <f t="shared" ref="R174:V174" si="88">R175+R178+R180+R189</f>
        <v>15805.869331657841</v>
      </c>
      <c r="S174" s="117">
        <f t="shared" si="88"/>
        <v>15944.219747596531</v>
      </c>
      <c r="T174" s="117">
        <f t="shared" si="88"/>
        <v>14616.637952222514</v>
      </c>
      <c r="U174" s="117">
        <f t="shared" si="88"/>
        <v>13985.301926402246</v>
      </c>
      <c r="V174" s="117">
        <f t="shared" si="88"/>
        <v>14933.643682655806</v>
      </c>
      <c r="W174" s="117">
        <f t="shared" ref="W174:Y174" si="89">W175+W178+W180+W189</f>
        <v>16432.72941124389</v>
      </c>
      <c r="X174" s="117">
        <f t="shared" si="89"/>
        <v>14514.554040068593</v>
      </c>
      <c r="Y174" s="117">
        <f t="shared" si="89"/>
        <v>13150.460909939269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12952.634244164807</v>
      </c>
      <c r="C175" s="122">
        <f t="shared" si="90"/>
        <v>13933.581968137671</v>
      </c>
      <c r="D175" s="122">
        <f t="shared" si="90"/>
        <v>13608.897176199847</v>
      </c>
      <c r="E175" s="122">
        <f t="shared" si="90"/>
        <v>15701.5465687576</v>
      </c>
      <c r="F175" s="122">
        <f t="shared" si="90"/>
        <v>13988.087574620145</v>
      </c>
      <c r="G175" s="122">
        <f t="shared" si="90"/>
        <v>16056.079109368557</v>
      </c>
      <c r="H175" s="122">
        <f t="shared" si="90"/>
        <v>15390.052469049608</v>
      </c>
      <c r="I175" s="122">
        <f t="shared" si="90"/>
        <v>13400.302095434108</v>
      </c>
      <c r="J175" s="122">
        <f t="shared" si="90"/>
        <v>14226.882270175918</v>
      </c>
      <c r="K175" s="122">
        <f t="shared" si="90"/>
        <v>14496.713891490579</v>
      </c>
      <c r="L175" s="122">
        <f t="shared" si="90"/>
        <v>15708.536200627184</v>
      </c>
      <c r="M175" s="122">
        <f t="shared" si="90"/>
        <v>15377.244922865741</v>
      </c>
      <c r="N175" s="122">
        <f t="shared" si="90"/>
        <v>14712.813445882077</v>
      </c>
      <c r="O175" s="122">
        <f t="shared" si="90"/>
        <v>13568.960264796628</v>
      </c>
      <c r="P175" s="122">
        <f t="shared" si="90"/>
        <v>11962.208992566186</v>
      </c>
      <c r="Q175" s="122">
        <f t="shared" si="90"/>
        <v>13153.310999150186</v>
      </c>
      <c r="R175" s="122">
        <f t="shared" ref="R175:V175" si="91">SUM(R176:R177)</f>
        <v>13339.976651222158</v>
      </c>
      <c r="S175" s="122">
        <f t="shared" si="91"/>
        <v>13398.85255552685</v>
      </c>
      <c r="T175" s="122">
        <f t="shared" si="91"/>
        <v>12057.428935021648</v>
      </c>
      <c r="U175" s="122">
        <f t="shared" si="91"/>
        <v>11411.381046523777</v>
      </c>
      <c r="V175" s="122">
        <f t="shared" si="91"/>
        <v>11973.791033708265</v>
      </c>
      <c r="W175" s="122">
        <f t="shared" ref="W175:Y175" si="92">SUM(W176:W177)</f>
        <v>13484.526899897697</v>
      </c>
      <c r="X175" s="122">
        <f t="shared" si="92"/>
        <v>11748.801967175425</v>
      </c>
      <c r="Y175" s="122">
        <f t="shared" si="92"/>
        <v>10468.897163838792</v>
      </c>
      <c r="DA175" s="130" t="s">
        <v>2301</v>
      </c>
    </row>
    <row r="176" spans="1:105" ht="12" customHeight="1" x14ac:dyDescent="0.25">
      <c r="A176" s="97" t="s">
        <v>212</v>
      </c>
      <c r="B176" s="98">
        <v>12812.739969107248</v>
      </c>
      <c r="C176" s="98">
        <v>13784.252574539272</v>
      </c>
      <c r="D176" s="98">
        <v>13463.403550536988</v>
      </c>
      <c r="E176" s="98">
        <v>15536.168036925672</v>
      </c>
      <c r="F176" s="98">
        <v>13840.729327242863</v>
      </c>
      <c r="G176" s="98">
        <v>15889.804479479657</v>
      </c>
      <c r="H176" s="98">
        <v>15233.100795726061</v>
      </c>
      <c r="I176" s="98">
        <v>13264.461222455522</v>
      </c>
      <c r="J176" s="98">
        <v>14082.716389686089</v>
      </c>
      <c r="K176" s="98">
        <v>14350.695533317052</v>
      </c>
      <c r="L176" s="98">
        <v>15550.444016327356</v>
      </c>
      <c r="M176" s="98">
        <v>15222.980234562539</v>
      </c>
      <c r="N176" s="98">
        <v>14567.581437072455</v>
      </c>
      <c r="O176" s="98">
        <v>13431.347433507646</v>
      </c>
      <c r="P176" s="98">
        <v>11838.526342117091</v>
      </c>
      <c r="Q176" s="98">
        <v>13013.326671938525</v>
      </c>
      <c r="R176" s="98">
        <v>13193.256382298059</v>
      </c>
      <c r="S176" s="98">
        <v>13245.029492052588</v>
      </c>
      <c r="T176" s="98">
        <v>11914.224040307474</v>
      </c>
      <c r="U176" s="98">
        <v>11272.173767891838</v>
      </c>
      <c r="V176" s="98">
        <v>11822.082679506875</v>
      </c>
      <c r="W176" s="98">
        <v>13310.912041781596</v>
      </c>
      <c r="X176" s="98">
        <v>11596.841092718021</v>
      </c>
      <c r="Y176" s="98">
        <v>10332.434920022783</v>
      </c>
      <c r="DA176" s="63" t="s">
        <v>2302</v>
      </c>
    </row>
    <row r="177" spans="1:105" ht="12" customHeight="1" x14ac:dyDescent="0.25">
      <c r="A177" s="97" t="s">
        <v>53</v>
      </c>
      <c r="B177" s="98">
        <v>139.89427505755802</v>
      </c>
      <c r="C177" s="98">
        <v>149.32939359839864</v>
      </c>
      <c r="D177" s="98">
        <v>145.49362566285845</v>
      </c>
      <c r="E177" s="98">
        <v>165.37853183192803</v>
      </c>
      <c r="F177" s="98">
        <v>147.35824737728302</v>
      </c>
      <c r="G177" s="98">
        <v>166.27462988889934</v>
      </c>
      <c r="H177" s="98">
        <v>156.95167332354683</v>
      </c>
      <c r="I177" s="98">
        <v>135.84087297858551</v>
      </c>
      <c r="J177" s="98">
        <v>144.16588048982885</v>
      </c>
      <c r="K177" s="98">
        <v>146.01835817352796</v>
      </c>
      <c r="L177" s="98">
        <v>158.09218429982818</v>
      </c>
      <c r="M177" s="98">
        <v>154.26468830320042</v>
      </c>
      <c r="N177" s="98">
        <v>145.23200880962142</v>
      </c>
      <c r="O177" s="98">
        <v>137.61283128898106</v>
      </c>
      <c r="P177" s="98">
        <v>123.68265044909499</v>
      </c>
      <c r="Q177" s="98">
        <v>139.98432721166054</v>
      </c>
      <c r="R177" s="98">
        <v>146.72026892409801</v>
      </c>
      <c r="S177" s="98">
        <v>153.82306347426081</v>
      </c>
      <c r="T177" s="98">
        <v>143.20489471417417</v>
      </c>
      <c r="U177" s="98">
        <v>139.20727863193943</v>
      </c>
      <c r="V177" s="98">
        <v>151.70835420139039</v>
      </c>
      <c r="W177" s="98">
        <v>173.61485811610228</v>
      </c>
      <c r="X177" s="98">
        <v>151.96087445740321</v>
      </c>
      <c r="Y177" s="98">
        <v>136.46224381600885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0.95839113092734962</v>
      </c>
      <c r="C178" s="122">
        <f t="shared" si="93"/>
        <v>1.2603054654439951</v>
      </c>
      <c r="D178" s="122">
        <f t="shared" si="93"/>
        <v>2.3074690001179965</v>
      </c>
      <c r="E178" s="122">
        <f t="shared" si="93"/>
        <v>4.6218797488420966</v>
      </c>
      <c r="F178" s="122">
        <f t="shared" si="93"/>
        <v>2.8763040764228487</v>
      </c>
      <c r="G178" s="122">
        <f t="shared" si="93"/>
        <v>3.3885655177079199</v>
      </c>
      <c r="H178" s="122">
        <f t="shared" si="93"/>
        <v>5.7406494708587088</v>
      </c>
      <c r="I178" s="122">
        <f t="shared" si="93"/>
        <v>8.4875758608070626</v>
      </c>
      <c r="J178" s="122">
        <f t="shared" si="93"/>
        <v>5.889756807013006</v>
      </c>
      <c r="K178" s="122">
        <f t="shared" si="93"/>
        <v>6.6563859272914074</v>
      </c>
      <c r="L178" s="122">
        <f t="shared" si="93"/>
        <v>8.4873016145139939</v>
      </c>
      <c r="M178" s="122">
        <f t="shared" si="93"/>
        <v>8.6387144132817433</v>
      </c>
      <c r="N178" s="122">
        <f t="shared" si="93"/>
        <v>17.297687918286979</v>
      </c>
      <c r="O178" s="122">
        <f t="shared" si="93"/>
        <v>11.877107827276618</v>
      </c>
      <c r="P178" s="122">
        <f t="shared" si="93"/>
        <v>9.4172764139450642</v>
      </c>
      <c r="Q178" s="122">
        <f t="shared" si="93"/>
        <v>16.933509145920521</v>
      </c>
      <c r="R178" s="122">
        <f t="shared" si="93"/>
        <v>18.6857425905498</v>
      </c>
      <c r="S178" s="122">
        <f t="shared" si="93"/>
        <v>23.575652508219015</v>
      </c>
      <c r="T178" s="122">
        <f t="shared" si="93"/>
        <v>34.486142620073615</v>
      </c>
      <c r="U178" s="122">
        <f t="shared" si="93"/>
        <v>48.886088118102961</v>
      </c>
      <c r="V178" s="122">
        <f t="shared" si="93"/>
        <v>27.239432089965764</v>
      </c>
      <c r="W178" s="122">
        <f t="shared" si="93"/>
        <v>93.091718017714598</v>
      </c>
      <c r="X178" s="122">
        <f t="shared" si="93"/>
        <v>85.550423347351369</v>
      </c>
      <c r="Y178" s="122">
        <f t="shared" si="93"/>
        <v>64.871098394525362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0.95839113092734962</v>
      </c>
      <c r="C179" s="98">
        <f>RES_hhdet_fech!C67</f>
        <v>1.2603054654439951</v>
      </c>
      <c r="D179" s="98">
        <f>RES_hhdet_fech!D67</f>
        <v>2.3074690001179965</v>
      </c>
      <c r="E179" s="98">
        <f>RES_hhdet_fech!E67</f>
        <v>4.6218797488420966</v>
      </c>
      <c r="F179" s="98">
        <f>RES_hhdet_fech!F67</f>
        <v>2.8763040764228487</v>
      </c>
      <c r="G179" s="98">
        <f>RES_hhdet_fech!G67</f>
        <v>3.3885655177079199</v>
      </c>
      <c r="H179" s="98">
        <f>RES_hhdet_fech!H67</f>
        <v>5.7406494708587088</v>
      </c>
      <c r="I179" s="98">
        <f>RES_hhdet_fech!I67</f>
        <v>8.4875758608070626</v>
      </c>
      <c r="J179" s="98">
        <f>RES_hhdet_fech!J67</f>
        <v>5.889756807013006</v>
      </c>
      <c r="K179" s="98">
        <f>RES_hhdet_fech!K67</f>
        <v>6.6563859272914074</v>
      </c>
      <c r="L179" s="98">
        <f>RES_hhdet_fech!L67</f>
        <v>8.4873016145139939</v>
      </c>
      <c r="M179" s="98">
        <f>RES_hhdet_fech!M67</f>
        <v>8.6387144132817433</v>
      </c>
      <c r="N179" s="98">
        <f>RES_hhdet_fech!N67</f>
        <v>17.297687918286979</v>
      </c>
      <c r="O179" s="98">
        <f>RES_hhdet_fech!O67</f>
        <v>11.877107827276618</v>
      </c>
      <c r="P179" s="98">
        <f>RES_hhdet_fech!P67</f>
        <v>9.4172764139450642</v>
      </c>
      <c r="Q179" s="98">
        <f>RES_hhdet_fech!Q67</f>
        <v>16.933509145920521</v>
      </c>
      <c r="R179" s="98">
        <f>RES_hhdet_fech!R67</f>
        <v>18.6857425905498</v>
      </c>
      <c r="S179" s="98">
        <f>RES_hhdet_fech!S67</f>
        <v>23.575652508219015</v>
      </c>
      <c r="T179" s="98">
        <f>RES_hhdet_fech!T67</f>
        <v>34.486142620073615</v>
      </c>
      <c r="U179" s="98">
        <f>RES_hhdet_fech!U67</f>
        <v>48.886088118102961</v>
      </c>
      <c r="V179" s="98">
        <f>RES_hhdet_fech!V67</f>
        <v>27.239432089965764</v>
      </c>
      <c r="W179" s="98">
        <f>RES_hhdet_fech!W67</f>
        <v>93.091718017714598</v>
      </c>
      <c r="X179" s="98">
        <f>RES_hhdet_fech!X67</f>
        <v>85.550423347351369</v>
      </c>
      <c r="Y179" s="98">
        <f>RES_hhdet_fech!Y67</f>
        <v>64.871098394525362</v>
      </c>
      <c r="DA179" s="63" t="s">
        <v>2305</v>
      </c>
    </row>
    <row r="180" spans="1:105" ht="12" customHeight="1" x14ac:dyDescent="0.25">
      <c r="A180" s="121" t="s">
        <v>55</v>
      </c>
      <c r="B180" s="122">
        <v>1965.9942513757214</v>
      </c>
      <c r="C180" s="122">
        <v>1967.6453838335246</v>
      </c>
      <c r="D180" s="122">
        <v>2045.075333512018</v>
      </c>
      <c r="E180" s="122">
        <v>2062.4245706278202</v>
      </c>
      <c r="F180" s="122">
        <v>2053.4519808871505</v>
      </c>
      <c r="G180" s="122">
        <v>2106.7286698277353</v>
      </c>
      <c r="H180" s="122">
        <v>2054.7792832578175</v>
      </c>
      <c r="I180" s="122">
        <v>2114.5948318591936</v>
      </c>
      <c r="J180" s="122">
        <v>2129.5266996787227</v>
      </c>
      <c r="K180" s="122">
        <v>2115.8165247940688</v>
      </c>
      <c r="L180" s="122">
        <v>2106.4268915621251</v>
      </c>
      <c r="M180" s="122">
        <v>2039.7483099899518</v>
      </c>
      <c r="N180" s="122">
        <v>1839.301925265923</v>
      </c>
      <c r="O180" s="122">
        <v>1706.7829143548236</v>
      </c>
      <c r="P180" s="122">
        <v>1880.0022804232005</v>
      </c>
      <c r="Q180" s="122">
        <v>1968.8068737515716</v>
      </c>
      <c r="R180" s="122">
        <v>1986.3121300016778</v>
      </c>
      <c r="S180" s="122">
        <v>1954.4639243350603</v>
      </c>
      <c r="T180" s="122">
        <v>1899.346553267434</v>
      </c>
      <c r="U180" s="122">
        <v>1886.8867097068403</v>
      </c>
      <c r="V180" s="122">
        <v>2006.7397324065491</v>
      </c>
      <c r="W180" s="122">
        <v>1935.6758716647464</v>
      </c>
      <c r="X180" s="122">
        <v>1902.8301987794725</v>
      </c>
      <c r="Y180" s="122">
        <v>1895.1364664912596</v>
      </c>
      <c r="DA180" s="130" t="s">
        <v>2306</v>
      </c>
    </row>
    <row r="181" spans="1:105" ht="12" customHeight="1" x14ac:dyDescent="0.25">
      <c r="A181" s="97" t="s">
        <v>134</v>
      </c>
      <c r="B181" s="98">
        <v>2114.9020288792581</v>
      </c>
      <c r="C181" s="98">
        <v>2097.3601029942383</v>
      </c>
      <c r="D181" s="98">
        <v>2237.9560670023025</v>
      </c>
      <c r="E181" s="98">
        <v>2154.8457818773604</v>
      </c>
      <c r="F181" s="98">
        <v>2213.528796998286</v>
      </c>
      <c r="G181" s="98">
        <v>2344.4079126945371</v>
      </c>
      <c r="H181" s="98">
        <v>2111.9365964746644</v>
      </c>
      <c r="I181" s="98">
        <v>2265.732157690104</v>
      </c>
      <c r="J181" s="98">
        <v>2201.6807653461383</v>
      </c>
      <c r="K181" s="98">
        <v>2195.3010841564092</v>
      </c>
      <c r="L181" s="98">
        <v>2160.9500018748104</v>
      </c>
      <c r="M181" s="98">
        <v>2052.7695377416885</v>
      </c>
      <c r="N181" s="98">
        <v>1857.5430653466778</v>
      </c>
      <c r="O181" s="98">
        <v>1710.2966878659827</v>
      </c>
      <c r="P181" s="98">
        <v>1896.2677502605325</v>
      </c>
      <c r="Q181" s="98">
        <v>1981.0437575929611</v>
      </c>
      <c r="R181" s="98">
        <v>2018.594607747717</v>
      </c>
      <c r="S181" s="98">
        <v>1996.0330399578049</v>
      </c>
      <c r="T181" s="98">
        <v>1930.1185914332841</v>
      </c>
      <c r="U181" s="98">
        <v>1910.358241798572</v>
      </c>
      <c r="V181" s="98">
        <v>2003.3531120486889</v>
      </c>
      <c r="W181" s="98">
        <v>1985.561756623729</v>
      </c>
      <c r="X181" s="98">
        <v>1937.5477683562133</v>
      </c>
      <c r="Y181" s="98">
        <v>1891.9679171450052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1211.0501449165117</v>
      </c>
      <c r="D182" s="98">
        <v>1296.3218834779157</v>
      </c>
      <c r="E182" s="98">
        <v>1305.8758567489838</v>
      </c>
      <c r="F182" s="98">
        <v>1313.571341887862</v>
      </c>
      <c r="G182" s="98">
        <v>1371.7912683216725</v>
      </c>
      <c r="H182" s="98">
        <v>1316.7500024194551</v>
      </c>
      <c r="I182" s="98">
        <v>1378.4769106359054</v>
      </c>
      <c r="J182" s="98">
        <v>1388.8984331418744</v>
      </c>
      <c r="K182" s="98">
        <v>1390.2373799763798</v>
      </c>
      <c r="L182" s="98">
        <v>1385.3310624001729</v>
      </c>
      <c r="M182" s="98">
        <v>1370.7858670723176</v>
      </c>
      <c r="N182" s="98">
        <v>1187.2874192822051</v>
      </c>
      <c r="O182" s="98">
        <v>1129.3154698802989</v>
      </c>
      <c r="P182" s="98">
        <v>1262.9467146159043</v>
      </c>
      <c r="Q182" s="98">
        <v>1403.7450914814917</v>
      </c>
      <c r="R182" s="98">
        <v>1444.1162635374315</v>
      </c>
      <c r="S182" s="98">
        <v>1443.243960878026</v>
      </c>
      <c r="T182" s="98">
        <v>1425.4422968848482</v>
      </c>
      <c r="U182" s="98">
        <v>1431.2318869596986</v>
      </c>
      <c r="V182" s="98">
        <v>1537.2471961584854</v>
      </c>
      <c r="W182" s="98">
        <v>1502.1272347665686</v>
      </c>
      <c r="X182" s="98">
        <v>1505.2489917863518</v>
      </c>
      <c r="Y182" s="98">
        <v>1518.8270822918294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446.65047423614863</v>
      </c>
      <c r="D183" s="101">
        <v>469.31303059572576</v>
      </c>
      <c r="E183" s="101">
        <v>556.19632293150323</v>
      </c>
      <c r="F183" s="101">
        <v>490.82700150844443</v>
      </c>
      <c r="G183" s="101">
        <v>450.60314255338841</v>
      </c>
      <c r="H183" s="101">
        <v>552.70142117948831</v>
      </c>
      <c r="I183" s="101">
        <v>485.77499962323293</v>
      </c>
      <c r="J183" s="101">
        <v>538.72810772230048</v>
      </c>
      <c r="K183" s="101">
        <v>499.0237317306815</v>
      </c>
      <c r="L183" s="101">
        <v>475.02933555646428</v>
      </c>
      <c r="M183" s="101">
        <v>522.63599527653457</v>
      </c>
      <c r="N183" s="101">
        <v>286.04953018275955</v>
      </c>
      <c r="O183" s="101">
        <v>287.5952038346403</v>
      </c>
      <c r="P183" s="101">
        <v>325.64731097578215</v>
      </c>
      <c r="Q183" s="101">
        <v>519.09308645255282</v>
      </c>
      <c r="R183" s="101">
        <v>513.72414457264892</v>
      </c>
      <c r="S183" s="101">
        <v>480.26333420230065</v>
      </c>
      <c r="T183" s="101">
        <v>478.1103020023607</v>
      </c>
      <c r="U183" s="101">
        <v>465.67544983053472</v>
      </c>
      <c r="V183" s="101">
        <v>531.42325417372945</v>
      </c>
      <c r="W183" s="101">
        <v>415.1379928577245</v>
      </c>
      <c r="X183" s="101">
        <v>477.89170305058087</v>
      </c>
      <c r="Y183" s="101">
        <v>581.07273197462143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764.39967068036299</v>
      </c>
      <c r="D184" s="104">
        <v>827.00885288219001</v>
      </c>
      <c r="E184" s="104">
        <v>749.67953381748043</v>
      </c>
      <c r="F184" s="104">
        <v>822.74434037941762</v>
      </c>
      <c r="G184" s="104">
        <v>921.18812576828429</v>
      </c>
      <c r="H184" s="104">
        <v>764.04858123996689</v>
      </c>
      <c r="I184" s="104">
        <v>892.70191101267233</v>
      </c>
      <c r="J184" s="104">
        <v>850.17032541957406</v>
      </c>
      <c r="K184" s="104">
        <v>891.21364824569821</v>
      </c>
      <c r="L184" s="104">
        <v>910.30172684370859</v>
      </c>
      <c r="M184" s="104">
        <v>848.14987179578304</v>
      </c>
      <c r="N184" s="104">
        <v>901.23788909944562</v>
      </c>
      <c r="O184" s="104">
        <v>841.72026604565883</v>
      </c>
      <c r="P184" s="104">
        <v>937.29940364012191</v>
      </c>
      <c r="Q184" s="104">
        <v>884.6520050289389</v>
      </c>
      <c r="R184" s="104">
        <v>930.39211896478253</v>
      </c>
      <c r="S184" s="104">
        <v>962.98062667572549</v>
      </c>
      <c r="T184" s="104">
        <v>947.33199488248772</v>
      </c>
      <c r="U184" s="104">
        <v>965.5564371291639</v>
      </c>
      <c r="V184" s="104">
        <v>1005.8239419847559</v>
      </c>
      <c r="W184" s="104">
        <v>1086.9892419088442</v>
      </c>
      <c r="X184" s="104">
        <v>1027.3572887357707</v>
      </c>
      <c r="Y184" s="104">
        <v>937.75435031720815</v>
      </c>
      <c r="DA184" s="132" t="s">
        <v>2310</v>
      </c>
    </row>
    <row r="185" spans="1:105" ht="12" customHeight="1" x14ac:dyDescent="0.25">
      <c r="A185" s="106" t="s">
        <v>122</v>
      </c>
      <c r="B185" s="101">
        <v>1695.4711598836152</v>
      </c>
      <c r="C185" s="101">
        <v>1755.6699308554635</v>
      </c>
      <c r="D185" s="101">
        <v>1773.4011345171095</v>
      </c>
      <c r="E185" s="101">
        <v>1950.5819625140291</v>
      </c>
      <c r="F185" s="101">
        <v>1855.5385052055251</v>
      </c>
      <c r="G185" s="101">
        <v>1785.2854080171301</v>
      </c>
      <c r="H185" s="101">
        <v>1983.48102400267</v>
      </c>
      <c r="I185" s="101">
        <v>1891.1826171972791</v>
      </c>
      <c r="J185" s="101">
        <v>2019.8747344149922</v>
      </c>
      <c r="K185" s="101">
        <v>1950.328850221842</v>
      </c>
      <c r="L185" s="101">
        <v>1952.7303777743502</v>
      </c>
      <c r="M185" s="101">
        <v>1994.1291715761618</v>
      </c>
      <c r="N185" s="101">
        <v>1679.9060205880342</v>
      </c>
      <c r="O185" s="101">
        <v>1703.0775428033994</v>
      </c>
      <c r="P185" s="101">
        <v>1718.9236372510713</v>
      </c>
      <c r="Q185" s="101">
        <v>1911.9605118350437</v>
      </c>
      <c r="R185" s="101">
        <v>1858.4538275641769</v>
      </c>
      <c r="S185" s="101">
        <v>1832.5610630995409</v>
      </c>
      <c r="T185" s="101">
        <v>1841.8863812576026</v>
      </c>
      <c r="U185" s="101">
        <v>1860.7702835205375</v>
      </c>
      <c r="V185" s="101">
        <v>2057.8076132475494</v>
      </c>
      <c r="W185" s="101">
        <v>1831.4055500814904</v>
      </c>
      <c r="X185" s="101">
        <v>1809.8636226228755</v>
      </c>
      <c r="Y185" s="101">
        <v>1953.1709086200044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1172.1215630928141</v>
      </c>
      <c r="D186" s="104">
        <v>1189.6675485392723</v>
      </c>
      <c r="E186" s="104">
        <v>1356.5251392184255</v>
      </c>
      <c r="F186" s="104">
        <v>1264.8396574782421</v>
      </c>
      <c r="G186" s="104">
        <v>1196.9954921743933</v>
      </c>
      <c r="H186" s="104">
        <v>1395.1003002777361</v>
      </c>
      <c r="I186" s="104">
        <v>1293.1128062041068</v>
      </c>
      <c r="J186" s="104">
        <v>1406.6439005884511</v>
      </c>
      <c r="K186" s="104">
        <v>1342.6553411245893</v>
      </c>
      <c r="L186" s="104">
        <v>1339.5888275319969</v>
      </c>
      <c r="M186" s="104">
        <v>1400.6051823961793</v>
      </c>
      <c r="N186" s="104">
        <v>1115.1989108261037</v>
      </c>
      <c r="O186" s="104">
        <v>1142.2465974022859</v>
      </c>
      <c r="P186" s="104">
        <v>1172.9034339008929</v>
      </c>
      <c r="Q186" s="104">
        <v>1417.0016910187746</v>
      </c>
      <c r="R186" s="104">
        <v>1396.5110856463134</v>
      </c>
      <c r="S186" s="104">
        <v>1381.0161995177425</v>
      </c>
      <c r="T186" s="104">
        <v>1401.217678666924</v>
      </c>
      <c r="U186" s="104">
        <v>1419.6585363200993</v>
      </c>
      <c r="V186" s="104">
        <v>1588.8147820766753</v>
      </c>
      <c r="W186" s="104">
        <v>1390.8528436628876</v>
      </c>
      <c r="X186" s="104">
        <v>1405.5575541552894</v>
      </c>
      <c r="Y186" s="104">
        <v>1564.2232722718268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399.84602117435139</v>
      </c>
      <c r="D187" s="98">
        <v>398.10238054874293</v>
      </c>
      <c r="E187" s="98">
        <v>537.99904881613384</v>
      </c>
      <c r="F187" s="98">
        <v>437.17537989952814</v>
      </c>
      <c r="G187" s="98">
        <v>361.74849506744147</v>
      </c>
      <c r="H187" s="98">
        <v>544.47309758509869</v>
      </c>
      <c r="I187" s="98">
        <v>422.07028341819853</v>
      </c>
      <c r="J187" s="98">
        <v>514.03990818571197</v>
      </c>
      <c r="K187" s="98">
        <v>457.34703051272288</v>
      </c>
      <c r="L187" s="98">
        <v>439.80578501640554</v>
      </c>
      <c r="M187" s="98">
        <v>519.84861267052111</v>
      </c>
      <c r="N187" s="98">
        <v>266.18373021100047</v>
      </c>
      <c r="O187" s="98">
        <v>290.6198363608458</v>
      </c>
      <c r="P187" s="98">
        <v>300.61471215862639</v>
      </c>
      <c r="Q187" s="98">
        <v>508.37216562860272</v>
      </c>
      <c r="R187" s="98">
        <v>478.63304971089735</v>
      </c>
      <c r="S187" s="98">
        <v>445.89041625645763</v>
      </c>
      <c r="T187" s="98">
        <v>459.94743979071126</v>
      </c>
      <c r="U187" s="98">
        <v>456.01300291281029</v>
      </c>
      <c r="V187" s="98">
        <v>548.18230242583286</v>
      </c>
      <c r="W187" s="98">
        <v>388.7133670233822</v>
      </c>
      <c r="X187" s="98">
        <v>456.17501484383854</v>
      </c>
      <c r="Y187" s="98">
        <v>615.20004349947419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772.27554191846275</v>
      </c>
      <c r="D188" s="98">
        <v>791.5651679905294</v>
      </c>
      <c r="E188" s="98">
        <v>818.52609040229163</v>
      </c>
      <c r="F188" s="98">
        <v>827.66427757871406</v>
      </c>
      <c r="G188" s="98">
        <v>835.24699710695211</v>
      </c>
      <c r="H188" s="98">
        <v>850.6272026926373</v>
      </c>
      <c r="I188" s="98">
        <v>871.04252278590832</v>
      </c>
      <c r="J188" s="98">
        <v>892.60399240273887</v>
      </c>
      <c r="K188" s="98">
        <v>885.30831061186666</v>
      </c>
      <c r="L188" s="98">
        <v>899.78304251559121</v>
      </c>
      <c r="M188" s="98">
        <v>880.7565697256581</v>
      </c>
      <c r="N188" s="98">
        <v>849.01518061510319</v>
      </c>
      <c r="O188" s="98">
        <v>851.62676104144032</v>
      </c>
      <c r="P188" s="98">
        <v>872.2887217422666</v>
      </c>
      <c r="Q188" s="98">
        <v>908.62952539017181</v>
      </c>
      <c r="R188" s="98">
        <v>917.87803593541616</v>
      </c>
      <c r="S188" s="98">
        <v>935.12578326128471</v>
      </c>
      <c r="T188" s="98">
        <v>941.27023887621283</v>
      </c>
      <c r="U188" s="98">
        <v>963.64553340728924</v>
      </c>
      <c r="V188" s="98">
        <v>1040.6324796508425</v>
      </c>
      <c r="W188" s="98">
        <v>1002.1394766395056</v>
      </c>
      <c r="X188" s="98">
        <v>949.38253931145073</v>
      </c>
      <c r="Y188" s="98">
        <v>949.02322877235304</v>
      </c>
      <c r="DA188" s="63" t="s">
        <v>2314</v>
      </c>
    </row>
    <row r="189" spans="1:105" ht="12" customHeight="1" x14ac:dyDescent="0.25">
      <c r="A189" s="121" t="s">
        <v>54</v>
      </c>
      <c r="B189" s="122">
        <v>723.20325381167231</v>
      </c>
      <c r="C189" s="122">
        <v>738.3684951772882</v>
      </c>
      <c r="D189" s="122">
        <v>783.00124929714048</v>
      </c>
      <c r="E189" s="122">
        <v>792.22110412128143</v>
      </c>
      <c r="F189" s="122">
        <v>803.50718618896383</v>
      </c>
      <c r="G189" s="122">
        <v>755.79739013912388</v>
      </c>
      <c r="H189" s="122">
        <v>728.41170664010099</v>
      </c>
      <c r="I189" s="122">
        <v>653.10872244304505</v>
      </c>
      <c r="J189" s="122">
        <v>718.11963105205518</v>
      </c>
      <c r="K189" s="122">
        <v>589.70924538138729</v>
      </c>
      <c r="L189" s="122">
        <v>636.02234172009207</v>
      </c>
      <c r="M189" s="122">
        <v>538.54524943246645</v>
      </c>
      <c r="N189" s="122">
        <v>448.89225005670289</v>
      </c>
      <c r="O189" s="122">
        <v>443.18940535086432</v>
      </c>
      <c r="P189" s="122">
        <v>455.56332914223412</v>
      </c>
      <c r="Q189" s="122">
        <v>491.91834392255629</v>
      </c>
      <c r="R189" s="122">
        <v>460.89480784345682</v>
      </c>
      <c r="S189" s="122">
        <v>567.32761522640214</v>
      </c>
      <c r="T189" s="122">
        <v>625.37632131335931</v>
      </c>
      <c r="U189" s="122">
        <v>638.14808205352642</v>
      </c>
      <c r="V189" s="122">
        <v>925.873484451026</v>
      </c>
      <c r="W189" s="122">
        <v>919.4349216637296</v>
      </c>
      <c r="X189" s="122">
        <v>777.37145076634476</v>
      </c>
      <c r="Y189" s="122">
        <v>721.55618121469195</v>
      </c>
      <c r="DA189" s="130" t="s">
        <v>2315</v>
      </c>
    </row>
    <row r="190" spans="1:105" ht="12" customHeight="1" x14ac:dyDescent="0.25">
      <c r="A190" s="97" t="s">
        <v>175</v>
      </c>
      <c r="B190" s="98">
        <v>726.81123608373559</v>
      </c>
      <c r="C190" s="98">
        <v>740.13580626141652</v>
      </c>
      <c r="D190" s="98">
        <v>794.21429992361834</v>
      </c>
      <c r="E190" s="98">
        <v>806.57370765534642</v>
      </c>
      <c r="F190" s="98">
        <v>811.01413348568144</v>
      </c>
      <c r="G190" s="98">
        <v>762.51216132273885</v>
      </c>
      <c r="H190" s="98">
        <v>734.10240840906692</v>
      </c>
      <c r="I190" s="98">
        <v>656.66150329477978</v>
      </c>
      <c r="J190" s="98">
        <v>722.61086029579735</v>
      </c>
      <c r="K190" s="98">
        <v>594.02942410142339</v>
      </c>
      <c r="L190" s="98">
        <v>641.47660933018688</v>
      </c>
      <c r="M190" s="98">
        <v>541.50331433607084</v>
      </c>
      <c r="N190" s="98">
        <v>451.11385528655615</v>
      </c>
      <c r="O190" s="98">
        <v>448.40757767864471</v>
      </c>
      <c r="P190" s="98">
        <v>460.17224895959072</v>
      </c>
      <c r="Q190" s="98">
        <v>495.31091519080985</v>
      </c>
      <c r="R190" s="98">
        <v>463.42929172489721</v>
      </c>
      <c r="S190" s="98">
        <v>571.39049458213094</v>
      </c>
      <c r="T190" s="98">
        <v>630.76300924715554</v>
      </c>
      <c r="U190" s="98">
        <v>644.65773426716567</v>
      </c>
      <c r="V190" s="98">
        <v>934.41815977417741</v>
      </c>
      <c r="W190" s="98">
        <v>930.93720901106337</v>
      </c>
      <c r="X190" s="98">
        <v>783.70285769680606</v>
      </c>
      <c r="Y190" s="98">
        <v>725.99045053334044</v>
      </c>
      <c r="DA190" s="63" t="s">
        <v>2316</v>
      </c>
    </row>
    <row r="191" spans="1:105" ht="12" customHeight="1" x14ac:dyDescent="0.25">
      <c r="A191" s="109" t="s">
        <v>120</v>
      </c>
      <c r="B191" s="33">
        <v>521.69827292905723</v>
      </c>
      <c r="C191" s="33">
        <v>649.61501283083953</v>
      </c>
      <c r="D191" s="33">
        <v>492.51242502628958</v>
      </c>
      <c r="E191" s="33">
        <v>507.67190619544505</v>
      </c>
      <c r="F191" s="33">
        <v>648.54441248394778</v>
      </c>
      <c r="G191" s="33">
        <v>571.94928575845927</v>
      </c>
      <c r="H191" s="33">
        <v>535.92219688906118</v>
      </c>
      <c r="I191" s="33">
        <v>551.86923077621123</v>
      </c>
      <c r="J191" s="33">
        <v>548.43672476504821</v>
      </c>
      <c r="K191" s="33">
        <v>428.04879359472778</v>
      </c>
      <c r="L191" s="33">
        <v>444.39963429030496</v>
      </c>
      <c r="M191" s="33">
        <v>436.82231928573964</v>
      </c>
      <c r="N191" s="33">
        <v>389.59630506535717</v>
      </c>
      <c r="O191" s="33">
        <v>357.34095438364653</v>
      </c>
      <c r="P191" s="33">
        <v>354.50117638232541</v>
      </c>
      <c r="Q191" s="33">
        <v>374.47592446359579</v>
      </c>
      <c r="R191" s="33">
        <v>375.1855841645226</v>
      </c>
      <c r="S191" s="33">
        <v>425.10503003725688</v>
      </c>
      <c r="T191" s="33">
        <v>443.40649622346456</v>
      </c>
      <c r="U191" s="33">
        <v>447.44132500750231</v>
      </c>
      <c r="V191" s="33">
        <v>724.13414610472728</v>
      </c>
      <c r="W191" s="33">
        <v>616.1521945749746</v>
      </c>
      <c r="X191" s="33">
        <v>555.43824408800435</v>
      </c>
      <c r="Y191" s="33">
        <v>538.52262779972818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7215.08474824122</v>
      </c>
      <c r="C193" s="117">
        <f t="shared" si="94"/>
        <v>7741.6580476689551</v>
      </c>
      <c r="D193" s="117">
        <f t="shared" si="94"/>
        <v>7752.9744522200563</v>
      </c>
      <c r="E193" s="117">
        <f t="shared" si="94"/>
        <v>8827.522225710085</v>
      </c>
      <c r="F193" s="117">
        <f t="shared" si="94"/>
        <v>8094.3368941809549</v>
      </c>
      <c r="G193" s="117">
        <f t="shared" si="94"/>
        <v>9113.4797654969025</v>
      </c>
      <c r="H193" s="117">
        <f t="shared" si="94"/>
        <v>8836.7545467261625</v>
      </c>
      <c r="I193" s="117">
        <f t="shared" si="94"/>
        <v>7954.7908310404309</v>
      </c>
      <c r="J193" s="117">
        <f t="shared" si="94"/>
        <v>8482.3487139456574</v>
      </c>
      <c r="K193" s="117">
        <f t="shared" si="94"/>
        <v>8612.8802456495905</v>
      </c>
      <c r="L193" s="117">
        <f t="shared" si="94"/>
        <v>9341.7763308270642</v>
      </c>
      <c r="M193" s="117">
        <f t="shared" si="94"/>
        <v>9211.6386237224069</v>
      </c>
      <c r="N193" s="117">
        <f t="shared" si="94"/>
        <v>8939.3932310458495</v>
      </c>
      <c r="O193" s="117">
        <f t="shared" si="94"/>
        <v>8528.8232468122624</v>
      </c>
      <c r="P193" s="117">
        <f t="shared" si="94"/>
        <v>7901.4325536352399</v>
      </c>
      <c r="Q193" s="117">
        <f t="shared" si="94"/>
        <v>8869.5101919195658</v>
      </c>
      <c r="R193" s="117">
        <f t="shared" ref="R193:V193" si="95">R194+R197+R199+R208</f>
        <v>9285.08812558104</v>
      </c>
      <c r="S193" s="117">
        <f t="shared" si="95"/>
        <v>9730.758914554377</v>
      </c>
      <c r="T193" s="117">
        <f t="shared" si="95"/>
        <v>9260.6878328176772</v>
      </c>
      <c r="U193" s="117">
        <f t="shared" si="95"/>
        <v>9143.8568998362953</v>
      </c>
      <c r="V193" s="117">
        <f t="shared" si="95"/>
        <v>9872.5353184975957</v>
      </c>
      <c r="W193" s="117">
        <f t="shared" ref="W193:Y193" si="96">W194+W197+W199+W208</f>
        <v>11221.46587322165</v>
      </c>
      <c r="X193" s="117">
        <f t="shared" si="96"/>
        <v>10068.671817824175</v>
      </c>
      <c r="Y193" s="117">
        <f t="shared" si="96"/>
        <v>9210.1777418159909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5810.9466340565159</v>
      </c>
      <c r="C194" s="122">
        <f t="shared" si="97"/>
        <v>6312.4236649124969</v>
      </c>
      <c r="D194" s="122">
        <f t="shared" si="97"/>
        <v>6241.7125459620765</v>
      </c>
      <c r="E194" s="122">
        <f t="shared" si="97"/>
        <v>7275.6384418033267</v>
      </c>
      <c r="F194" s="122">
        <f t="shared" si="97"/>
        <v>6537.3761964842215</v>
      </c>
      <c r="G194" s="122">
        <f t="shared" si="97"/>
        <v>7553.7401367276989</v>
      </c>
      <c r="H194" s="122">
        <f t="shared" si="97"/>
        <v>7295.9865013353374</v>
      </c>
      <c r="I194" s="122">
        <f t="shared" si="97"/>
        <v>6414.0575674423189</v>
      </c>
      <c r="J194" s="122">
        <f t="shared" si="97"/>
        <v>6885.1660056345927</v>
      </c>
      <c r="K194" s="122">
        <f t="shared" si="97"/>
        <v>7085.9705179866505</v>
      </c>
      <c r="L194" s="122">
        <f t="shared" si="97"/>
        <v>7772.2175827288975</v>
      </c>
      <c r="M194" s="122">
        <f t="shared" si="97"/>
        <v>7715.9882492299494</v>
      </c>
      <c r="N194" s="122">
        <f t="shared" si="97"/>
        <v>7557.917492099552</v>
      </c>
      <c r="O194" s="122">
        <f t="shared" si="97"/>
        <v>7214.2345505661979</v>
      </c>
      <c r="P194" s="122">
        <f t="shared" si="97"/>
        <v>6469.2861255400703</v>
      </c>
      <c r="Q194" s="122">
        <f t="shared" si="97"/>
        <v>7312.3046662807319</v>
      </c>
      <c r="R194" s="122">
        <f t="shared" ref="R194:V194" si="98">SUM(R195:R196)</f>
        <v>7694.9953200384098</v>
      </c>
      <c r="S194" s="122">
        <f t="shared" si="98"/>
        <v>8043.8561818044909</v>
      </c>
      <c r="T194" s="122">
        <f t="shared" si="98"/>
        <v>7500.9088601500935</v>
      </c>
      <c r="U194" s="122">
        <f t="shared" si="98"/>
        <v>7301.9453956299603</v>
      </c>
      <c r="V194" s="122">
        <f t="shared" si="98"/>
        <v>7825.8670759785073</v>
      </c>
      <c r="W194" s="122">
        <f t="shared" ref="W194:Y194" si="99">SUM(W195:W196)</f>
        <v>8961.0393079801488</v>
      </c>
      <c r="X194" s="122">
        <f t="shared" si="99"/>
        <v>7919.5440737574872</v>
      </c>
      <c r="Y194" s="122">
        <f t="shared" si="99"/>
        <v>7151.9068476722296</v>
      </c>
      <c r="DA194" s="130" t="s">
        <v>2469</v>
      </c>
    </row>
    <row r="195" spans="1:105" ht="12" customHeight="1" x14ac:dyDescent="0.25">
      <c r="A195" s="97" t="s">
        <v>212</v>
      </c>
      <c r="B195" s="98">
        <v>5671.052358998958</v>
      </c>
      <c r="C195" s="98">
        <v>6163.0942713140985</v>
      </c>
      <c r="D195" s="98">
        <v>6096.2189202992186</v>
      </c>
      <c r="E195" s="98">
        <v>7110.2599099713989</v>
      </c>
      <c r="F195" s="98">
        <v>6390.0179491069384</v>
      </c>
      <c r="G195" s="98">
        <v>7387.4655068387992</v>
      </c>
      <c r="H195" s="98">
        <v>7139.0348280117905</v>
      </c>
      <c r="I195" s="98">
        <v>6278.2166944637338</v>
      </c>
      <c r="J195" s="98">
        <v>6741.0001251447638</v>
      </c>
      <c r="K195" s="98">
        <v>6939.9521598131223</v>
      </c>
      <c r="L195" s="98">
        <v>7614.1253984290697</v>
      </c>
      <c r="M195" s="98">
        <v>7561.7235609267491</v>
      </c>
      <c r="N195" s="98">
        <v>7412.6854832899307</v>
      </c>
      <c r="O195" s="98">
        <v>7076.6217192772165</v>
      </c>
      <c r="P195" s="98">
        <v>6345.6034750909757</v>
      </c>
      <c r="Q195" s="98">
        <v>7172.3203390690715</v>
      </c>
      <c r="R195" s="98">
        <v>7548.2750511143122</v>
      </c>
      <c r="S195" s="98">
        <v>7890.0331183302305</v>
      </c>
      <c r="T195" s="98">
        <v>7357.7039654359196</v>
      </c>
      <c r="U195" s="98">
        <v>7162.7381169980208</v>
      </c>
      <c r="V195" s="98">
        <v>7674.1587217771166</v>
      </c>
      <c r="W195" s="98">
        <v>8787.4244498640473</v>
      </c>
      <c r="X195" s="98">
        <v>7767.5831993000838</v>
      </c>
      <c r="Y195" s="98">
        <v>7015.444603856221</v>
      </c>
      <c r="DA195" s="63" t="s">
        <v>2470</v>
      </c>
    </row>
    <row r="196" spans="1:105" ht="12" customHeight="1" x14ac:dyDescent="0.25">
      <c r="A196" s="97" t="s">
        <v>53</v>
      </c>
      <c r="B196" s="98">
        <v>139.89427505755802</v>
      </c>
      <c r="C196" s="98">
        <v>149.32939359839864</v>
      </c>
      <c r="D196" s="98">
        <v>145.49362566285845</v>
      </c>
      <c r="E196" s="98">
        <v>165.37853183192803</v>
      </c>
      <c r="F196" s="98">
        <v>147.35824737728302</v>
      </c>
      <c r="G196" s="98">
        <v>166.27462988889934</v>
      </c>
      <c r="H196" s="98">
        <v>156.95167332354683</v>
      </c>
      <c r="I196" s="98">
        <v>135.84087297858551</v>
      </c>
      <c r="J196" s="98">
        <v>144.16588048982885</v>
      </c>
      <c r="K196" s="98">
        <v>146.01835817352796</v>
      </c>
      <c r="L196" s="98">
        <v>158.09218429982818</v>
      </c>
      <c r="M196" s="98">
        <v>154.26468830320042</v>
      </c>
      <c r="N196" s="98">
        <v>145.23200880962142</v>
      </c>
      <c r="O196" s="98">
        <v>137.61283128898106</v>
      </c>
      <c r="P196" s="98">
        <v>123.68265044909499</v>
      </c>
      <c r="Q196" s="98">
        <v>139.98432721166054</v>
      </c>
      <c r="R196" s="98">
        <v>146.72026892409801</v>
      </c>
      <c r="S196" s="98">
        <v>153.82306347426081</v>
      </c>
      <c r="T196" s="98">
        <v>143.20489471417417</v>
      </c>
      <c r="U196" s="98">
        <v>139.20727863193943</v>
      </c>
      <c r="V196" s="98">
        <v>151.70835420139039</v>
      </c>
      <c r="W196" s="98">
        <v>173.61485811610228</v>
      </c>
      <c r="X196" s="98">
        <v>151.96087445740321</v>
      </c>
      <c r="Y196" s="98">
        <v>136.46224381600885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1.6086149782092618</v>
      </c>
      <c r="C197" s="122">
        <f t="shared" si="100"/>
        <v>2.4713139048933335</v>
      </c>
      <c r="D197" s="122">
        <f t="shared" si="100"/>
        <v>4.8436955192697813</v>
      </c>
      <c r="E197" s="122">
        <f t="shared" si="100"/>
        <v>10.168225593907154</v>
      </c>
      <c r="F197" s="122">
        <f t="shared" si="100"/>
        <v>6.5430859468547578</v>
      </c>
      <c r="G197" s="122">
        <f t="shared" si="100"/>
        <v>7.9129604486609519</v>
      </c>
      <c r="H197" s="122">
        <f t="shared" si="100"/>
        <v>13.775834492174521</v>
      </c>
      <c r="I197" s="122">
        <f t="shared" si="100"/>
        <v>20.908580473770702</v>
      </c>
      <c r="J197" s="122">
        <f t="shared" si="100"/>
        <v>14.971406847953563</v>
      </c>
      <c r="K197" s="122">
        <f t="shared" si="100"/>
        <v>17.535179644580232</v>
      </c>
      <c r="L197" s="122">
        <f t="shared" si="100"/>
        <v>23.139608783347807</v>
      </c>
      <c r="M197" s="122">
        <f t="shared" si="100"/>
        <v>24.323172614076935</v>
      </c>
      <c r="N197" s="122">
        <f t="shared" si="100"/>
        <v>50.554869267604026</v>
      </c>
      <c r="O197" s="122">
        <f t="shared" si="100"/>
        <v>36.364816982528232</v>
      </c>
      <c r="P197" s="122">
        <f t="shared" si="100"/>
        <v>30.405226847619623</v>
      </c>
      <c r="Q197" s="122">
        <f t="shared" si="100"/>
        <v>57.423178255246533</v>
      </c>
      <c r="R197" s="122">
        <f t="shared" si="100"/>
        <v>65.590613700912328</v>
      </c>
      <c r="S197" s="122">
        <f t="shared" si="100"/>
        <v>84.560224618651048</v>
      </c>
      <c r="T197" s="122">
        <f t="shared" si="100"/>
        <v>125.44713171140488</v>
      </c>
      <c r="U197" s="122">
        <f t="shared" si="100"/>
        <v>179.16628166893381</v>
      </c>
      <c r="V197" s="122">
        <f t="shared" si="100"/>
        <v>100.3724957862965</v>
      </c>
      <c r="W197" s="122">
        <f t="shared" si="100"/>
        <v>344.64988141672939</v>
      </c>
      <c r="X197" s="122">
        <f t="shared" si="100"/>
        <v>318.22772182534391</v>
      </c>
      <c r="Y197" s="122">
        <f t="shared" si="100"/>
        <v>242.50104439348937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1.6086149782092618</v>
      </c>
      <c r="C198" s="98">
        <f>RES_hhdet_tesh!C67</f>
        <v>2.4713139048933335</v>
      </c>
      <c r="D198" s="98">
        <f>RES_hhdet_tesh!D67</f>
        <v>4.8436955192697813</v>
      </c>
      <c r="E198" s="98">
        <f>RES_hhdet_tesh!E67</f>
        <v>10.168225593907154</v>
      </c>
      <c r="F198" s="98">
        <f>RES_hhdet_tesh!F67</f>
        <v>6.5430859468547578</v>
      </c>
      <c r="G198" s="98">
        <f>RES_hhdet_tesh!G67</f>
        <v>7.9129604486609519</v>
      </c>
      <c r="H198" s="98">
        <f>RES_hhdet_tesh!H67</f>
        <v>13.775834492174521</v>
      </c>
      <c r="I198" s="98">
        <f>RES_hhdet_tesh!I67</f>
        <v>20.908580473770702</v>
      </c>
      <c r="J198" s="98">
        <f>RES_hhdet_tesh!J67</f>
        <v>14.971406847953563</v>
      </c>
      <c r="K198" s="98">
        <f>RES_hhdet_tesh!K67</f>
        <v>17.535179644580232</v>
      </c>
      <c r="L198" s="98">
        <f>RES_hhdet_tesh!L67</f>
        <v>23.139608783347807</v>
      </c>
      <c r="M198" s="98">
        <f>RES_hhdet_tesh!M67</f>
        <v>24.323172614076935</v>
      </c>
      <c r="N198" s="98">
        <f>RES_hhdet_tesh!N67</f>
        <v>50.554869267604026</v>
      </c>
      <c r="O198" s="98">
        <f>RES_hhdet_tesh!O67</f>
        <v>36.364816982528232</v>
      </c>
      <c r="P198" s="98">
        <f>RES_hhdet_tesh!P67</f>
        <v>30.405226847619623</v>
      </c>
      <c r="Q198" s="98">
        <f>RES_hhdet_tesh!Q67</f>
        <v>57.423178255246533</v>
      </c>
      <c r="R198" s="98">
        <f>RES_hhdet_tesh!R67</f>
        <v>65.590613700912328</v>
      </c>
      <c r="S198" s="98">
        <f>RES_hhdet_tesh!S67</f>
        <v>84.560224618651048</v>
      </c>
      <c r="T198" s="98">
        <f>RES_hhdet_tesh!T67</f>
        <v>125.44713171140488</v>
      </c>
      <c r="U198" s="98">
        <f>RES_hhdet_tesh!U67</f>
        <v>179.16628166893381</v>
      </c>
      <c r="V198" s="98">
        <f>RES_hhdet_tesh!V67</f>
        <v>100.3724957862965</v>
      </c>
      <c r="W198" s="98">
        <f>RES_hhdet_tesh!W67</f>
        <v>344.64988141672939</v>
      </c>
      <c r="X198" s="98">
        <f>RES_hhdet_tesh!X67</f>
        <v>318.22772182534391</v>
      </c>
      <c r="Y198" s="98">
        <f>RES_hhdet_tesh!Y67</f>
        <v>242.50104439348937</v>
      </c>
      <c r="DA198" s="63" t="s">
        <v>2473</v>
      </c>
    </row>
    <row r="199" spans="1:105" ht="12" customHeight="1" x14ac:dyDescent="0.25">
      <c r="A199" s="121" t="s">
        <v>55</v>
      </c>
      <c r="B199" s="122">
        <v>986.93503136323227</v>
      </c>
      <c r="C199" s="122">
        <v>1001.0697570806236</v>
      </c>
      <c r="D199" s="122">
        <v>1053.1688068825574</v>
      </c>
      <c r="E199" s="122">
        <v>1081.1942683006594</v>
      </c>
      <c r="F199" s="122">
        <v>1081.5071936020631</v>
      </c>
      <c r="G199" s="122">
        <v>1111.1140536275054</v>
      </c>
      <c r="H199" s="122">
        <v>1101.9013565581197</v>
      </c>
      <c r="I199" s="122">
        <v>1137.3424930873166</v>
      </c>
      <c r="J199" s="122">
        <v>1162.4303705583134</v>
      </c>
      <c r="K199" s="122">
        <v>1164.39865795219</v>
      </c>
      <c r="L199" s="122">
        <v>1173.93433528284</v>
      </c>
      <c r="M199" s="122">
        <v>1155.2906541819218</v>
      </c>
      <c r="N199" s="122">
        <v>1066.5586639219523</v>
      </c>
      <c r="O199" s="122">
        <v>1015.7297889231852</v>
      </c>
      <c r="P199" s="122">
        <v>1132.7251905702938</v>
      </c>
      <c r="Q199" s="122">
        <v>1210.0464798471992</v>
      </c>
      <c r="R199" s="122">
        <v>1252.1877483566757</v>
      </c>
      <c r="S199" s="122">
        <v>1266.0690135625764</v>
      </c>
      <c r="T199" s="122">
        <v>1261.6389421803315</v>
      </c>
      <c r="U199" s="122">
        <v>1279.6089330899124</v>
      </c>
      <c r="V199" s="122">
        <v>1384.7782144376185</v>
      </c>
      <c r="W199" s="122">
        <v>1355.8601282765717</v>
      </c>
      <c r="X199" s="122">
        <v>1355.5004354162124</v>
      </c>
      <c r="Y199" s="122">
        <v>1372.4197521408989</v>
      </c>
      <c r="DA199" s="130" t="s">
        <v>2474</v>
      </c>
    </row>
    <row r="200" spans="1:105" ht="12" customHeight="1" x14ac:dyDescent="0.25">
      <c r="A200" s="97" t="s">
        <v>134</v>
      </c>
      <c r="B200" s="98">
        <v>997.8739526450704</v>
      </c>
      <c r="C200" s="98">
        <v>997.29679716424096</v>
      </c>
      <c r="D200" s="98">
        <v>1071.9854432954339</v>
      </c>
      <c r="E200" s="98">
        <v>1039.9996141848362</v>
      </c>
      <c r="F200" s="98">
        <v>1078.9228115740043</v>
      </c>
      <c r="G200" s="98">
        <v>1156.3946629387478</v>
      </c>
      <c r="H200" s="98">
        <v>1052.5339986165809</v>
      </c>
      <c r="I200" s="98">
        <v>1148.5160955177173</v>
      </c>
      <c r="J200" s="98">
        <v>1141.3787603755284</v>
      </c>
      <c r="K200" s="98">
        <v>1166.8003363885136</v>
      </c>
      <c r="L200" s="98">
        <v>1177.235245549808</v>
      </c>
      <c r="M200" s="98">
        <v>1148.3141890191064</v>
      </c>
      <c r="N200" s="98">
        <v>1071.9024892817592</v>
      </c>
      <c r="O200" s="98">
        <v>1014.8398129437636</v>
      </c>
      <c r="P200" s="98">
        <v>1138.5924165471965</v>
      </c>
      <c r="Q200" s="98">
        <v>1206.3476912481005</v>
      </c>
      <c r="R200" s="98">
        <v>1254.9503148904475</v>
      </c>
      <c r="S200" s="98">
        <v>1273.8307577003345</v>
      </c>
      <c r="T200" s="98">
        <v>1263.6584601663565</v>
      </c>
      <c r="U200" s="98">
        <v>1280.3219859144742</v>
      </c>
      <c r="V200" s="98">
        <v>1372.3512311183606</v>
      </c>
      <c r="W200" s="98">
        <v>1384.3363639687318</v>
      </c>
      <c r="X200" s="98">
        <v>1378.309764347975</v>
      </c>
      <c r="Y200" s="98">
        <v>1370.4984276127389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997.23325043371324</v>
      </c>
      <c r="D201" s="98">
        <v>1071.9217138589649</v>
      </c>
      <c r="E201" s="98">
        <v>1039.9327844911411</v>
      </c>
      <c r="F201" s="98">
        <v>1078.8855510181277</v>
      </c>
      <c r="G201" s="98">
        <v>1156.3902515961531</v>
      </c>
      <c r="H201" s="98">
        <v>1052.5464478278845</v>
      </c>
      <c r="I201" s="98">
        <v>1148.528584337238</v>
      </c>
      <c r="J201" s="98">
        <v>1141.2267030957057</v>
      </c>
      <c r="K201" s="98">
        <v>1166.6365121990355</v>
      </c>
      <c r="L201" s="98">
        <v>1177.0854758461805</v>
      </c>
      <c r="M201" s="98">
        <v>1148.140726705285</v>
      </c>
      <c r="N201" s="98">
        <v>1071.686288510627</v>
      </c>
      <c r="O201" s="98">
        <v>1014.8049597638853</v>
      </c>
      <c r="P201" s="98">
        <v>1138.0807519996742</v>
      </c>
      <c r="Q201" s="98">
        <v>1205.9120551175645</v>
      </c>
      <c r="R201" s="98">
        <v>1254.5569287289609</v>
      </c>
      <c r="S201" s="98">
        <v>1273.4978568980628</v>
      </c>
      <c r="T201" s="98">
        <v>1263.404604841975</v>
      </c>
      <c r="U201" s="98">
        <v>1280.0578160331593</v>
      </c>
      <c r="V201" s="98">
        <v>1372.0285401779183</v>
      </c>
      <c r="W201" s="98">
        <v>1383.3999843591241</v>
      </c>
      <c r="X201" s="98">
        <v>1377.0109886190878</v>
      </c>
      <c r="Y201" s="98">
        <v>1369.1275046147728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232.83357975335025</v>
      </c>
      <c r="D202" s="101">
        <v>244.91286097677488</v>
      </c>
      <c r="E202" s="101">
        <v>290.25325067366083</v>
      </c>
      <c r="F202" s="101">
        <v>256.14121063871022</v>
      </c>
      <c r="G202" s="101">
        <v>235.20212582786871</v>
      </c>
      <c r="H202" s="101">
        <v>288.49786658791771</v>
      </c>
      <c r="I202" s="101">
        <v>255.82667332456592</v>
      </c>
      <c r="J202" s="101">
        <v>291.05637767613166</v>
      </c>
      <c r="K202" s="101">
        <v>275.42286395333701</v>
      </c>
      <c r="L202" s="101">
        <v>266.78374900247195</v>
      </c>
      <c r="M202" s="101">
        <v>299.99085490950188</v>
      </c>
      <c r="N202" s="101">
        <v>170.44839941118155</v>
      </c>
      <c r="O202" s="101">
        <v>173.08469371822662</v>
      </c>
      <c r="P202" s="101">
        <v>200.78134835955231</v>
      </c>
      <c r="Q202" s="101">
        <v>321.26005008862546</v>
      </c>
      <c r="R202" s="101">
        <v>324.16480976417836</v>
      </c>
      <c r="S202" s="101">
        <v>310.51723022233728</v>
      </c>
      <c r="T202" s="101">
        <v>316.07260995948724</v>
      </c>
      <c r="U202" s="101">
        <v>314.50137890399532</v>
      </c>
      <c r="V202" s="101">
        <v>366.20459819316244</v>
      </c>
      <c r="W202" s="101">
        <v>296.41074245028005</v>
      </c>
      <c r="X202" s="101">
        <v>349.65369988331679</v>
      </c>
      <c r="Y202" s="101">
        <v>431.37315429756467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764.39967068036299</v>
      </c>
      <c r="D203" s="104">
        <v>827.00885288219001</v>
      </c>
      <c r="E203" s="104">
        <v>749.67953381748043</v>
      </c>
      <c r="F203" s="104">
        <v>822.74434037941762</v>
      </c>
      <c r="G203" s="104">
        <v>921.18812576828429</v>
      </c>
      <c r="H203" s="104">
        <v>764.04858123996689</v>
      </c>
      <c r="I203" s="104">
        <v>892.70191101267233</v>
      </c>
      <c r="J203" s="104">
        <v>850.17032541957406</v>
      </c>
      <c r="K203" s="104">
        <v>891.21364824569821</v>
      </c>
      <c r="L203" s="104">
        <v>910.30172684370859</v>
      </c>
      <c r="M203" s="104">
        <v>848.14987179578304</v>
      </c>
      <c r="N203" s="104">
        <v>901.23788909944562</v>
      </c>
      <c r="O203" s="104">
        <v>841.72026604565883</v>
      </c>
      <c r="P203" s="104">
        <v>937.29940364012191</v>
      </c>
      <c r="Q203" s="104">
        <v>884.6520050289389</v>
      </c>
      <c r="R203" s="104">
        <v>930.39211896478253</v>
      </c>
      <c r="S203" s="104">
        <v>962.98062667572549</v>
      </c>
      <c r="T203" s="104">
        <v>947.33199488248772</v>
      </c>
      <c r="U203" s="104">
        <v>965.5564371291639</v>
      </c>
      <c r="V203" s="104">
        <v>1005.8239419847559</v>
      </c>
      <c r="W203" s="104">
        <v>1086.9892419088442</v>
      </c>
      <c r="X203" s="104">
        <v>1027.3572887357707</v>
      </c>
      <c r="Y203" s="104">
        <v>937.75435031720815</v>
      </c>
      <c r="DA203" s="132" t="s">
        <v>2478</v>
      </c>
    </row>
    <row r="204" spans="1:105" ht="12" customHeight="1" x14ac:dyDescent="0.25">
      <c r="A204" s="106" t="s">
        <v>122</v>
      </c>
      <c r="B204" s="101">
        <v>967.06212175190399</v>
      </c>
      <c r="C204" s="101">
        <v>1007.5023672426437</v>
      </c>
      <c r="D204" s="101">
        <v>1025.7608748111752</v>
      </c>
      <c r="E204" s="101">
        <v>1135.0900470964102</v>
      </c>
      <c r="F204" s="101">
        <v>1084.8408841895994</v>
      </c>
      <c r="G204" s="101">
        <v>1048.1249324884113</v>
      </c>
      <c r="H204" s="101">
        <v>1171.2690136308713</v>
      </c>
      <c r="I204" s="101">
        <v>1120.0757957707958</v>
      </c>
      <c r="J204" s="101">
        <v>1198.1439657587275</v>
      </c>
      <c r="K204" s="101">
        <v>1159.0255957394145</v>
      </c>
      <c r="L204" s="101">
        <v>1163.655458406766</v>
      </c>
      <c r="M204" s="101">
        <v>1192.5113857366939</v>
      </c>
      <c r="N204" s="101">
        <v>1008.2234257903192</v>
      </c>
      <c r="O204" s="101">
        <v>1026.4661330224519</v>
      </c>
      <c r="P204" s="101">
        <v>1058.8835865106332</v>
      </c>
      <c r="Q204" s="101">
        <v>1239.1867521787142</v>
      </c>
      <c r="R204" s="101">
        <v>1238.1101832737052</v>
      </c>
      <c r="S204" s="101">
        <v>1236.5834016266692</v>
      </c>
      <c r="T204" s="101">
        <v>1255.4640084089904</v>
      </c>
      <c r="U204" s="101">
        <v>1277.6684570116095</v>
      </c>
      <c r="V204" s="101">
        <v>1419.5871317305782</v>
      </c>
      <c r="W204" s="101">
        <v>1272.8915591003145</v>
      </c>
      <c r="X204" s="101">
        <v>1268.314944482288</v>
      </c>
      <c r="Y204" s="101">
        <v>1382.7819591767982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1007.5145942702017</v>
      </c>
      <c r="D205" s="104">
        <v>1025.8572227831612</v>
      </c>
      <c r="E205" s="104">
        <v>1135.2443415567436</v>
      </c>
      <c r="F205" s="104">
        <v>1085.0440369924095</v>
      </c>
      <c r="G205" s="104">
        <v>1048.3143806935807</v>
      </c>
      <c r="H205" s="104">
        <v>1171.6196725635209</v>
      </c>
      <c r="I205" s="104">
        <v>1120.616143970024</v>
      </c>
      <c r="J205" s="104">
        <v>1198.4630696128661</v>
      </c>
      <c r="K205" s="104">
        <v>1158.9187686845132</v>
      </c>
      <c r="L205" s="104">
        <v>1163.4123095568086</v>
      </c>
      <c r="M205" s="104">
        <v>1192.5697772356316</v>
      </c>
      <c r="N205" s="104">
        <v>1008.8126713266139</v>
      </c>
      <c r="O205" s="104">
        <v>1026.7186231643711</v>
      </c>
      <c r="P205" s="104">
        <v>1057.9226771295789</v>
      </c>
      <c r="Q205" s="104">
        <v>1238.6298996652133</v>
      </c>
      <c r="R205" s="104">
        <v>1237.7227889798573</v>
      </c>
      <c r="S205" s="104">
        <v>1236.4212365025255</v>
      </c>
      <c r="T205" s="104">
        <v>1255.345769468654</v>
      </c>
      <c r="U205" s="104">
        <v>1277.608136479756</v>
      </c>
      <c r="V205" s="104">
        <v>1420.1876575783224</v>
      </c>
      <c r="W205" s="104">
        <v>1273.5432932141623</v>
      </c>
      <c r="X205" s="104">
        <v>1270.3283447023223</v>
      </c>
      <c r="Y205" s="104">
        <v>1385.9358416364762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235.23905235173891</v>
      </c>
      <c r="D206" s="98">
        <v>234.29205479263183</v>
      </c>
      <c r="E206" s="98">
        <v>316.71825115445199</v>
      </c>
      <c r="F206" s="98">
        <v>257.37975941369552</v>
      </c>
      <c r="G206" s="98">
        <v>213.06738358662878</v>
      </c>
      <c r="H206" s="98">
        <v>320.99246987088344</v>
      </c>
      <c r="I206" s="98">
        <v>249.57362118411547</v>
      </c>
      <c r="J206" s="98">
        <v>305.85907721012711</v>
      </c>
      <c r="K206" s="98">
        <v>273.61045807264651</v>
      </c>
      <c r="L206" s="98">
        <v>263.62926704121742</v>
      </c>
      <c r="M206" s="98">
        <v>311.81320750997349</v>
      </c>
      <c r="N206" s="98">
        <v>159.79749071151068</v>
      </c>
      <c r="O206" s="98">
        <v>175.09186212293093</v>
      </c>
      <c r="P206" s="98">
        <v>185.63395538731234</v>
      </c>
      <c r="Q206" s="98">
        <v>330.00037427504139</v>
      </c>
      <c r="R206" s="98">
        <v>319.84475304444112</v>
      </c>
      <c r="S206" s="98">
        <v>301.29545324124081</v>
      </c>
      <c r="T206" s="98">
        <v>314.07553059244128</v>
      </c>
      <c r="U206" s="98">
        <v>313.962603072467</v>
      </c>
      <c r="V206" s="98">
        <v>379.55517792747986</v>
      </c>
      <c r="W206" s="98">
        <v>271.40381657465684</v>
      </c>
      <c r="X206" s="98">
        <v>320.94580539087156</v>
      </c>
      <c r="Y206" s="98">
        <v>436.9126128641231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772.27554191846275</v>
      </c>
      <c r="D207" s="98">
        <v>791.5651679905294</v>
      </c>
      <c r="E207" s="98">
        <v>818.52609040229163</v>
      </c>
      <c r="F207" s="98">
        <v>827.66427757871406</v>
      </c>
      <c r="G207" s="98">
        <v>835.24699710695211</v>
      </c>
      <c r="H207" s="98">
        <v>850.6272026926373</v>
      </c>
      <c r="I207" s="98">
        <v>871.04252278590832</v>
      </c>
      <c r="J207" s="98">
        <v>892.60399240273887</v>
      </c>
      <c r="K207" s="98">
        <v>885.30831061186666</v>
      </c>
      <c r="L207" s="98">
        <v>899.78304251559121</v>
      </c>
      <c r="M207" s="98">
        <v>880.7565697256581</v>
      </c>
      <c r="N207" s="98">
        <v>849.01518061510319</v>
      </c>
      <c r="O207" s="98">
        <v>851.62676104144032</v>
      </c>
      <c r="P207" s="98">
        <v>872.2887217422666</v>
      </c>
      <c r="Q207" s="98">
        <v>908.62952539017181</v>
      </c>
      <c r="R207" s="98">
        <v>917.87803593541616</v>
      </c>
      <c r="S207" s="98">
        <v>935.12578326128471</v>
      </c>
      <c r="T207" s="98">
        <v>941.27023887621283</v>
      </c>
      <c r="U207" s="98">
        <v>963.64553340728924</v>
      </c>
      <c r="V207" s="98">
        <v>1040.6324796508425</v>
      </c>
      <c r="W207" s="98">
        <v>1002.1394766395056</v>
      </c>
      <c r="X207" s="98">
        <v>949.38253931145073</v>
      </c>
      <c r="Y207" s="98">
        <v>949.02322877235304</v>
      </c>
      <c r="DA207" s="63" t="s">
        <v>2482</v>
      </c>
    </row>
    <row r="208" spans="1:105" ht="12" customHeight="1" x14ac:dyDescent="0.25">
      <c r="A208" s="121" t="s">
        <v>54</v>
      </c>
      <c r="B208" s="122">
        <v>415.59446784326263</v>
      </c>
      <c r="C208" s="122">
        <v>425.69331177094165</v>
      </c>
      <c r="D208" s="122">
        <v>453.24940385615241</v>
      </c>
      <c r="E208" s="122">
        <v>460.52129001219106</v>
      </c>
      <c r="F208" s="122">
        <v>468.91041814781534</v>
      </c>
      <c r="G208" s="122">
        <v>440.71261469303693</v>
      </c>
      <c r="H208" s="122">
        <v>425.09085434053071</v>
      </c>
      <c r="I208" s="122">
        <v>382.48219003702457</v>
      </c>
      <c r="J208" s="122">
        <v>419.78093090479831</v>
      </c>
      <c r="K208" s="122">
        <v>344.97589006616829</v>
      </c>
      <c r="L208" s="122">
        <v>372.48480403197914</v>
      </c>
      <c r="M208" s="122">
        <v>316.03654769645948</v>
      </c>
      <c r="N208" s="122">
        <v>264.36220575674145</v>
      </c>
      <c r="O208" s="122">
        <v>262.49409034035165</v>
      </c>
      <c r="P208" s="122">
        <v>269.01601067725591</v>
      </c>
      <c r="Q208" s="122">
        <v>289.73586753638875</v>
      </c>
      <c r="R208" s="122">
        <v>272.31444348504209</v>
      </c>
      <c r="S208" s="122">
        <v>336.27349456865835</v>
      </c>
      <c r="T208" s="122">
        <v>372.69289877584799</v>
      </c>
      <c r="U208" s="122">
        <v>383.13628944748825</v>
      </c>
      <c r="V208" s="122">
        <v>561.5175322951734</v>
      </c>
      <c r="W208" s="122">
        <v>559.91655554819977</v>
      </c>
      <c r="X208" s="122">
        <v>475.39958682513327</v>
      </c>
      <c r="Y208" s="122">
        <v>443.35009760937305</v>
      </c>
      <c r="DA208" s="130" t="s">
        <v>2483</v>
      </c>
    </row>
    <row r="209" spans="1:105" ht="12" customHeight="1" x14ac:dyDescent="0.25">
      <c r="A209" s="97" t="s">
        <v>175</v>
      </c>
      <c r="B209" s="98">
        <v>416.17766826185203</v>
      </c>
      <c r="C209" s="98">
        <v>424.63118919532519</v>
      </c>
      <c r="D209" s="98">
        <v>456.60814818505031</v>
      </c>
      <c r="E209" s="98">
        <v>464.65174361356281</v>
      </c>
      <c r="F209" s="98">
        <v>468.17291919542782</v>
      </c>
      <c r="G209" s="98">
        <v>441.12665322614907</v>
      </c>
      <c r="H209" s="98">
        <v>425.74002350397308</v>
      </c>
      <c r="I209" s="98">
        <v>381.32953017230273</v>
      </c>
      <c r="J209" s="98">
        <v>419.93203371017796</v>
      </c>
      <c r="K209" s="98">
        <v>345.54216178003412</v>
      </c>
      <c r="L209" s="98">
        <v>373.51774765421339</v>
      </c>
      <c r="M209" s="98">
        <v>315.59972523140777</v>
      </c>
      <c r="N209" s="98">
        <v>263.17781231182232</v>
      </c>
      <c r="O209" s="98">
        <v>261.8430528015474</v>
      </c>
      <c r="P209" s="98">
        <v>268.88235554763088</v>
      </c>
      <c r="Q209" s="98">
        <v>289.73354589798379</v>
      </c>
      <c r="R209" s="98">
        <v>271.75101201400429</v>
      </c>
      <c r="S209" s="98">
        <v>336.41450449577798</v>
      </c>
      <c r="T209" s="98">
        <v>373.3850862274432</v>
      </c>
      <c r="U209" s="98">
        <v>383.93280917086554</v>
      </c>
      <c r="V209" s="98">
        <v>559.99563292523851</v>
      </c>
      <c r="W209" s="98">
        <v>561.53176876349119</v>
      </c>
      <c r="X209" s="98">
        <v>475.43091989490773</v>
      </c>
      <c r="Y209" s="98">
        <v>442.83368386936019</v>
      </c>
      <c r="DA209" s="63" t="s">
        <v>2484</v>
      </c>
    </row>
    <row r="210" spans="1:105" ht="12" customHeight="1" x14ac:dyDescent="0.25">
      <c r="A210" s="109" t="s">
        <v>120</v>
      </c>
      <c r="B210" s="33">
        <v>383.02285846797872</v>
      </c>
      <c r="C210" s="33">
        <v>479.03257847465454</v>
      </c>
      <c r="D210" s="33">
        <v>366.23671447935931</v>
      </c>
      <c r="E210" s="33">
        <v>378.63250540592333</v>
      </c>
      <c r="F210" s="33">
        <v>484.1343006061976</v>
      </c>
      <c r="G210" s="33">
        <v>429.37638336486032</v>
      </c>
      <c r="H210" s="33">
        <v>403.13253371688245</v>
      </c>
      <c r="I210" s="33">
        <v>415.32820661928093</v>
      </c>
      <c r="J210" s="33">
        <v>414.0721234105755</v>
      </c>
      <c r="K210" s="33">
        <v>323.78608588677139</v>
      </c>
      <c r="L210" s="33">
        <v>336.19478900805404</v>
      </c>
      <c r="M210" s="33">
        <v>331.05814544599883</v>
      </c>
      <c r="N210" s="33">
        <v>295.97436061409724</v>
      </c>
      <c r="O210" s="33">
        <v>273.20484512518408</v>
      </c>
      <c r="P210" s="33">
        <v>271.9467353725405</v>
      </c>
      <c r="Q210" s="33">
        <v>289.81623691106836</v>
      </c>
      <c r="R210" s="33">
        <v>291.36813498119045</v>
      </c>
      <c r="S210" s="33">
        <v>331.33739024057542</v>
      </c>
      <c r="T210" s="33">
        <v>349.30984205449266</v>
      </c>
      <c r="U210" s="33">
        <v>359.80144936951808</v>
      </c>
      <c r="V210" s="33">
        <v>597.44949697596326</v>
      </c>
      <c r="W210" s="33">
        <v>517.32795956108112</v>
      </c>
      <c r="X210" s="33">
        <v>474.30127665070904</v>
      </c>
      <c r="Y210" s="33">
        <v>464.66613303134295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3007.3517709779771</v>
      </c>
      <c r="C212" s="117">
        <f t="shared" si="101"/>
        <v>3197.3865327718204</v>
      </c>
      <c r="D212" s="117">
        <f t="shared" si="101"/>
        <v>3141.4596655883238</v>
      </c>
      <c r="E212" s="117">
        <f t="shared" si="101"/>
        <v>3539.3945012133486</v>
      </c>
      <c r="F212" s="117">
        <f t="shared" si="101"/>
        <v>3203.3872646350073</v>
      </c>
      <c r="G212" s="117">
        <f t="shared" si="101"/>
        <v>3633.0946798917935</v>
      </c>
      <c r="H212" s="117">
        <f t="shared" si="101"/>
        <v>3469.6443629898185</v>
      </c>
      <c r="I212" s="117">
        <f t="shared" si="101"/>
        <v>3084.7309288190454</v>
      </c>
      <c r="J212" s="117">
        <f t="shared" si="101"/>
        <v>3266.0401145212654</v>
      </c>
      <c r="K212" s="117">
        <f t="shared" si="101"/>
        <v>3321.4846404625951</v>
      </c>
      <c r="L212" s="117">
        <f t="shared" si="101"/>
        <v>3596.8308825981876</v>
      </c>
      <c r="M212" s="117">
        <f t="shared" si="101"/>
        <v>3529.7260586263101</v>
      </c>
      <c r="N212" s="117">
        <f t="shared" si="101"/>
        <v>3373.328172486652</v>
      </c>
      <c r="O212" s="117">
        <f t="shared" si="101"/>
        <v>3116.7861436860712</v>
      </c>
      <c r="P212" s="117">
        <f t="shared" si="101"/>
        <v>2834.3610519189183</v>
      </c>
      <c r="Q212" s="117">
        <f t="shared" si="101"/>
        <v>3080.164696810642</v>
      </c>
      <c r="R212" s="117">
        <f t="shared" ref="R212:V212" si="102">R213+R216+R218+R227</f>
        <v>3096.1372392567041</v>
      </c>
      <c r="S212" s="117">
        <f t="shared" si="102"/>
        <v>3104.3973102420314</v>
      </c>
      <c r="T212" s="117">
        <f t="shared" si="102"/>
        <v>2821.9971997633575</v>
      </c>
      <c r="U212" s="117">
        <f t="shared" si="102"/>
        <v>2682.9598722168839</v>
      </c>
      <c r="V212" s="117">
        <f t="shared" si="102"/>
        <v>2865.0367070875041</v>
      </c>
      <c r="W212" s="117">
        <f t="shared" ref="W212:Y212" si="103">W213+W216+W218+W227</f>
        <v>3166.0104575703485</v>
      </c>
      <c r="X212" s="117">
        <f t="shared" si="103"/>
        <v>2804.0529354596601</v>
      </c>
      <c r="Y212" s="117">
        <f t="shared" si="103"/>
        <v>2550.1327749349371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2587.6609641609002</v>
      </c>
      <c r="C213" s="122">
        <f t="shared" si="104"/>
        <v>2783.8676499539515</v>
      </c>
      <c r="D213" s="122">
        <f t="shared" si="104"/>
        <v>2719.0689810664503</v>
      </c>
      <c r="E213" s="122">
        <f t="shared" si="104"/>
        <v>3137.6844967375091</v>
      </c>
      <c r="F213" s="122">
        <f t="shared" si="104"/>
        <v>2795.2736949299688</v>
      </c>
      <c r="G213" s="122">
        <f t="shared" si="104"/>
        <v>3209.1049126757116</v>
      </c>
      <c r="H213" s="122">
        <f t="shared" si="104"/>
        <v>3076.4770367048359</v>
      </c>
      <c r="I213" s="122">
        <f t="shared" si="104"/>
        <v>2678.8905884871174</v>
      </c>
      <c r="J213" s="122">
        <f t="shared" si="104"/>
        <v>2844.1454020610026</v>
      </c>
      <c r="K213" s="122">
        <f t="shared" si="104"/>
        <v>2898.2664699087122</v>
      </c>
      <c r="L213" s="122">
        <f t="shared" si="104"/>
        <v>3140.5676735374732</v>
      </c>
      <c r="M213" s="122">
        <f t="shared" si="104"/>
        <v>3074.4330881722508</v>
      </c>
      <c r="N213" s="122">
        <f t="shared" si="104"/>
        <v>2942.0687470311532</v>
      </c>
      <c r="O213" s="122">
        <f t="shared" si="104"/>
        <v>2712.5949276712045</v>
      </c>
      <c r="P213" s="122">
        <f t="shared" si="104"/>
        <v>2390.9087800539683</v>
      </c>
      <c r="Q213" s="122">
        <f t="shared" si="104"/>
        <v>2628.171454664704</v>
      </c>
      <c r="R213" s="122">
        <f t="shared" ref="R213:V213" si="105">SUM(R214:R215)</f>
        <v>2664.5100589689159</v>
      </c>
      <c r="S213" s="122">
        <f t="shared" si="105"/>
        <v>2673.4943098780232</v>
      </c>
      <c r="T213" s="122">
        <f t="shared" si="105"/>
        <v>2404.8362657362236</v>
      </c>
      <c r="U213" s="122">
        <f t="shared" si="105"/>
        <v>2275.1378542104067</v>
      </c>
      <c r="V213" s="122">
        <f t="shared" si="105"/>
        <v>2386.1966469596136</v>
      </c>
      <c r="W213" s="122">
        <f t="shared" ref="W213:Y213" si="106">SUM(W214:W215)</f>
        <v>2686.8862334061459</v>
      </c>
      <c r="X213" s="122">
        <f t="shared" si="106"/>
        <v>2340.704410208541</v>
      </c>
      <c r="Y213" s="122">
        <f t="shared" si="106"/>
        <v>2084.1195040929147</v>
      </c>
      <c r="DA213" s="130" t="s">
        <v>2637</v>
      </c>
    </row>
    <row r="214" spans="1:105" ht="12" customHeight="1" x14ac:dyDescent="0.25">
      <c r="A214" s="97" t="s">
        <v>212</v>
      </c>
      <c r="B214" s="98">
        <v>2587.6609641609002</v>
      </c>
      <c r="C214" s="98">
        <v>2783.8676499539515</v>
      </c>
      <c r="D214" s="98">
        <v>2719.0689810664503</v>
      </c>
      <c r="E214" s="98">
        <v>3137.6844967375091</v>
      </c>
      <c r="F214" s="98">
        <v>2795.2736949299688</v>
      </c>
      <c r="G214" s="98">
        <v>3209.1049126757116</v>
      </c>
      <c r="H214" s="98">
        <v>3076.4770367048359</v>
      </c>
      <c r="I214" s="98">
        <v>2678.8905884871174</v>
      </c>
      <c r="J214" s="98">
        <v>2844.1454020610026</v>
      </c>
      <c r="K214" s="98">
        <v>2898.2664699087122</v>
      </c>
      <c r="L214" s="98">
        <v>3140.5676735374732</v>
      </c>
      <c r="M214" s="98">
        <v>3074.4330881722508</v>
      </c>
      <c r="N214" s="98">
        <v>2942.0687470311532</v>
      </c>
      <c r="O214" s="98">
        <v>2712.5949276712045</v>
      </c>
      <c r="P214" s="98">
        <v>2390.9087800539683</v>
      </c>
      <c r="Q214" s="98">
        <v>2628.171454664704</v>
      </c>
      <c r="R214" s="98">
        <v>2664.5100589689159</v>
      </c>
      <c r="S214" s="98">
        <v>2673.4943098780232</v>
      </c>
      <c r="T214" s="98">
        <v>2404.8362657362236</v>
      </c>
      <c r="U214" s="98">
        <v>2275.1378542104067</v>
      </c>
      <c r="V214" s="98">
        <v>2386.1966469596136</v>
      </c>
      <c r="W214" s="98">
        <v>2686.8862334061459</v>
      </c>
      <c r="X214" s="98">
        <v>2340.704410208541</v>
      </c>
      <c r="Y214" s="98">
        <v>2084.1195040929147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275.48602172382721</v>
      </c>
      <c r="C218" s="122">
        <v>266.9594326027597</v>
      </c>
      <c r="D218" s="122">
        <v>267.9525724023589</v>
      </c>
      <c r="E218" s="122">
        <v>246.63626622138079</v>
      </c>
      <c r="F218" s="122">
        <v>251.88921792687719</v>
      </c>
      <c r="G218" s="122">
        <v>275.41912681365227</v>
      </c>
      <c r="H218" s="122">
        <v>249.16523815340244</v>
      </c>
      <c r="I218" s="122">
        <v>277.71718787066914</v>
      </c>
      <c r="J218" s="122">
        <v>279.71937204135861</v>
      </c>
      <c r="K218" s="122">
        <v>306.37059717558276</v>
      </c>
      <c r="L218" s="122">
        <v>330.29606839701023</v>
      </c>
      <c r="M218" s="122">
        <v>349.02130162036923</v>
      </c>
      <c r="N218" s="122">
        <v>343.44264917038998</v>
      </c>
      <c r="O218" s="122">
        <v>318.81998673359709</v>
      </c>
      <c r="P218" s="122">
        <v>354.56937183104498</v>
      </c>
      <c r="Q218" s="122">
        <v>354.76878268909167</v>
      </c>
      <c r="R218" s="122">
        <v>340.72115752882706</v>
      </c>
      <c r="S218" s="122">
        <v>318.77173083067606</v>
      </c>
      <c r="T218" s="122">
        <v>293.50454813394163</v>
      </c>
      <c r="U218" s="122">
        <v>282.00126716106104</v>
      </c>
      <c r="V218" s="122">
        <v>297.89870306648515</v>
      </c>
      <c r="W218" s="122">
        <v>298.07549489547631</v>
      </c>
      <c r="X218" s="122">
        <v>309.55360367072745</v>
      </c>
      <c r="Y218" s="122">
        <v>323.04000971021208</v>
      </c>
      <c r="DA218" s="130" t="s">
        <v>2642</v>
      </c>
    </row>
    <row r="219" spans="1:105" ht="12" customHeight="1" x14ac:dyDescent="0.25">
      <c r="A219" s="97" t="s">
        <v>134</v>
      </c>
      <c r="B219" s="98">
        <v>427.12561375245491</v>
      </c>
      <c r="C219" s="98">
        <v>423.58284640071645</v>
      </c>
      <c r="D219" s="98">
        <v>451.97760729178509</v>
      </c>
      <c r="E219" s="98">
        <v>435.1926541079518</v>
      </c>
      <c r="F219" s="98">
        <v>447.04427584177398</v>
      </c>
      <c r="G219" s="98">
        <v>473.47662204778879</v>
      </c>
      <c r="H219" s="98">
        <v>426.5267150240233</v>
      </c>
      <c r="I219" s="98">
        <v>457.58726656709342</v>
      </c>
      <c r="J219" s="98">
        <v>444.65144736930614</v>
      </c>
      <c r="K219" s="98">
        <v>443.36300695622845</v>
      </c>
      <c r="L219" s="98">
        <v>436.42546237863672</v>
      </c>
      <c r="M219" s="98">
        <v>414.57733584231147</v>
      </c>
      <c r="N219" s="98">
        <v>375.14939747741511</v>
      </c>
      <c r="O219" s="98">
        <v>345.41151908141387</v>
      </c>
      <c r="P219" s="98">
        <v>382.97023484261723</v>
      </c>
      <c r="Q219" s="98">
        <v>400.09159728347441</v>
      </c>
      <c r="R219" s="98">
        <v>407.67536698072894</v>
      </c>
      <c r="S219" s="98">
        <v>402.89702471842082</v>
      </c>
      <c r="T219" s="98">
        <v>389.58636081940688</v>
      </c>
      <c r="U219" s="98">
        <v>385.58031844745358</v>
      </c>
      <c r="V219" s="98">
        <v>404.3614486754791</v>
      </c>
      <c r="W219" s="98">
        <v>400.79737081156173</v>
      </c>
      <c r="X219" s="98">
        <v>391.07430809144222</v>
      </c>
      <c r="Y219" s="98">
        <v>381.62226694492045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90.205529776732575</v>
      </c>
      <c r="D220" s="98">
        <v>94.782459659112774</v>
      </c>
      <c r="E220" s="98">
        <v>112.3294093792464</v>
      </c>
      <c r="F220" s="98">
        <v>99.12742122464546</v>
      </c>
      <c r="G220" s="98">
        <v>91.003810670082331</v>
      </c>
      <c r="H220" s="98">
        <v>111.62357902140945</v>
      </c>
      <c r="I220" s="98">
        <v>98.107118923908146</v>
      </c>
      <c r="J220" s="98">
        <v>108.8015286355958</v>
      </c>
      <c r="K220" s="98">
        <v>100.78283286032844</v>
      </c>
      <c r="L220" s="98">
        <v>95.936924608983531</v>
      </c>
      <c r="M220" s="98">
        <v>105.55156560604894</v>
      </c>
      <c r="N220" s="98">
        <v>57.770563115710132</v>
      </c>
      <c r="O220" s="98">
        <v>58.082727366443976</v>
      </c>
      <c r="P220" s="98">
        <v>65.767730924668967</v>
      </c>
      <c r="Q220" s="98">
        <v>104.83603973995758</v>
      </c>
      <c r="R220" s="98">
        <v>103.75172823789221</v>
      </c>
      <c r="S220" s="98">
        <v>96.940613986803513</v>
      </c>
      <c r="T220" s="98">
        <v>96.504563737220323</v>
      </c>
      <c r="U220" s="98">
        <v>93.990375370522315</v>
      </c>
      <c r="V220" s="98">
        <v>107.26370484820653</v>
      </c>
      <c r="W220" s="98">
        <v>83.798056397041933</v>
      </c>
      <c r="X220" s="98">
        <v>96.457579093238337</v>
      </c>
      <c r="Y220" s="98">
        <v>117.20615937856716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90.205529776732575</v>
      </c>
      <c r="D221" s="101">
        <v>94.782459659112774</v>
      </c>
      <c r="E221" s="101">
        <v>112.3294093792464</v>
      </c>
      <c r="F221" s="101">
        <v>99.12742122464546</v>
      </c>
      <c r="G221" s="101">
        <v>91.003810670082331</v>
      </c>
      <c r="H221" s="101">
        <v>111.62357902140945</v>
      </c>
      <c r="I221" s="101">
        <v>98.107118923908146</v>
      </c>
      <c r="J221" s="101">
        <v>108.8015286355958</v>
      </c>
      <c r="K221" s="101">
        <v>100.78283286032844</v>
      </c>
      <c r="L221" s="101">
        <v>95.936924608983531</v>
      </c>
      <c r="M221" s="101">
        <v>105.55156560604894</v>
      </c>
      <c r="N221" s="101">
        <v>57.770563115710132</v>
      </c>
      <c r="O221" s="101">
        <v>58.082727366443976</v>
      </c>
      <c r="P221" s="101">
        <v>65.767730924668967</v>
      </c>
      <c r="Q221" s="101">
        <v>104.83603973995758</v>
      </c>
      <c r="R221" s="101">
        <v>103.75172823789221</v>
      </c>
      <c r="S221" s="101">
        <v>96.940613986803513</v>
      </c>
      <c r="T221" s="101">
        <v>96.504563737220323</v>
      </c>
      <c r="U221" s="101">
        <v>93.990375370522315</v>
      </c>
      <c r="V221" s="101">
        <v>107.26370484820653</v>
      </c>
      <c r="W221" s="101">
        <v>83.798056397041933</v>
      </c>
      <c r="X221" s="101">
        <v>96.457579093238337</v>
      </c>
      <c r="Y221" s="101">
        <v>117.20615937856716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144.20478509324926</v>
      </c>
      <c r="C227" s="122">
        <v>146.55945021510934</v>
      </c>
      <c r="D227" s="122">
        <v>154.43811211951464</v>
      </c>
      <c r="E227" s="122">
        <v>155.07373825445865</v>
      </c>
      <c r="F227" s="122">
        <v>156.22435177816106</v>
      </c>
      <c r="G227" s="122">
        <v>148.5706404024296</v>
      </c>
      <c r="H227" s="122">
        <v>144.00208813158065</v>
      </c>
      <c r="I227" s="122">
        <v>128.12315246125894</v>
      </c>
      <c r="J227" s="122">
        <v>142.17534041890386</v>
      </c>
      <c r="K227" s="122">
        <v>116.84757337830044</v>
      </c>
      <c r="L227" s="122">
        <v>125.9671406637045</v>
      </c>
      <c r="M227" s="122">
        <v>106.27166883369009</v>
      </c>
      <c r="N227" s="122">
        <v>87.816776285109142</v>
      </c>
      <c r="O227" s="122">
        <v>85.371229281269947</v>
      </c>
      <c r="P227" s="122">
        <v>88.882900033905315</v>
      </c>
      <c r="Q227" s="122">
        <v>97.224459456846475</v>
      </c>
      <c r="R227" s="122">
        <v>90.906022758961342</v>
      </c>
      <c r="S227" s="122">
        <v>112.1312695333323</v>
      </c>
      <c r="T227" s="122">
        <v>123.65638589319227</v>
      </c>
      <c r="U227" s="122">
        <v>125.82075084541619</v>
      </c>
      <c r="V227" s="122">
        <v>180.9413570614052</v>
      </c>
      <c r="W227" s="122">
        <v>181.04872926872642</v>
      </c>
      <c r="X227" s="122">
        <v>153.79492158039167</v>
      </c>
      <c r="Y227" s="122">
        <v>142.97326113181052</v>
      </c>
      <c r="DA227" s="130" t="s">
        <v>2651</v>
      </c>
    </row>
    <row r="228" spans="1:105" ht="12" customHeight="1" x14ac:dyDescent="0.25">
      <c r="A228" s="97" t="s">
        <v>175</v>
      </c>
      <c r="B228" s="98">
        <v>146.78679723947124</v>
      </c>
      <c r="C228" s="98">
        <v>149.4778274325557</v>
      </c>
      <c r="D228" s="98">
        <v>160.39952001257399</v>
      </c>
      <c r="E228" s="98">
        <v>162.89562599807377</v>
      </c>
      <c r="F228" s="98">
        <v>163.79241439876824</v>
      </c>
      <c r="G228" s="98">
        <v>153.99695610074036</v>
      </c>
      <c r="H228" s="98">
        <v>148.2593224022952</v>
      </c>
      <c r="I228" s="98">
        <v>132.61935720541371</v>
      </c>
      <c r="J228" s="98">
        <v>145.93848934533924</v>
      </c>
      <c r="K228" s="98">
        <v>119.97018249152349</v>
      </c>
      <c r="L228" s="98">
        <v>129.55261602032459</v>
      </c>
      <c r="M228" s="98">
        <v>109.36200936331289</v>
      </c>
      <c r="N228" s="98">
        <v>91.106954213672893</v>
      </c>
      <c r="O228" s="98">
        <v>90.560394387979088</v>
      </c>
      <c r="P228" s="98">
        <v>92.936387399878967</v>
      </c>
      <c r="Q228" s="98">
        <v>100.03299243193598</v>
      </c>
      <c r="R228" s="98">
        <v>93.594179756760255</v>
      </c>
      <c r="S228" s="98">
        <v>115.33452884346745</v>
      </c>
      <c r="T228" s="98">
        <v>127.31687389717121</v>
      </c>
      <c r="U228" s="98">
        <v>130.11556106582685</v>
      </c>
      <c r="V228" s="98">
        <v>188.60513330501601</v>
      </c>
      <c r="W228" s="98">
        <v>187.91517539939937</v>
      </c>
      <c r="X228" s="98">
        <v>158.1824499135227</v>
      </c>
      <c r="Y228" s="98">
        <v>146.43700826120477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205.99741489709385</v>
      </c>
      <c r="C231" s="118">
        <f t="shared" si="108"/>
        <v>217.69205553959617</v>
      </c>
      <c r="D231" s="118">
        <f t="shared" si="108"/>
        <v>213.39350202358091</v>
      </c>
      <c r="E231" s="118">
        <f t="shared" si="108"/>
        <v>239.130420158753</v>
      </c>
      <c r="F231" s="118">
        <f t="shared" si="108"/>
        <v>215.69974825159375</v>
      </c>
      <c r="G231" s="118">
        <f t="shared" si="108"/>
        <v>241.15629792221804</v>
      </c>
      <c r="H231" s="118">
        <f t="shared" si="108"/>
        <v>231.13670212773127</v>
      </c>
      <c r="I231" s="118">
        <f t="shared" si="108"/>
        <v>205.43207355405713</v>
      </c>
      <c r="J231" s="118">
        <f t="shared" si="108"/>
        <v>216.7477958889327</v>
      </c>
      <c r="K231" s="118">
        <f t="shared" si="108"/>
        <v>218.20458996730969</v>
      </c>
      <c r="L231" s="118">
        <f t="shared" si="108"/>
        <v>233.75518174062296</v>
      </c>
      <c r="M231" s="118">
        <f t="shared" si="108"/>
        <v>226.9398506642126</v>
      </c>
      <c r="N231" s="118">
        <f t="shared" si="108"/>
        <v>214.04172086075715</v>
      </c>
      <c r="O231" s="118">
        <f t="shared" si="108"/>
        <v>196.64363658448235</v>
      </c>
      <c r="P231" s="118">
        <f t="shared" si="108"/>
        <v>177.64736373445515</v>
      </c>
      <c r="Q231" s="118">
        <f t="shared" si="108"/>
        <v>192.92976732076346</v>
      </c>
      <c r="R231" s="118">
        <f t="shared" ref="R231:V231" si="109">R232+R235+R237+R246</f>
        <v>194.26994184228818</v>
      </c>
      <c r="S231" s="118">
        <f t="shared" si="109"/>
        <v>195.50869591894909</v>
      </c>
      <c r="T231" s="118">
        <f t="shared" si="109"/>
        <v>178.95418261585166</v>
      </c>
      <c r="U231" s="118">
        <f t="shared" si="109"/>
        <v>171.05017277554253</v>
      </c>
      <c r="V231" s="118">
        <f t="shared" si="109"/>
        <v>182.51410474558585</v>
      </c>
      <c r="W231" s="118">
        <f t="shared" ref="W231:Y231" si="110">W232+W235+W237+W246</f>
        <v>200.71683896548487</v>
      </c>
      <c r="X231" s="118">
        <f t="shared" si="110"/>
        <v>177.15787343322776</v>
      </c>
      <c r="Y231" s="118">
        <f t="shared" si="110"/>
        <v>160.39897577393657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170.57117984983179</v>
      </c>
      <c r="C232" s="123">
        <f t="shared" si="111"/>
        <v>182.27608434659084</v>
      </c>
      <c r="D232" s="123">
        <f t="shared" si="111"/>
        <v>176.65311438070708</v>
      </c>
      <c r="E232" s="123">
        <f t="shared" si="111"/>
        <v>202.29271211895841</v>
      </c>
      <c r="F232" s="123">
        <f t="shared" si="111"/>
        <v>179.08598942252797</v>
      </c>
      <c r="G232" s="123">
        <f t="shared" si="111"/>
        <v>204.63089944002883</v>
      </c>
      <c r="H232" s="123">
        <f t="shared" si="111"/>
        <v>195.67682946714231</v>
      </c>
      <c r="I232" s="123">
        <f t="shared" si="111"/>
        <v>170.17605777250802</v>
      </c>
      <c r="J232" s="123">
        <f t="shared" si="111"/>
        <v>180.53687619655736</v>
      </c>
      <c r="K232" s="123">
        <f t="shared" si="111"/>
        <v>183.81478404063498</v>
      </c>
      <c r="L232" s="123">
        <f t="shared" si="111"/>
        <v>198.91964343002914</v>
      </c>
      <c r="M232" s="123">
        <f t="shared" si="111"/>
        <v>194.25936563701615</v>
      </c>
      <c r="N232" s="123">
        <f t="shared" si="111"/>
        <v>185.04521169753141</v>
      </c>
      <c r="O232" s="123">
        <f t="shared" si="111"/>
        <v>169.61934848407702</v>
      </c>
      <c r="P232" s="123">
        <f t="shared" si="111"/>
        <v>148.53053695020432</v>
      </c>
      <c r="Q232" s="123">
        <f t="shared" si="111"/>
        <v>162.3485474703117</v>
      </c>
      <c r="R232" s="123">
        <f t="shared" ref="R232:V232" si="112">SUM(R233:R234)</f>
        <v>163.96165461267853</v>
      </c>
      <c r="S232" s="123">
        <f t="shared" si="112"/>
        <v>164.29729591102858</v>
      </c>
      <c r="T232" s="123">
        <f t="shared" si="112"/>
        <v>147.6213166508258</v>
      </c>
      <c r="U232" s="123">
        <f t="shared" si="112"/>
        <v>139.56929281094037</v>
      </c>
      <c r="V232" s="123">
        <f t="shared" si="112"/>
        <v>146.33975454136032</v>
      </c>
      <c r="W232" s="123">
        <f t="shared" ref="W232:Y232" si="113">SUM(W233:W234)</f>
        <v>164.7061511546936</v>
      </c>
      <c r="X232" s="123">
        <f t="shared" si="113"/>
        <v>143.40039426268757</v>
      </c>
      <c r="Y232" s="123">
        <f t="shared" si="113"/>
        <v>127.69137097645397</v>
      </c>
      <c r="DA232" s="130" t="s">
        <v>2805</v>
      </c>
    </row>
    <row r="233" spans="1:105" ht="12" customHeight="1" x14ac:dyDescent="0.25">
      <c r="A233" s="97" t="s">
        <v>212</v>
      </c>
      <c r="B233" s="99">
        <v>168.72893439605051</v>
      </c>
      <c r="C233" s="99">
        <v>180.32258974590525</v>
      </c>
      <c r="D233" s="99">
        <v>174.76450417496361</v>
      </c>
      <c r="E233" s="99">
        <v>200.16203845671549</v>
      </c>
      <c r="F233" s="99">
        <v>177.19939860799721</v>
      </c>
      <c r="G233" s="99">
        <v>202.51176893273268</v>
      </c>
      <c r="H233" s="99">
        <v>193.68126734171892</v>
      </c>
      <c r="I233" s="99">
        <v>168.45095754094322</v>
      </c>
      <c r="J233" s="99">
        <v>178.7074340725917</v>
      </c>
      <c r="K233" s="99">
        <v>181.96330699731757</v>
      </c>
      <c r="L233" s="99">
        <v>196.91769744802602</v>
      </c>
      <c r="M233" s="99">
        <v>192.31055356825533</v>
      </c>
      <c r="N233" s="99">
        <v>183.21860743082973</v>
      </c>
      <c r="O233" s="99">
        <v>167.89911360013795</v>
      </c>
      <c r="P233" s="99">
        <v>146.99481303047972</v>
      </c>
      <c r="Q233" s="99">
        <v>160.62075040135392</v>
      </c>
      <c r="R233" s="99">
        <v>162.15831576981719</v>
      </c>
      <c r="S233" s="99">
        <v>162.41111101028147</v>
      </c>
      <c r="T233" s="99">
        <v>145.86803282701271</v>
      </c>
      <c r="U233" s="99">
        <v>137.86668894962125</v>
      </c>
      <c r="V233" s="99">
        <v>144.48562469616712</v>
      </c>
      <c r="W233" s="99">
        <v>162.58554022960521</v>
      </c>
      <c r="X233" s="99">
        <v>141.54563074121737</v>
      </c>
      <c r="Y233" s="99">
        <v>126.02691189096613</v>
      </c>
      <c r="DA233" s="63" t="s">
        <v>2806</v>
      </c>
    </row>
    <row r="234" spans="1:105" ht="12" customHeight="1" x14ac:dyDescent="0.25">
      <c r="A234" s="97" t="s">
        <v>53</v>
      </c>
      <c r="B234" s="99">
        <v>1.8422454537812976</v>
      </c>
      <c r="C234" s="99">
        <v>1.9534946006855853</v>
      </c>
      <c r="D234" s="99">
        <v>1.8886102057434844</v>
      </c>
      <c r="E234" s="99">
        <v>2.1306736622429012</v>
      </c>
      <c r="F234" s="99">
        <v>1.8865908145307704</v>
      </c>
      <c r="G234" s="99">
        <v>2.1191305072961542</v>
      </c>
      <c r="H234" s="99">
        <v>1.9955621254234015</v>
      </c>
      <c r="I234" s="99">
        <v>1.7251002315648027</v>
      </c>
      <c r="J234" s="99">
        <v>1.8294421239656524</v>
      </c>
      <c r="K234" s="99">
        <v>1.8514770433173908</v>
      </c>
      <c r="L234" s="99">
        <v>2.0019459820031282</v>
      </c>
      <c r="M234" s="99">
        <v>1.9488120687608159</v>
      </c>
      <c r="N234" s="99">
        <v>1.8266042667016866</v>
      </c>
      <c r="O234" s="99">
        <v>1.7202348839390622</v>
      </c>
      <c r="P234" s="99">
        <v>1.5357239197245922</v>
      </c>
      <c r="Q234" s="99">
        <v>1.7277970689577875</v>
      </c>
      <c r="R234" s="99">
        <v>1.8033388428613408</v>
      </c>
      <c r="S234" s="99">
        <v>1.8861849007471092</v>
      </c>
      <c r="T234" s="99">
        <v>1.7532838238130839</v>
      </c>
      <c r="U234" s="99">
        <v>1.7026038613191299</v>
      </c>
      <c r="V234" s="99">
        <v>1.8541298451931991</v>
      </c>
      <c r="W234" s="99">
        <v>2.1206109250883967</v>
      </c>
      <c r="X234" s="99">
        <v>1.8547635214702074</v>
      </c>
      <c r="Y234" s="99">
        <v>1.6644590854878345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1.2620900341838808E-2</v>
      </c>
      <c r="C235" s="123">
        <f t="shared" si="114"/>
        <v>1.6487041583926849E-2</v>
      </c>
      <c r="D235" s="123">
        <f t="shared" si="114"/>
        <v>2.9952580281130809E-2</v>
      </c>
      <c r="E235" s="123">
        <f t="shared" si="114"/>
        <v>5.954652845098294E-2</v>
      </c>
      <c r="F235" s="123">
        <f t="shared" si="114"/>
        <v>3.6824602266634317E-2</v>
      </c>
      <c r="G235" s="123">
        <f t="shared" si="114"/>
        <v>4.3186459469762066E-2</v>
      </c>
      <c r="H235" s="123">
        <f t="shared" si="114"/>
        <v>7.298949043863974E-2</v>
      </c>
      <c r="I235" s="123">
        <f t="shared" si="114"/>
        <v>0.10778728641717654</v>
      </c>
      <c r="J235" s="123">
        <f t="shared" si="114"/>
        <v>7.4740078346229949E-2</v>
      </c>
      <c r="K235" s="123">
        <f t="shared" si="114"/>
        <v>8.4401344392565969E-2</v>
      </c>
      <c r="L235" s="123">
        <f t="shared" si="114"/>
        <v>0.10747602381785434</v>
      </c>
      <c r="M235" s="123">
        <f t="shared" si="114"/>
        <v>0.10913210983250148</v>
      </c>
      <c r="N235" s="123">
        <f t="shared" si="114"/>
        <v>0.21755555689541642</v>
      </c>
      <c r="O235" s="123">
        <f t="shared" si="114"/>
        <v>0.14847027717845454</v>
      </c>
      <c r="P235" s="123">
        <f t="shared" si="114"/>
        <v>0.11693100523833001</v>
      </c>
      <c r="Q235" s="123">
        <f t="shared" si="114"/>
        <v>0.20900673705601974</v>
      </c>
      <c r="R235" s="123">
        <f t="shared" si="114"/>
        <v>0.22966646441112434</v>
      </c>
      <c r="S235" s="123">
        <f t="shared" si="114"/>
        <v>0.2890856467288096</v>
      </c>
      <c r="T235" s="123">
        <f t="shared" si="114"/>
        <v>0.42222017705587128</v>
      </c>
      <c r="U235" s="123">
        <f t="shared" si="114"/>
        <v>0.59791156908351761</v>
      </c>
      <c r="V235" s="123">
        <f t="shared" si="114"/>
        <v>0.3329114225118659</v>
      </c>
      <c r="W235" s="123">
        <f t="shared" si="114"/>
        <v>1.1370646291782129</v>
      </c>
      <c r="X235" s="123">
        <f t="shared" si="114"/>
        <v>1.0441885454895796</v>
      </c>
      <c r="Y235" s="123">
        <f t="shared" si="114"/>
        <v>0.7912466194966381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1.2620900341838808E-2</v>
      </c>
      <c r="C236" s="99">
        <f>RES_hhdet_fecs!C67</f>
        <v>1.6487041583926849E-2</v>
      </c>
      <c r="D236" s="99">
        <f>RES_hhdet_fecs!D67</f>
        <v>2.9952580281130809E-2</v>
      </c>
      <c r="E236" s="99">
        <f>RES_hhdet_fecs!E67</f>
        <v>5.954652845098294E-2</v>
      </c>
      <c r="F236" s="99">
        <f>RES_hhdet_fecs!F67</f>
        <v>3.6824602266634317E-2</v>
      </c>
      <c r="G236" s="99">
        <f>RES_hhdet_fecs!G67</f>
        <v>4.3186459469762066E-2</v>
      </c>
      <c r="H236" s="99">
        <f>RES_hhdet_fecs!H67</f>
        <v>7.298949043863974E-2</v>
      </c>
      <c r="I236" s="99">
        <f>RES_hhdet_fecs!I67</f>
        <v>0.10778728641717654</v>
      </c>
      <c r="J236" s="99">
        <f>RES_hhdet_fecs!J67</f>
        <v>7.4740078346229949E-2</v>
      </c>
      <c r="K236" s="99">
        <f>RES_hhdet_fecs!K67</f>
        <v>8.4401344392565969E-2</v>
      </c>
      <c r="L236" s="99">
        <f>RES_hhdet_fecs!L67</f>
        <v>0.10747602381785434</v>
      </c>
      <c r="M236" s="99">
        <f>RES_hhdet_fecs!M67</f>
        <v>0.10913210983250148</v>
      </c>
      <c r="N236" s="99">
        <f>RES_hhdet_fecs!N67</f>
        <v>0.21755555689541642</v>
      </c>
      <c r="O236" s="99">
        <f>RES_hhdet_fecs!O67</f>
        <v>0.14847027717845454</v>
      </c>
      <c r="P236" s="99">
        <f>RES_hhdet_fecs!P67</f>
        <v>0.11693100523833001</v>
      </c>
      <c r="Q236" s="99">
        <f>RES_hhdet_fecs!Q67</f>
        <v>0.20900673705601974</v>
      </c>
      <c r="R236" s="99">
        <f>RES_hhdet_fecs!R67</f>
        <v>0.22966646441112434</v>
      </c>
      <c r="S236" s="99">
        <f>RES_hhdet_fecs!S67</f>
        <v>0.2890856467288096</v>
      </c>
      <c r="T236" s="99">
        <f>RES_hhdet_fecs!T67</f>
        <v>0.42222017705587128</v>
      </c>
      <c r="U236" s="99">
        <f>RES_hhdet_fecs!U67</f>
        <v>0.59791156908351761</v>
      </c>
      <c r="V236" s="99">
        <f>RES_hhdet_fecs!V67</f>
        <v>0.3329114225118659</v>
      </c>
      <c r="W236" s="99">
        <f>RES_hhdet_fecs!W67</f>
        <v>1.1370646291782129</v>
      </c>
      <c r="X236" s="99">
        <f>RES_hhdet_fecs!X67</f>
        <v>1.0441885454895796</v>
      </c>
      <c r="Y236" s="99">
        <f>RES_hhdet_fecs!Y67</f>
        <v>0.7912466194966381</v>
      </c>
      <c r="DA236" s="63" t="s">
        <v>2809</v>
      </c>
    </row>
    <row r="237" spans="1:105" ht="12" customHeight="1" x14ac:dyDescent="0.25">
      <c r="A237" s="121" t="s">
        <v>55</v>
      </c>
      <c r="B237" s="123">
        <v>25.889865545011897</v>
      </c>
      <c r="C237" s="123">
        <v>25.740308326169526</v>
      </c>
      <c r="D237" s="123">
        <v>26.546524830819692</v>
      </c>
      <c r="E237" s="123">
        <v>26.57148823563897</v>
      </c>
      <c r="F237" s="123">
        <v>26.289832528362023</v>
      </c>
      <c r="G237" s="123">
        <v>26.849754516431197</v>
      </c>
      <c r="H237" s="123">
        <v>26.125492178226885</v>
      </c>
      <c r="I237" s="123">
        <v>26.854126847970843</v>
      </c>
      <c r="J237" s="123">
        <v>27.023355562807158</v>
      </c>
      <c r="K237" s="123">
        <v>26.828035683515804</v>
      </c>
      <c r="L237" s="123">
        <v>26.674012194989441</v>
      </c>
      <c r="M237" s="123">
        <v>25.767958743286997</v>
      </c>
      <c r="N237" s="123">
        <v>23.133169967010659</v>
      </c>
      <c r="O237" s="123">
        <v>21.335710348250363</v>
      </c>
      <c r="P237" s="123">
        <v>23.343326333154398</v>
      </c>
      <c r="Q237" s="123">
        <v>24.300568596286059</v>
      </c>
      <c r="R237" s="123">
        <v>24.413762626973675</v>
      </c>
      <c r="S237" s="123">
        <v>23.965719183278321</v>
      </c>
      <c r="T237" s="123">
        <v>23.254048643417779</v>
      </c>
      <c r="U237" s="123">
        <v>23.077964237148137</v>
      </c>
      <c r="V237" s="123">
        <v>24.525716128004085</v>
      </c>
      <c r="W237" s="123">
        <v>23.643226423266341</v>
      </c>
      <c r="X237" s="123">
        <v>23.225057455413513</v>
      </c>
      <c r="Y237" s="123">
        <v>23.115383579239062</v>
      </c>
      <c r="DA237" s="130" t="s">
        <v>2810</v>
      </c>
    </row>
    <row r="238" spans="1:105" ht="12" customHeight="1" x14ac:dyDescent="0.25">
      <c r="A238" s="97" t="s">
        <v>134</v>
      </c>
      <c r="B238" s="99">
        <v>27.850808378631779</v>
      </c>
      <c r="C238" s="99">
        <v>27.437208028256165</v>
      </c>
      <c r="D238" s="99">
        <v>29.050253225114787</v>
      </c>
      <c r="E238" s="99">
        <v>27.762207722991231</v>
      </c>
      <c r="F238" s="99">
        <v>28.339255999865365</v>
      </c>
      <c r="G238" s="99">
        <v>29.878919788647611</v>
      </c>
      <c r="H238" s="99">
        <v>26.852218864417555</v>
      </c>
      <c r="I238" s="99">
        <v>28.773483151210225</v>
      </c>
      <c r="J238" s="99">
        <v>27.938979195103894</v>
      </c>
      <c r="K238" s="99">
        <v>27.835880442204861</v>
      </c>
      <c r="L238" s="99">
        <v>27.364446842977998</v>
      </c>
      <c r="M238" s="99">
        <v>25.932454753824366</v>
      </c>
      <c r="N238" s="99">
        <v>23.362591460069307</v>
      </c>
      <c r="O238" s="99">
        <v>21.379634419222086</v>
      </c>
      <c r="P238" s="99">
        <v>23.545288944757957</v>
      </c>
      <c r="Q238" s="99">
        <v>24.451605876355</v>
      </c>
      <c r="R238" s="99">
        <v>24.810546564804074</v>
      </c>
      <c r="S238" s="99">
        <v>24.475441434637279</v>
      </c>
      <c r="T238" s="99">
        <v>23.630796357590732</v>
      </c>
      <c r="U238" s="99">
        <v>23.365037740510836</v>
      </c>
      <c r="V238" s="99">
        <v>24.484325962558668</v>
      </c>
      <c r="W238" s="99">
        <v>24.252555335547438</v>
      </c>
      <c r="X238" s="99">
        <v>23.648803908801373</v>
      </c>
      <c r="Y238" s="99">
        <v>23.076736107237203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15.842694209395566</v>
      </c>
      <c r="D239" s="99">
        <v>16.827175265658354</v>
      </c>
      <c r="E239" s="99">
        <v>16.824404372882295</v>
      </c>
      <c r="F239" s="99">
        <v>16.817325612536685</v>
      </c>
      <c r="G239" s="99">
        <v>17.483152590899348</v>
      </c>
      <c r="H239" s="99">
        <v>16.741818534566846</v>
      </c>
      <c r="I239" s="99">
        <v>17.505856562918389</v>
      </c>
      <c r="J239" s="99">
        <v>17.624900502576981</v>
      </c>
      <c r="K239" s="99">
        <v>17.627869714361911</v>
      </c>
      <c r="L239" s="99">
        <v>17.542663265733403</v>
      </c>
      <c r="M239" s="99">
        <v>17.317015778664562</v>
      </c>
      <c r="N239" s="99">
        <v>14.932687935928602</v>
      </c>
      <c r="O239" s="99">
        <v>14.117054696597021</v>
      </c>
      <c r="P239" s="99">
        <v>15.68156464896831</v>
      </c>
      <c r="Q239" s="99">
        <v>17.326130024244389</v>
      </c>
      <c r="R239" s="99">
        <v>17.74963316753507</v>
      </c>
      <c r="S239" s="99">
        <v>17.697118400961333</v>
      </c>
      <c r="T239" s="99">
        <v>17.451951805805173</v>
      </c>
      <c r="U239" s="99">
        <v>17.504982218807257</v>
      </c>
      <c r="V239" s="99">
        <v>18.787732032563895</v>
      </c>
      <c r="W239" s="99">
        <v>18.347665974467475</v>
      </c>
      <c r="X239" s="99">
        <v>18.372366773117886</v>
      </c>
      <c r="Y239" s="99">
        <v>18.525457780205741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5.8429842162255268</v>
      </c>
      <c r="D240" s="102">
        <v>6.0920152015825302</v>
      </c>
      <c r="E240" s="102">
        <v>7.1658203950611608</v>
      </c>
      <c r="F240" s="102">
        <v>6.2839354366009097</v>
      </c>
      <c r="G240" s="102">
        <v>5.7428295988776847</v>
      </c>
      <c r="H240" s="102">
        <v>7.0273224835252721</v>
      </c>
      <c r="I240" s="102">
        <v>6.1690605041277848</v>
      </c>
      <c r="J240" s="102">
        <v>6.8363741148934052</v>
      </c>
      <c r="K240" s="102">
        <v>6.3274987811596617</v>
      </c>
      <c r="L240" s="102">
        <v>6.0153705501804042</v>
      </c>
      <c r="M240" s="102">
        <v>6.6024139831785531</v>
      </c>
      <c r="N240" s="102">
        <v>3.5976868777237945</v>
      </c>
      <c r="O240" s="102">
        <v>3.5950957294890538</v>
      </c>
      <c r="P240" s="102">
        <v>4.0434479940687647</v>
      </c>
      <c r="Q240" s="102">
        <v>6.4070566409398895</v>
      </c>
      <c r="R240" s="102">
        <v>6.3141835222700688</v>
      </c>
      <c r="S240" s="102">
        <v>5.8890092870008441</v>
      </c>
      <c r="T240" s="102">
        <v>5.853592226524345</v>
      </c>
      <c r="U240" s="102">
        <v>5.695541402682653</v>
      </c>
      <c r="V240" s="102">
        <v>6.4948810576719884</v>
      </c>
      <c r="W240" s="102">
        <v>5.0706844599938634</v>
      </c>
      <c r="X240" s="102">
        <v>5.8329231204835814</v>
      </c>
      <c r="Y240" s="102">
        <v>7.0874680132654664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9.9997099931700379</v>
      </c>
      <c r="D241" s="105">
        <v>10.735160064075826</v>
      </c>
      <c r="E241" s="105">
        <v>9.6585839778211309</v>
      </c>
      <c r="F241" s="105">
        <v>10.533390175935777</v>
      </c>
      <c r="G241" s="105">
        <v>11.740322992021666</v>
      </c>
      <c r="H241" s="105">
        <v>9.7144960510415732</v>
      </c>
      <c r="I241" s="105">
        <v>11.336796058790602</v>
      </c>
      <c r="J241" s="105">
        <v>10.788526387683577</v>
      </c>
      <c r="K241" s="105">
        <v>11.300370933202251</v>
      </c>
      <c r="L241" s="105">
        <v>11.527292715552999</v>
      </c>
      <c r="M241" s="105">
        <v>10.71460179548601</v>
      </c>
      <c r="N241" s="105">
        <v>11.335001058204808</v>
      </c>
      <c r="O241" s="105">
        <v>10.52195896710797</v>
      </c>
      <c r="P241" s="105">
        <v>11.638116654899543</v>
      </c>
      <c r="Q241" s="105">
        <v>10.9190733833045</v>
      </c>
      <c r="R241" s="105">
        <v>11.435449645264999</v>
      </c>
      <c r="S241" s="105">
        <v>11.808109113960493</v>
      </c>
      <c r="T241" s="105">
        <v>11.59835957928083</v>
      </c>
      <c r="U241" s="105">
        <v>11.809440816124605</v>
      </c>
      <c r="V241" s="105">
        <v>12.292850974891909</v>
      </c>
      <c r="W241" s="105">
        <v>13.276981514473611</v>
      </c>
      <c r="X241" s="105">
        <v>12.539443652634302</v>
      </c>
      <c r="Y241" s="105">
        <v>11.437989766940278</v>
      </c>
      <c r="DA241" s="132" t="s">
        <v>2814</v>
      </c>
    </row>
    <row r="242" spans="1:105" ht="12" customHeight="1" x14ac:dyDescent="0.25">
      <c r="A242" s="106" t="s">
        <v>122</v>
      </c>
      <c r="B242" s="102">
        <v>22.327389988101896</v>
      </c>
      <c r="C242" s="102">
        <v>22.967291622008982</v>
      </c>
      <c r="D242" s="102">
        <v>23.020001503619724</v>
      </c>
      <c r="E242" s="102">
        <v>25.130550909706063</v>
      </c>
      <c r="F242" s="102">
        <v>23.755995760224845</v>
      </c>
      <c r="G242" s="102">
        <v>22.753036797541753</v>
      </c>
      <c r="H242" s="102">
        <v>25.218970426879331</v>
      </c>
      <c r="I242" s="102">
        <v>24.016921411957256</v>
      </c>
      <c r="J242" s="102">
        <v>25.631889540836447</v>
      </c>
      <c r="K242" s="102">
        <v>24.72969247342207</v>
      </c>
      <c r="L242" s="102">
        <v>24.727729274122375</v>
      </c>
      <c r="M242" s="102">
        <v>25.191656230475189</v>
      </c>
      <c r="N242" s="102">
        <v>21.128424305459784</v>
      </c>
      <c r="O242" s="102">
        <v>21.289391198059128</v>
      </c>
      <c r="P242" s="102">
        <v>21.343269539594381</v>
      </c>
      <c r="Q242" s="102">
        <v>23.598925923447545</v>
      </c>
      <c r="R242" s="102">
        <v>22.84225621645081</v>
      </c>
      <c r="S242" s="102">
        <v>22.470941150471941</v>
      </c>
      <c r="T242" s="102">
        <v>22.550553205643588</v>
      </c>
      <c r="U242" s="102">
        <v>22.75854180101086</v>
      </c>
      <c r="V242" s="102">
        <v>25.149851051202671</v>
      </c>
      <c r="W242" s="102">
        <v>22.369621240442275</v>
      </c>
      <c r="X242" s="102">
        <v>22.090350809463189</v>
      </c>
      <c r="Y242" s="102">
        <v>23.82324204449079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15.3334389812557</v>
      </c>
      <c r="D243" s="105">
        <v>15.442726534422109</v>
      </c>
      <c r="E243" s="105">
        <v>17.476950328960893</v>
      </c>
      <c r="F243" s="105">
        <v>16.193426035688336</v>
      </c>
      <c r="G243" s="105">
        <v>15.255422106533146</v>
      </c>
      <c r="H243" s="105">
        <v>17.738003434101589</v>
      </c>
      <c r="I243" s="105">
        <v>16.421781990268723</v>
      </c>
      <c r="J243" s="105">
        <v>17.850087665766534</v>
      </c>
      <c r="K243" s="105">
        <v>17.024541107532681</v>
      </c>
      <c r="L243" s="105">
        <v>16.963422212750572</v>
      </c>
      <c r="M243" s="105">
        <v>17.693720533489003</v>
      </c>
      <c r="N243" s="105">
        <v>14.026020196458816</v>
      </c>
      <c r="O243" s="105">
        <v>14.278700790523205</v>
      </c>
      <c r="P243" s="105">
        <v>14.563528938200349</v>
      </c>
      <c r="Q243" s="105">
        <v>17.489753440387485</v>
      </c>
      <c r="R243" s="105">
        <v>17.164517920392299</v>
      </c>
      <c r="S243" s="105">
        <v>16.934078963089906</v>
      </c>
      <c r="T243" s="105">
        <v>17.155365356408272</v>
      </c>
      <c r="U243" s="105">
        <v>17.363431922867051</v>
      </c>
      <c r="V243" s="105">
        <v>19.417974187643608</v>
      </c>
      <c r="W243" s="105">
        <v>16.98850989751913</v>
      </c>
      <c r="X243" s="105">
        <v>17.1555796061498</v>
      </c>
      <c r="Y243" s="105">
        <v>19.079164789161389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5.2306985560415882</v>
      </c>
      <c r="D244" s="99">
        <v>5.1676505785714761</v>
      </c>
      <c r="E244" s="99">
        <v>6.9313736851240098</v>
      </c>
      <c r="F244" s="99">
        <v>5.5970471333428584</v>
      </c>
      <c r="G244" s="99">
        <v>4.6103983053704933</v>
      </c>
      <c r="H244" s="99">
        <v>6.9227034592550272</v>
      </c>
      <c r="I244" s="99">
        <v>5.3600475887411214</v>
      </c>
      <c r="J244" s="99">
        <v>6.5230847842719974</v>
      </c>
      <c r="K244" s="99">
        <v>5.7990484101826958</v>
      </c>
      <c r="L244" s="99">
        <v>5.569329237082858</v>
      </c>
      <c r="M244" s="99">
        <v>6.5672012269567501</v>
      </c>
      <c r="N244" s="99">
        <v>3.3478317990308839</v>
      </c>
      <c r="O244" s="99">
        <v>3.6329052733661737</v>
      </c>
      <c r="P244" s="99">
        <v>3.7326270289876686</v>
      </c>
      <c r="Q244" s="99">
        <v>6.2747305731213023</v>
      </c>
      <c r="R244" s="99">
        <v>5.8828788711351567</v>
      </c>
      <c r="S244" s="99">
        <v>5.4675271154738345</v>
      </c>
      <c r="T244" s="99">
        <v>5.6312209690796164</v>
      </c>
      <c r="U244" s="99">
        <v>5.5773628160916049</v>
      </c>
      <c r="V244" s="99">
        <v>6.6997046595417205</v>
      </c>
      <c r="W244" s="99">
        <v>4.7479220487363785</v>
      </c>
      <c r="X244" s="99">
        <v>5.5678593582695859</v>
      </c>
      <c r="Y244" s="99">
        <v>7.5037261088556475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10.102740425214112</v>
      </c>
      <c r="D245" s="99">
        <v>10.275075955850633</v>
      </c>
      <c r="E245" s="99">
        <v>10.545576643836883</v>
      </c>
      <c r="F245" s="99">
        <v>10.596378902345478</v>
      </c>
      <c r="G245" s="99">
        <v>10.645023801162655</v>
      </c>
      <c r="H245" s="99">
        <v>10.815299974846562</v>
      </c>
      <c r="I245" s="99">
        <v>11.061734401527602</v>
      </c>
      <c r="J245" s="99">
        <v>11.327002881494531</v>
      </c>
      <c r="K245" s="99">
        <v>11.225492697349988</v>
      </c>
      <c r="L245" s="99">
        <v>11.394092975667713</v>
      </c>
      <c r="M245" s="99">
        <v>11.126519306532254</v>
      </c>
      <c r="N245" s="99">
        <v>10.678188397427931</v>
      </c>
      <c r="O245" s="99">
        <v>10.645795517157033</v>
      </c>
      <c r="P245" s="99">
        <v>10.830901909212683</v>
      </c>
      <c r="Q245" s="99">
        <v>11.21502286726618</v>
      </c>
      <c r="R245" s="99">
        <v>11.281639049257144</v>
      </c>
      <c r="S245" s="99">
        <v>11.466551847616069</v>
      </c>
      <c r="T245" s="99">
        <v>11.524144387328654</v>
      </c>
      <c r="U245" s="99">
        <v>11.786069106775448</v>
      </c>
      <c r="V245" s="99">
        <v>12.718269528101889</v>
      </c>
      <c r="W245" s="99">
        <v>12.240587848782754</v>
      </c>
      <c r="X245" s="99">
        <v>11.587720247880211</v>
      </c>
      <c r="Y245" s="99">
        <v>11.575438680305748</v>
      </c>
      <c r="DA245" s="63" t="s">
        <v>2818</v>
      </c>
    </row>
    <row r="246" spans="1:105" ht="12" customHeight="1" x14ac:dyDescent="0.25">
      <c r="A246" s="121" t="s">
        <v>54</v>
      </c>
      <c r="B246" s="123">
        <v>9.5237486019083128</v>
      </c>
      <c r="C246" s="123">
        <v>9.659175825251868</v>
      </c>
      <c r="D246" s="123">
        <v>10.163910231773</v>
      </c>
      <c r="E246" s="123">
        <v>10.206673275704619</v>
      </c>
      <c r="F246" s="123">
        <v>10.287101698437114</v>
      </c>
      <c r="G246" s="123">
        <v>9.6324575062882616</v>
      </c>
      <c r="H246" s="123">
        <v>9.2613909919234398</v>
      </c>
      <c r="I246" s="123">
        <v>8.2941016471611118</v>
      </c>
      <c r="J246" s="123">
        <v>9.1128240512219563</v>
      </c>
      <c r="K246" s="123">
        <v>7.4773688987663327</v>
      </c>
      <c r="L246" s="123">
        <v>8.0540500917864968</v>
      </c>
      <c r="M246" s="123">
        <v>6.8033941740769777</v>
      </c>
      <c r="N246" s="123">
        <v>5.6457836393196912</v>
      </c>
      <c r="O246" s="123">
        <v>5.5401074749765158</v>
      </c>
      <c r="P246" s="123">
        <v>5.656569445858084</v>
      </c>
      <c r="Q246" s="123">
        <v>6.0716445171096476</v>
      </c>
      <c r="R246" s="123">
        <v>5.6648581382248793</v>
      </c>
      <c r="S246" s="123">
        <v>6.956595177913373</v>
      </c>
      <c r="T246" s="123">
        <v>7.6565971445522134</v>
      </c>
      <c r="U246" s="123">
        <v>7.8050041583705214</v>
      </c>
      <c r="V246" s="123">
        <v>11.315722653709569</v>
      </c>
      <c r="W246" s="123">
        <v>11.230396758346711</v>
      </c>
      <c r="X246" s="123">
        <v>9.4882331696370823</v>
      </c>
      <c r="Y246" s="123">
        <v>8.800974598746901</v>
      </c>
      <c r="DA246" s="130" t="s">
        <v>2819</v>
      </c>
    </row>
    <row r="247" spans="1:105" ht="12" customHeight="1" x14ac:dyDescent="0.25">
      <c r="A247" s="97" t="s">
        <v>175</v>
      </c>
      <c r="B247" s="99">
        <v>9.5712615464894792</v>
      </c>
      <c r="C247" s="99">
        <v>9.6822954039053606</v>
      </c>
      <c r="D247" s="99">
        <v>10.309463562746801</v>
      </c>
      <c r="E247" s="99">
        <v>10.391586722425293</v>
      </c>
      <c r="F247" s="99">
        <v>10.383211268598419</v>
      </c>
      <c r="G247" s="99">
        <v>9.7180356637872087</v>
      </c>
      <c r="H247" s="99">
        <v>9.3337454222825116</v>
      </c>
      <c r="I247" s="99">
        <v>8.3392199015983675</v>
      </c>
      <c r="J247" s="99">
        <v>9.1698170369337735</v>
      </c>
      <c r="K247" s="99">
        <v>7.5321477075628911</v>
      </c>
      <c r="L247" s="99">
        <v>8.1231183330481294</v>
      </c>
      <c r="M247" s="99">
        <v>6.8407631445635468</v>
      </c>
      <c r="N247" s="99">
        <v>5.6737250939965058</v>
      </c>
      <c r="O247" s="99">
        <v>5.605337453784256</v>
      </c>
      <c r="P247" s="99">
        <v>5.7137967803460397</v>
      </c>
      <c r="Q247" s="99">
        <v>6.1135183097711359</v>
      </c>
      <c r="R247" s="99">
        <v>5.6960094799142258</v>
      </c>
      <c r="S247" s="99">
        <v>7.0064143761613336</v>
      </c>
      <c r="T247" s="99">
        <v>7.7225473541250382</v>
      </c>
      <c r="U247" s="99">
        <v>7.8846218270995454</v>
      </c>
      <c r="V247" s="99">
        <v>11.420152878515184</v>
      </c>
      <c r="W247" s="99">
        <v>11.370890933078865</v>
      </c>
      <c r="X247" s="99">
        <v>9.565511368095299</v>
      </c>
      <c r="Y247" s="99">
        <v>8.8550603271398458</v>
      </c>
      <c r="DA247" s="63" t="s">
        <v>2820</v>
      </c>
    </row>
    <row r="248" spans="1:105" ht="12" customHeight="1" x14ac:dyDescent="0.25">
      <c r="A248" s="109" t="s">
        <v>120</v>
      </c>
      <c r="B248" s="110">
        <v>6.8701615641789298</v>
      </c>
      <c r="C248" s="110">
        <v>8.4981221011464072</v>
      </c>
      <c r="D248" s="110">
        <v>6.3931597561223947</v>
      </c>
      <c r="E248" s="110">
        <v>6.5406503952434623</v>
      </c>
      <c r="F248" s="110">
        <v>8.3031520337971489</v>
      </c>
      <c r="G248" s="110">
        <v>7.2893572572487413</v>
      </c>
      <c r="H248" s="110">
        <v>6.8139830282718359</v>
      </c>
      <c r="I248" s="110">
        <v>7.0084188722463034</v>
      </c>
      <c r="J248" s="110">
        <v>6.9595749230395922</v>
      </c>
      <c r="K248" s="110">
        <v>5.4275539368721732</v>
      </c>
      <c r="L248" s="110">
        <v>5.6275018667833185</v>
      </c>
      <c r="M248" s="110">
        <v>5.5183374568195269</v>
      </c>
      <c r="N248" s="110">
        <v>4.9000098460143882</v>
      </c>
      <c r="O248" s="110">
        <v>4.4669553662475012</v>
      </c>
      <c r="P248" s="110">
        <v>4.401716280853095</v>
      </c>
      <c r="Q248" s="110">
        <v>4.622077468037884</v>
      </c>
      <c r="R248" s="110">
        <v>4.6114060597552564</v>
      </c>
      <c r="S248" s="110">
        <v>5.2126558318225786</v>
      </c>
      <c r="T248" s="110">
        <v>5.4287071594438325</v>
      </c>
      <c r="U248" s="110">
        <v>5.4725251090192053</v>
      </c>
      <c r="V248" s="110">
        <v>8.8501304973220929</v>
      </c>
      <c r="W248" s="110">
        <v>7.5259634429393198</v>
      </c>
      <c r="X248" s="110">
        <v>6.7794200134895721</v>
      </c>
      <c r="Y248" s="110">
        <v>6.5684753197417916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95.01430327027559</v>
      </c>
      <c r="C250" s="118">
        <f t="shared" si="115"/>
        <v>101.27468432067344</v>
      </c>
      <c r="D250" s="118">
        <f t="shared" si="115"/>
        <v>100.63909404018098</v>
      </c>
      <c r="E250" s="118">
        <f t="shared" si="115"/>
        <v>113.73041531351365</v>
      </c>
      <c r="F250" s="118">
        <f t="shared" si="115"/>
        <v>103.62977238173552</v>
      </c>
      <c r="G250" s="118">
        <f t="shared" si="115"/>
        <v>116.14912636759395</v>
      </c>
      <c r="H250" s="118">
        <f t="shared" si="115"/>
        <v>112.35491990427965</v>
      </c>
      <c r="I250" s="118">
        <f t="shared" si="115"/>
        <v>101.02122581942429</v>
      </c>
      <c r="J250" s="118">
        <f t="shared" si="115"/>
        <v>107.63965783535642</v>
      </c>
      <c r="K250" s="118">
        <f t="shared" si="115"/>
        <v>109.20921349294458</v>
      </c>
      <c r="L250" s="118">
        <f t="shared" si="115"/>
        <v>118.29637039363428</v>
      </c>
      <c r="M250" s="118">
        <f t="shared" si="115"/>
        <v>116.36981035925814</v>
      </c>
      <c r="N250" s="118">
        <f t="shared" si="115"/>
        <v>112.43205923672915</v>
      </c>
      <c r="O250" s="118">
        <f t="shared" si="115"/>
        <v>106.6149074231834</v>
      </c>
      <c r="P250" s="118">
        <f t="shared" si="115"/>
        <v>98.109305780946698</v>
      </c>
      <c r="Q250" s="118">
        <f t="shared" si="115"/>
        <v>109.47449630927909</v>
      </c>
      <c r="R250" s="118">
        <f t="shared" ref="R250:V250" si="116">R251+R254+R256+R265</f>
        <v>114.12301925995686</v>
      </c>
      <c r="S250" s="118">
        <f t="shared" si="116"/>
        <v>119.31897677043709</v>
      </c>
      <c r="T250" s="118">
        <f t="shared" si="116"/>
        <v>113.38030174924464</v>
      </c>
      <c r="U250" s="118">
        <f t="shared" si="116"/>
        <v>111.83586244921298</v>
      </c>
      <c r="V250" s="118">
        <f t="shared" si="116"/>
        <v>120.658895010164</v>
      </c>
      <c r="W250" s="118">
        <f t="shared" ref="W250:Y250" si="117">W251+W254+W256+W265</f>
        <v>137.06409338737004</v>
      </c>
      <c r="X250" s="118">
        <f t="shared" si="117"/>
        <v>122.89350968818144</v>
      </c>
      <c r="Y250" s="118">
        <f t="shared" si="117"/>
        <v>112.33850179096237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76.523431815575108</v>
      </c>
      <c r="C251" s="123">
        <f t="shared" si="118"/>
        <v>82.577751435928391</v>
      </c>
      <c r="D251" s="123">
        <f t="shared" si="118"/>
        <v>81.021845197101328</v>
      </c>
      <c r="E251" s="123">
        <f t="shared" si="118"/>
        <v>93.736539030995957</v>
      </c>
      <c r="F251" s="123">
        <f t="shared" si="118"/>
        <v>83.69639367277496</v>
      </c>
      <c r="G251" s="123">
        <f t="shared" si="118"/>
        <v>96.270616741849409</v>
      </c>
      <c r="H251" s="123">
        <f t="shared" si="118"/>
        <v>92.764823855375084</v>
      </c>
      <c r="I251" s="123">
        <f t="shared" si="118"/>
        <v>81.454807763264554</v>
      </c>
      <c r="J251" s="123">
        <f t="shared" si="118"/>
        <v>87.371662964961573</v>
      </c>
      <c r="K251" s="123">
        <f t="shared" si="118"/>
        <v>89.848371860782862</v>
      </c>
      <c r="L251" s="123">
        <f t="shared" si="118"/>
        <v>98.420803216235228</v>
      </c>
      <c r="M251" s="123">
        <f t="shared" si="118"/>
        <v>97.475392378594023</v>
      </c>
      <c r="N251" s="123">
        <f t="shared" si="118"/>
        <v>95.057036335186808</v>
      </c>
      <c r="O251" s="123">
        <f t="shared" si="118"/>
        <v>90.181837104576189</v>
      </c>
      <c r="P251" s="123">
        <f t="shared" si="118"/>
        <v>80.326847867990637</v>
      </c>
      <c r="Q251" s="123">
        <f t="shared" si="118"/>
        <v>90.254236466221968</v>
      </c>
      <c r="R251" s="123">
        <f t="shared" ref="R251:V251" si="119">SUM(R252:R253)</f>
        <v>94.579188397209435</v>
      </c>
      <c r="S251" s="123">
        <f t="shared" si="119"/>
        <v>98.63410421831631</v>
      </c>
      <c r="T251" s="123">
        <f t="shared" si="119"/>
        <v>91.835004624990034</v>
      </c>
      <c r="U251" s="123">
        <f t="shared" si="119"/>
        <v>89.307976909826365</v>
      </c>
      <c r="V251" s="123">
        <f t="shared" si="119"/>
        <v>95.645185701669149</v>
      </c>
      <c r="W251" s="123">
        <f t="shared" ref="W251:Y251" si="120">SUM(W252:W253)</f>
        <v>109.45421413149667</v>
      </c>
      <c r="X251" s="123">
        <f t="shared" si="120"/>
        <v>96.662259329117319</v>
      </c>
      <c r="Y251" s="123">
        <f t="shared" si="120"/>
        <v>87.233332812707246</v>
      </c>
      <c r="DA251" s="130" t="s">
        <v>2973</v>
      </c>
    </row>
    <row r="252" spans="1:105" ht="12" customHeight="1" x14ac:dyDescent="0.25">
      <c r="A252" s="97" t="s">
        <v>212</v>
      </c>
      <c r="B252" s="99">
        <v>74.681186361793806</v>
      </c>
      <c r="C252" s="99">
        <v>80.624256835242804</v>
      </c>
      <c r="D252" s="99">
        <v>79.133234991357838</v>
      </c>
      <c r="E252" s="99">
        <v>91.605865368753058</v>
      </c>
      <c r="F252" s="99">
        <v>81.809802858244183</v>
      </c>
      <c r="G252" s="99">
        <v>94.151486234553261</v>
      </c>
      <c r="H252" s="99">
        <v>90.76926172995168</v>
      </c>
      <c r="I252" s="99">
        <v>79.729707531699745</v>
      </c>
      <c r="J252" s="99">
        <v>85.542220840995924</v>
      </c>
      <c r="K252" s="99">
        <v>87.996894817465474</v>
      </c>
      <c r="L252" s="99">
        <v>96.418857234232107</v>
      </c>
      <c r="M252" s="99">
        <v>95.526580309833207</v>
      </c>
      <c r="N252" s="99">
        <v>93.230432068485115</v>
      </c>
      <c r="O252" s="99">
        <v>88.461602220637133</v>
      </c>
      <c r="P252" s="99">
        <v>78.791123948266048</v>
      </c>
      <c r="Q252" s="99">
        <v>88.526439397264184</v>
      </c>
      <c r="R252" s="99">
        <v>92.775849554348099</v>
      </c>
      <c r="S252" s="99">
        <v>96.747919317569199</v>
      </c>
      <c r="T252" s="99">
        <v>90.081720801176957</v>
      </c>
      <c r="U252" s="99">
        <v>87.605373048507232</v>
      </c>
      <c r="V252" s="99">
        <v>93.79105585647595</v>
      </c>
      <c r="W252" s="99">
        <v>107.33360320640827</v>
      </c>
      <c r="X252" s="99">
        <v>94.807495807647115</v>
      </c>
      <c r="Y252" s="99">
        <v>85.568873727219412</v>
      </c>
      <c r="DA252" s="63" t="s">
        <v>2974</v>
      </c>
    </row>
    <row r="253" spans="1:105" ht="12" customHeight="1" x14ac:dyDescent="0.25">
      <c r="A253" s="97" t="s">
        <v>53</v>
      </c>
      <c r="B253" s="99">
        <v>1.8422454537812976</v>
      </c>
      <c r="C253" s="99">
        <v>1.9534946006855853</v>
      </c>
      <c r="D253" s="99">
        <v>1.8886102057434844</v>
      </c>
      <c r="E253" s="99">
        <v>2.1306736622429012</v>
      </c>
      <c r="F253" s="99">
        <v>1.8865908145307704</v>
      </c>
      <c r="G253" s="99">
        <v>2.1191305072961542</v>
      </c>
      <c r="H253" s="99">
        <v>1.9955621254234015</v>
      </c>
      <c r="I253" s="99">
        <v>1.7251002315648027</v>
      </c>
      <c r="J253" s="99">
        <v>1.8294421239656524</v>
      </c>
      <c r="K253" s="99">
        <v>1.8514770433173908</v>
      </c>
      <c r="L253" s="99">
        <v>2.0019459820031282</v>
      </c>
      <c r="M253" s="99">
        <v>1.9488120687608159</v>
      </c>
      <c r="N253" s="99">
        <v>1.8266042667016866</v>
      </c>
      <c r="O253" s="99">
        <v>1.7202348839390622</v>
      </c>
      <c r="P253" s="99">
        <v>1.5357239197245922</v>
      </c>
      <c r="Q253" s="99">
        <v>1.7277970689577875</v>
      </c>
      <c r="R253" s="99">
        <v>1.8033388428613408</v>
      </c>
      <c r="S253" s="99">
        <v>1.8861849007471092</v>
      </c>
      <c r="T253" s="99">
        <v>1.7532838238130839</v>
      </c>
      <c r="U253" s="99">
        <v>1.7026038613191299</v>
      </c>
      <c r="V253" s="99">
        <v>1.8541298451931991</v>
      </c>
      <c r="W253" s="99">
        <v>2.1206109250883967</v>
      </c>
      <c r="X253" s="99">
        <v>1.8547635214702074</v>
      </c>
      <c r="Y253" s="99">
        <v>1.6644590854878345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2.1183594748757431E-2</v>
      </c>
      <c r="C254" s="123">
        <f t="shared" si="121"/>
        <v>3.2329190211484983E-2</v>
      </c>
      <c r="D254" s="123">
        <f t="shared" si="121"/>
        <v>6.2874595017685053E-2</v>
      </c>
      <c r="E254" s="123">
        <f t="shared" si="121"/>
        <v>0.13100352400455564</v>
      </c>
      <c r="F254" s="123">
        <f t="shared" si="121"/>
        <v>8.3769494179831996E-2</v>
      </c>
      <c r="G254" s="123">
        <f t="shared" si="121"/>
        <v>0.10084879395605724</v>
      </c>
      <c r="H254" s="123">
        <f t="shared" si="121"/>
        <v>0.17515285422930563</v>
      </c>
      <c r="I254" s="123">
        <f t="shared" si="121"/>
        <v>0.26552683464187743</v>
      </c>
      <c r="J254" s="123">
        <f t="shared" si="121"/>
        <v>0.18998477482753934</v>
      </c>
      <c r="K254" s="123">
        <f t="shared" si="121"/>
        <v>0.22234178611845634</v>
      </c>
      <c r="L254" s="123">
        <f t="shared" si="121"/>
        <v>0.29302047431447742</v>
      </c>
      <c r="M254" s="123">
        <f t="shared" si="121"/>
        <v>0.30727247344966307</v>
      </c>
      <c r="N254" s="123">
        <f t="shared" si="121"/>
        <v>0.63583600243250127</v>
      </c>
      <c r="O254" s="123">
        <f t="shared" si="121"/>
        <v>0.45457989735012222</v>
      </c>
      <c r="P254" s="123">
        <f t="shared" si="121"/>
        <v>0.37753099553570801</v>
      </c>
      <c r="Q254" s="123">
        <f t="shared" si="121"/>
        <v>0.70876219542519592</v>
      </c>
      <c r="R254" s="123">
        <f t="shared" si="121"/>
        <v>0.80617424082802547</v>
      </c>
      <c r="S254" s="123">
        <f t="shared" si="121"/>
        <v>1.036881045514817</v>
      </c>
      <c r="T254" s="123">
        <f t="shared" si="121"/>
        <v>1.5358722703741898</v>
      </c>
      <c r="U254" s="123">
        <f t="shared" si="121"/>
        <v>2.1913308412145605</v>
      </c>
      <c r="V254" s="123">
        <f t="shared" si="121"/>
        <v>1.226719787803191</v>
      </c>
      <c r="W254" s="123">
        <f t="shared" si="121"/>
        <v>4.2097105731237567</v>
      </c>
      <c r="X254" s="123">
        <f t="shared" si="121"/>
        <v>3.8841390724404414</v>
      </c>
      <c r="Y254" s="123">
        <f t="shared" si="121"/>
        <v>2.9578369466447283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2.1183594748757431E-2</v>
      </c>
      <c r="C255" s="99">
        <f>RES_hhdet_tess!C67</f>
        <v>3.2329190211484983E-2</v>
      </c>
      <c r="D255" s="99">
        <f>RES_hhdet_tess!D67</f>
        <v>6.2874595017685053E-2</v>
      </c>
      <c r="E255" s="99">
        <f>RES_hhdet_tess!E67</f>
        <v>0.13100352400455564</v>
      </c>
      <c r="F255" s="99">
        <f>RES_hhdet_tess!F67</f>
        <v>8.3769494179831996E-2</v>
      </c>
      <c r="G255" s="99">
        <f>RES_hhdet_tess!G67</f>
        <v>0.10084879395605724</v>
      </c>
      <c r="H255" s="99">
        <f>RES_hhdet_tess!H67</f>
        <v>0.17515285422930563</v>
      </c>
      <c r="I255" s="99">
        <f>RES_hhdet_tess!I67</f>
        <v>0.26552683464187743</v>
      </c>
      <c r="J255" s="99">
        <f>RES_hhdet_tess!J67</f>
        <v>0.18998477482753934</v>
      </c>
      <c r="K255" s="99">
        <f>RES_hhdet_tess!K67</f>
        <v>0.22234178611845634</v>
      </c>
      <c r="L255" s="99">
        <f>RES_hhdet_tess!L67</f>
        <v>0.29302047431447742</v>
      </c>
      <c r="M255" s="99">
        <f>RES_hhdet_tess!M67</f>
        <v>0.30727247344966307</v>
      </c>
      <c r="N255" s="99">
        <f>RES_hhdet_tess!N67</f>
        <v>0.63583600243250127</v>
      </c>
      <c r="O255" s="99">
        <f>RES_hhdet_tess!O67</f>
        <v>0.45457989735012222</v>
      </c>
      <c r="P255" s="99">
        <f>RES_hhdet_tess!P67</f>
        <v>0.37753099553570801</v>
      </c>
      <c r="Q255" s="99">
        <f>RES_hhdet_tess!Q67</f>
        <v>0.70876219542519592</v>
      </c>
      <c r="R255" s="99">
        <f>RES_hhdet_tess!R67</f>
        <v>0.80617424082802547</v>
      </c>
      <c r="S255" s="99">
        <f>RES_hhdet_tess!S67</f>
        <v>1.036881045514817</v>
      </c>
      <c r="T255" s="99">
        <f>RES_hhdet_tess!T67</f>
        <v>1.5358722703741898</v>
      </c>
      <c r="U255" s="99">
        <f>RES_hhdet_tess!U67</f>
        <v>2.1913308412145605</v>
      </c>
      <c r="V255" s="99">
        <f>RES_hhdet_tess!V67</f>
        <v>1.226719787803191</v>
      </c>
      <c r="W255" s="99">
        <f>RES_hhdet_tess!W67</f>
        <v>4.2097105731237567</v>
      </c>
      <c r="X255" s="99">
        <f>RES_hhdet_tess!X67</f>
        <v>3.8841390724404414</v>
      </c>
      <c r="Y255" s="99">
        <f>RES_hhdet_tess!Y67</f>
        <v>2.9578369466447283</v>
      </c>
      <c r="DA255" s="63" t="s">
        <v>2977</v>
      </c>
    </row>
    <row r="256" spans="1:105" ht="12" customHeight="1" x14ac:dyDescent="0.25">
      <c r="A256" s="121" t="s">
        <v>55</v>
      </c>
      <c r="B256" s="123">
        <v>12.996790425900899</v>
      </c>
      <c r="C256" s="123">
        <v>13.095776512867323</v>
      </c>
      <c r="D256" s="123">
        <v>13.67087628744717</v>
      </c>
      <c r="E256" s="123">
        <v>13.929692842946451</v>
      </c>
      <c r="F256" s="123">
        <v>13.84626631772189</v>
      </c>
      <c r="G256" s="123">
        <v>14.160883651948739</v>
      </c>
      <c r="H256" s="123">
        <v>14.01012532416344</v>
      </c>
      <c r="I256" s="123">
        <v>14.443589437935385</v>
      </c>
      <c r="J256" s="123">
        <v>14.751056760801433</v>
      </c>
      <c r="K256" s="123">
        <v>14.764289993632454</v>
      </c>
      <c r="L256" s="123">
        <v>14.86571354595136</v>
      </c>
      <c r="M256" s="123">
        <v>14.594683945889116</v>
      </c>
      <c r="N256" s="123">
        <v>13.414264680186838</v>
      </c>
      <c r="O256" s="123">
        <v>12.697172198226788</v>
      </c>
      <c r="P256" s="123">
        <v>14.064649838251635</v>
      </c>
      <c r="Q256" s="123">
        <v>14.935348855314746</v>
      </c>
      <c r="R256" s="123">
        <v>15.390639764536251</v>
      </c>
      <c r="S256" s="123">
        <v>15.524591714330986</v>
      </c>
      <c r="T256" s="123">
        <v>15.446477253675077</v>
      </c>
      <c r="U256" s="123">
        <v>15.650525833621662</v>
      </c>
      <c r="V256" s="123">
        <v>16.924306046809683</v>
      </c>
      <c r="W256" s="123">
        <v>16.561092939362783</v>
      </c>
      <c r="X256" s="123">
        <v>16.544605773848193</v>
      </c>
      <c r="Y256" s="123">
        <v>16.739696356113249</v>
      </c>
      <c r="DA256" s="130" t="s">
        <v>2978</v>
      </c>
    </row>
    <row r="257" spans="1:105" ht="12" customHeight="1" x14ac:dyDescent="0.25">
      <c r="A257" s="97" t="s">
        <v>134</v>
      </c>
      <c r="B257" s="99">
        <v>13.140843340092323</v>
      </c>
      <c r="C257" s="99">
        <v>13.046419473053188</v>
      </c>
      <c r="D257" s="99">
        <v>13.9151295418782</v>
      </c>
      <c r="E257" s="99">
        <v>13.398956697344479</v>
      </c>
      <c r="F257" s="99">
        <v>13.813179120485545</v>
      </c>
      <c r="G257" s="99">
        <v>14.737974219791393</v>
      </c>
      <c r="H257" s="99">
        <v>13.382444028040711</v>
      </c>
      <c r="I257" s="99">
        <v>14.585487702555167</v>
      </c>
      <c r="J257" s="99">
        <v>14.48391517144036</v>
      </c>
      <c r="K257" s="99">
        <v>14.794742688388817</v>
      </c>
      <c r="L257" s="99">
        <v>14.907513487391707</v>
      </c>
      <c r="M257" s="99">
        <v>14.506550882800418</v>
      </c>
      <c r="N257" s="99">
        <v>13.481474755174697</v>
      </c>
      <c r="O257" s="99">
        <v>12.686047016720611</v>
      </c>
      <c r="P257" s="99">
        <v>14.137501117250281</v>
      </c>
      <c r="Q257" s="99">
        <v>14.889695486630451</v>
      </c>
      <c r="R257" s="99">
        <v>15.424594470132632</v>
      </c>
      <c r="S257" s="99">
        <v>15.619766548750738</v>
      </c>
      <c r="T257" s="99">
        <v>15.47120258323776</v>
      </c>
      <c r="U257" s="99">
        <v>15.659246975966765</v>
      </c>
      <c r="V257" s="99">
        <v>16.772427524501232</v>
      </c>
      <c r="W257" s="99">
        <v>16.908914647535962</v>
      </c>
      <c r="X257" s="99">
        <v>16.823005798873762</v>
      </c>
      <c r="Y257" s="99">
        <v>16.716261551161789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13.045588168565935</v>
      </c>
      <c r="D258" s="99">
        <v>13.914302288700796</v>
      </c>
      <c r="E258" s="99">
        <v>13.398095689167453</v>
      </c>
      <c r="F258" s="99">
        <v>13.812702082900529</v>
      </c>
      <c r="G258" s="99">
        <v>14.737917998281974</v>
      </c>
      <c r="H258" s="99">
        <v>13.382602313543776</v>
      </c>
      <c r="I258" s="99">
        <v>14.585646303313354</v>
      </c>
      <c r="J258" s="99">
        <v>14.481985588712339</v>
      </c>
      <c r="K258" s="99">
        <v>14.792665437762574</v>
      </c>
      <c r="L258" s="99">
        <v>14.90561693028023</v>
      </c>
      <c r="M258" s="99">
        <v>14.504359548838197</v>
      </c>
      <c r="N258" s="99">
        <v>13.478755566379808</v>
      </c>
      <c r="O258" s="99">
        <v>12.685611333105346</v>
      </c>
      <c r="P258" s="99">
        <v>14.131147958730052</v>
      </c>
      <c r="Q258" s="99">
        <v>14.884318521619686</v>
      </c>
      <c r="R258" s="99">
        <v>15.419759360774838</v>
      </c>
      <c r="S258" s="99">
        <v>15.615684505053846</v>
      </c>
      <c r="T258" s="99">
        <v>15.468094585883932</v>
      </c>
      <c r="U258" s="99">
        <v>15.656015990745365</v>
      </c>
      <c r="V258" s="99">
        <v>16.768483701456038</v>
      </c>
      <c r="W258" s="99">
        <v>16.897477280644033</v>
      </c>
      <c r="X258" s="99">
        <v>16.807153548397366</v>
      </c>
      <c r="Y258" s="99">
        <v>16.699540111035496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3.0458781753958979</v>
      </c>
      <c r="D259" s="102">
        <v>3.1791422246249681</v>
      </c>
      <c r="E259" s="102">
        <v>3.7395117113463243</v>
      </c>
      <c r="F259" s="102">
        <v>3.2793119069647538</v>
      </c>
      <c r="G259" s="102">
        <v>2.9975950062603061</v>
      </c>
      <c r="H259" s="102">
        <v>3.6681062625022025</v>
      </c>
      <c r="I259" s="102">
        <v>3.2488502445227532</v>
      </c>
      <c r="J259" s="102">
        <v>3.6934592010287628</v>
      </c>
      <c r="K259" s="102">
        <v>3.4922945045603213</v>
      </c>
      <c r="L259" s="102">
        <v>3.3783242147272312</v>
      </c>
      <c r="M259" s="102">
        <v>3.7897577533521867</v>
      </c>
      <c r="N259" s="102">
        <v>2.1437545081750016</v>
      </c>
      <c r="O259" s="102">
        <v>2.1636523659973768</v>
      </c>
      <c r="P259" s="102">
        <v>2.4930313038305099</v>
      </c>
      <c r="Q259" s="102">
        <v>3.9652451383151854</v>
      </c>
      <c r="R259" s="102">
        <v>3.9843097155098395</v>
      </c>
      <c r="S259" s="102">
        <v>3.8075753910933545</v>
      </c>
      <c r="T259" s="102">
        <v>3.8697350066031011</v>
      </c>
      <c r="U259" s="102">
        <v>3.8465751746207597</v>
      </c>
      <c r="V259" s="102">
        <v>4.4756327265641316</v>
      </c>
      <c r="W259" s="102">
        <v>3.6204957661704222</v>
      </c>
      <c r="X259" s="102">
        <v>4.2677098957630601</v>
      </c>
      <c r="Y259" s="102">
        <v>5.2615503440952187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9.9997099931700379</v>
      </c>
      <c r="D260" s="105">
        <v>10.735160064075826</v>
      </c>
      <c r="E260" s="105">
        <v>9.6585839778211309</v>
      </c>
      <c r="F260" s="105">
        <v>10.533390175935777</v>
      </c>
      <c r="G260" s="105">
        <v>11.740322992021666</v>
      </c>
      <c r="H260" s="105">
        <v>9.7144960510415732</v>
      </c>
      <c r="I260" s="105">
        <v>11.336796058790602</v>
      </c>
      <c r="J260" s="105">
        <v>10.788526387683577</v>
      </c>
      <c r="K260" s="105">
        <v>11.300370933202251</v>
      </c>
      <c r="L260" s="105">
        <v>11.527292715552999</v>
      </c>
      <c r="M260" s="105">
        <v>10.71460179548601</v>
      </c>
      <c r="N260" s="105">
        <v>11.335001058204808</v>
      </c>
      <c r="O260" s="105">
        <v>10.52195896710797</v>
      </c>
      <c r="P260" s="105">
        <v>11.638116654899543</v>
      </c>
      <c r="Q260" s="105">
        <v>10.9190733833045</v>
      </c>
      <c r="R260" s="105">
        <v>11.435449645264999</v>
      </c>
      <c r="S260" s="105">
        <v>11.808109113960493</v>
      </c>
      <c r="T260" s="105">
        <v>11.59835957928083</v>
      </c>
      <c r="U260" s="105">
        <v>11.809440816124605</v>
      </c>
      <c r="V260" s="105">
        <v>12.292850974891909</v>
      </c>
      <c r="W260" s="105">
        <v>13.276981514473611</v>
      </c>
      <c r="X260" s="105">
        <v>12.539443652634302</v>
      </c>
      <c r="Y260" s="105">
        <v>11.437989766940278</v>
      </c>
      <c r="DA260" s="132" t="s">
        <v>2982</v>
      </c>
    </row>
    <row r="261" spans="1:105" ht="12" customHeight="1" x14ac:dyDescent="0.25">
      <c r="A261" s="106" t="s">
        <v>122</v>
      </c>
      <c r="B261" s="102">
        <v>12.73508724062178</v>
      </c>
      <c r="C261" s="102">
        <v>13.17992651787984</v>
      </c>
      <c r="D261" s="102">
        <v>13.315101936560604</v>
      </c>
      <c r="E261" s="102">
        <v>14.624065414247788</v>
      </c>
      <c r="F261" s="102">
        <v>13.888946725183787</v>
      </c>
      <c r="G261" s="102">
        <v>13.358102323715942</v>
      </c>
      <c r="H261" s="102">
        <v>14.892100433140975</v>
      </c>
      <c r="I261" s="102">
        <v>14.224312405287156</v>
      </c>
      <c r="J261" s="102">
        <v>15.204256611112093</v>
      </c>
      <c r="K261" s="102">
        <v>14.696160879843573</v>
      </c>
      <c r="L261" s="102">
        <v>14.73555052522584</v>
      </c>
      <c r="M261" s="102">
        <v>15.064890132800016</v>
      </c>
      <c r="N261" s="102">
        <v>12.680573837901656</v>
      </c>
      <c r="O261" s="102">
        <v>12.831382311284834</v>
      </c>
      <c r="P261" s="102">
        <v>13.147784641609311</v>
      </c>
      <c r="Q261" s="102">
        <v>15.29502109952888</v>
      </c>
      <c r="R261" s="102">
        <v>15.217612410420902</v>
      </c>
      <c r="S261" s="102">
        <v>15.163037895503921</v>
      </c>
      <c r="T261" s="102">
        <v>15.370876405561484</v>
      </c>
      <c r="U261" s="102">
        <v>15.626792433355638</v>
      </c>
      <c r="V261" s="102">
        <v>17.349729239695037</v>
      </c>
      <c r="W261" s="102">
        <v>15.54767705927455</v>
      </c>
      <c r="X261" s="102">
        <v>15.480460356397048</v>
      </c>
      <c r="Y261" s="102">
        <v>16.866086404849828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13.180086469191108</v>
      </c>
      <c r="D262" s="105">
        <v>13.316352601408402</v>
      </c>
      <c r="E262" s="105">
        <v>14.626053284978171</v>
      </c>
      <c r="F262" s="105">
        <v>13.891547639747778</v>
      </c>
      <c r="G262" s="105">
        <v>13.360516795914107</v>
      </c>
      <c r="H262" s="105">
        <v>14.896558886307604</v>
      </c>
      <c r="I262" s="105">
        <v>14.231174513746669</v>
      </c>
      <c r="J262" s="105">
        <v>15.208305988334343</v>
      </c>
      <c r="K262" s="105">
        <v>14.694806338933589</v>
      </c>
      <c r="L262" s="105">
        <v>14.732471493423246</v>
      </c>
      <c r="M262" s="105">
        <v>15.065627787405839</v>
      </c>
      <c r="N262" s="105">
        <v>12.687984865398644</v>
      </c>
      <c r="O262" s="105">
        <v>12.834538574737245</v>
      </c>
      <c r="P262" s="105">
        <v>13.13585336817836</v>
      </c>
      <c r="Q262" s="105">
        <v>15.288147986232318</v>
      </c>
      <c r="R262" s="105">
        <v>15.212850947108972</v>
      </c>
      <c r="S262" s="105">
        <v>15.161049419902934</v>
      </c>
      <c r="T262" s="105">
        <v>15.36942878450181</v>
      </c>
      <c r="U262" s="105">
        <v>15.626054670420682</v>
      </c>
      <c r="V262" s="105">
        <v>17.357068670031449</v>
      </c>
      <c r="W262" s="105">
        <v>15.555637636480183</v>
      </c>
      <c r="X262" s="105">
        <v>15.505034979934678</v>
      </c>
      <c r="Y262" s="105">
        <v>16.904554981708714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3.0773460439769953</v>
      </c>
      <c r="D263" s="99">
        <v>3.0412766455577707</v>
      </c>
      <c r="E263" s="99">
        <v>4.0804766411412876</v>
      </c>
      <c r="F263" s="99">
        <v>3.2951687374023004</v>
      </c>
      <c r="G263" s="99">
        <v>2.7154929947514539</v>
      </c>
      <c r="H263" s="99">
        <v>4.0812589114610391</v>
      </c>
      <c r="I263" s="99">
        <v>3.1694401122190663</v>
      </c>
      <c r="J263" s="99">
        <v>3.8813031068398094</v>
      </c>
      <c r="K263" s="99">
        <v>3.4693136415835983</v>
      </c>
      <c r="L263" s="99">
        <v>3.3383785177555327</v>
      </c>
      <c r="M263" s="99">
        <v>3.9391084808735863</v>
      </c>
      <c r="N263" s="99">
        <v>2.0097964679707125</v>
      </c>
      <c r="O263" s="99">
        <v>2.1887430575802131</v>
      </c>
      <c r="P263" s="99">
        <v>2.3049514589656774</v>
      </c>
      <c r="Q263" s="99">
        <v>4.0731251189661366</v>
      </c>
      <c r="R263" s="99">
        <v>3.9312118978518269</v>
      </c>
      <c r="S263" s="99">
        <v>3.694497572286866</v>
      </c>
      <c r="T263" s="99">
        <v>3.845284397173157</v>
      </c>
      <c r="U263" s="99">
        <v>3.839985563645238</v>
      </c>
      <c r="V263" s="99">
        <v>4.6387991419295593</v>
      </c>
      <c r="W263" s="99">
        <v>3.3150497876974314</v>
      </c>
      <c r="X263" s="99">
        <v>3.9173147320544661</v>
      </c>
      <c r="Y263" s="99">
        <v>5.3291163014029639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10.102740425214112</v>
      </c>
      <c r="D264" s="99">
        <v>10.275075955850633</v>
      </c>
      <c r="E264" s="99">
        <v>10.545576643836883</v>
      </c>
      <c r="F264" s="99">
        <v>10.596378902345478</v>
      </c>
      <c r="G264" s="99">
        <v>10.645023801162655</v>
      </c>
      <c r="H264" s="99">
        <v>10.815299974846562</v>
      </c>
      <c r="I264" s="99">
        <v>11.061734401527602</v>
      </c>
      <c r="J264" s="99">
        <v>11.327002881494531</v>
      </c>
      <c r="K264" s="99">
        <v>11.225492697349988</v>
      </c>
      <c r="L264" s="99">
        <v>11.394092975667713</v>
      </c>
      <c r="M264" s="99">
        <v>11.126519306532254</v>
      </c>
      <c r="N264" s="99">
        <v>10.678188397427931</v>
      </c>
      <c r="O264" s="99">
        <v>10.645795517157033</v>
      </c>
      <c r="P264" s="99">
        <v>10.830901909212683</v>
      </c>
      <c r="Q264" s="99">
        <v>11.21502286726618</v>
      </c>
      <c r="R264" s="99">
        <v>11.281639049257144</v>
      </c>
      <c r="S264" s="99">
        <v>11.466551847616069</v>
      </c>
      <c r="T264" s="99">
        <v>11.524144387328654</v>
      </c>
      <c r="U264" s="99">
        <v>11.786069106775448</v>
      </c>
      <c r="V264" s="99">
        <v>12.718269528101889</v>
      </c>
      <c r="W264" s="99">
        <v>12.240587848782754</v>
      </c>
      <c r="X264" s="99">
        <v>11.587720247880211</v>
      </c>
      <c r="Y264" s="99">
        <v>11.575438680305748</v>
      </c>
      <c r="DA264" s="63" t="s">
        <v>2986</v>
      </c>
    </row>
    <row r="265" spans="1:105" ht="12" customHeight="1" x14ac:dyDescent="0.25">
      <c r="A265" s="121" t="s">
        <v>54</v>
      </c>
      <c r="B265" s="123">
        <v>5.4728974340508154</v>
      </c>
      <c r="C265" s="123">
        <v>5.5688271816662471</v>
      </c>
      <c r="D265" s="123">
        <v>5.8834979606147915</v>
      </c>
      <c r="E265" s="123">
        <v>5.9331799155666802</v>
      </c>
      <c r="F265" s="123">
        <v>6.0033428970588369</v>
      </c>
      <c r="G265" s="123">
        <v>5.6167771798397474</v>
      </c>
      <c r="H265" s="123">
        <v>5.4048178705118195</v>
      </c>
      <c r="I265" s="123">
        <v>4.8573017835824759</v>
      </c>
      <c r="J265" s="123">
        <v>5.3269533347658795</v>
      </c>
      <c r="K265" s="123">
        <v>4.3742098524107966</v>
      </c>
      <c r="L265" s="123">
        <v>4.7168331571332063</v>
      </c>
      <c r="M265" s="123">
        <v>3.9924615613253467</v>
      </c>
      <c r="N265" s="123">
        <v>3.3249222189230134</v>
      </c>
      <c r="O265" s="123">
        <v>3.2813182230302766</v>
      </c>
      <c r="P265" s="123">
        <v>3.3402770791687151</v>
      </c>
      <c r="Q265" s="123">
        <v>3.5761487923171904</v>
      </c>
      <c r="R265" s="123">
        <v>3.3470168573831542</v>
      </c>
      <c r="S265" s="123">
        <v>4.1233997922749825</v>
      </c>
      <c r="T265" s="123">
        <v>4.5629476002053533</v>
      </c>
      <c r="U265" s="123">
        <v>4.6860288645503925</v>
      </c>
      <c r="V265" s="123">
        <v>6.8626834738819884</v>
      </c>
      <c r="W265" s="123">
        <v>6.839075743386803</v>
      </c>
      <c r="X265" s="123">
        <v>5.802505512775487</v>
      </c>
      <c r="Y265" s="123">
        <v>5.4076356754971453</v>
      </c>
      <c r="DA265" s="130" t="s">
        <v>2987</v>
      </c>
    </row>
    <row r="266" spans="1:105" ht="12" customHeight="1" x14ac:dyDescent="0.25">
      <c r="A266" s="97" t="s">
        <v>175</v>
      </c>
      <c r="B266" s="99">
        <v>5.4805775075874035</v>
      </c>
      <c r="C266" s="99">
        <v>5.5549327254795902</v>
      </c>
      <c r="D266" s="99">
        <v>5.9270968384978584</v>
      </c>
      <c r="E266" s="99">
        <v>5.9863950977555218</v>
      </c>
      <c r="F266" s="99">
        <v>5.9939008822814897</v>
      </c>
      <c r="G266" s="99">
        <v>5.6220540022106675</v>
      </c>
      <c r="H266" s="99">
        <v>5.4130717321504136</v>
      </c>
      <c r="I266" s="99">
        <v>4.8426636724164753</v>
      </c>
      <c r="J266" s="99">
        <v>5.3288708053648284</v>
      </c>
      <c r="K266" s="99">
        <v>4.3813900391463338</v>
      </c>
      <c r="L266" s="99">
        <v>4.7299134832943386</v>
      </c>
      <c r="M266" s="99">
        <v>3.9869432220270791</v>
      </c>
      <c r="N266" s="99">
        <v>3.3100259289269238</v>
      </c>
      <c r="O266" s="99">
        <v>3.2731799013744052</v>
      </c>
      <c r="P266" s="99">
        <v>3.3386175304865535</v>
      </c>
      <c r="Q266" s="99">
        <v>3.5761201368233135</v>
      </c>
      <c r="R266" s="99">
        <v>3.3400917211053671</v>
      </c>
      <c r="S266" s="99">
        <v>4.1251288619566102</v>
      </c>
      <c r="T266" s="99">
        <v>4.5714221782869933</v>
      </c>
      <c r="U266" s="99">
        <v>4.695770866333393</v>
      </c>
      <c r="V266" s="99">
        <v>6.8440833179576082</v>
      </c>
      <c r="W266" s="99">
        <v>6.8588046930162383</v>
      </c>
      <c r="X266" s="99">
        <v>5.8028879496036563</v>
      </c>
      <c r="Y266" s="99">
        <v>5.4013368669959894</v>
      </c>
      <c r="DA266" s="63" t="s">
        <v>2988</v>
      </c>
    </row>
    <row r="267" spans="1:105" ht="12" customHeight="1" x14ac:dyDescent="0.25">
      <c r="A267" s="109" t="s">
        <v>120</v>
      </c>
      <c r="B267" s="110">
        <v>5.0439670916957144</v>
      </c>
      <c r="C267" s="110">
        <v>6.266599850525119</v>
      </c>
      <c r="D267" s="110">
        <v>4.7540116863020199</v>
      </c>
      <c r="E267" s="110">
        <v>4.878156179045809</v>
      </c>
      <c r="F267" s="110">
        <v>6.198250459537813</v>
      </c>
      <c r="G267" s="110">
        <v>5.4722996148536938</v>
      </c>
      <c r="H267" s="110">
        <v>5.1256287924564017</v>
      </c>
      <c r="I267" s="110">
        <v>5.274427127152407</v>
      </c>
      <c r="J267" s="110">
        <v>5.25450947445679</v>
      </c>
      <c r="K267" s="110">
        <v>4.1055283216684737</v>
      </c>
      <c r="L267" s="110">
        <v>4.2572870379765808</v>
      </c>
      <c r="M267" s="110">
        <v>4.1822280678951156</v>
      </c>
      <c r="N267" s="110">
        <v>3.7225129250997302</v>
      </c>
      <c r="O267" s="110">
        <v>3.4152084558058395</v>
      </c>
      <c r="P267" s="110">
        <v>3.3766668557488067</v>
      </c>
      <c r="Q267" s="110">
        <v>3.5771407745824293</v>
      </c>
      <c r="R267" s="110">
        <v>3.5812057818369158</v>
      </c>
      <c r="S267" s="110">
        <v>4.0628730725370126</v>
      </c>
      <c r="T267" s="110">
        <v>4.2766645427534193</v>
      </c>
      <c r="U267" s="110">
        <v>4.4006272015736929</v>
      </c>
      <c r="V267" s="110">
        <v>7.301832184325713</v>
      </c>
      <c r="W267" s="110">
        <v>6.3188792411147237</v>
      </c>
      <c r="X267" s="110">
        <v>5.7891000513101236</v>
      </c>
      <c r="Y267" s="110">
        <v>5.667631904728986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39.603337060975669</v>
      </c>
      <c r="C269" s="118">
        <f t="shared" si="122"/>
        <v>41.827514178973644</v>
      </c>
      <c r="D269" s="118">
        <f t="shared" si="122"/>
        <v>40.778369212612134</v>
      </c>
      <c r="E269" s="118">
        <f t="shared" si="122"/>
        <v>45.600203124833328</v>
      </c>
      <c r="F269" s="118">
        <f t="shared" si="122"/>
        <v>41.012166583198152</v>
      </c>
      <c r="G269" s="118">
        <f t="shared" si="122"/>
        <v>46.302925330210272</v>
      </c>
      <c r="H269" s="118">
        <f t="shared" si="122"/>
        <v>44.114794910138265</v>
      </c>
      <c r="I269" s="118">
        <f t="shared" si="122"/>
        <v>39.174292117952902</v>
      </c>
      <c r="J269" s="118">
        <f t="shared" si="122"/>
        <v>41.445530272250195</v>
      </c>
      <c r="K269" s="118">
        <f t="shared" si="122"/>
        <v>42.115612300198421</v>
      </c>
      <c r="L269" s="118">
        <f t="shared" si="122"/>
        <v>45.547230340659119</v>
      </c>
      <c r="M269" s="118">
        <f t="shared" si="122"/>
        <v>44.590714946706264</v>
      </c>
      <c r="N269" s="118">
        <f t="shared" si="122"/>
        <v>42.426842975960511</v>
      </c>
      <c r="O269" s="118">
        <f t="shared" si="122"/>
        <v>38.961513980390009</v>
      </c>
      <c r="P269" s="118">
        <f t="shared" si="122"/>
        <v>35.193263151804409</v>
      </c>
      <c r="Q269" s="118">
        <f t="shared" si="122"/>
        <v>38.017824145483125</v>
      </c>
      <c r="R269" s="118">
        <f t="shared" ref="R269:V269" si="123">R270+R273+R275+R284</f>
        <v>38.054623177316515</v>
      </c>
      <c r="S269" s="118">
        <f t="shared" si="123"/>
        <v>38.066250926528021</v>
      </c>
      <c r="T269" s="118">
        <f t="shared" si="123"/>
        <v>34.550229941974131</v>
      </c>
      <c r="U269" s="118">
        <f t="shared" si="123"/>
        <v>32.814504263663331</v>
      </c>
      <c r="V269" s="118">
        <f t="shared" si="123"/>
        <v>35.015540799639766</v>
      </c>
      <c r="W269" s="118">
        <f t="shared" ref="W269:Y269" si="124">W270+W273+W275+W284</f>
        <v>38.671093235453341</v>
      </c>
      <c r="X269" s="118">
        <f t="shared" si="124"/>
        <v>34.224961626026342</v>
      </c>
      <c r="Y269" s="118">
        <f t="shared" si="124"/>
        <v>31.104513217324161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34.076495590626365</v>
      </c>
      <c r="C270" s="123">
        <f t="shared" si="125"/>
        <v>36.417950225083025</v>
      </c>
      <c r="D270" s="123">
        <f t="shared" si="125"/>
        <v>35.295439263175652</v>
      </c>
      <c r="E270" s="123">
        <f t="shared" si="125"/>
        <v>40.424725286718271</v>
      </c>
      <c r="F270" s="123">
        <f t="shared" si="125"/>
        <v>35.787190542871116</v>
      </c>
      <c r="G270" s="123">
        <f t="shared" si="125"/>
        <v>40.89927685365469</v>
      </c>
      <c r="H270" s="123">
        <f t="shared" si="125"/>
        <v>39.115868752333562</v>
      </c>
      <c r="I270" s="123">
        <f t="shared" si="125"/>
        <v>34.020355384968894</v>
      </c>
      <c r="J270" s="123">
        <f t="shared" si="125"/>
        <v>36.09175338530062</v>
      </c>
      <c r="K270" s="123">
        <f t="shared" si="125"/>
        <v>36.749309481178258</v>
      </c>
      <c r="L270" s="123">
        <f t="shared" si="125"/>
        <v>39.769498176603342</v>
      </c>
      <c r="M270" s="123">
        <f t="shared" si="125"/>
        <v>38.83903939864485</v>
      </c>
      <c r="N270" s="123">
        <f t="shared" si="125"/>
        <v>37.002829956730373</v>
      </c>
      <c r="O270" s="123">
        <f t="shared" si="125"/>
        <v>33.908904982683865</v>
      </c>
      <c r="P270" s="123">
        <f t="shared" si="125"/>
        <v>29.687072439635692</v>
      </c>
      <c r="Q270" s="123">
        <f t="shared" si="125"/>
        <v>32.438966751057428</v>
      </c>
      <c r="R270" s="123">
        <f t="shared" ref="R270:V270" si="126">SUM(R271:R272)</f>
        <v>32.749493452872279</v>
      </c>
      <c r="S270" s="123">
        <f t="shared" si="126"/>
        <v>32.782500137692523</v>
      </c>
      <c r="T270" s="123">
        <f t="shared" si="126"/>
        <v>29.442852020176481</v>
      </c>
      <c r="U270" s="123">
        <f t="shared" si="126"/>
        <v>27.826551410819647</v>
      </c>
      <c r="V270" s="123">
        <f t="shared" si="126"/>
        <v>29.163314327136842</v>
      </c>
      <c r="W270" s="123">
        <f t="shared" ref="W270:Y270" si="127">SUM(W271:W272)</f>
        <v>32.81885181290383</v>
      </c>
      <c r="X270" s="123">
        <f t="shared" si="127"/>
        <v>28.569545747225938</v>
      </c>
      <c r="Y270" s="123">
        <f t="shared" si="127"/>
        <v>25.420449985469897</v>
      </c>
      <c r="DA270" s="130" t="s">
        <v>3141</v>
      </c>
    </row>
    <row r="271" spans="1:105" ht="12" customHeight="1" x14ac:dyDescent="0.25">
      <c r="A271" s="97" t="s">
        <v>212</v>
      </c>
      <c r="B271" s="99">
        <v>34.076495590626365</v>
      </c>
      <c r="C271" s="99">
        <v>36.417950225083025</v>
      </c>
      <c r="D271" s="99">
        <v>35.295439263175652</v>
      </c>
      <c r="E271" s="99">
        <v>40.424725286718271</v>
      </c>
      <c r="F271" s="99">
        <v>35.787190542871116</v>
      </c>
      <c r="G271" s="99">
        <v>40.89927685365469</v>
      </c>
      <c r="H271" s="99">
        <v>39.115868752333562</v>
      </c>
      <c r="I271" s="99">
        <v>34.020355384968894</v>
      </c>
      <c r="J271" s="99">
        <v>36.09175338530062</v>
      </c>
      <c r="K271" s="99">
        <v>36.749309481178258</v>
      </c>
      <c r="L271" s="99">
        <v>39.769498176603342</v>
      </c>
      <c r="M271" s="99">
        <v>38.83903939864485</v>
      </c>
      <c r="N271" s="99">
        <v>37.002829956730373</v>
      </c>
      <c r="O271" s="99">
        <v>33.908904982683865</v>
      </c>
      <c r="P271" s="99">
        <v>29.687072439635692</v>
      </c>
      <c r="Q271" s="99">
        <v>32.438966751057428</v>
      </c>
      <c r="R271" s="99">
        <v>32.749493452872279</v>
      </c>
      <c r="S271" s="99">
        <v>32.782500137692523</v>
      </c>
      <c r="T271" s="99">
        <v>29.442852020176481</v>
      </c>
      <c r="U271" s="99">
        <v>27.826551410819647</v>
      </c>
      <c r="V271" s="99">
        <v>29.163314327136842</v>
      </c>
      <c r="W271" s="99">
        <v>32.81885181290383</v>
      </c>
      <c r="X271" s="99">
        <v>28.569545747225938</v>
      </c>
      <c r="Y271" s="99">
        <v>25.420449985469897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3.6278315956260947</v>
      </c>
      <c r="C275" s="123">
        <v>3.4923051492065453</v>
      </c>
      <c r="D275" s="123">
        <v>3.4782139807757995</v>
      </c>
      <c r="E275" s="123">
        <v>3.1775671894698192</v>
      </c>
      <c r="F275" s="123">
        <v>3.224874706900493</v>
      </c>
      <c r="G275" s="123">
        <v>3.5101510934870754</v>
      </c>
      <c r="H275" s="123">
        <v>3.1680115394885386</v>
      </c>
      <c r="I275" s="123">
        <v>3.5268470718731524</v>
      </c>
      <c r="J275" s="123">
        <v>3.5495944003046205</v>
      </c>
      <c r="K275" s="123">
        <v>3.8847041872907964</v>
      </c>
      <c r="L275" s="123">
        <v>4.1825906190578435</v>
      </c>
      <c r="M275" s="123">
        <v>4.4091550200751506</v>
      </c>
      <c r="N275" s="123">
        <v>4.31952854941441</v>
      </c>
      <c r="O275" s="123">
        <v>3.9854224183819835</v>
      </c>
      <c r="P275" s="123">
        <v>4.402563039726993</v>
      </c>
      <c r="Q275" s="123">
        <v>4.378836367596409</v>
      </c>
      <c r="R275" s="123">
        <v>4.1878037878616095</v>
      </c>
      <c r="S275" s="123">
        <v>3.9087924261660025</v>
      </c>
      <c r="T275" s="123">
        <v>3.59343008132441</v>
      </c>
      <c r="U275" s="123">
        <v>3.4490757314118525</v>
      </c>
      <c r="V275" s="123">
        <v>3.6408204354170941</v>
      </c>
      <c r="W275" s="123">
        <v>3.6408298105094725</v>
      </c>
      <c r="X275" s="123">
        <v>3.7782668340004415</v>
      </c>
      <c r="Y275" s="123">
        <v>3.9401878798299728</v>
      </c>
      <c r="DA275" s="130" t="s">
        <v>3146</v>
      </c>
    </row>
    <row r="276" spans="1:105" ht="12" customHeight="1" x14ac:dyDescent="0.25">
      <c r="A276" s="97" t="s">
        <v>134</v>
      </c>
      <c r="B276" s="99">
        <v>5.6247492601484739</v>
      </c>
      <c r="C276" s="99">
        <v>5.5412185333866164</v>
      </c>
      <c r="D276" s="99">
        <v>5.8669891413441837</v>
      </c>
      <c r="E276" s="99">
        <v>5.6068554717353098</v>
      </c>
      <c r="F276" s="99">
        <v>5.7233961417328105</v>
      </c>
      <c r="G276" s="99">
        <v>6.034346640515273</v>
      </c>
      <c r="H276" s="99">
        <v>5.4230741218577707</v>
      </c>
      <c r="I276" s="99">
        <v>5.8110926572184178</v>
      </c>
      <c r="J276" s="99">
        <v>5.6425562382431824</v>
      </c>
      <c r="K276" s="99">
        <v>5.6217344141076939</v>
      </c>
      <c r="L276" s="99">
        <v>5.5265236844078363</v>
      </c>
      <c r="M276" s="99">
        <v>5.2373185620823701</v>
      </c>
      <c r="N276" s="99">
        <v>4.7183089712755972</v>
      </c>
      <c r="O276" s="99">
        <v>4.3178309673060928</v>
      </c>
      <c r="P276" s="99">
        <v>4.7552065552833183</v>
      </c>
      <c r="Q276" s="99">
        <v>4.9382463227886557</v>
      </c>
      <c r="R276" s="99">
        <v>5.0107379842278315</v>
      </c>
      <c r="S276" s="99">
        <v>4.9403403326899715</v>
      </c>
      <c r="T276" s="99">
        <v>4.769777358282334</v>
      </c>
      <c r="U276" s="99">
        <v>4.715921074594374</v>
      </c>
      <c r="V276" s="99">
        <v>4.9419732629852264</v>
      </c>
      <c r="W276" s="99">
        <v>4.8955215729365849</v>
      </c>
      <c r="X276" s="99">
        <v>4.7732705107296169</v>
      </c>
      <c r="Y276" s="99">
        <v>4.6547281627390307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1.1800490923089075</v>
      </c>
      <c r="D277" s="99">
        <v>1.2303433901116076</v>
      </c>
      <c r="E277" s="99">
        <v>1.4472090869865522</v>
      </c>
      <c r="F277" s="99">
        <v>1.26910360077592</v>
      </c>
      <c r="G277" s="99">
        <v>1.1598218657893373</v>
      </c>
      <c r="H277" s="99">
        <v>1.4192380487727638</v>
      </c>
      <c r="I277" s="99">
        <v>1.2459034594136478</v>
      </c>
      <c r="J277" s="99">
        <v>1.380674116243872</v>
      </c>
      <c r="K277" s="99">
        <v>1.2779016538430052</v>
      </c>
      <c r="L277" s="99">
        <v>1.2148642363144346</v>
      </c>
      <c r="M277" s="99">
        <v>1.3334235280427409</v>
      </c>
      <c r="N277" s="99">
        <v>0.72658884182509764</v>
      </c>
      <c r="O277" s="99">
        <v>0.7260655335276095</v>
      </c>
      <c r="P277" s="99">
        <v>0.81661475688212781</v>
      </c>
      <c r="Q277" s="99">
        <v>1.2939691592042202</v>
      </c>
      <c r="R277" s="99">
        <v>1.2752125041576634</v>
      </c>
      <c r="S277" s="99">
        <v>1.1886899028093971</v>
      </c>
      <c r="T277" s="99">
        <v>1.1815230957176215</v>
      </c>
      <c r="U277" s="99">
        <v>1.1495690283249971</v>
      </c>
      <c r="V277" s="99">
        <v>1.3109418892056732</v>
      </c>
      <c r="W277" s="99">
        <v>1.0235476146742262</v>
      </c>
      <c r="X277" s="99">
        <v>1.177316198727296</v>
      </c>
      <c r="Y277" s="99">
        <v>1.4295885176549119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1.1800490923089075</v>
      </c>
      <c r="D278" s="102">
        <v>1.2303433901116076</v>
      </c>
      <c r="E278" s="102">
        <v>1.4472090869865522</v>
      </c>
      <c r="F278" s="102">
        <v>1.26910360077592</v>
      </c>
      <c r="G278" s="102">
        <v>1.1598218657893373</v>
      </c>
      <c r="H278" s="102">
        <v>1.4192380487727638</v>
      </c>
      <c r="I278" s="102">
        <v>1.2459034594136478</v>
      </c>
      <c r="J278" s="102">
        <v>1.380674116243872</v>
      </c>
      <c r="K278" s="102">
        <v>1.2779016538430052</v>
      </c>
      <c r="L278" s="102">
        <v>1.2148642363144346</v>
      </c>
      <c r="M278" s="102">
        <v>1.3334235280427409</v>
      </c>
      <c r="N278" s="102">
        <v>0.72658884182509764</v>
      </c>
      <c r="O278" s="102">
        <v>0.7260655335276095</v>
      </c>
      <c r="P278" s="102">
        <v>0.81661475688212781</v>
      </c>
      <c r="Q278" s="102">
        <v>1.2939691592042202</v>
      </c>
      <c r="R278" s="102">
        <v>1.2752125041576634</v>
      </c>
      <c r="S278" s="102">
        <v>1.1886899028093971</v>
      </c>
      <c r="T278" s="102">
        <v>1.1815230957176215</v>
      </c>
      <c r="U278" s="102">
        <v>1.1495690283249971</v>
      </c>
      <c r="V278" s="102">
        <v>1.3109418892056732</v>
      </c>
      <c r="W278" s="102">
        <v>1.0235476146742262</v>
      </c>
      <c r="X278" s="102">
        <v>1.177316198727296</v>
      </c>
      <c r="Y278" s="102">
        <v>1.4295885176549119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1.8990098747232096</v>
      </c>
      <c r="C284" s="123">
        <v>1.9172588046840777</v>
      </c>
      <c r="D284" s="123">
        <v>2.0047159686606815</v>
      </c>
      <c r="E284" s="123">
        <v>1.997910648645238</v>
      </c>
      <c r="F284" s="123">
        <v>2.0001013334265454</v>
      </c>
      <c r="G284" s="123">
        <v>1.8934973830685051</v>
      </c>
      <c r="H284" s="123">
        <v>1.8309146183161644</v>
      </c>
      <c r="I284" s="123">
        <v>1.6270896611108618</v>
      </c>
      <c r="J284" s="123">
        <v>1.8041824866449572</v>
      </c>
      <c r="K284" s="123">
        <v>1.4815986317293663</v>
      </c>
      <c r="L284" s="123">
        <v>1.5951415449979343</v>
      </c>
      <c r="M284" s="123">
        <v>1.3425205279862564</v>
      </c>
      <c r="N284" s="123">
        <v>1.1044844698157279</v>
      </c>
      <c r="O284" s="123">
        <v>1.0671865793241604</v>
      </c>
      <c r="P284" s="123">
        <v>1.1036276724417249</v>
      </c>
      <c r="Q284" s="123">
        <v>1.2000210268292928</v>
      </c>
      <c r="R284" s="123">
        <v>1.1173259365826225</v>
      </c>
      <c r="S284" s="123">
        <v>1.374958362669497</v>
      </c>
      <c r="T284" s="123">
        <v>1.5139478404732449</v>
      </c>
      <c r="U284" s="123">
        <v>1.5388771214318309</v>
      </c>
      <c r="V284" s="123">
        <v>2.2114060370858328</v>
      </c>
      <c r="W284" s="123">
        <v>2.21141161204004</v>
      </c>
      <c r="X284" s="123">
        <v>1.8771490447999639</v>
      </c>
      <c r="Y284" s="123">
        <v>1.7438753520242882</v>
      </c>
      <c r="DA284" s="130" t="s">
        <v>3155</v>
      </c>
    </row>
    <row r="285" spans="1:105" ht="12" customHeight="1" x14ac:dyDescent="0.25">
      <c r="A285" s="97" t="s">
        <v>175</v>
      </c>
      <c r="B285" s="99">
        <v>1.9330119819290152</v>
      </c>
      <c r="C285" s="99">
        <v>1.9554363797727268</v>
      </c>
      <c r="D285" s="99">
        <v>2.0820992611323446</v>
      </c>
      <c r="E285" s="99">
        <v>2.0986848544610126</v>
      </c>
      <c r="F285" s="99">
        <v>2.0969933478061371</v>
      </c>
      <c r="G285" s="99">
        <v>1.9626544826584651</v>
      </c>
      <c r="H285" s="99">
        <v>1.8850432254841767</v>
      </c>
      <c r="I285" s="99">
        <v>1.684188851326806</v>
      </c>
      <c r="J285" s="99">
        <v>1.8519362487791449</v>
      </c>
      <c r="K285" s="99">
        <v>1.5211925510194018</v>
      </c>
      <c r="L285" s="99">
        <v>1.6405449785424009</v>
      </c>
      <c r="M285" s="99">
        <v>1.3815605246760543</v>
      </c>
      <c r="N285" s="99">
        <v>1.1458655199835346</v>
      </c>
      <c r="O285" s="99">
        <v>1.1320539521662683</v>
      </c>
      <c r="P285" s="99">
        <v>1.1539583977586865</v>
      </c>
      <c r="Q285" s="99">
        <v>1.2346861578413788</v>
      </c>
      <c r="R285" s="99">
        <v>1.1503660745634772</v>
      </c>
      <c r="S285" s="99">
        <v>1.4142368636139637</v>
      </c>
      <c r="T285" s="99">
        <v>1.5587638673098116</v>
      </c>
      <c r="U285" s="99">
        <v>1.5914056999427129</v>
      </c>
      <c r="V285" s="99">
        <v>2.305070201692736</v>
      </c>
      <c r="W285" s="99">
        <v>2.2952815114209937</v>
      </c>
      <c r="X285" s="99">
        <v>1.9307011682051867</v>
      </c>
      <c r="Y285" s="99">
        <v>1.7861234143317344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128.2195129540417</v>
      </c>
      <c r="D290" s="117">
        <f t="shared" si="129"/>
        <v>155.4637509444826</v>
      </c>
      <c r="E290" s="117">
        <f t="shared" si="129"/>
        <v>139.57509289831282</v>
      </c>
      <c r="F290" s="117">
        <f t="shared" si="129"/>
        <v>90.515296298917619</v>
      </c>
      <c r="G290" s="117">
        <f t="shared" si="129"/>
        <v>60.077048032829104</v>
      </c>
      <c r="H290" s="117">
        <f t="shared" si="129"/>
        <v>52.108654895730773</v>
      </c>
      <c r="I290" s="117">
        <f t="shared" si="129"/>
        <v>51.239294143523146</v>
      </c>
      <c r="J290" s="117">
        <f t="shared" si="129"/>
        <v>57.542980397914974</v>
      </c>
      <c r="K290" s="117">
        <f t="shared" si="129"/>
        <v>33.979435279497508</v>
      </c>
      <c r="L290" s="117">
        <f t="shared" si="129"/>
        <v>38.829777133165123</v>
      </c>
      <c r="M290" s="117">
        <f t="shared" si="129"/>
        <v>29.02931402099075</v>
      </c>
      <c r="N290" s="117">
        <f t="shared" si="129"/>
        <v>49.518974741439251</v>
      </c>
      <c r="O290" s="117">
        <f t="shared" si="129"/>
        <v>75.169512867253104</v>
      </c>
      <c r="P290" s="117">
        <f t="shared" si="129"/>
        <v>71.55129480766189</v>
      </c>
      <c r="Q290" s="117">
        <f t="shared" si="129"/>
        <v>97.678075526295814</v>
      </c>
      <c r="R290" s="117">
        <f t="shared" ref="R290:V290" si="130">R291+R294+R296+R305</f>
        <v>92.977557746849754</v>
      </c>
      <c r="S290" s="117">
        <f t="shared" si="130"/>
        <v>74.387114533546978</v>
      </c>
      <c r="T290" s="117">
        <f t="shared" si="130"/>
        <v>66.44243901998891</v>
      </c>
      <c r="U290" s="117">
        <f t="shared" si="130"/>
        <v>52.950963195432038</v>
      </c>
      <c r="V290" s="117">
        <f t="shared" si="130"/>
        <v>36.536539436203839</v>
      </c>
      <c r="W290" s="117">
        <f t="shared" ref="W290:Y290" si="131">W291+W294+W296+W305</f>
        <v>25.224707529578065</v>
      </c>
      <c r="X290" s="117">
        <f t="shared" si="131"/>
        <v>11.715017312798912</v>
      </c>
      <c r="Y290" s="117">
        <f t="shared" si="131"/>
        <v>6.5689953806574861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109.9820760860904</v>
      </c>
      <c r="D291" s="122">
        <f t="shared" si="132"/>
        <v>132.78140702100765</v>
      </c>
      <c r="E291" s="122">
        <f t="shared" si="132"/>
        <v>120.20160915043779</v>
      </c>
      <c r="F291" s="122">
        <f t="shared" si="132"/>
        <v>76.176593198828783</v>
      </c>
      <c r="G291" s="122">
        <f t="shared" si="132"/>
        <v>51.458130106819517</v>
      </c>
      <c r="H291" s="122">
        <f t="shared" si="132"/>
        <v>43.615763435860643</v>
      </c>
      <c r="I291" s="122">
        <f t="shared" si="132"/>
        <v>41.544453789291737</v>
      </c>
      <c r="J291" s="122">
        <f t="shared" si="132"/>
        <v>46.710495496388432</v>
      </c>
      <c r="K291" s="122">
        <f t="shared" si="132"/>
        <v>27.758770108093746</v>
      </c>
      <c r="L291" s="122">
        <f t="shared" si="132"/>
        <v>32.003759453785293</v>
      </c>
      <c r="M291" s="122">
        <f t="shared" si="132"/>
        <v>24.117773856387007</v>
      </c>
      <c r="N291" s="122">
        <f t="shared" si="132"/>
        <v>41.623314735183762</v>
      </c>
      <c r="O291" s="122">
        <f t="shared" si="132"/>
        <v>63.193731310743701</v>
      </c>
      <c r="P291" s="122">
        <f t="shared" si="132"/>
        <v>57.823343335176574</v>
      </c>
      <c r="Q291" s="122">
        <f t="shared" si="132"/>
        <v>77.8782592121417</v>
      </c>
      <c r="R291" s="122">
        <f t="shared" ref="R291:V291" si="133">SUM(R292:R293)</f>
        <v>73.639868363274374</v>
      </c>
      <c r="S291" s="122">
        <f t="shared" si="133"/>
        <v>57.515342209240806</v>
      </c>
      <c r="T291" s="122">
        <f t="shared" si="133"/>
        <v>48.933614907478194</v>
      </c>
      <c r="U291" s="122">
        <f t="shared" si="133"/>
        <v>37.730762156144792</v>
      </c>
      <c r="V291" s="122">
        <f t="shared" si="133"/>
        <v>24.707494560004911</v>
      </c>
      <c r="W291" s="122">
        <f t="shared" ref="W291:Y291" si="134">SUM(W292:W293)</f>
        <v>16.807326670415176</v>
      </c>
      <c r="X291" s="122">
        <f t="shared" si="134"/>
        <v>7.1840031294291924</v>
      </c>
      <c r="Y291" s="122">
        <f t="shared" si="134"/>
        <v>3.5529327430912012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108.69629752091915</v>
      </c>
      <c r="D292" s="98">
        <v>131.23774080278886</v>
      </c>
      <c r="E292" s="98">
        <v>118.82586090805405</v>
      </c>
      <c r="F292" s="98">
        <v>75.303646530960961</v>
      </c>
      <c r="G292" s="98">
        <v>50.876569124564597</v>
      </c>
      <c r="H292" s="98">
        <v>43.129090042483419</v>
      </c>
      <c r="I292" s="98">
        <v>41.083146485138229</v>
      </c>
      <c r="J292" s="98">
        <v>46.191638722862351</v>
      </c>
      <c r="K292" s="98">
        <v>27.451321833775562</v>
      </c>
      <c r="L292" s="98">
        <v>31.648751794498832</v>
      </c>
      <c r="M292" s="98">
        <v>23.847787298830134</v>
      </c>
      <c r="N292" s="98">
        <v>41.157052986034785</v>
      </c>
      <c r="O292" s="98">
        <v>62.451320733351409</v>
      </c>
      <c r="P292" s="98">
        <v>57.099594579628459</v>
      </c>
      <c r="Q292" s="98">
        <v>76.853481875885905</v>
      </c>
      <c r="R292" s="98">
        <v>72.651465357290135</v>
      </c>
      <c r="S292" s="98">
        <v>56.727102665954135</v>
      </c>
      <c r="T292" s="98">
        <v>48.254432747707867</v>
      </c>
      <c r="U292" s="98">
        <v>37.201334694247755</v>
      </c>
      <c r="V292" s="98">
        <v>24.350998905918559</v>
      </c>
      <c r="W292" s="98">
        <v>16.562940732609935</v>
      </c>
      <c r="X292" s="98">
        <v>7.0800465972937028</v>
      </c>
      <c r="Y292" s="98">
        <v>3.5016331479890361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1.285778565171263</v>
      </c>
      <c r="D293" s="98">
        <v>1.5436662182187788</v>
      </c>
      <c r="E293" s="98">
        <v>1.3757482423837353</v>
      </c>
      <c r="F293" s="98">
        <v>0.87294666786782471</v>
      </c>
      <c r="G293" s="98">
        <v>0.58156098225491815</v>
      </c>
      <c r="H293" s="98">
        <v>0.48667339337722521</v>
      </c>
      <c r="I293" s="98">
        <v>0.46130730415350901</v>
      </c>
      <c r="J293" s="98">
        <v>0.51885677352607829</v>
      </c>
      <c r="K293" s="98">
        <v>0.3074482743181835</v>
      </c>
      <c r="L293" s="98">
        <v>0.35500765928646255</v>
      </c>
      <c r="M293" s="98">
        <v>0.26998655755687256</v>
      </c>
      <c r="N293" s="98">
        <v>0.46626174914897484</v>
      </c>
      <c r="O293" s="98">
        <v>0.74241057739229188</v>
      </c>
      <c r="P293" s="98">
        <v>0.72374875554811835</v>
      </c>
      <c r="Q293" s="98">
        <v>1.0247773362557893</v>
      </c>
      <c r="R293" s="98">
        <v>0.98840300598424491</v>
      </c>
      <c r="S293" s="98">
        <v>0.78823954328667434</v>
      </c>
      <c r="T293" s="98">
        <v>0.67918215977032614</v>
      </c>
      <c r="U293" s="98">
        <v>0.52942746189703471</v>
      </c>
      <c r="V293" s="98">
        <v>0.3564956540863537</v>
      </c>
      <c r="W293" s="98">
        <v>0.24438593780524237</v>
      </c>
      <c r="X293" s="98">
        <v>0.10395653213548976</v>
      </c>
      <c r="Y293" s="98">
        <v>5.1299595102165245E-2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4.9537508945017766E-2</v>
      </c>
      <c r="D294" s="122">
        <f t="shared" si="135"/>
        <v>0.10985698872455715</v>
      </c>
      <c r="E294" s="122">
        <f t="shared" si="135"/>
        <v>0.16265654945995819</v>
      </c>
      <c r="F294" s="122">
        <f t="shared" si="135"/>
        <v>7.140633653431884E-2</v>
      </c>
      <c r="G294" s="122">
        <f t="shared" si="135"/>
        <v>5.2244787121361692E-2</v>
      </c>
      <c r="H294" s="122">
        <f t="shared" si="135"/>
        <v>8.498520422128325E-2</v>
      </c>
      <c r="I294" s="122">
        <f t="shared" si="135"/>
        <v>0.15010080397569187</v>
      </c>
      <c r="J294" s="122">
        <f t="shared" si="135"/>
        <v>0.11766122769839009</v>
      </c>
      <c r="K294" s="122">
        <f t="shared" si="135"/>
        <v>7.5562289383670517E-2</v>
      </c>
      <c r="L294" s="122">
        <f t="shared" si="135"/>
        <v>9.3024188928452961E-2</v>
      </c>
      <c r="M294" s="122">
        <f t="shared" si="135"/>
        <v>6.9811065358533056E-2</v>
      </c>
      <c r="N294" s="122">
        <f t="shared" si="135"/>
        <v>0.24298833198641934</v>
      </c>
      <c r="O294" s="122">
        <f t="shared" si="135"/>
        <v>0.24001304059849154</v>
      </c>
      <c r="P294" s="122">
        <f t="shared" si="135"/>
        <v>0.17450301665862114</v>
      </c>
      <c r="Q294" s="122">
        <f t="shared" si="135"/>
        <v>0.30523310950529425</v>
      </c>
      <c r="R294" s="122">
        <f t="shared" si="135"/>
        <v>0.2924300874820901</v>
      </c>
      <c r="S294" s="122">
        <f t="shared" si="135"/>
        <v>0.34488581201292073</v>
      </c>
      <c r="T294" s="122">
        <f t="shared" si="135"/>
        <v>0.74325528584241407</v>
      </c>
      <c r="U294" s="122">
        <f t="shared" si="135"/>
        <v>0.65534112626297814</v>
      </c>
      <c r="V294" s="122">
        <f t="shared" si="135"/>
        <v>0.26578656472542661</v>
      </c>
      <c r="W294" s="122">
        <f t="shared" si="135"/>
        <v>0.56145353800314324</v>
      </c>
      <c r="X294" s="122">
        <f t="shared" si="135"/>
        <v>0.23133461562726315</v>
      </c>
      <c r="Y294" s="122">
        <f t="shared" si="135"/>
        <v>0.10947570054954077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4.9537508945017766E-2</v>
      </c>
      <c r="D295" s="98">
        <v>0.10985698872455715</v>
      </c>
      <c r="E295" s="98">
        <v>0.16265654945995819</v>
      </c>
      <c r="F295" s="98">
        <v>7.140633653431884E-2</v>
      </c>
      <c r="G295" s="98">
        <v>5.2244787121361692E-2</v>
      </c>
      <c r="H295" s="98">
        <v>8.498520422128325E-2</v>
      </c>
      <c r="I295" s="98">
        <v>0.15010080397569187</v>
      </c>
      <c r="J295" s="98">
        <v>0.11766122769839009</v>
      </c>
      <c r="K295" s="98">
        <v>7.5562289383670517E-2</v>
      </c>
      <c r="L295" s="98">
        <v>9.3024188928452961E-2</v>
      </c>
      <c r="M295" s="98">
        <v>6.9811065358533056E-2</v>
      </c>
      <c r="N295" s="98">
        <v>0.24298833198641934</v>
      </c>
      <c r="O295" s="98">
        <v>0.24001304059849154</v>
      </c>
      <c r="P295" s="98">
        <v>0.17450301665862114</v>
      </c>
      <c r="Q295" s="98">
        <v>0.30523310950529425</v>
      </c>
      <c r="R295" s="98">
        <v>0.2924300874820901</v>
      </c>
      <c r="S295" s="98">
        <v>0.34488581201292073</v>
      </c>
      <c r="T295" s="98">
        <v>0.74325528584241407</v>
      </c>
      <c r="U295" s="98">
        <v>0.65534112626297814</v>
      </c>
      <c r="V295" s="98">
        <v>0.26578656472542661</v>
      </c>
      <c r="W295" s="98">
        <v>0.56145353800314324</v>
      </c>
      <c r="X295" s="98">
        <v>0.23133461562726315</v>
      </c>
      <c r="Y295" s="98">
        <v>0.10947570054954077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12.7893244830254</v>
      </c>
      <c r="D296" s="122">
        <v>15.925354311683908</v>
      </c>
      <c r="E296" s="122">
        <v>13.76298341114658</v>
      </c>
      <c r="F296" s="122">
        <v>9.9334362993601761</v>
      </c>
      <c r="G296" s="122">
        <v>6.2274390607103536</v>
      </c>
      <c r="H296" s="122">
        <v>6.1575269111247675</v>
      </c>
      <c r="I296" s="122">
        <v>7.1482203109536515</v>
      </c>
      <c r="J296" s="122">
        <v>7.8779623107743202</v>
      </c>
      <c r="K296" s="122">
        <v>4.7408945371602904</v>
      </c>
      <c r="L296" s="122">
        <v>5.0588535199392437</v>
      </c>
      <c r="M296" s="122">
        <v>3.7523015205389227</v>
      </c>
      <c r="N296" s="122">
        <v>6.0261360296594972</v>
      </c>
      <c r="O296" s="122">
        <v>9.1009940245868215</v>
      </c>
      <c r="P296" s="122">
        <v>10.482257947787275</v>
      </c>
      <c r="Q296" s="122">
        <v>15.116143486746946</v>
      </c>
      <c r="R296" s="122">
        <v>14.938435970969476</v>
      </c>
      <c r="S296" s="122">
        <v>12.291606003571706</v>
      </c>
      <c r="T296" s="122">
        <v>12.115161560668817</v>
      </c>
      <c r="U296" s="122">
        <v>10.485245046271256</v>
      </c>
      <c r="V296" s="122">
        <v>7.5339999001900679</v>
      </c>
      <c r="W296" s="122">
        <v>5.0042102660832786</v>
      </c>
      <c r="X296" s="122">
        <v>2.8862898458290633</v>
      </c>
      <c r="Y296" s="122">
        <v>1.9895558280240402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3.3610063616588213</v>
      </c>
      <c r="D297" s="98">
        <v>2.1663042759618172</v>
      </c>
      <c r="E297" s="98">
        <v>1.3880562734201456</v>
      </c>
      <c r="F297" s="98">
        <v>1.9664818820427925</v>
      </c>
      <c r="G297" s="98">
        <v>2.108908103854426</v>
      </c>
      <c r="H297" s="98">
        <v>0.56614302594134724</v>
      </c>
      <c r="I297" s="98">
        <v>4.548852293466024</v>
      </c>
      <c r="J297" s="98">
        <v>5.2292384463337296</v>
      </c>
      <c r="K297" s="98">
        <v>4.2346149442879488</v>
      </c>
      <c r="L297" s="98">
        <v>4.4764744807949892</v>
      </c>
      <c r="M297" s="98">
        <v>3.7501781061357033</v>
      </c>
      <c r="N297" s="98">
        <v>6.0188474516262733</v>
      </c>
      <c r="O297" s="98">
        <v>8.6876365927082162</v>
      </c>
      <c r="P297" s="98">
        <v>7.7722827135822641</v>
      </c>
      <c r="Q297" s="98">
        <v>6.3099096964079386</v>
      </c>
      <c r="R297" s="98">
        <v>7.1071829301928995</v>
      </c>
      <c r="S297" s="98">
        <v>6.8833045742786361</v>
      </c>
      <c r="T297" s="98">
        <v>6.6073126615965032</v>
      </c>
      <c r="U297" s="98">
        <v>6.1347353874220509</v>
      </c>
      <c r="V297" s="98">
        <v>5.7356451042331305</v>
      </c>
      <c r="W297" s="98">
        <v>3.1756685204964512</v>
      </c>
      <c r="X297" s="98">
        <v>2.8802883706153883</v>
      </c>
      <c r="Y297" s="98">
        <v>1.9867445753038198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3.6385170946546478E-3</v>
      </c>
      <c r="D298" s="98">
        <v>3.3176210274132032E-4</v>
      </c>
      <c r="E298" s="98">
        <v>0</v>
      </c>
      <c r="F298" s="98">
        <v>0</v>
      </c>
      <c r="G298" s="98">
        <v>0</v>
      </c>
      <c r="H298" s="98">
        <v>0</v>
      </c>
      <c r="I298" s="98">
        <v>5.6825402426360721E-4</v>
      </c>
      <c r="J298" s="98">
        <v>1.9447722331712919E-3</v>
      </c>
      <c r="K298" s="98">
        <v>1.6030083095336268E-3</v>
      </c>
      <c r="L298" s="98">
        <v>1.7063600724814057E-3</v>
      </c>
      <c r="M298" s="98">
        <v>2.1234144032195425E-3</v>
      </c>
      <c r="N298" s="98">
        <v>7.2885780332239518E-3</v>
      </c>
      <c r="O298" s="98">
        <v>1.7312591380649371E-3</v>
      </c>
      <c r="P298" s="98">
        <v>1.1919313286414884E-2</v>
      </c>
      <c r="Q298" s="98">
        <v>0</v>
      </c>
      <c r="R298" s="98">
        <v>4.6769752376506169E-3</v>
      </c>
      <c r="S298" s="98">
        <v>5.2219424618422956E-3</v>
      </c>
      <c r="T298" s="98">
        <v>5.0204232443905065E-3</v>
      </c>
      <c r="U298" s="98">
        <v>5.2414895599135541E-3</v>
      </c>
      <c r="V298" s="98">
        <v>5.0043474501717802E-3</v>
      </c>
      <c r="W298" s="98">
        <v>9.7093446188867803E-3</v>
      </c>
      <c r="X298" s="98">
        <v>6.0014752136749727E-3</v>
      </c>
      <c r="Y298" s="98">
        <v>2.8112527202204425E-3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1.3419307141537625E-3</v>
      </c>
      <c r="D299" s="101">
        <v>1.1926601341921126E-4</v>
      </c>
      <c r="E299" s="101">
        <v>0</v>
      </c>
      <c r="F299" s="101">
        <v>0</v>
      </c>
      <c r="G299" s="101">
        <v>0</v>
      </c>
      <c r="H299" s="101">
        <v>0</v>
      </c>
      <c r="I299" s="101">
        <v>1.9177850592680894E-4</v>
      </c>
      <c r="J299" s="101">
        <v>7.2933000312522191E-4</v>
      </c>
      <c r="K299" s="101">
        <v>5.5774830230362359E-4</v>
      </c>
      <c r="L299" s="101">
        <v>5.6725843423085652E-4</v>
      </c>
      <c r="M299" s="101">
        <v>7.8510236508996171E-4</v>
      </c>
      <c r="N299" s="101">
        <v>1.6957545238333431E-3</v>
      </c>
      <c r="O299" s="101">
        <v>4.1510762442327167E-4</v>
      </c>
      <c r="P299" s="101">
        <v>2.8401068176289613E-3</v>
      </c>
      <c r="Q299" s="101">
        <v>0</v>
      </c>
      <c r="R299" s="101">
        <v>1.5095427526902589E-3</v>
      </c>
      <c r="S299" s="101">
        <v>1.5759154835527263E-3</v>
      </c>
      <c r="T299" s="101">
        <v>1.5335600161727938E-3</v>
      </c>
      <c r="U299" s="101">
        <v>1.5594747401622589E-3</v>
      </c>
      <c r="V299" s="101">
        <v>1.5959897631206402E-3</v>
      </c>
      <c r="W299" s="101">
        <v>2.5076273535072609E-3</v>
      </c>
      <c r="X299" s="101">
        <v>1.8139375249811994E-3</v>
      </c>
      <c r="Y299" s="101">
        <v>1.0368830437598303E-3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2.2965863805008853E-3</v>
      </c>
      <c r="D300" s="104">
        <v>2.1249608932210904E-4</v>
      </c>
      <c r="E300" s="104">
        <v>0</v>
      </c>
      <c r="F300" s="104">
        <v>0</v>
      </c>
      <c r="G300" s="104">
        <v>0</v>
      </c>
      <c r="H300" s="104">
        <v>0</v>
      </c>
      <c r="I300" s="104">
        <v>3.7647551833679821E-4</v>
      </c>
      <c r="J300" s="104">
        <v>1.21544223004607E-3</v>
      </c>
      <c r="K300" s="104">
        <v>1.0452600072300032E-3</v>
      </c>
      <c r="L300" s="104">
        <v>1.1391016382505492E-3</v>
      </c>
      <c r="M300" s="104">
        <v>1.338312038129581E-3</v>
      </c>
      <c r="N300" s="104">
        <v>5.5928235093906089E-3</v>
      </c>
      <c r="O300" s="104">
        <v>1.3161515136416654E-3</v>
      </c>
      <c r="P300" s="104">
        <v>9.0792064687859227E-3</v>
      </c>
      <c r="Q300" s="104">
        <v>0</v>
      </c>
      <c r="R300" s="104">
        <v>3.1674324849603583E-3</v>
      </c>
      <c r="S300" s="104">
        <v>3.6460269782895693E-3</v>
      </c>
      <c r="T300" s="104">
        <v>3.4868632282177127E-3</v>
      </c>
      <c r="U300" s="104">
        <v>3.6820148197512954E-3</v>
      </c>
      <c r="V300" s="104">
        <v>3.4083576870511398E-3</v>
      </c>
      <c r="W300" s="104">
        <v>7.2017172653795185E-3</v>
      </c>
      <c r="X300" s="104">
        <v>4.1875376886937729E-3</v>
      </c>
      <c r="Y300" s="104">
        <v>1.7743696764606122E-3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8.9433592952317937</v>
      </c>
      <c r="D301" s="101">
        <v>13.678342236216336</v>
      </c>
      <c r="E301" s="101">
        <v>12.333023216597566</v>
      </c>
      <c r="F301" s="101">
        <v>7.9627595810378455</v>
      </c>
      <c r="G301" s="101">
        <v>4.0933720355819148</v>
      </c>
      <c r="H301" s="101">
        <v>5.5620838560954091</v>
      </c>
      <c r="I301" s="101">
        <v>2.5186018600589537</v>
      </c>
      <c r="J301" s="101">
        <v>2.4712229743610163</v>
      </c>
      <c r="K301" s="101">
        <v>0.48206820406373713</v>
      </c>
      <c r="L301" s="101">
        <v>0.56537967354559393</v>
      </c>
      <c r="M301" s="101">
        <v>0</v>
      </c>
      <c r="N301" s="101">
        <v>0</v>
      </c>
      <c r="O301" s="101">
        <v>0.39650123111058028</v>
      </c>
      <c r="P301" s="101">
        <v>2.5406380639050536</v>
      </c>
      <c r="Q301" s="101">
        <v>8.3049838133783709</v>
      </c>
      <c r="R301" s="101">
        <v>7.3408606878186715</v>
      </c>
      <c r="S301" s="101">
        <v>5.0815843462366539</v>
      </c>
      <c r="T301" s="101">
        <v>5.0935252831493267</v>
      </c>
      <c r="U301" s="101">
        <v>4.0030143520091555</v>
      </c>
      <c r="V301" s="101">
        <v>1.617167602568119</v>
      </c>
      <c r="W301" s="101">
        <v>1.6475994878006526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0.48132030904012985</v>
      </c>
      <c r="D302" s="104">
        <v>8.0376037403013467E-2</v>
      </c>
      <c r="E302" s="104">
        <v>4.1903921128868871E-2</v>
      </c>
      <c r="F302" s="104">
        <v>4.1948362795372514E-3</v>
      </c>
      <c r="G302" s="104">
        <v>2.5158921274012432E-2</v>
      </c>
      <c r="H302" s="104">
        <v>2.930002908801109E-2</v>
      </c>
      <c r="I302" s="104">
        <v>8.0197903404409937E-2</v>
      </c>
      <c r="J302" s="104">
        <v>0.17555611784640346</v>
      </c>
      <c r="K302" s="104">
        <v>2.2608380499070196E-2</v>
      </c>
      <c r="L302" s="104">
        <v>1.5293005526179262E-2</v>
      </c>
      <c r="M302" s="104">
        <v>0</v>
      </c>
      <c r="N302" s="104">
        <v>0</v>
      </c>
      <c r="O302" s="104">
        <v>1.5124941629960234E-2</v>
      </c>
      <c r="P302" s="104">
        <v>0.15741785701354236</v>
      </c>
      <c r="Q302" s="104">
        <v>0.501249976960637</v>
      </c>
      <c r="R302" s="104">
        <v>0.48571537772025342</v>
      </c>
      <c r="S302" s="104">
        <v>0.32149514059457251</v>
      </c>
      <c r="T302" s="104">
        <v>0.40930319267859572</v>
      </c>
      <c r="U302" s="104">
        <v>0.34225381728013693</v>
      </c>
      <c r="V302" s="104">
        <v>0.17618284593864622</v>
      </c>
      <c r="W302" s="104">
        <v>0.17123291316728864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0.16419287601218346</v>
      </c>
      <c r="D303" s="98">
        <v>2.6860818696286249E-2</v>
      </c>
      <c r="E303" s="98">
        <v>1.6576597591763133E-2</v>
      </c>
      <c r="F303" s="98">
        <v>1.4434925802156132E-3</v>
      </c>
      <c r="G303" s="98">
        <v>7.5553054918631162E-3</v>
      </c>
      <c r="H303" s="98">
        <v>1.135793058419469E-2</v>
      </c>
      <c r="I303" s="98">
        <v>2.5978409038089054E-2</v>
      </c>
      <c r="J303" s="98">
        <v>6.3806266458445518E-2</v>
      </c>
      <c r="K303" s="98">
        <v>7.6643850822100878E-3</v>
      </c>
      <c r="L303" s="98">
        <v>4.9873101552423285E-3</v>
      </c>
      <c r="M303" s="98">
        <v>0</v>
      </c>
      <c r="N303" s="98">
        <v>0</v>
      </c>
      <c r="O303" s="98">
        <v>3.7069416474954098E-3</v>
      </c>
      <c r="P303" s="98">
        <v>3.8788712769968453E-2</v>
      </c>
      <c r="Q303" s="98">
        <v>0.17657266696655916</v>
      </c>
      <c r="R303" s="98">
        <v>0.16468225132750275</v>
      </c>
      <c r="S303" s="98">
        <v>0.10229491092785613</v>
      </c>
      <c r="T303" s="98">
        <v>0.13193927977223721</v>
      </c>
      <c r="U303" s="98">
        <v>0.10739401068703218</v>
      </c>
      <c r="V303" s="98">
        <v>5.905678442290755E-2</v>
      </c>
      <c r="W303" s="98">
        <v>4.6183851865576164E-2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0.31712743302794638</v>
      </c>
      <c r="D304" s="98">
        <v>5.3515218706727222E-2</v>
      </c>
      <c r="E304" s="98">
        <v>2.5327323537105741E-2</v>
      </c>
      <c r="F304" s="98">
        <v>2.7513436993216386E-3</v>
      </c>
      <c r="G304" s="98">
        <v>1.7603615782149317E-2</v>
      </c>
      <c r="H304" s="98">
        <v>1.7942098503816402E-2</v>
      </c>
      <c r="I304" s="98">
        <v>5.4219494366320876E-2</v>
      </c>
      <c r="J304" s="98">
        <v>0.11174985138795795</v>
      </c>
      <c r="K304" s="98">
        <v>1.4943995416860109E-2</v>
      </c>
      <c r="L304" s="98">
        <v>1.0305695370936932E-2</v>
      </c>
      <c r="M304" s="98">
        <v>0</v>
      </c>
      <c r="N304" s="98">
        <v>0</v>
      </c>
      <c r="O304" s="98">
        <v>1.1417999982464825E-2</v>
      </c>
      <c r="P304" s="98">
        <v>0.1186291442435739</v>
      </c>
      <c r="Q304" s="98">
        <v>0.32467730999407785</v>
      </c>
      <c r="R304" s="98">
        <v>0.32103312639275067</v>
      </c>
      <c r="S304" s="98">
        <v>0.21920022966671637</v>
      </c>
      <c r="T304" s="98">
        <v>0.27736391290635853</v>
      </c>
      <c r="U304" s="98">
        <v>0.23485980659310476</v>
      </c>
      <c r="V304" s="98">
        <v>0.11712606151573868</v>
      </c>
      <c r="W304" s="98">
        <v>0.12504906130171248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5.39857487598087</v>
      </c>
      <c r="D305" s="122">
        <v>6.6471326230664856</v>
      </c>
      <c r="E305" s="122">
        <v>5.4478437872684715</v>
      </c>
      <c r="F305" s="122">
        <v>4.3338604641943261</v>
      </c>
      <c r="G305" s="122">
        <v>2.3392340781778738</v>
      </c>
      <c r="H305" s="122">
        <v>2.2503793445240778</v>
      </c>
      <c r="I305" s="122">
        <v>2.3965192393020631</v>
      </c>
      <c r="J305" s="122">
        <v>2.8368613630538291</v>
      </c>
      <c r="K305" s="122">
        <v>1.4042083448597995</v>
      </c>
      <c r="L305" s="122">
        <v>1.6741399705121363</v>
      </c>
      <c r="M305" s="122">
        <v>1.0894275787062904</v>
      </c>
      <c r="N305" s="122">
        <v>1.6265356446095722</v>
      </c>
      <c r="O305" s="122">
        <v>2.6347744913240962</v>
      </c>
      <c r="P305" s="122">
        <v>3.0711905080394244</v>
      </c>
      <c r="Q305" s="122">
        <v>4.3784397179018679</v>
      </c>
      <c r="R305" s="122">
        <v>4.1068233251238198</v>
      </c>
      <c r="S305" s="122">
        <v>4.2352805087215462</v>
      </c>
      <c r="T305" s="122">
        <v>4.6504072659994833</v>
      </c>
      <c r="U305" s="122">
        <v>4.0796148667530154</v>
      </c>
      <c r="V305" s="122">
        <v>4.029258411283438</v>
      </c>
      <c r="W305" s="122">
        <v>2.8517170550764659</v>
      </c>
      <c r="X305" s="122">
        <v>1.4133897219133917</v>
      </c>
      <c r="Y305" s="122">
        <v>0.91703110899270313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5.1632163609250705</v>
      </c>
      <c r="D306" s="98">
        <v>5.8768047309015685</v>
      </c>
      <c r="E306" s="98">
        <v>4.887528375923984</v>
      </c>
      <c r="F306" s="98">
        <v>4.299971633415403</v>
      </c>
      <c r="G306" s="98">
        <v>1.651830829216318</v>
      </c>
      <c r="H306" s="98">
        <v>2.0110871497080147</v>
      </c>
      <c r="I306" s="98">
        <v>2.2467066208651025</v>
      </c>
      <c r="J306" s="98">
        <v>2.5414840637630793</v>
      </c>
      <c r="K306" s="98">
        <v>1.3075662791999982</v>
      </c>
      <c r="L306" s="98">
        <v>1.6653891013409017</v>
      </c>
      <c r="M306" s="98">
        <v>1.0364098267042348</v>
      </c>
      <c r="N306" s="98">
        <v>1.5247088260114605</v>
      </c>
      <c r="O306" s="98">
        <v>2.2627397945791463</v>
      </c>
      <c r="P306" s="98">
        <v>3.0606666176655706</v>
      </c>
      <c r="Q306" s="98">
        <v>4.2395553477528436</v>
      </c>
      <c r="R306" s="98">
        <v>4.0368692778951649</v>
      </c>
      <c r="S306" s="98">
        <v>4.192398869637004</v>
      </c>
      <c r="T306" s="98">
        <v>4.537014440086085</v>
      </c>
      <c r="U306" s="98">
        <v>3.8558315065008784</v>
      </c>
      <c r="V306" s="98">
        <v>3.5907116835951252</v>
      </c>
      <c r="W306" s="98">
        <v>2.7730557795571391</v>
      </c>
      <c r="X306" s="98">
        <v>1.388110636738024</v>
      </c>
      <c r="Y306" s="98">
        <v>0.86601659638919526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0.23535851505579966</v>
      </c>
      <c r="D307" s="33">
        <v>0.77032789216491715</v>
      </c>
      <c r="E307" s="33">
        <v>0.56031541134448748</v>
      </c>
      <c r="F307" s="33">
        <v>3.3888830778922768E-2</v>
      </c>
      <c r="G307" s="33">
        <v>0.68740324896155569</v>
      </c>
      <c r="H307" s="33">
        <v>0.23929219481606318</v>
      </c>
      <c r="I307" s="33">
        <v>0.14981261843696075</v>
      </c>
      <c r="J307" s="33">
        <v>0.29537729929074963</v>
      </c>
      <c r="K307" s="33">
        <v>9.6642065659801213E-2</v>
      </c>
      <c r="L307" s="33">
        <v>8.7508691712345366E-3</v>
      </c>
      <c r="M307" s="33">
        <v>5.3017752002055551E-2</v>
      </c>
      <c r="N307" s="33">
        <v>0.10182681859811174</v>
      </c>
      <c r="O307" s="33">
        <v>0.37203469674494993</v>
      </c>
      <c r="P307" s="33">
        <v>1.0523890373853637E-2</v>
      </c>
      <c r="Q307" s="33">
        <v>0.13888437014902399</v>
      </c>
      <c r="R307" s="33">
        <v>6.9954047228654503E-2</v>
      </c>
      <c r="S307" s="33">
        <v>4.2881639084541907E-2</v>
      </c>
      <c r="T307" s="33">
        <v>0.11339282591339847</v>
      </c>
      <c r="U307" s="33">
        <v>0.22378336025213677</v>
      </c>
      <c r="V307" s="33">
        <v>0.4385467276883126</v>
      </c>
      <c r="W307" s="33">
        <v>7.8661275519326668E-2</v>
      </c>
      <c r="X307" s="33">
        <v>2.5279085175367599E-2</v>
      </c>
      <c r="Y307" s="33">
        <v>5.1014512603507894E-2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65.055166346052758</v>
      </c>
      <c r="D309" s="117">
        <f t="shared" si="136"/>
        <v>79.732485553985398</v>
      </c>
      <c r="E309" s="117">
        <f t="shared" si="136"/>
        <v>72.229352263153118</v>
      </c>
      <c r="F309" s="117">
        <f t="shared" si="136"/>
        <v>47.21061735276777</v>
      </c>
      <c r="G309" s="117">
        <f t="shared" si="136"/>
        <v>31.63943004068906</v>
      </c>
      <c r="H309" s="117">
        <f t="shared" si="136"/>
        <v>27.850792406101068</v>
      </c>
      <c r="I309" s="117">
        <f t="shared" si="136"/>
        <v>27.745747407873054</v>
      </c>
      <c r="J309" s="117">
        <f t="shared" si="136"/>
        <v>31.433254340856493</v>
      </c>
      <c r="K309" s="117">
        <f t="shared" si="136"/>
        <v>18.739453303749904</v>
      </c>
      <c r="L309" s="117">
        <f t="shared" si="136"/>
        <v>21.703352755788941</v>
      </c>
      <c r="M309" s="117">
        <f t="shared" si="136"/>
        <v>16.630829941113294</v>
      </c>
      <c r="N309" s="117">
        <f t="shared" si="136"/>
        <v>29.78427890819637</v>
      </c>
      <c r="O309" s="117">
        <f t="shared" si="136"/>
        <v>47.27669834689172</v>
      </c>
      <c r="P309" s="117">
        <f t="shared" si="136"/>
        <v>47.406081236059116</v>
      </c>
      <c r="Q309" s="117">
        <f t="shared" si="136"/>
        <v>67.738959105527272</v>
      </c>
      <c r="R309" s="117">
        <f t="shared" ref="R309:V309" si="137">R310+R313+R315+R324</f>
        <v>65.980671519530787</v>
      </c>
      <c r="S309" s="117">
        <f t="shared" si="137"/>
        <v>53.971145573330531</v>
      </c>
      <c r="T309" s="117">
        <f t="shared" si="137"/>
        <v>50.118087077066185</v>
      </c>
      <c r="U309" s="117">
        <f t="shared" si="137"/>
        <v>40.624145893576483</v>
      </c>
      <c r="V309" s="117">
        <f t="shared" si="137"/>
        <v>27.75156957473375</v>
      </c>
      <c r="W309" s="117">
        <f t="shared" ref="W309:Y309" si="138">W310+W313+W315+W324</f>
        <v>20.357297441010033</v>
      </c>
      <c r="X309" s="117">
        <f t="shared" si="138"/>
        <v>9.4404809325775343</v>
      </c>
      <c r="Y309" s="117">
        <f t="shared" si="138"/>
        <v>5.2536608052467422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54.352186445303779</v>
      </c>
      <c r="D310" s="122">
        <f t="shared" si="139"/>
        <v>66.223662769671648</v>
      </c>
      <c r="E310" s="122">
        <f t="shared" si="139"/>
        <v>60.524462804536995</v>
      </c>
      <c r="F310" s="122">
        <f t="shared" si="139"/>
        <v>38.72725733978227</v>
      </c>
      <c r="G310" s="122">
        <f t="shared" si="139"/>
        <v>26.419908656834952</v>
      </c>
      <c r="H310" s="122">
        <f t="shared" si="139"/>
        <v>22.623285457553575</v>
      </c>
      <c r="I310" s="122">
        <f t="shared" si="139"/>
        <v>21.781747571577167</v>
      </c>
      <c r="J310" s="122">
        <f t="shared" si="139"/>
        <v>24.779892487300717</v>
      </c>
      <c r="K310" s="122">
        <f t="shared" si="139"/>
        <v>14.919832238049908</v>
      </c>
      <c r="L310" s="122">
        <f t="shared" si="139"/>
        <v>17.453087790075358</v>
      </c>
      <c r="M310" s="122">
        <f t="shared" si="139"/>
        <v>13.504147504349211</v>
      </c>
      <c r="N310" s="122">
        <f t="shared" si="139"/>
        <v>24.264401895104232</v>
      </c>
      <c r="O310" s="122">
        <f t="shared" si="139"/>
        <v>38.920237218883024</v>
      </c>
      <c r="P310" s="122">
        <f t="shared" si="139"/>
        <v>37.856059565697919</v>
      </c>
      <c r="Q310" s="122">
        <f t="shared" si="139"/>
        <v>53.530879113856592</v>
      </c>
      <c r="R310" s="122">
        <f t="shared" ref="R310:V310" si="140">SUM(R311:R312)</f>
        <v>51.838485310405964</v>
      </c>
      <c r="S310" s="122">
        <f t="shared" si="140"/>
        <v>41.219342404204625</v>
      </c>
      <c r="T310" s="122">
        <f t="shared" si="140"/>
        <v>35.574785973938269</v>
      </c>
      <c r="U310" s="122">
        <f t="shared" si="140"/>
        <v>27.770461830090994</v>
      </c>
      <c r="V310" s="122">
        <f t="shared" si="140"/>
        <v>18.389808634666775</v>
      </c>
      <c r="W310" s="122">
        <f t="shared" ref="W310:Y310" si="141">SUM(W311:W312)</f>
        <v>12.613851249562245</v>
      </c>
      <c r="X310" s="122">
        <f t="shared" si="141"/>
        <v>5.417765203982011</v>
      </c>
      <c r="Y310" s="122">
        <f t="shared" si="141"/>
        <v>2.6885819493680891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53.066407880132516</v>
      </c>
      <c r="D311" s="98">
        <v>64.679996551452874</v>
      </c>
      <c r="E311" s="98">
        <v>59.148714562153259</v>
      </c>
      <c r="F311" s="98">
        <v>37.854310671914448</v>
      </c>
      <c r="G311" s="98">
        <v>25.838347674580035</v>
      </c>
      <c r="H311" s="98">
        <v>22.136612064176351</v>
      </c>
      <c r="I311" s="98">
        <v>21.32044026742366</v>
      </c>
      <c r="J311" s="98">
        <v>24.261035713774639</v>
      </c>
      <c r="K311" s="98">
        <v>14.612383963731725</v>
      </c>
      <c r="L311" s="98">
        <v>17.098080130788894</v>
      </c>
      <c r="M311" s="98">
        <v>13.234160946792338</v>
      </c>
      <c r="N311" s="98">
        <v>23.798140145955259</v>
      </c>
      <c r="O311" s="98">
        <v>38.177826641490732</v>
      </c>
      <c r="P311" s="98">
        <v>37.132310810149804</v>
      </c>
      <c r="Q311" s="98">
        <v>52.506101777600804</v>
      </c>
      <c r="R311" s="98">
        <v>50.850082304421719</v>
      </c>
      <c r="S311" s="98">
        <v>40.431102860917953</v>
      </c>
      <c r="T311" s="98">
        <v>34.895603814167941</v>
      </c>
      <c r="U311" s="98">
        <v>27.241034368193958</v>
      </c>
      <c r="V311" s="98">
        <v>18.033312980580423</v>
      </c>
      <c r="W311" s="98">
        <v>12.369465311757002</v>
      </c>
      <c r="X311" s="98">
        <v>5.3138086718465214</v>
      </c>
      <c r="Y311" s="98">
        <v>2.6372823542659241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1.285778565171263</v>
      </c>
      <c r="D312" s="98">
        <v>1.5436662182187788</v>
      </c>
      <c r="E312" s="98">
        <v>1.3757482423837353</v>
      </c>
      <c r="F312" s="98">
        <v>0.87294666786782471</v>
      </c>
      <c r="G312" s="98">
        <v>0.58156098225491815</v>
      </c>
      <c r="H312" s="98">
        <v>0.48667339337722521</v>
      </c>
      <c r="I312" s="98">
        <v>0.46130730415350901</v>
      </c>
      <c r="J312" s="98">
        <v>0.51885677352607829</v>
      </c>
      <c r="K312" s="98">
        <v>0.3074482743181835</v>
      </c>
      <c r="L312" s="98">
        <v>0.35500765928646255</v>
      </c>
      <c r="M312" s="98">
        <v>0.26998655755687256</v>
      </c>
      <c r="N312" s="98">
        <v>0.46626174914897484</v>
      </c>
      <c r="O312" s="98">
        <v>0.74241057739229188</v>
      </c>
      <c r="P312" s="98">
        <v>0.72374875554811835</v>
      </c>
      <c r="Q312" s="98">
        <v>1.0247773362557893</v>
      </c>
      <c r="R312" s="98">
        <v>0.98840300598424491</v>
      </c>
      <c r="S312" s="98">
        <v>0.78823954328667434</v>
      </c>
      <c r="T312" s="98">
        <v>0.67918215977032614</v>
      </c>
      <c r="U312" s="98">
        <v>0.52942746189703471</v>
      </c>
      <c r="V312" s="98">
        <v>0.3564956540863537</v>
      </c>
      <c r="W312" s="98">
        <v>0.24438593780524237</v>
      </c>
      <c r="X312" s="98">
        <v>0.10395653213548976</v>
      </c>
      <c r="Y312" s="98">
        <v>5.1299595102165245E-2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0.10756938125155853</v>
      </c>
      <c r="D313" s="122">
        <f t="shared" si="142"/>
        <v>0.24815097673850631</v>
      </c>
      <c r="E313" s="122">
        <f t="shared" si="142"/>
        <v>0.38184374430417845</v>
      </c>
      <c r="F313" s="122">
        <f t="shared" si="142"/>
        <v>0.17401365521187168</v>
      </c>
      <c r="G313" s="122">
        <f t="shared" si="142"/>
        <v>0.13205307412104572</v>
      </c>
      <c r="H313" s="122">
        <f t="shared" si="142"/>
        <v>0.22260740324811387</v>
      </c>
      <c r="I313" s="122">
        <f t="shared" si="142"/>
        <v>0.40713445024895956</v>
      </c>
      <c r="J313" s="122">
        <f t="shared" si="142"/>
        <v>0.33029756244635411</v>
      </c>
      <c r="K313" s="122">
        <f t="shared" si="142"/>
        <v>0.21944082371141177</v>
      </c>
      <c r="L313" s="122">
        <f t="shared" si="142"/>
        <v>0.27937019179954298</v>
      </c>
      <c r="M313" s="122">
        <f t="shared" si="142"/>
        <v>0.21758394075672513</v>
      </c>
      <c r="N313" s="122">
        <f t="shared" si="142"/>
        <v>0.78932695523359375</v>
      </c>
      <c r="O313" s="122">
        <f t="shared" si="142"/>
        <v>0.81555152229789973</v>
      </c>
      <c r="P313" s="122">
        <f t="shared" si="142"/>
        <v>0.61962476988594128</v>
      </c>
      <c r="Q313" s="122">
        <f t="shared" si="142"/>
        <v>1.119627726394387</v>
      </c>
      <c r="R313" s="122">
        <f t="shared" si="142"/>
        <v>1.0800980188673246</v>
      </c>
      <c r="S313" s="122">
        <f t="shared" si="142"/>
        <v>1.2748186362556051</v>
      </c>
      <c r="T313" s="122">
        <f t="shared" si="142"/>
        <v>2.7496640041138729</v>
      </c>
      <c r="U313" s="122">
        <f t="shared" si="142"/>
        <v>2.4267116497749326</v>
      </c>
      <c r="V313" s="122">
        <f t="shared" si="142"/>
        <v>0.98684912383025047</v>
      </c>
      <c r="W313" s="122">
        <f t="shared" si="142"/>
        <v>2.1030032229040936</v>
      </c>
      <c r="X313" s="122">
        <f t="shared" si="142"/>
        <v>0.87591378149100807</v>
      </c>
      <c r="Y313" s="122">
        <f t="shared" si="142"/>
        <v>0.41953674775059907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0.10756938125155853</v>
      </c>
      <c r="D314" s="98">
        <v>0.24815097673850631</v>
      </c>
      <c r="E314" s="98">
        <v>0.38184374430417845</v>
      </c>
      <c r="F314" s="98">
        <v>0.17401365521187168</v>
      </c>
      <c r="G314" s="98">
        <v>0.13205307412104572</v>
      </c>
      <c r="H314" s="98">
        <v>0.22260740324811387</v>
      </c>
      <c r="I314" s="98">
        <v>0.40713445024895956</v>
      </c>
      <c r="J314" s="98">
        <v>0.33029756244635411</v>
      </c>
      <c r="K314" s="98">
        <v>0.21944082371141177</v>
      </c>
      <c r="L314" s="98">
        <v>0.27937019179954298</v>
      </c>
      <c r="M314" s="98">
        <v>0.21758394075672513</v>
      </c>
      <c r="N314" s="98">
        <v>0.78932695523359375</v>
      </c>
      <c r="O314" s="98">
        <v>0.81555152229789973</v>
      </c>
      <c r="P314" s="98">
        <v>0.61962476988594128</v>
      </c>
      <c r="Q314" s="98">
        <v>1.119627726394387</v>
      </c>
      <c r="R314" s="98">
        <v>1.0800980188673246</v>
      </c>
      <c r="S314" s="98">
        <v>1.2748186362556051</v>
      </c>
      <c r="T314" s="98">
        <v>2.7496640041138729</v>
      </c>
      <c r="U314" s="98">
        <v>2.4267116497749326</v>
      </c>
      <c r="V314" s="98">
        <v>0.98684912383025047</v>
      </c>
      <c r="W314" s="98">
        <v>2.1030032229040936</v>
      </c>
      <c r="X314" s="98">
        <v>0.87591378149100807</v>
      </c>
      <c r="Y314" s="98">
        <v>0.41953674775059907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7.4303686678937169</v>
      </c>
      <c r="D315" s="122">
        <v>9.2787316882898558</v>
      </c>
      <c r="E315" s="122">
        <v>8.0680145456960979</v>
      </c>
      <c r="F315" s="122">
        <v>5.7870967276921448</v>
      </c>
      <c r="G315" s="122">
        <v>3.6105433022365054</v>
      </c>
      <c r="H315" s="122">
        <v>3.6546165008830602</v>
      </c>
      <c r="I315" s="122">
        <v>4.135412017676142</v>
      </c>
      <c r="J315" s="122">
        <v>4.6181889819601052</v>
      </c>
      <c r="K315" s="122">
        <v>2.7639757394677229</v>
      </c>
      <c r="L315" s="122">
        <v>2.991558290085377</v>
      </c>
      <c r="M315" s="122">
        <v>2.2629045808849129</v>
      </c>
      <c r="N315" s="122">
        <v>3.7610022620938501</v>
      </c>
      <c r="O315" s="122">
        <v>5.9306343821036194</v>
      </c>
      <c r="P315" s="122">
        <v>7.1308736719656878</v>
      </c>
      <c r="Q315" s="122">
        <v>10.491008449206735</v>
      </c>
      <c r="R315" s="122">
        <v>10.619650974364415</v>
      </c>
      <c r="S315" s="122">
        <v>8.9381819205803517</v>
      </c>
      <c r="T315" s="122">
        <v>8.9597831089085584</v>
      </c>
      <c r="U315" s="122">
        <v>7.8863277105529273</v>
      </c>
      <c r="V315" s="122">
        <v>5.7939413964333859</v>
      </c>
      <c r="W315" s="122">
        <v>3.8632621148189763</v>
      </c>
      <c r="X315" s="122">
        <v>2.2686358838966743</v>
      </c>
      <c r="Y315" s="122">
        <v>1.5665317053151948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1.752052640483847</v>
      </c>
      <c r="D316" s="98">
        <v>1.1430234203243999</v>
      </c>
      <c r="E316" s="98">
        <v>0.74160311229747922</v>
      </c>
      <c r="F316" s="98">
        <v>1.0637932884962027</v>
      </c>
      <c r="G316" s="98">
        <v>1.1554994483509275</v>
      </c>
      <c r="H316" s="98">
        <v>0.31426556532578115</v>
      </c>
      <c r="I316" s="98">
        <v>2.5590454722364808</v>
      </c>
      <c r="J316" s="98">
        <v>2.9834575658048261</v>
      </c>
      <c r="K316" s="98">
        <v>2.4525516605217739</v>
      </c>
      <c r="L316" s="98">
        <v>2.6344601416658406</v>
      </c>
      <c r="M316" s="98">
        <v>2.2610929074919039</v>
      </c>
      <c r="N316" s="98">
        <v>3.7543516847695177</v>
      </c>
      <c r="O316" s="98">
        <v>5.6641885703698653</v>
      </c>
      <c r="P316" s="98">
        <v>5.3223917015834381</v>
      </c>
      <c r="Q316" s="98">
        <v>4.5022220586408972</v>
      </c>
      <c r="R316" s="98">
        <v>5.1958820937700763</v>
      </c>
      <c r="S316" s="98">
        <v>5.13513772200566</v>
      </c>
      <c r="T316" s="98">
        <v>5.012376110289984</v>
      </c>
      <c r="U316" s="98">
        <v>4.7178911070484766</v>
      </c>
      <c r="V316" s="98">
        <v>4.459633397069922</v>
      </c>
      <c r="W316" s="98">
        <v>2.4870065330719466</v>
      </c>
      <c r="X316" s="98">
        <v>2.2630231477280494</v>
      </c>
      <c r="Y316" s="98">
        <v>1.5639411139448909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2.9961189008496638E-3</v>
      </c>
      <c r="D317" s="98">
        <v>2.7542531311563925E-4</v>
      </c>
      <c r="E317" s="98">
        <v>0</v>
      </c>
      <c r="F317" s="98">
        <v>0</v>
      </c>
      <c r="G317" s="98">
        <v>0</v>
      </c>
      <c r="H317" s="98">
        <v>0</v>
      </c>
      <c r="I317" s="98">
        <v>4.8436425281367271E-4</v>
      </c>
      <c r="J317" s="98">
        <v>1.6315496877807548E-3</v>
      </c>
      <c r="K317" s="98">
        <v>1.3682897379055431E-3</v>
      </c>
      <c r="L317" s="98">
        <v>1.4729401849498185E-3</v>
      </c>
      <c r="M317" s="98">
        <v>1.8116733930091337E-3</v>
      </c>
      <c r="N317" s="98">
        <v>6.6505773243322134E-3</v>
      </c>
      <c r="O317" s="98">
        <v>1.5867944942314788E-3</v>
      </c>
      <c r="P317" s="98">
        <v>1.1024086951754337E-2</v>
      </c>
      <c r="Q317" s="98">
        <v>0</v>
      </c>
      <c r="R317" s="98">
        <v>4.2710210988348048E-3</v>
      </c>
      <c r="S317" s="98">
        <v>4.8217040036131927E-3</v>
      </c>
      <c r="T317" s="98">
        <v>4.6502378076345588E-3</v>
      </c>
      <c r="U317" s="98">
        <v>4.8813219689012128E-3</v>
      </c>
      <c r="V317" s="98">
        <v>4.649286844913697E-3</v>
      </c>
      <c r="W317" s="98">
        <v>9.1655512015825086E-3</v>
      </c>
      <c r="X317" s="98">
        <v>5.6127361686251175E-3</v>
      </c>
      <c r="Y317" s="98">
        <v>2.5905913703038351E-3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6.9953252034877871E-4</v>
      </c>
      <c r="D318" s="101">
        <v>6.2929223793530209E-5</v>
      </c>
      <c r="E318" s="101">
        <v>0</v>
      </c>
      <c r="F318" s="101">
        <v>0</v>
      </c>
      <c r="G318" s="101">
        <v>0</v>
      </c>
      <c r="H318" s="101">
        <v>0</v>
      </c>
      <c r="I318" s="101">
        <v>1.0788873447687451E-4</v>
      </c>
      <c r="J318" s="101">
        <v>4.1610745773468472E-4</v>
      </c>
      <c r="K318" s="101">
        <v>3.2302973067553983E-4</v>
      </c>
      <c r="L318" s="101">
        <v>3.3383854669926928E-4</v>
      </c>
      <c r="M318" s="101">
        <v>4.7336135487955272E-4</v>
      </c>
      <c r="N318" s="101">
        <v>1.057753814941604E-3</v>
      </c>
      <c r="O318" s="101">
        <v>2.7064298058981337E-4</v>
      </c>
      <c r="P318" s="101">
        <v>1.9448804829684144E-3</v>
      </c>
      <c r="Q318" s="101">
        <v>0</v>
      </c>
      <c r="R318" s="101">
        <v>1.1035886138744462E-3</v>
      </c>
      <c r="S318" s="101">
        <v>1.1756770253236232E-3</v>
      </c>
      <c r="T318" s="101">
        <v>1.1633745794168461E-3</v>
      </c>
      <c r="U318" s="101">
        <v>1.1993071491499176E-3</v>
      </c>
      <c r="V318" s="101">
        <v>1.2409291578625577E-3</v>
      </c>
      <c r="W318" s="101">
        <v>1.9638339362029909E-3</v>
      </c>
      <c r="X318" s="101">
        <v>1.4251984799313448E-3</v>
      </c>
      <c r="Y318" s="101">
        <v>8.1622169384322279E-4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2.2965863805008853E-3</v>
      </c>
      <c r="D319" s="104">
        <v>2.1249608932210904E-4</v>
      </c>
      <c r="E319" s="104">
        <v>0</v>
      </c>
      <c r="F319" s="104">
        <v>0</v>
      </c>
      <c r="G319" s="104">
        <v>0</v>
      </c>
      <c r="H319" s="104">
        <v>0</v>
      </c>
      <c r="I319" s="104">
        <v>3.7647551833679821E-4</v>
      </c>
      <c r="J319" s="104">
        <v>1.21544223004607E-3</v>
      </c>
      <c r="K319" s="104">
        <v>1.0452600072300032E-3</v>
      </c>
      <c r="L319" s="104">
        <v>1.1391016382505492E-3</v>
      </c>
      <c r="M319" s="104">
        <v>1.338312038129581E-3</v>
      </c>
      <c r="N319" s="104">
        <v>5.5928235093906089E-3</v>
      </c>
      <c r="O319" s="104">
        <v>1.3161515136416654E-3</v>
      </c>
      <c r="P319" s="104">
        <v>9.0792064687859227E-3</v>
      </c>
      <c r="Q319" s="104">
        <v>0</v>
      </c>
      <c r="R319" s="104">
        <v>3.1674324849603583E-3</v>
      </c>
      <c r="S319" s="104">
        <v>3.6460269782895693E-3</v>
      </c>
      <c r="T319" s="104">
        <v>3.4868632282177127E-3</v>
      </c>
      <c r="U319" s="104">
        <v>3.6820148197512954E-3</v>
      </c>
      <c r="V319" s="104">
        <v>3.4083576870511398E-3</v>
      </c>
      <c r="W319" s="104">
        <v>7.2017172653795185E-3</v>
      </c>
      <c r="X319" s="104">
        <v>4.1875376886937729E-3</v>
      </c>
      <c r="Y319" s="104">
        <v>1.7743696764606122E-3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5.261593848733277</v>
      </c>
      <c r="D320" s="101">
        <v>8.0660778787666967</v>
      </c>
      <c r="E320" s="101">
        <v>7.2912840244260542</v>
      </c>
      <c r="F320" s="101">
        <v>4.7196965068254899</v>
      </c>
      <c r="G320" s="101">
        <v>2.4329496426635666</v>
      </c>
      <c r="H320" s="101">
        <v>3.3156382112197536</v>
      </c>
      <c r="I320" s="101">
        <v>1.506127560585248</v>
      </c>
      <c r="J320" s="101">
        <v>1.4830578869747979</v>
      </c>
      <c r="K320" s="101">
        <v>0.29049325199909698</v>
      </c>
      <c r="L320" s="101">
        <v>0.34230002617784294</v>
      </c>
      <c r="M320" s="101">
        <v>0</v>
      </c>
      <c r="N320" s="101">
        <v>0</v>
      </c>
      <c r="O320" s="101">
        <v>0.25109351131888813</v>
      </c>
      <c r="P320" s="101">
        <v>1.6535829728239657</v>
      </c>
      <c r="Q320" s="101">
        <v>5.5461912374655151</v>
      </c>
      <c r="R320" s="101">
        <v>4.9865971896926613</v>
      </c>
      <c r="S320" s="101">
        <v>3.5083964370957363</v>
      </c>
      <c r="T320" s="101">
        <v>3.5728442741631401</v>
      </c>
      <c r="U320" s="101">
        <v>2.852176471139932</v>
      </c>
      <c r="V320" s="101">
        <v>1.1698126667741173</v>
      </c>
      <c r="W320" s="101">
        <v>1.2081746329826677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0.41372605977574262</v>
      </c>
      <c r="D321" s="104">
        <v>6.9354963885643703E-2</v>
      </c>
      <c r="E321" s="104">
        <v>3.5127408972565263E-2</v>
      </c>
      <c r="F321" s="104">
        <v>3.6069323704521782E-3</v>
      </c>
      <c r="G321" s="104">
        <v>2.2094211222011238E-2</v>
      </c>
      <c r="H321" s="104">
        <v>2.4712724337525773E-2</v>
      </c>
      <c r="I321" s="104">
        <v>6.9754620601599274E-2</v>
      </c>
      <c r="J321" s="104">
        <v>0.15004197949269976</v>
      </c>
      <c r="K321" s="104">
        <v>1.9562537208946861E-2</v>
      </c>
      <c r="L321" s="104">
        <v>1.3325182056743299E-2</v>
      </c>
      <c r="M321" s="104">
        <v>0</v>
      </c>
      <c r="N321" s="104">
        <v>0</v>
      </c>
      <c r="O321" s="104">
        <v>1.3765505920634935E-2</v>
      </c>
      <c r="P321" s="104">
        <v>0.14387491060652971</v>
      </c>
      <c r="Q321" s="104">
        <v>0.44259515310032188</v>
      </c>
      <c r="R321" s="104">
        <v>0.4329006698028417</v>
      </c>
      <c r="S321" s="104">
        <v>0.28982605747534174</v>
      </c>
      <c r="T321" s="104">
        <v>0.36991248664780085</v>
      </c>
      <c r="U321" s="104">
        <v>0.31137881039561799</v>
      </c>
      <c r="V321" s="104">
        <v>0.15984604574443312</v>
      </c>
      <c r="W321" s="104">
        <v>0.15891539756277931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9.6598626747796248E-2</v>
      </c>
      <c r="D322" s="98">
        <v>1.5839745178916485E-2</v>
      </c>
      <c r="E322" s="98">
        <v>9.8000854354595209E-3</v>
      </c>
      <c r="F322" s="98">
        <v>8.5558867113053971E-4</v>
      </c>
      <c r="G322" s="98">
        <v>4.4905954398619203E-3</v>
      </c>
      <c r="H322" s="98">
        <v>6.7706258337093704E-3</v>
      </c>
      <c r="I322" s="98">
        <v>1.5535126235278399E-2</v>
      </c>
      <c r="J322" s="98">
        <v>3.8292128104741814E-2</v>
      </c>
      <c r="K322" s="98">
        <v>4.6185417920867524E-3</v>
      </c>
      <c r="L322" s="98">
        <v>3.0194866858063666E-3</v>
      </c>
      <c r="M322" s="98">
        <v>0</v>
      </c>
      <c r="N322" s="98">
        <v>0</v>
      </c>
      <c r="O322" s="98">
        <v>2.3475059381701103E-3</v>
      </c>
      <c r="P322" s="98">
        <v>2.5245766362955804E-2</v>
      </c>
      <c r="Q322" s="98">
        <v>0.11791784310624404</v>
      </c>
      <c r="R322" s="98">
        <v>0.111867543410091</v>
      </c>
      <c r="S322" s="98">
        <v>7.0625827808625391E-2</v>
      </c>
      <c r="T322" s="98">
        <v>9.2548573741442319E-2</v>
      </c>
      <c r="U322" s="98">
        <v>7.6519003802513225E-2</v>
      </c>
      <c r="V322" s="98">
        <v>4.2719984228694434E-2</v>
      </c>
      <c r="W322" s="98">
        <v>3.3866336261066832E-2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0.31712743302794638</v>
      </c>
      <c r="D323" s="98">
        <v>5.3515218706727222E-2</v>
      </c>
      <c r="E323" s="98">
        <v>2.5327323537105741E-2</v>
      </c>
      <c r="F323" s="98">
        <v>2.7513436993216386E-3</v>
      </c>
      <c r="G323" s="98">
        <v>1.7603615782149317E-2</v>
      </c>
      <c r="H323" s="98">
        <v>1.7942098503816402E-2</v>
      </c>
      <c r="I323" s="98">
        <v>5.4219494366320876E-2</v>
      </c>
      <c r="J323" s="98">
        <v>0.11174985138795795</v>
      </c>
      <c r="K323" s="98">
        <v>1.4943995416860109E-2</v>
      </c>
      <c r="L323" s="98">
        <v>1.0305695370936932E-2</v>
      </c>
      <c r="M323" s="98">
        <v>0</v>
      </c>
      <c r="N323" s="98">
        <v>0</v>
      </c>
      <c r="O323" s="98">
        <v>1.1417999982464825E-2</v>
      </c>
      <c r="P323" s="98">
        <v>0.1186291442435739</v>
      </c>
      <c r="Q323" s="98">
        <v>0.32467730999407785</v>
      </c>
      <c r="R323" s="98">
        <v>0.32103312639275067</v>
      </c>
      <c r="S323" s="98">
        <v>0.21920022966671637</v>
      </c>
      <c r="T323" s="98">
        <v>0.27736391290635853</v>
      </c>
      <c r="U323" s="98">
        <v>0.23485980659310476</v>
      </c>
      <c r="V323" s="98">
        <v>0.11712606151573868</v>
      </c>
      <c r="W323" s="98">
        <v>0.12504906130171248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3.1650418516036982</v>
      </c>
      <c r="D324" s="122">
        <v>3.9819401192854014</v>
      </c>
      <c r="E324" s="122">
        <v>3.2550311686158429</v>
      </c>
      <c r="F324" s="122">
        <v>2.522249630081479</v>
      </c>
      <c r="G324" s="122">
        <v>1.4769250074965581</v>
      </c>
      <c r="H324" s="122">
        <v>1.3502830444163176</v>
      </c>
      <c r="I324" s="122">
        <v>1.4214533683707831</v>
      </c>
      <c r="J324" s="122">
        <v>1.704875309149317</v>
      </c>
      <c r="K324" s="122">
        <v>0.83620450252085932</v>
      </c>
      <c r="L324" s="122">
        <v>0.97933648382866467</v>
      </c>
      <c r="M324" s="122">
        <v>0.64619391512244539</v>
      </c>
      <c r="N324" s="122">
        <v>0.96954779576469408</v>
      </c>
      <c r="O324" s="122">
        <v>1.6102752236071773</v>
      </c>
      <c r="P324" s="122">
        <v>1.7995232285095744</v>
      </c>
      <c r="Q324" s="122">
        <v>2.597443816069557</v>
      </c>
      <c r="R324" s="122">
        <v>2.4424372158930745</v>
      </c>
      <c r="S324" s="122">
        <v>2.5388026122899543</v>
      </c>
      <c r="T324" s="122">
        <v>2.8338539901054847</v>
      </c>
      <c r="U324" s="122">
        <v>2.5406447031576254</v>
      </c>
      <c r="V324" s="122">
        <v>2.5809704198033381</v>
      </c>
      <c r="W324" s="122">
        <v>1.7771808537247193</v>
      </c>
      <c r="X324" s="122">
        <v>0.8781660632078413</v>
      </c>
      <c r="Y324" s="122">
        <v>0.57901040281285931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2.9892867344625675</v>
      </c>
      <c r="D325" s="98">
        <v>3.4057549804351144</v>
      </c>
      <c r="E325" s="98">
        <v>2.8352146460698942</v>
      </c>
      <c r="F325" s="98">
        <v>2.4968148873755127</v>
      </c>
      <c r="G325" s="98">
        <v>0.96008579935170169</v>
      </c>
      <c r="H325" s="98">
        <v>1.1700346200545129</v>
      </c>
      <c r="I325" s="98">
        <v>1.308389817024554</v>
      </c>
      <c r="J325" s="98">
        <v>1.4814971060299746</v>
      </c>
      <c r="K325" s="98">
        <v>0.76295590475920017</v>
      </c>
      <c r="L325" s="98">
        <v>0.9726877476745931</v>
      </c>
      <c r="M325" s="98">
        <v>0.60577237027865183</v>
      </c>
      <c r="N325" s="98">
        <v>0.89154595438187312</v>
      </c>
      <c r="O325" s="98">
        <v>1.3234218819198496</v>
      </c>
      <c r="P325" s="98">
        <v>1.7913391049171075</v>
      </c>
      <c r="Q325" s="98">
        <v>2.4882456432282587</v>
      </c>
      <c r="R325" s="98">
        <v>2.386618797600891</v>
      </c>
      <c r="S325" s="98">
        <v>2.5039594800230391</v>
      </c>
      <c r="T325" s="98">
        <v>2.7399337943957343</v>
      </c>
      <c r="U325" s="98">
        <v>2.3519268320351783</v>
      </c>
      <c r="V325" s="98">
        <v>2.2056508991751014</v>
      </c>
      <c r="W325" s="98">
        <v>1.7091230912029263</v>
      </c>
      <c r="X325" s="98">
        <v>0.85610269341695278</v>
      </c>
      <c r="Y325" s="98">
        <v>0.53414195333786374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0.17575511714113079</v>
      </c>
      <c r="D326" s="33">
        <v>0.57618513885028688</v>
      </c>
      <c r="E326" s="33">
        <v>0.41981652254594848</v>
      </c>
      <c r="F326" s="33">
        <v>2.5434742705966181E-2</v>
      </c>
      <c r="G326" s="33">
        <v>0.5168392081448564</v>
      </c>
      <c r="H326" s="33">
        <v>0.18024842436180469</v>
      </c>
      <c r="I326" s="33">
        <v>0.11306355134622896</v>
      </c>
      <c r="J326" s="33">
        <v>0.22337820311934226</v>
      </c>
      <c r="K326" s="33">
        <v>7.3248597761659109E-2</v>
      </c>
      <c r="L326" s="33">
        <v>6.6487361540715764E-3</v>
      </c>
      <c r="M326" s="33">
        <v>4.0421544843793525E-2</v>
      </c>
      <c r="N326" s="33">
        <v>7.8001841382820999E-2</v>
      </c>
      <c r="O326" s="33">
        <v>0.28685334168732785</v>
      </c>
      <c r="P326" s="33">
        <v>8.1841235924668184E-3</v>
      </c>
      <c r="Q326" s="33">
        <v>0.10919817284129842</v>
      </c>
      <c r="R326" s="33">
        <v>5.58184182921833E-2</v>
      </c>
      <c r="S326" s="33">
        <v>3.484313226691519E-2</v>
      </c>
      <c r="T326" s="33">
        <v>9.3920195709750381E-2</v>
      </c>
      <c r="U326" s="33">
        <v>0.18871787112244695</v>
      </c>
      <c r="V326" s="33">
        <v>0.3753195206282367</v>
      </c>
      <c r="W326" s="33">
        <v>6.8057762521793186E-2</v>
      </c>
      <c r="X326" s="33">
        <v>2.2063369790888541E-2</v>
      </c>
      <c r="Y326" s="33">
        <v>4.4868449474995582E-2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0.5073733696786914</v>
      </c>
      <c r="D328" s="119">
        <f t="shared" si="143"/>
        <v>0.51286865954018135</v>
      </c>
      <c r="E328" s="119">
        <f t="shared" si="143"/>
        <v>0.51749456699825147</v>
      </c>
      <c r="F328" s="119">
        <f t="shared" si="143"/>
        <v>0.52157612340857262</v>
      </c>
      <c r="G328" s="119">
        <f t="shared" si="143"/>
        <v>0.52664754805195646</v>
      </c>
      <c r="H328" s="119">
        <f t="shared" si="143"/>
        <v>0.53447536617151992</v>
      </c>
      <c r="I328" s="119">
        <f t="shared" si="143"/>
        <v>0.54149355239274366</v>
      </c>
      <c r="J328" s="119">
        <f t="shared" si="143"/>
        <v>0.54625697389138805</v>
      </c>
      <c r="K328" s="119">
        <f t="shared" si="143"/>
        <v>0.55149395949664015</v>
      </c>
      <c r="L328" s="119">
        <f t="shared" si="143"/>
        <v>0.55893580540929155</v>
      </c>
      <c r="M328" s="119">
        <f t="shared" si="143"/>
        <v>0.57289779321301704</v>
      </c>
      <c r="N328" s="119">
        <f t="shared" si="143"/>
        <v>0.60147204306457136</v>
      </c>
      <c r="O328" s="119">
        <f t="shared" si="143"/>
        <v>0.62893447813584769</v>
      </c>
      <c r="P328" s="119">
        <f t="shared" si="143"/>
        <v>0.66254679755959855</v>
      </c>
      <c r="Q328" s="119">
        <f t="shared" si="143"/>
        <v>0.69349195037417932</v>
      </c>
      <c r="R328" s="119">
        <f t="shared" ref="R328:V328" si="144">IF(R309=0,"",R309/R290)</f>
        <v>0.70964083288976609</v>
      </c>
      <c r="S328" s="119">
        <f t="shared" si="144"/>
        <v>0.72554428158375084</v>
      </c>
      <c r="T328" s="119">
        <f t="shared" si="144"/>
        <v>0.75430835797566642</v>
      </c>
      <c r="U328" s="119">
        <f t="shared" si="144"/>
        <v>0.76720315254021743</v>
      </c>
      <c r="V328" s="119">
        <f t="shared" si="144"/>
        <v>0.75955659739452186</v>
      </c>
      <c r="W328" s="119">
        <f t="shared" ref="W328:Y328" si="145">IF(W309=0,"",W309/W290)</f>
        <v>0.80703799705663226</v>
      </c>
      <c r="X328" s="119">
        <f t="shared" si="145"/>
        <v>0.80584438592878593</v>
      </c>
      <c r="Y328" s="119">
        <f t="shared" si="145"/>
        <v>0.79976625051621009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0.49419131170754271</v>
      </c>
      <c r="D329" s="124">
        <f t="shared" si="146"/>
        <v>0.49874198696504435</v>
      </c>
      <c r="E329" s="124">
        <f t="shared" si="146"/>
        <v>0.50352456370852638</v>
      </c>
      <c r="F329" s="124">
        <f t="shared" si="146"/>
        <v>0.50838788811019842</v>
      </c>
      <c r="G329" s="124">
        <f t="shared" si="146"/>
        <v>0.51342535381660981</v>
      </c>
      <c r="H329" s="124">
        <f t="shared" si="146"/>
        <v>0.51869516145974037</v>
      </c>
      <c r="I329" s="124">
        <f t="shared" si="146"/>
        <v>0.52429977012217954</v>
      </c>
      <c r="J329" s="124">
        <f t="shared" si="146"/>
        <v>0.53049945679160371</v>
      </c>
      <c r="K329" s="124">
        <f t="shared" si="146"/>
        <v>0.53748174648774039</v>
      </c>
      <c r="L329" s="124">
        <f t="shared" si="146"/>
        <v>0.54534492471980722</v>
      </c>
      <c r="M329" s="124">
        <f t="shared" si="146"/>
        <v>0.55992512346959278</v>
      </c>
      <c r="N329" s="124">
        <f t="shared" si="146"/>
        <v>0.58295217594945126</v>
      </c>
      <c r="O329" s="124">
        <f t="shared" si="146"/>
        <v>0.61588762701002453</v>
      </c>
      <c r="P329" s="124">
        <f t="shared" si="146"/>
        <v>0.65468472388846377</v>
      </c>
      <c r="Q329" s="124">
        <f t="shared" si="146"/>
        <v>0.68736614885083103</v>
      </c>
      <c r="R329" s="124">
        <f t="shared" ref="R329:V329" si="147">IF(R310=0,"",R310/R291)</f>
        <v>0.70394592579498438</v>
      </c>
      <c r="S329" s="124">
        <f t="shared" si="147"/>
        <v>0.71666690696629543</v>
      </c>
      <c r="T329" s="124">
        <f t="shared" si="147"/>
        <v>0.72700097961701204</v>
      </c>
      <c r="U329" s="124">
        <f t="shared" si="147"/>
        <v>0.73601645562222828</v>
      </c>
      <c r="V329" s="124">
        <f t="shared" si="147"/>
        <v>0.74430082702254852</v>
      </c>
      <c r="W329" s="124">
        <f t="shared" ref="W329:Y329" si="148">IF(W310=0,"",W310/W291)</f>
        <v>0.75049717881461619</v>
      </c>
      <c r="X329" s="124">
        <f t="shared" si="148"/>
        <v>0.75414293484759121</v>
      </c>
      <c r="Y329" s="124">
        <f t="shared" si="148"/>
        <v>0.75672188126727935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0.48820805391204442</v>
      </c>
      <c r="D330" s="111">
        <f t="shared" si="149"/>
        <v>0.49284600722171523</v>
      </c>
      <c r="E330" s="111">
        <f t="shared" si="149"/>
        <v>0.49777644453947434</v>
      </c>
      <c r="F330" s="111">
        <f t="shared" si="149"/>
        <v>0.50268894556587929</v>
      </c>
      <c r="G330" s="111">
        <f t="shared" si="149"/>
        <v>0.50786340586996415</v>
      </c>
      <c r="H330" s="111">
        <f t="shared" si="149"/>
        <v>0.51326406475005937</v>
      </c>
      <c r="I330" s="111">
        <f t="shared" si="149"/>
        <v>0.51895830995165615</v>
      </c>
      <c r="J330" s="111">
        <f t="shared" si="149"/>
        <v>0.52522569851514589</v>
      </c>
      <c r="K330" s="111">
        <f t="shared" si="149"/>
        <v>0.53230165207392444</v>
      </c>
      <c r="L330" s="111">
        <f t="shared" si="149"/>
        <v>0.54024500687451671</v>
      </c>
      <c r="M330" s="111">
        <f t="shared" si="149"/>
        <v>0.55494292954556612</v>
      </c>
      <c r="N330" s="111">
        <f t="shared" si="149"/>
        <v>0.57822750705766834</v>
      </c>
      <c r="O330" s="111">
        <f t="shared" si="149"/>
        <v>0.6113213650756677</v>
      </c>
      <c r="P330" s="111">
        <f t="shared" si="149"/>
        <v>0.65030778385592203</v>
      </c>
      <c r="Q330" s="111">
        <f t="shared" si="149"/>
        <v>0.68319743616034512</v>
      </c>
      <c r="R330" s="111">
        <f t="shared" ref="R330:V330" si="150">IF(R311=0,"",R311/R292)</f>
        <v>0.6999181923495672</v>
      </c>
      <c r="S330" s="111">
        <f t="shared" si="150"/>
        <v>0.71272991146758247</v>
      </c>
      <c r="T330" s="111">
        <f t="shared" si="150"/>
        <v>0.72315851264100739</v>
      </c>
      <c r="U330" s="111">
        <f t="shared" si="150"/>
        <v>0.73225959746025171</v>
      </c>
      <c r="V330" s="111">
        <f t="shared" si="150"/>
        <v>0.74055742231573873</v>
      </c>
      <c r="W330" s="111">
        <f t="shared" ref="W330:Y330" si="151">IF(W311=0,"",W311/W292)</f>
        <v>0.74681576849474496</v>
      </c>
      <c r="X330" s="111">
        <f t="shared" si="151"/>
        <v>0.75053300833891212</v>
      </c>
      <c r="Y330" s="111">
        <f t="shared" si="151"/>
        <v>0.75315781031502316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>
        <f t="shared" si="155"/>
        <v>2.2588547130186836</v>
      </c>
      <c r="E332" s="124">
        <f t="shared" si="155"/>
        <v>2.3475460752853263</v>
      </c>
      <c r="F332" s="124">
        <f t="shared" si="155"/>
        <v>2.4369497674514977</v>
      </c>
      <c r="G332" s="124">
        <f t="shared" si="155"/>
        <v>2.5275837341301415</v>
      </c>
      <c r="H332" s="124">
        <f t="shared" si="155"/>
        <v>2.6193665743097108</v>
      </c>
      <c r="I332" s="124">
        <f t="shared" si="155"/>
        <v>2.712406859025839</v>
      </c>
      <c r="J332" s="124">
        <f t="shared" si="155"/>
        <v>2.8071911954975586</v>
      </c>
      <c r="K332" s="124">
        <f t="shared" si="155"/>
        <v>2.9041050172155622</v>
      </c>
      <c r="L332" s="124">
        <f t="shared" si="155"/>
        <v>3.0031994368089894</v>
      </c>
      <c r="M332" s="124">
        <f t="shared" si="155"/>
        <v>3.1167543374286821</v>
      </c>
      <c r="N332" s="124">
        <f t="shared" si="155"/>
        <v>3.2484150526112892</v>
      </c>
      <c r="O332" s="124">
        <f t="shared" si="155"/>
        <v>3.3979467126630176</v>
      </c>
      <c r="P332" s="124">
        <f t="shared" si="155"/>
        <v>3.550796895953428</v>
      </c>
      <c r="Q332" s="124">
        <f t="shared" si="155"/>
        <v>3.6681070680995935</v>
      </c>
      <c r="R332" s="124">
        <f t="shared" ref="R332:V332" si="156">IF(R313=0,"",R313/R294)</f>
        <v>3.6935256155318674</v>
      </c>
      <c r="S332" s="124">
        <f t="shared" si="156"/>
        <v>3.6963498985798973</v>
      </c>
      <c r="T332" s="124">
        <f t="shared" si="156"/>
        <v>3.6994879908554865</v>
      </c>
      <c r="U332" s="124">
        <f t="shared" si="156"/>
        <v>3.7029747600505867</v>
      </c>
      <c r="V332" s="124">
        <f t="shared" si="156"/>
        <v>3.7129383302339773</v>
      </c>
      <c r="W332" s="124">
        <f t="shared" ref="W332:Y332" si="157">IF(W313=0,"",W313/W294)</f>
        <v>3.745640699644714</v>
      </c>
      <c r="X332" s="124">
        <f t="shared" si="157"/>
        <v>3.7863498254075396</v>
      </c>
      <c r="Y332" s="124">
        <f t="shared" si="157"/>
        <v>3.8322362464421693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>
        <f t="shared" si="158"/>
        <v>2.2588547130186836</v>
      </c>
      <c r="E333" s="111">
        <f t="shared" si="158"/>
        <v>2.3475460752853263</v>
      </c>
      <c r="F333" s="111">
        <f t="shared" si="158"/>
        <v>2.4369497674514977</v>
      </c>
      <c r="G333" s="111">
        <f t="shared" si="158"/>
        <v>2.5275837341301415</v>
      </c>
      <c r="H333" s="111">
        <f t="shared" si="158"/>
        <v>2.6193665743097108</v>
      </c>
      <c r="I333" s="111">
        <f t="shared" si="158"/>
        <v>2.712406859025839</v>
      </c>
      <c r="J333" s="111">
        <f t="shared" si="158"/>
        <v>2.8071911954975586</v>
      </c>
      <c r="K333" s="111">
        <f t="shared" si="158"/>
        <v>2.9041050172155622</v>
      </c>
      <c r="L333" s="111">
        <f t="shared" si="158"/>
        <v>3.0031994368089894</v>
      </c>
      <c r="M333" s="111">
        <f t="shared" si="158"/>
        <v>3.1167543374286821</v>
      </c>
      <c r="N333" s="111">
        <f t="shared" si="158"/>
        <v>3.2484150526112892</v>
      </c>
      <c r="O333" s="111">
        <f t="shared" si="158"/>
        <v>3.3979467126630176</v>
      </c>
      <c r="P333" s="111">
        <f t="shared" si="158"/>
        <v>3.550796895953428</v>
      </c>
      <c r="Q333" s="111">
        <f t="shared" si="158"/>
        <v>3.6681070680995935</v>
      </c>
      <c r="R333" s="111">
        <f t="shared" ref="R333:V333" si="159">IF(R314=0,"",R314/R295)</f>
        <v>3.6935256155318674</v>
      </c>
      <c r="S333" s="111">
        <f t="shared" si="159"/>
        <v>3.6963498985798973</v>
      </c>
      <c r="T333" s="111">
        <f t="shared" si="159"/>
        <v>3.6994879908554865</v>
      </c>
      <c r="U333" s="111">
        <f t="shared" si="159"/>
        <v>3.7029747600505867</v>
      </c>
      <c r="V333" s="111">
        <f t="shared" si="159"/>
        <v>3.7129383302339773</v>
      </c>
      <c r="W333" s="111">
        <f t="shared" ref="W333:Y333" si="160">IF(W314=0,"",W314/W295)</f>
        <v>3.745640699644714</v>
      </c>
      <c r="X333" s="111">
        <f t="shared" si="160"/>
        <v>3.7863498254075396</v>
      </c>
      <c r="Y333" s="111">
        <f t="shared" si="160"/>
        <v>3.8322362464421693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0.58098210564253461</v>
      </c>
      <c r="D334" s="124">
        <f t="shared" si="161"/>
        <v>0.58263894835183394</v>
      </c>
      <c r="E334" s="124">
        <f t="shared" si="161"/>
        <v>0.58621116546299457</v>
      </c>
      <c r="F334" s="124">
        <f t="shared" si="161"/>
        <v>0.58258759137207117</v>
      </c>
      <c r="G334" s="124">
        <f t="shared" si="161"/>
        <v>0.57977978861581292</v>
      </c>
      <c r="H334" s="124">
        <f t="shared" si="161"/>
        <v>0.59352018328661893</v>
      </c>
      <c r="I334" s="124">
        <f t="shared" si="161"/>
        <v>0.57852330199437185</v>
      </c>
      <c r="J334" s="124">
        <f t="shared" si="161"/>
        <v>0.58621618126352604</v>
      </c>
      <c r="K334" s="124">
        <f t="shared" si="161"/>
        <v>0.58300721895477858</v>
      </c>
      <c r="L334" s="124">
        <f t="shared" si="161"/>
        <v>0.59135103997265082</v>
      </c>
      <c r="M334" s="124">
        <f t="shared" si="161"/>
        <v>0.60307109343385179</v>
      </c>
      <c r="N334" s="124">
        <f t="shared" si="161"/>
        <v>0.62411506205351341</v>
      </c>
      <c r="O334" s="124">
        <f t="shared" si="161"/>
        <v>0.65164688231655732</v>
      </c>
      <c r="P334" s="124">
        <f t="shared" si="161"/>
        <v>0.68028030864008271</v>
      </c>
      <c r="Q334" s="124">
        <f t="shared" si="161"/>
        <v>0.69402678390852202</v>
      </c>
      <c r="R334" s="124">
        <f t="shared" ref="R334:V334" si="162">IF(R315=0,"",R315/R296)</f>
        <v>0.71089443332635716</v>
      </c>
      <c r="S334" s="124">
        <f t="shared" si="162"/>
        <v>0.72717771119437824</v>
      </c>
      <c r="T334" s="124">
        <f t="shared" si="162"/>
        <v>0.73955126921261904</v>
      </c>
      <c r="U334" s="124">
        <f t="shared" si="162"/>
        <v>0.75213575607920091</v>
      </c>
      <c r="V334" s="124">
        <f t="shared" si="162"/>
        <v>0.76903921863434277</v>
      </c>
      <c r="W334" s="124">
        <f t="shared" ref="W334:Y334" si="163">IF(W315=0,"",W315/W296)</f>
        <v>0.77200235589674659</v>
      </c>
      <c r="X334" s="124">
        <f t="shared" si="163"/>
        <v>0.78600418013286089</v>
      </c>
      <c r="Y334" s="124">
        <f t="shared" si="163"/>
        <v>0.78737760622230002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0.52128810598832764</v>
      </c>
      <c r="D335" s="111">
        <f t="shared" si="164"/>
        <v>0.52763752211905179</v>
      </c>
      <c r="E335" s="111">
        <f t="shared" si="164"/>
        <v>0.53427452942536868</v>
      </c>
      <c r="F335" s="111">
        <f t="shared" si="164"/>
        <v>0.54096266953201122</v>
      </c>
      <c r="G335" s="111">
        <f t="shared" si="164"/>
        <v>0.547913608107928</v>
      </c>
      <c r="H335" s="111">
        <f t="shared" si="164"/>
        <v>0.55509924334621985</v>
      </c>
      <c r="I335" s="111">
        <f t="shared" si="164"/>
        <v>0.56256948063851098</v>
      </c>
      <c r="J335" s="111">
        <f t="shared" si="164"/>
        <v>0.57053385429317294</v>
      </c>
      <c r="K335" s="111">
        <f t="shared" si="164"/>
        <v>0.57916757315325884</v>
      </c>
      <c r="L335" s="111">
        <f t="shared" si="164"/>
        <v>0.58851226628638786</v>
      </c>
      <c r="M335" s="111">
        <f t="shared" si="164"/>
        <v>0.60292947254758578</v>
      </c>
      <c r="N335" s="111">
        <f t="shared" si="164"/>
        <v>0.62376588124942489</v>
      </c>
      <c r="O335" s="111">
        <f t="shared" si="164"/>
        <v>0.65198267790390563</v>
      </c>
      <c r="P335" s="111">
        <f t="shared" si="164"/>
        <v>0.68479131520556014</v>
      </c>
      <c r="Q335" s="111">
        <f t="shared" si="164"/>
        <v>0.71351608426407287</v>
      </c>
      <c r="R335" s="111">
        <f t="shared" ref="R335:V335" si="165">IF(R316=0,"",R316/R297)</f>
        <v>0.73107476545971672</v>
      </c>
      <c r="S335" s="111">
        <f t="shared" si="165"/>
        <v>0.7460279676123176</v>
      </c>
      <c r="T335" s="111">
        <f t="shared" si="165"/>
        <v>0.75861040138501035</v>
      </c>
      <c r="U335" s="111">
        <f t="shared" si="165"/>
        <v>0.76904557557959108</v>
      </c>
      <c r="V335" s="111">
        <f t="shared" si="165"/>
        <v>0.77752952214190141</v>
      </c>
      <c r="W335" s="111">
        <f t="shared" ref="W335:Y335" si="166">IF(W316=0,"",W316/W297)</f>
        <v>0.78314424727274545</v>
      </c>
      <c r="X335" s="111">
        <f t="shared" si="166"/>
        <v>0.78569325586123273</v>
      </c>
      <c r="Y335" s="111">
        <f t="shared" si="166"/>
        <v>0.78718781134999583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0.82344505272526203</v>
      </c>
      <c r="D336" s="111">
        <f t="shared" si="167"/>
        <v>0.83018919532949886</v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0.85237276311655485</v>
      </c>
      <c r="J336" s="111">
        <f t="shared" si="167"/>
        <v>0.8389412703204977</v>
      </c>
      <c r="K336" s="111">
        <f t="shared" si="167"/>
        <v>0.85357619780750116</v>
      </c>
      <c r="L336" s="111">
        <f t="shared" si="167"/>
        <v>0.86320596028003305</v>
      </c>
      <c r="M336" s="111">
        <f t="shared" si="167"/>
        <v>0.8531888030250977</v>
      </c>
      <c r="N336" s="111">
        <f t="shared" si="167"/>
        <v>0.91246568178545906</v>
      </c>
      <c r="O336" s="111">
        <f t="shared" si="167"/>
        <v>0.9165551588106392</v>
      </c>
      <c r="P336" s="111">
        <f t="shared" si="167"/>
        <v>0.92489279263421265</v>
      </c>
      <c r="Q336" s="111" t="str">
        <f t="shared" si="167"/>
        <v/>
      </c>
      <c r="R336" s="111">
        <f t="shared" ref="R336:V336" si="168">IF(R317=0,"",R317/R298)</f>
        <v>0.91320156336347524</v>
      </c>
      <c r="S336" s="111">
        <f t="shared" si="168"/>
        <v>0.92335448711782642</v>
      </c>
      <c r="T336" s="111">
        <f t="shared" si="168"/>
        <v>0.92626409791852338</v>
      </c>
      <c r="U336" s="111">
        <f t="shared" si="168"/>
        <v>0.93128526024989711</v>
      </c>
      <c r="V336" s="111">
        <f t="shared" si="168"/>
        <v>0.92904956964051422</v>
      </c>
      <c r="W336" s="111">
        <f t="shared" ref="W336:Y336" si="169">IF(W317=0,"",W317/W298)</f>
        <v>0.9439927782307288</v>
      </c>
      <c r="X336" s="111">
        <f t="shared" si="169"/>
        <v>0.93522608505254279</v>
      </c>
      <c r="Y336" s="111">
        <f t="shared" si="169"/>
        <v>0.92150782164496958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0.52128810598832764</v>
      </c>
      <c r="D337" s="112">
        <f t="shared" si="170"/>
        <v>0.52763752211905179</v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0.56256948063851098</v>
      </c>
      <c r="J337" s="112">
        <f t="shared" si="170"/>
        <v>0.57053385429317294</v>
      </c>
      <c r="K337" s="112">
        <f t="shared" si="170"/>
        <v>0.57916757315325884</v>
      </c>
      <c r="L337" s="112">
        <f t="shared" si="170"/>
        <v>0.58851226628638786</v>
      </c>
      <c r="M337" s="112">
        <f t="shared" si="170"/>
        <v>0.60292947254758578</v>
      </c>
      <c r="N337" s="112">
        <f t="shared" si="170"/>
        <v>0.62376588124942478</v>
      </c>
      <c r="O337" s="112">
        <f t="shared" si="170"/>
        <v>0.65198267790390563</v>
      </c>
      <c r="P337" s="112">
        <f t="shared" si="170"/>
        <v>0.68479131520556014</v>
      </c>
      <c r="Q337" s="112" t="str">
        <f t="shared" si="170"/>
        <v/>
      </c>
      <c r="R337" s="112">
        <f t="shared" ref="R337:V337" si="171">IF(R318=0,"",R318/R299)</f>
        <v>0.73107476545971672</v>
      </c>
      <c r="S337" s="112">
        <f t="shared" si="171"/>
        <v>0.7460279676123176</v>
      </c>
      <c r="T337" s="112">
        <f t="shared" si="171"/>
        <v>0.75861040138501035</v>
      </c>
      <c r="U337" s="112">
        <f t="shared" si="171"/>
        <v>0.76904557557959108</v>
      </c>
      <c r="V337" s="112">
        <f t="shared" si="171"/>
        <v>0.7775295221419013</v>
      </c>
      <c r="W337" s="112">
        <f t="shared" ref="W337:Y337" si="172">IF(W318=0,"",W318/W299)</f>
        <v>0.78314424727274556</v>
      </c>
      <c r="X337" s="112">
        <f t="shared" si="172"/>
        <v>0.78569325586123273</v>
      </c>
      <c r="Y337" s="112">
        <f t="shared" si="172"/>
        <v>0.78718781134999583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0.58832410451613271</v>
      </c>
      <c r="D339" s="112">
        <f t="shared" si="176"/>
        <v>0.58969703634187709</v>
      </c>
      <c r="E339" s="112">
        <f t="shared" si="176"/>
        <v>0.59120005665874142</v>
      </c>
      <c r="F339" s="112">
        <f t="shared" si="176"/>
        <v>0.59272121163431346</v>
      </c>
      <c r="G339" s="112">
        <f t="shared" si="176"/>
        <v>0.59436318553871637</v>
      </c>
      <c r="H339" s="112">
        <f t="shared" si="176"/>
        <v>0.59611438752153878</v>
      </c>
      <c r="I339" s="112">
        <f t="shared" si="176"/>
        <v>0.59800144852985759</v>
      </c>
      <c r="J339" s="112">
        <f t="shared" si="176"/>
        <v>0.60013115059286459</v>
      </c>
      <c r="K339" s="112">
        <f t="shared" si="176"/>
        <v>0.60259782651147253</v>
      </c>
      <c r="L339" s="112">
        <f t="shared" si="176"/>
        <v>0.60543390962611043</v>
      </c>
      <c r="M339" s="112" t="str">
        <f t="shared" si="176"/>
        <v/>
      </c>
      <c r="N339" s="112" t="str">
        <f t="shared" si="176"/>
        <v/>
      </c>
      <c r="O339" s="112">
        <f t="shared" si="176"/>
        <v>0.63327296769189756</v>
      </c>
      <c r="P339" s="112">
        <f t="shared" si="176"/>
        <v>0.65085341997999835</v>
      </c>
      <c r="Q339" s="112">
        <f t="shared" si="176"/>
        <v>0.66781481603025417</v>
      </c>
      <c r="R339" s="112">
        <f t="shared" ref="R339:V339" si="177">IF(R320=0,"",R320/R301)</f>
        <v>0.67929326025316838</v>
      </c>
      <c r="S339" s="112">
        <f t="shared" si="177"/>
        <v>0.69041389418125132</v>
      </c>
      <c r="T339" s="112">
        <f t="shared" si="177"/>
        <v>0.70144822604160129</v>
      </c>
      <c r="U339" s="112">
        <f t="shared" si="177"/>
        <v>0.71250718092189558</v>
      </c>
      <c r="V339" s="112">
        <f t="shared" si="177"/>
        <v>0.72337132212914335</v>
      </c>
      <c r="W339" s="112">
        <f t="shared" ref="W339:Y339" si="178">IF(W320=0,"",W320/W301)</f>
        <v>0.73329388721492972</v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0.85956493421358704</v>
      </c>
      <c r="D340" s="113">
        <f t="shared" si="179"/>
        <v>0.86288110395254991</v>
      </c>
      <c r="E340" s="113">
        <f t="shared" si="179"/>
        <v>0.83828453343391141</v>
      </c>
      <c r="F340" s="113">
        <f t="shared" si="179"/>
        <v>0.85985057105734597</v>
      </c>
      <c r="G340" s="113">
        <f t="shared" si="179"/>
        <v>0.8781859516700804</v>
      </c>
      <c r="H340" s="113">
        <f t="shared" si="179"/>
        <v>0.84343685336604879</v>
      </c>
      <c r="I340" s="113">
        <f t="shared" si="179"/>
        <v>0.86978109951143179</v>
      </c>
      <c r="J340" s="113">
        <f t="shared" si="179"/>
        <v>0.85466676600797031</v>
      </c>
      <c r="K340" s="113">
        <f t="shared" si="179"/>
        <v>0.86527813037078882</v>
      </c>
      <c r="L340" s="113">
        <f t="shared" si="179"/>
        <v>0.87132526264589694</v>
      </c>
      <c r="M340" s="113" t="str">
        <f t="shared" si="179"/>
        <v/>
      </c>
      <c r="N340" s="113" t="str">
        <f t="shared" si="179"/>
        <v/>
      </c>
      <c r="O340" s="113">
        <f t="shared" si="179"/>
        <v>0.91011960623818466</v>
      </c>
      <c r="P340" s="113">
        <f t="shared" si="179"/>
        <v>0.91396816940629821</v>
      </c>
      <c r="Q340" s="113">
        <f t="shared" si="179"/>
        <v>0.88298288966321237</v>
      </c>
      <c r="R340" s="113">
        <f t="shared" ref="R340:V340" si="180">IF(R321=0,"",R321/R302)</f>
        <v>0.89126408110588951</v>
      </c>
      <c r="S340" s="113">
        <f t="shared" si="180"/>
        <v>0.90149436454727738</v>
      </c>
      <c r="T340" s="113">
        <f t="shared" si="180"/>
        <v>0.90376154709908085</v>
      </c>
      <c r="U340" s="113">
        <f t="shared" si="180"/>
        <v>0.90978915259476112</v>
      </c>
      <c r="V340" s="113">
        <f t="shared" si="180"/>
        <v>0.90727360483266217</v>
      </c>
      <c r="W340" s="113">
        <f t="shared" ref="W340:Y340" si="181">IF(W321=0,"",W321/W302)</f>
        <v>0.92806572418425459</v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0.58832410451613271</v>
      </c>
      <c r="D341" s="111">
        <f t="shared" si="182"/>
        <v>0.58969703634187709</v>
      </c>
      <c r="E341" s="111">
        <f t="shared" si="182"/>
        <v>0.59120005665874142</v>
      </c>
      <c r="F341" s="111">
        <f t="shared" si="182"/>
        <v>0.59272121163431346</v>
      </c>
      <c r="G341" s="111">
        <f t="shared" si="182"/>
        <v>0.59436318553871637</v>
      </c>
      <c r="H341" s="111">
        <f t="shared" si="182"/>
        <v>0.59611438752153878</v>
      </c>
      <c r="I341" s="111">
        <f t="shared" si="182"/>
        <v>0.59800144852985759</v>
      </c>
      <c r="J341" s="111">
        <f t="shared" si="182"/>
        <v>0.60013115059286459</v>
      </c>
      <c r="K341" s="111">
        <f t="shared" si="182"/>
        <v>0.60259782651147253</v>
      </c>
      <c r="L341" s="111">
        <f t="shared" si="182"/>
        <v>0.60543390962611043</v>
      </c>
      <c r="M341" s="111" t="str">
        <f t="shared" si="182"/>
        <v/>
      </c>
      <c r="N341" s="111" t="str">
        <f t="shared" si="182"/>
        <v/>
      </c>
      <c r="O341" s="111">
        <f t="shared" si="182"/>
        <v>0.63327296769189756</v>
      </c>
      <c r="P341" s="111">
        <f t="shared" si="182"/>
        <v>0.65085341997999835</v>
      </c>
      <c r="Q341" s="111">
        <f t="shared" si="182"/>
        <v>0.66781481603025417</v>
      </c>
      <c r="R341" s="111">
        <f t="shared" ref="R341:V341" si="183">IF(R322=0,"",R322/R303)</f>
        <v>0.67929326025316838</v>
      </c>
      <c r="S341" s="111">
        <f t="shared" si="183"/>
        <v>0.69041389418125132</v>
      </c>
      <c r="T341" s="111">
        <f t="shared" si="183"/>
        <v>0.70144822604160129</v>
      </c>
      <c r="U341" s="111">
        <f t="shared" si="183"/>
        <v>0.71250718092189558</v>
      </c>
      <c r="V341" s="111">
        <f t="shared" si="183"/>
        <v>0.72337132212914335</v>
      </c>
      <c r="W341" s="111">
        <f t="shared" ref="W341:Y341" si="184">IF(W322=0,"",W322/W303)</f>
        <v>0.73329388721492972</v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0.58627358595793122</v>
      </c>
      <c r="D343" s="124">
        <f t="shared" si="188"/>
        <v>0.59904628733711573</v>
      </c>
      <c r="E343" s="124">
        <f t="shared" si="188"/>
        <v>0.59748981353371433</v>
      </c>
      <c r="F343" s="124">
        <f t="shared" si="188"/>
        <v>0.58198681081680148</v>
      </c>
      <c r="G343" s="124">
        <f t="shared" si="188"/>
        <v>0.63137119165389211</v>
      </c>
      <c r="H343" s="124">
        <f t="shared" si="188"/>
        <v>0.60002463482523771</v>
      </c>
      <c r="I343" s="124">
        <f t="shared" si="188"/>
        <v>0.59313246689592702</v>
      </c>
      <c r="J343" s="124">
        <f t="shared" si="188"/>
        <v>0.60097237438281093</v>
      </c>
      <c r="K343" s="124">
        <f t="shared" si="188"/>
        <v>0.59549888418043018</v>
      </c>
      <c r="L343" s="124">
        <f t="shared" si="188"/>
        <v>0.58497885545918593</v>
      </c>
      <c r="M343" s="124">
        <f t="shared" si="188"/>
        <v>0.59314995117877334</v>
      </c>
      <c r="N343" s="124">
        <f t="shared" si="188"/>
        <v>0.59608149318942272</v>
      </c>
      <c r="O343" s="124">
        <f t="shared" si="188"/>
        <v>0.61116244631544903</v>
      </c>
      <c r="P343" s="124">
        <f t="shared" si="188"/>
        <v>0.58593669907450563</v>
      </c>
      <c r="Q343" s="124">
        <f t="shared" si="188"/>
        <v>0.59323502969551956</v>
      </c>
      <c r="R343" s="124">
        <f t="shared" ref="R343:V343" si="189">IF(R324=0,"",R324/R305)</f>
        <v>0.59472663480585342</v>
      </c>
      <c r="S343" s="124">
        <f t="shared" si="189"/>
        <v>0.59944143181588516</v>
      </c>
      <c r="T343" s="124">
        <f t="shared" si="189"/>
        <v>0.60937759383455248</v>
      </c>
      <c r="U343" s="124">
        <f t="shared" si="189"/>
        <v>0.62276582131875025</v>
      </c>
      <c r="V343" s="124">
        <f t="shared" si="189"/>
        <v>0.64055718356897906</v>
      </c>
      <c r="W343" s="124">
        <f t="shared" ref="W343:Y343" si="190">IF(W324=0,"",W324/W305)</f>
        <v>0.62319676861387152</v>
      </c>
      <c r="X343" s="124">
        <f t="shared" si="190"/>
        <v>0.62131912351747853</v>
      </c>
      <c r="Y343" s="124">
        <f t="shared" si="190"/>
        <v>0.6313966856030252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0.57895825499107889</v>
      </c>
      <c r="D344" s="111">
        <f t="shared" si="191"/>
        <v>0.57952495214395749</v>
      </c>
      <c r="E344" s="111">
        <f t="shared" si="191"/>
        <v>0.58009170034412305</v>
      </c>
      <c r="F344" s="111">
        <f t="shared" si="191"/>
        <v>0.58065845550528206</v>
      </c>
      <c r="G344" s="111">
        <f t="shared" si="191"/>
        <v>0.5812252576779896</v>
      </c>
      <c r="H344" s="111">
        <f t="shared" si="191"/>
        <v>0.58179210196056774</v>
      </c>
      <c r="I344" s="111">
        <f t="shared" si="191"/>
        <v>0.58235899822147397</v>
      </c>
      <c r="J344" s="111">
        <f t="shared" si="191"/>
        <v>0.58292598688829778</v>
      </c>
      <c r="K344" s="111">
        <f t="shared" si="191"/>
        <v>0.58349310233512264</v>
      </c>
      <c r="L344" s="111">
        <f t="shared" si="191"/>
        <v>0.58406035375842535</v>
      </c>
      <c r="M344" s="111">
        <f t="shared" si="191"/>
        <v>0.58449114883925546</v>
      </c>
      <c r="N344" s="111">
        <f t="shared" si="191"/>
        <v>0.58473194302554121</v>
      </c>
      <c r="O344" s="111">
        <f t="shared" si="191"/>
        <v>0.58487585938532394</v>
      </c>
      <c r="P344" s="111">
        <f t="shared" si="191"/>
        <v>0.58527743419614786</v>
      </c>
      <c r="Q344" s="111">
        <f t="shared" si="191"/>
        <v>0.58691193748588322</v>
      </c>
      <c r="R344" s="111">
        <f t="shared" ref="R344:V344" si="192">IF(R325=0,"",R325/R306)</f>
        <v>0.59120537062455503</v>
      </c>
      <c r="S344" s="111">
        <f t="shared" si="192"/>
        <v>0.59726174867513093</v>
      </c>
      <c r="T344" s="111">
        <f t="shared" si="192"/>
        <v>0.60390678288071464</v>
      </c>
      <c r="U344" s="111">
        <f t="shared" si="192"/>
        <v>0.6099661844844263</v>
      </c>
      <c r="V344" s="111">
        <f t="shared" si="192"/>
        <v>0.61426566472937738</v>
      </c>
      <c r="W344" s="111">
        <f t="shared" ref="W344:Y344" si="193">IF(W325=0,"",W325/W306)</f>
        <v>0.61633202757857097</v>
      </c>
      <c r="X344" s="111">
        <f t="shared" si="193"/>
        <v>0.61673952404020349</v>
      </c>
      <c r="Y344" s="111">
        <f t="shared" si="193"/>
        <v>0.61678027368636679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0.74675486926598822</v>
      </c>
      <c r="D345" s="45">
        <f t="shared" si="194"/>
        <v>0.74797387542463956</v>
      </c>
      <c r="E345" s="45">
        <f t="shared" si="194"/>
        <v>0.74925035800566464</v>
      </c>
      <c r="F345" s="45">
        <f t="shared" si="194"/>
        <v>0.75053467828064979</v>
      </c>
      <c r="G345" s="45">
        <f t="shared" si="194"/>
        <v>0.75187193095993299</v>
      </c>
      <c r="H345" s="45">
        <f t="shared" si="194"/>
        <v>0.75325659702505676</v>
      </c>
      <c r="I345" s="45">
        <f t="shared" si="194"/>
        <v>0.75469978781396618</v>
      </c>
      <c r="J345" s="45">
        <f t="shared" si="194"/>
        <v>0.75624702255627207</v>
      </c>
      <c r="K345" s="45">
        <f t="shared" si="194"/>
        <v>0.75793700457012536</v>
      </c>
      <c r="L345" s="45">
        <f t="shared" si="194"/>
        <v>0.75978008857988677</v>
      </c>
      <c r="M345" s="45">
        <f t="shared" si="194"/>
        <v>0.76241529143344933</v>
      </c>
      <c r="N345" s="45">
        <f t="shared" si="194"/>
        <v>0.76602453515391922</v>
      </c>
      <c r="O345" s="45">
        <f t="shared" si="194"/>
        <v>0.77103921810814713</v>
      </c>
      <c r="P345" s="45">
        <f t="shared" si="194"/>
        <v>0.77767092792985426</v>
      </c>
      <c r="Q345" s="45">
        <f t="shared" si="194"/>
        <v>0.78625242512262494</v>
      </c>
      <c r="R345" s="45">
        <f t="shared" ref="R345:V345" si="195">IF(R326=0,"",R326/R307)</f>
        <v>0.79792979110605367</v>
      </c>
      <c r="S345" s="45">
        <f t="shared" si="195"/>
        <v>0.81254198791751731</v>
      </c>
      <c r="T345" s="45">
        <f t="shared" si="195"/>
        <v>0.82827282020010751</v>
      </c>
      <c r="U345" s="45">
        <f t="shared" si="195"/>
        <v>0.84330609259695843</v>
      </c>
      <c r="V345" s="45">
        <f t="shared" si="195"/>
        <v>0.85582560975118427</v>
      </c>
      <c r="W345" s="45">
        <f t="shared" ref="W345:Y345" si="196">IF(W326=0,"",W326/W307)</f>
        <v>0.86520034251252065</v>
      </c>
      <c r="X345" s="45">
        <f t="shared" si="196"/>
        <v>0.87279146526977536</v>
      </c>
      <c r="Y345" s="45">
        <f t="shared" si="196"/>
        <v>0.87952324123371728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275.3301003211181</v>
      </c>
      <c r="D347" s="117">
        <f t="shared" si="197"/>
        <v>327.14241590388434</v>
      </c>
      <c r="E347" s="117">
        <f t="shared" si="197"/>
        <v>293.83762479770002</v>
      </c>
      <c r="F347" s="117">
        <f t="shared" si="197"/>
        <v>191.59142682450909</v>
      </c>
      <c r="G347" s="117">
        <f t="shared" si="197"/>
        <v>128.331825051772</v>
      </c>
      <c r="H347" s="117">
        <f t="shared" si="197"/>
        <v>107.35476725548516</v>
      </c>
      <c r="I347" s="117">
        <f t="shared" si="197"/>
        <v>112.45770472136303</v>
      </c>
      <c r="J347" s="117">
        <f t="shared" si="197"/>
        <v>126.74822650621491</v>
      </c>
      <c r="K347" s="117">
        <f t="shared" si="197"/>
        <v>77.496278450996812</v>
      </c>
      <c r="L347" s="117">
        <f t="shared" si="197"/>
        <v>88.763733259100277</v>
      </c>
      <c r="M347" s="117">
        <f t="shared" si="197"/>
        <v>67.258115689748067</v>
      </c>
      <c r="N347" s="117">
        <f t="shared" si="197"/>
        <v>114.39172077475351</v>
      </c>
      <c r="O347" s="117">
        <f t="shared" si="197"/>
        <v>172.40649951076105</v>
      </c>
      <c r="P347" s="117">
        <f t="shared" si="197"/>
        <v>159.56627671676262</v>
      </c>
      <c r="Q347" s="117">
        <f t="shared" si="197"/>
        <v>205.29158723048167</v>
      </c>
      <c r="R347" s="117">
        <f t="shared" ref="R347:V347" si="198">R348+R351+R353+R362</f>
        <v>196.82202152703692</v>
      </c>
      <c r="S347" s="117">
        <f t="shared" si="198"/>
        <v>159.17095108727295</v>
      </c>
      <c r="T347" s="117">
        <f t="shared" si="198"/>
        <v>139.44021862391898</v>
      </c>
      <c r="U347" s="117">
        <f t="shared" si="198"/>
        <v>110.78005711551698</v>
      </c>
      <c r="V347" s="117">
        <f t="shared" si="198"/>
        <v>79.058854663495524</v>
      </c>
      <c r="W347" s="117">
        <f t="shared" ref="W347:Y347" si="199">W348+W351+W353+W362</f>
        <v>52.853916177872321</v>
      </c>
      <c r="X347" s="117">
        <f t="shared" si="199"/>
        <v>26.643567449809691</v>
      </c>
      <c r="Y347" s="117">
        <f t="shared" si="199"/>
        <v>14.908868219719306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255.30529839638783</v>
      </c>
      <c r="D348" s="122">
        <f t="shared" si="200"/>
        <v>308.25052316133832</v>
      </c>
      <c r="E348" s="122">
        <f t="shared" si="200"/>
        <v>279.09756420636069</v>
      </c>
      <c r="F348" s="122">
        <f t="shared" si="200"/>
        <v>176.87281339295916</v>
      </c>
      <c r="G348" s="122">
        <f t="shared" si="200"/>
        <v>119.49862100161789</v>
      </c>
      <c r="H348" s="122">
        <f t="shared" si="200"/>
        <v>101.30138242051684</v>
      </c>
      <c r="I348" s="122">
        <f t="shared" si="200"/>
        <v>96.495880831930961</v>
      </c>
      <c r="J348" s="122">
        <f t="shared" si="200"/>
        <v>108.49468083573774</v>
      </c>
      <c r="K348" s="122">
        <f t="shared" si="200"/>
        <v>64.477521976298519</v>
      </c>
      <c r="L348" s="122">
        <f t="shared" si="200"/>
        <v>74.336423641409539</v>
      </c>
      <c r="M348" s="122">
        <f t="shared" si="200"/>
        <v>56.013558798998275</v>
      </c>
      <c r="N348" s="122">
        <f t="shared" si="200"/>
        <v>96.669472036922983</v>
      </c>
      <c r="O348" s="122">
        <f t="shared" si="200"/>
        <v>146.685337391628</v>
      </c>
      <c r="P348" s="122">
        <f t="shared" si="200"/>
        <v>134.11523083073953</v>
      </c>
      <c r="Q348" s="122">
        <f t="shared" si="200"/>
        <v>180.51305859197507</v>
      </c>
      <c r="R348" s="122">
        <f t="shared" ref="R348:V348" si="201">SUM(R349:R350)</f>
        <v>170.64338404358324</v>
      </c>
      <c r="S348" s="122">
        <f t="shared" si="201"/>
        <v>133.1670109520218</v>
      </c>
      <c r="T348" s="122">
        <f t="shared" si="201"/>
        <v>113.27568040005738</v>
      </c>
      <c r="U348" s="122">
        <f t="shared" si="201"/>
        <v>87.324936323456839</v>
      </c>
      <c r="V348" s="122">
        <f t="shared" si="201"/>
        <v>57.162173618265022</v>
      </c>
      <c r="W348" s="122">
        <f t="shared" ref="W348:Y348" si="202">SUM(W349:W350)</f>
        <v>38.882898090902813</v>
      </c>
      <c r="X348" s="122">
        <f t="shared" si="202"/>
        <v>16.619681546655698</v>
      </c>
      <c r="Y348" s="122">
        <f t="shared" si="202"/>
        <v>8.214295063846933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255.30529839638783</v>
      </c>
      <c r="D349" s="98">
        <v>308.25052316133832</v>
      </c>
      <c r="E349" s="98">
        <v>279.09756420636069</v>
      </c>
      <c r="F349" s="98">
        <v>176.87281339295916</v>
      </c>
      <c r="G349" s="98">
        <v>119.49862100161789</v>
      </c>
      <c r="H349" s="98">
        <v>101.30138242051684</v>
      </c>
      <c r="I349" s="98">
        <v>96.495880831930961</v>
      </c>
      <c r="J349" s="98">
        <v>108.49468083573774</v>
      </c>
      <c r="K349" s="98">
        <v>64.477521976298519</v>
      </c>
      <c r="L349" s="98">
        <v>74.336423641409539</v>
      </c>
      <c r="M349" s="98">
        <v>56.013558798998275</v>
      </c>
      <c r="N349" s="98">
        <v>96.669472036922983</v>
      </c>
      <c r="O349" s="98">
        <v>146.685337391628</v>
      </c>
      <c r="P349" s="98">
        <v>134.11523083073953</v>
      </c>
      <c r="Q349" s="98">
        <v>180.51305859197507</v>
      </c>
      <c r="R349" s="98">
        <v>170.64338404358324</v>
      </c>
      <c r="S349" s="98">
        <v>133.1670109520218</v>
      </c>
      <c r="T349" s="98">
        <v>113.27568040005738</v>
      </c>
      <c r="U349" s="98">
        <v>87.324936323456839</v>
      </c>
      <c r="V349" s="98">
        <v>57.162173618265022</v>
      </c>
      <c r="W349" s="98">
        <v>38.882898090902813</v>
      </c>
      <c r="X349" s="98">
        <v>16.619681546655698</v>
      </c>
      <c r="Y349" s="98">
        <v>8.214295063846933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7.8974661849145251</v>
      </c>
      <c r="D353" s="122">
        <v>5.0884843499890176</v>
      </c>
      <c r="E353" s="122">
        <v>3.2602593571166167</v>
      </c>
      <c r="F353" s="122">
        <v>4.6188624188363248</v>
      </c>
      <c r="G353" s="122">
        <v>4.9533923880111361</v>
      </c>
      <c r="H353" s="122">
        <v>1.3297537953873018</v>
      </c>
      <c r="I353" s="122">
        <v>10.684771061218544</v>
      </c>
      <c r="J353" s="122">
        <v>12.284121117227569</v>
      </c>
      <c r="K353" s="122">
        <v>9.9475515974579842</v>
      </c>
      <c r="L353" s="122">
        <v>10.51565235648455</v>
      </c>
      <c r="M353" s="122">
        <v>8.8102428791179808</v>
      </c>
      <c r="N353" s="122">
        <v>14.141020575780701</v>
      </c>
      <c r="O353" s="122">
        <v>20.406450655872465</v>
      </c>
      <c r="P353" s="122">
        <v>18.262168049916603</v>
      </c>
      <c r="Q353" s="122">
        <v>14.820683083392547</v>
      </c>
      <c r="R353" s="122">
        <v>16.696859915253743</v>
      </c>
      <c r="S353" s="122">
        <v>16.162273631044815</v>
      </c>
      <c r="T353" s="122">
        <v>15.514047306837</v>
      </c>
      <c r="U353" s="122">
        <v>14.404094974128078</v>
      </c>
      <c r="V353" s="122">
        <v>13.467750245972406</v>
      </c>
      <c r="W353" s="122">
        <v>7.4610361328217589</v>
      </c>
      <c r="X353" s="122">
        <v>6.7654388834790407</v>
      </c>
      <c r="Y353" s="122">
        <v>4.663030857669419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7.8943142650311602</v>
      </c>
      <c r="D354" s="98">
        <v>5.0882042185968821</v>
      </c>
      <c r="E354" s="98">
        <v>3.2602593571166167</v>
      </c>
      <c r="F354" s="98">
        <v>4.6188624188363248</v>
      </c>
      <c r="G354" s="98">
        <v>4.9533923880111361</v>
      </c>
      <c r="H354" s="98">
        <v>1.3297537953873018</v>
      </c>
      <c r="I354" s="98">
        <v>10.684320612861072</v>
      </c>
      <c r="J354" s="98">
        <v>12.282408070708744</v>
      </c>
      <c r="K354" s="98">
        <v>9.9462415611458255</v>
      </c>
      <c r="L354" s="98">
        <v>10.514319982823972</v>
      </c>
      <c r="M354" s="98">
        <v>8.8083988347653897</v>
      </c>
      <c r="N354" s="98">
        <v>14.137037596373045</v>
      </c>
      <c r="O354" s="98">
        <v>20.405475653242778</v>
      </c>
      <c r="P354" s="98">
        <v>18.255497221791913</v>
      </c>
      <c r="Q354" s="98">
        <v>14.820683083392547</v>
      </c>
      <c r="R354" s="98">
        <v>16.693314309085846</v>
      </c>
      <c r="S354" s="98">
        <v>16.158574165628902</v>
      </c>
      <c r="T354" s="98">
        <v>15.510447325563268</v>
      </c>
      <c r="U354" s="98">
        <v>14.400434325027664</v>
      </c>
      <c r="V354" s="98">
        <v>13.464003777735725</v>
      </c>
      <c r="W354" s="98">
        <v>7.4551492664487835</v>
      </c>
      <c r="X354" s="98">
        <v>6.761180851614923</v>
      </c>
      <c r="Y354" s="98">
        <v>4.6605984888551601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3.151919883364644E-3</v>
      </c>
      <c r="D355" s="98">
        <v>2.8013139213577365E-4</v>
      </c>
      <c r="E355" s="98">
        <v>0</v>
      </c>
      <c r="F355" s="98">
        <v>0</v>
      </c>
      <c r="G355" s="98">
        <v>0</v>
      </c>
      <c r="H355" s="98">
        <v>0</v>
      </c>
      <c r="I355" s="98">
        <v>4.5044835747265808E-4</v>
      </c>
      <c r="J355" s="98">
        <v>1.7130465188245052E-3</v>
      </c>
      <c r="K355" s="98">
        <v>1.3100363121595793E-3</v>
      </c>
      <c r="L355" s="98">
        <v>1.3323736605775779E-3</v>
      </c>
      <c r="M355" s="98">
        <v>1.8440443525910039E-3</v>
      </c>
      <c r="N355" s="98">
        <v>3.9829794076562328E-3</v>
      </c>
      <c r="O355" s="98">
        <v>9.7500262968573366E-4</v>
      </c>
      <c r="P355" s="98">
        <v>6.6708281246914535E-3</v>
      </c>
      <c r="Q355" s="98">
        <v>0</v>
      </c>
      <c r="R355" s="98">
        <v>3.5456061678965666E-3</v>
      </c>
      <c r="S355" s="98">
        <v>3.6994654159144664E-3</v>
      </c>
      <c r="T355" s="98">
        <v>3.5999812737317455E-3</v>
      </c>
      <c r="U355" s="98">
        <v>3.6606491004142817E-3</v>
      </c>
      <c r="V355" s="98">
        <v>3.7464682366809194E-3</v>
      </c>
      <c r="W355" s="98">
        <v>5.8868663729752307E-3</v>
      </c>
      <c r="X355" s="98">
        <v>4.258031864117935E-3</v>
      </c>
      <c r="Y355" s="98">
        <v>2.4323688142586734E-3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3.151919883364644E-3</v>
      </c>
      <c r="D356" s="101">
        <v>2.8013139213577365E-4</v>
      </c>
      <c r="E356" s="101">
        <v>0</v>
      </c>
      <c r="F356" s="101">
        <v>0</v>
      </c>
      <c r="G356" s="101">
        <v>0</v>
      </c>
      <c r="H356" s="101">
        <v>0</v>
      </c>
      <c r="I356" s="101">
        <v>4.5044835747265808E-4</v>
      </c>
      <c r="J356" s="101">
        <v>1.7130465188245052E-3</v>
      </c>
      <c r="K356" s="101">
        <v>1.3100363121595793E-3</v>
      </c>
      <c r="L356" s="101">
        <v>1.3323736605775779E-3</v>
      </c>
      <c r="M356" s="101">
        <v>1.8440443525910039E-3</v>
      </c>
      <c r="N356" s="101">
        <v>3.9829794076562328E-3</v>
      </c>
      <c r="O356" s="101">
        <v>9.7500262968573366E-4</v>
      </c>
      <c r="P356" s="101">
        <v>6.6708281246914535E-3</v>
      </c>
      <c r="Q356" s="101">
        <v>0</v>
      </c>
      <c r="R356" s="101">
        <v>3.5456061678965666E-3</v>
      </c>
      <c r="S356" s="101">
        <v>3.6994654159144664E-3</v>
      </c>
      <c r="T356" s="101">
        <v>3.5999812737317455E-3</v>
      </c>
      <c r="U356" s="101">
        <v>3.6606491004142817E-3</v>
      </c>
      <c r="V356" s="101">
        <v>3.7464682366809194E-3</v>
      </c>
      <c r="W356" s="101">
        <v>5.8868663729752307E-3</v>
      </c>
      <c r="X356" s="101">
        <v>4.258031864117935E-3</v>
      </c>
      <c r="Y356" s="101">
        <v>2.4323688142586734E-3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12.127335739815731</v>
      </c>
      <c r="D362" s="122">
        <v>13.803408392557005</v>
      </c>
      <c r="E362" s="122">
        <v>11.4798012342227</v>
      </c>
      <c r="F362" s="122">
        <v>10.099751012713606</v>
      </c>
      <c r="G362" s="122">
        <v>3.8798116621429761</v>
      </c>
      <c r="H362" s="122">
        <v>4.7236310395810071</v>
      </c>
      <c r="I362" s="122">
        <v>5.2770528282135247</v>
      </c>
      <c r="J362" s="122">
        <v>5.9694245532495902</v>
      </c>
      <c r="K362" s="122">
        <v>3.0712048772403042</v>
      </c>
      <c r="L362" s="122">
        <v>3.9116572612061833</v>
      </c>
      <c r="M362" s="122">
        <v>2.4343140116318081</v>
      </c>
      <c r="N362" s="122">
        <v>3.5812281620498236</v>
      </c>
      <c r="O362" s="122">
        <v>5.3147114632605676</v>
      </c>
      <c r="P362" s="122">
        <v>7.1888778361064816</v>
      </c>
      <c r="Q362" s="122">
        <v>9.9578455551140728</v>
      </c>
      <c r="R362" s="122">
        <v>9.4817775681999201</v>
      </c>
      <c r="S362" s="122">
        <v>9.8416665042063354</v>
      </c>
      <c r="T362" s="122">
        <v>10.650490917024593</v>
      </c>
      <c r="U362" s="122">
        <v>9.0510258179320537</v>
      </c>
      <c r="V362" s="122">
        <v>8.4289307992581008</v>
      </c>
      <c r="W362" s="122">
        <v>6.5099819541477446</v>
      </c>
      <c r="X362" s="122">
        <v>3.2584470196749487</v>
      </c>
      <c r="Y362" s="122">
        <v>2.0315422982029534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12.127335739815731</v>
      </c>
      <c r="D363" s="98">
        <v>13.803408392557005</v>
      </c>
      <c r="E363" s="98">
        <v>11.4798012342227</v>
      </c>
      <c r="F363" s="98">
        <v>10.099751012713606</v>
      </c>
      <c r="G363" s="98">
        <v>3.8798116621429761</v>
      </c>
      <c r="H363" s="98">
        <v>4.7236310395810071</v>
      </c>
      <c r="I363" s="98">
        <v>5.2770528282135247</v>
      </c>
      <c r="J363" s="98">
        <v>5.9694245532495902</v>
      </c>
      <c r="K363" s="98">
        <v>3.0712048772403042</v>
      </c>
      <c r="L363" s="98">
        <v>3.9116572612061833</v>
      </c>
      <c r="M363" s="98">
        <v>2.4343140116318081</v>
      </c>
      <c r="N363" s="98">
        <v>3.5812281620498236</v>
      </c>
      <c r="O363" s="98">
        <v>5.3147114632605676</v>
      </c>
      <c r="P363" s="98">
        <v>7.1888778361064816</v>
      </c>
      <c r="Q363" s="98">
        <v>9.9578455551140728</v>
      </c>
      <c r="R363" s="98">
        <v>9.4817775681999201</v>
      </c>
      <c r="S363" s="98">
        <v>9.8416665042063354</v>
      </c>
      <c r="T363" s="98">
        <v>10.650490917024593</v>
      </c>
      <c r="U363" s="98">
        <v>9.0510258179320537</v>
      </c>
      <c r="V363" s="98">
        <v>8.4289307992581008</v>
      </c>
      <c r="W363" s="98">
        <v>6.5099819541477446</v>
      </c>
      <c r="X363" s="98">
        <v>3.2584470196749487</v>
      </c>
      <c r="Y363" s="98">
        <v>2.0315422982029534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17311.472569399521</v>
      </c>
      <c r="D366" s="117">
        <f t="shared" si="204"/>
        <v>17212.412283391874</v>
      </c>
      <c r="E366" s="117">
        <f t="shared" si="204"/>
        <v>19356.996033906653</v>
      </c>
      <c r="F366" s="117">
        <f t="shared" si="204"/>
        <v>16806.783682548285</v>
      </c>
      <c r="G366" s="117">
        <f t="shared" si="204"/>
        <v>17773.551133825204</v>
      </c>
      <c r="H366" s="117">
        <f t="shared" si="204"/>
        <v>16307.616824642077</v>
      </c>
      <c r="I366" s="117">
        <f t="shared" si="204"/>
        <v>13835.918061044213</v>
      </c>
      <c r="J366" s="117">
        <f t="shared" si="204"/>
        <v>14147.320776842364</v>
      </c>
      <c r="K366" s="117">
        <f t="shared" si="204"/>
        <v>13959.05447900233</v>
      </c>
      <c r="L366" s="117">
        <f t="shared" si="204"/>
        <v>14798.476473283212</v>
      </c>
      <c r="M366" s="117">
        <f t="shared" si="204"/>
        <v>14219.387695915531</v>
      </c>
      <c r="N366" s="117">
        <f t="shared" si="204"/>
        <v>13562.52917228972</v>
      </c>
      <c r="O366" s="117">
        <f t="shared" si="204"/>
        <v>12314.365486902097</v>
      </c>
      <c r="P366" s="117">
        <f t="shared" si="204"/>
        <v>10691.646755317392</v>
      </c>
      <c r="Q366" s="117">
        <f t="shared" si="204"/>
        <v>10895.694635298145</v>
      </c>
      <c r="R366" s="117">
        <f t="shared" ref="R366:V366" si="205">R367+R370+R372+R381</f>
        <v>10360.832414420867</v>
      </c>
      <c r="S366" s="117">
        <f t="shared" si="205"/>
        <v>9854.8987540741291</v>
      </c>
      <c r="T366" s="117">
        <f t="shared" si="205"/>
        <v>8734.4218404466083</v>
      </c>
      <c r="U366" s="117">
        <f t="shared" si="205"/>
        <v>7962.0875822672042</v>
      </c>
      <c r="V366" s="117">
        <f t="shared" si="205"/>
        <v>8000.3003717178599</v>
      </c>
      <c r="W366" s="117">
        <f t="shared" ref="W366:Y366" si="206">W367+W370+W372+W381</f>
        <v>7944.1981306594689</v>
      </c>
      <c r="X366" s="117">
        <f t="shared" si="206"/>
        <v>6342.02166121358</v>
      </c>
      <c r="Y366" s="117">
        <f t="shared" si="206"/>
        <v>5042.4009159162133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14849.157116767452</v>
      </c>
      <c r="D367" s="122">
        <f t="shared" si="207"/>
        <v>14701.101107682745</v>
      </c>
      <c r="E367" s="122">
        <f t="shared" si="207"/>
        <v>16670.181070840237</v>
      </c>
      <c r="F367" s="122">
        <f t="shared" si="207"/>
        <v>14144.388583098569</v>
      </c>
      <c r="G367" s="122">
        <f t="shared" si="207"/>
        <v>15223.679202826461</v>
      </c>
      <c r="H367" s="122">
        <f t="shared" si="207"/>
        <v>13649.731681800207</v>
      </c>
      <c r="I367" s="122">
        <f t="shared" si="207"/>
        <v>11218.063560934826</v>
      </c>
      <c r="J367" s="122">
        <f t="shared" si="207"/>
        <v>11484.083008265632</v>
      </c>
      <c r="K367" s="122">
        <f t="shared" si="207"/>
        <v>11403.549853660554</v>
      </c>
      <c r="L367" s="122">
        <f t="shared" si="207"/>
        <v>12197.002308543813</v>
      </c>
      <c r="M367" s="122">
        <f t="shared" si="207"/>
        <v>11813.574946290733</v>
      </c>
      <c r="N367" s="122">
        <f t="shared" si="207"/>
        <v>11400.022381136214</v>
      </c>
      <c r="O367" s="122">
        <f t="shared" si="207"/>
        <v>10352.477675568363</v>
      </c>
      <c r="P367" s="122">
        <f t="shared" si="207"/>
        <v>8640.3294701096438</v>
      </c>
      <c r="Q367" s="122">
        <f t="shared" si="207"/>
        <v>8687.0848604675557</v>
      </c>
      <c r="R367" s="122">
        <f t="shared" ref="R367:V367" si="208">SUM(R368:R369)</f>
        <v>8205.9623162961561</v>
      </c>
      <c r="S367" s="122">
        <f t="shared" si="208"/>
        <v>7619.7050770449805</v>
      </c>
      <c r="T367" s="122">
        <f t="shared" si="208"/>
        <v>6432.7384888940915</v>
      </c>
      <c r="U367" s="122">
        <f t="shared" si="208"/>
        <v>5673.4687096085527</v>
      </c>
      <c r="V367" s="122">
        <f t="shared" si="208"/>
        <v>5410.1286263787988</v>
      </c>
      <c r="W367" s="122">
        <f t="shared" ref="W367:Y367" si="209">SUM(W368:W369)</f>
        <v>5293.2519816109316</v>
      </c>
      <c r="X367" s="122">
        <f t="shared" si="209"/>
        <v>3889.1196013248386</v>
      </c>
      <c r="Y367" s="122">
        <f t="shared" si="209"/>
        <v>2727.2528415385564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14675.558575886529</v>
      </c>
      <c r="D368" s="98">
        <v>14530.19168851265</v>
      </c>
      <c r="E368" s="98">
        <v>16479.385186571133</v>
      </c>
      <c r="F368" s="98">
        <v>13982.300776803322</v>
      </c>
      <c r="G368" s="98">
        <v>15051.626743626117</v>
      </c>
      <c r="H368" s="98">
        <v>13497.425251441853</v>
      </c>
      <c r="I368" s="98">
        <v>11093.498807108374</v>
      </c>
      <c r="J368" s="98">
        <v>11356.518652690875</v>
      </c>
      <c r="K368" s="98">
        <v>11277.247365835739</v>
      </c>
      <c r="L368" s="98">
        <v>12061.70478994696</v>
      </c>
      <c r="M368" s="98">
        <v>11681.327813898601</v>
      </c>
      <c r="N368" s="98">
        <v>11272.320048691437</v>
      </c>
      <c r="O368" s="98">
        <v>10230.855027733785</v>
      </c>
      <c r="P368" s="98">
        <v>8532.1823561444544</v>
      </c>
      <c r="Q368" s="98">
        <v>8572.7740403080061</v>
      </c>
      <c r="R368" s="98">
        <v>8095.8209214146636</v>
      </c>
      <c r="S368" s="98">
        <v>7515.2781081840685</v>
      </c>
      <c r="T368" s="98">
        <v>6343.4542365782645</v>
      </c>
      <c r="U368" s="98">
        <v>5593.8601894665571</v>
      </c>
      <c r="V368" s="98">
        <v>5332.067804037295</v>
      </c>
      <c r="W368" s="98">
        <v>5216.2857647382343</v>
      </c>
      <c r="X368" s="98">
        <v>3832.8418715507964</v>
      </c>
      <c r="Y368" s="98">
        <v>2687.8749594820465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173.59854088092257</v>
      </c>
      <c r="D369" s="98">
        <v>170.90941917009604</v>
      </c>
      <c r="E369" s="98">
        <v>190.79588426910459</v>
      </c>
      <c r="F369" s="98">
        <v>162.08780629524711</v>
      </c>
      <c r="G369" s="98">
        <v>172.05245920034335</v>
      </c>
      <c r="H369" s="98">
        <v>152.3064303583534</v>
      </c>
      <c r="I369" s="98">
        <v>124.5647538264525</v>
      </c>
      <c r="J369" s="98">
        <v>127.56435557475668</v>
      </c>
      <c r="K369" s="98">
        <v>126.30248782481365</v>
      </c>
      <c r="L369" s="98">
        <v>135.2975185968528</v>
      </c>
      <c r="M369" s="98">
        <v>132.24713239213361</v>
      </c>
      <c r="N369" s="98">
        <v>127.70233244477726</v>
      </c>
      <c r="O369" s="98">
        <v>121.6226478345779</v>
      </c>
      <c r="P369" s="98">
        <v>108.14711396518888</v>
      </c>
      <c r="Q369" s="98">
        <v>114.31082015954988</v>
      </c>
      <c r="R369" s="98">
        <v>110.14139488149289</v>
      </c>
      <c r="S369" s="98">
        <v>104.42696886091201</v>
      </c>
      <c r="T369" s="98">
        <v>89.284252315826933</v>
      </c>
      <c r="U369" s="98">
        <v>79.608520141995683</v>
      </c>
      <c r="V369" s="98">
        <v>78.060822341503837</v>
      </c>
      <c r="W369" s="98">
        <v>76.966216872697373</v>
      </c>
      <c r="X369" s="98">
        <v>56.277729774042072</v>
      </c>
      <c r="Y369" s="98">
        <v>39.377882056509918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6.6882739413106336</v>
      </c>
      <c r="D370" s="122">
        <f t="shared" si="210"/>
        <v>12.162988289239642</v>
      </c>
      <c r="E370" s="122">
        <f t="shared" si="210"/>
        <v>22.558051851552175</v>
      </c>
      <c r="F370" s="122">
        <f t="shared" si="210"/>
        <v>13.258652413093767</v>
      </c>
      <c r="G370" s="122">
        <f t="shared" si="210"/>
        <v>15.456408491807291</v>
      </c>
      <c r="H370" s="122">
        <f t="shared" si="210"/>
        <v>26.596467496193</v>
      </c>
      <c r="I370" s="122">
        <f t="shared" si="210"/>
        <v>40.531050620787006</v>
      </c>
      <c r="J370" s="122">
        <f t="shared" si="210"/>
        <v>28.927787885427804</v>
      </c>
      <c r="K370" s="122">
        <f t="shared" si="210"/>
        <v>31.041661092620565</v>
      </c>
      <c r="L370" s="122">
        <f t="shared" si="210"/>
        <v>35.45259264772276</v>
      </c>
      <c r="M370" s="122">
        <f t="shared" si="210"/>
        <v>34.195455086540854</v>
      </c>
      <c r="N370" s="122">
        <f t="shared" si="210"/>
        <v>66.550980877518228</v>
      </c>
      <c r="O370" s="122">
        <f t="shared" si="210"/>
        <v>39.319242480285901</v>
      </c>
      <c r="P370" s="122">
        <f t="shared" si="210"/>
        <v>26.075343805678507</v>
      </c>
      <c r="Q370" s="122">
        <f t="shared" si="210"/>
        <v>34.047832492941481</v>
      </c>
      <c r="R370" s="122">
        <f t="shared" si="210"/>
        <v>32.58656392745511</v>
      </c>
      <c r="S370" s="122">
        <f t="shared" si="210"/>
        <v>45.690907362338734</v>
      </c>
      <c r="T370" s="122">
        <f t="shared" si="210"/>
        <v>97.707207884651993</v>
      </c>
      <c r="U370" s="122">
        <f t="shared" si="210"/>
        <v>98.541804127513913</v>
      </c>
      <c r="V370" s="122">
        <f t="shared" si="210"/>
        <v>58.19851538713143</v>
      </c>
      <c r="W370" s="122">
        <f t="shared" si="210"/>
        <v>176.82259117679149</v>
      </c>
      <c r="X370" s="122">
        <f t="shared" si="210"/>
        <v>125.23491038239867</v>
      </c>
      <c r="Y370" s="122">
        <f t="shared" si="210"/>
        <v>84.03421539113981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6.6882739413106336</v>
      </c>
      <c r="D371" s="98">
        <f>RES_hhdet_in_fech!D67</f>
        <v>12.162988289239642</v>
      </c>
      <c r="E371" s="98">
        <f>RES_hhdet_in_fech!E67</f>
        <v>22.558051851552175</v>
      </c>
      <c r="F371" s="98">
        <f>RES_hhdet_in_fech!F67</f>
        <v>13.258652413093767</v>
      </c>
      <c r="G371" s="98">
        <f>RES_hhdet_in_fech!G67</f>
        <v>15.456408491807291</v>
      </c>
      <c r="H371" s="98">
        <f>RES_hhdet_in_fech!H67</f>
        <v>26.596467496193</v>
      </c>
      <c r="I371" s="98">
        <f>RES_hhdet_in_fech!I67</f>
        <v>40.531050620787006</v>
      </c>
      <c r="J371" s="98">
        <f>RES_hhdet_in_fech!J67</f>
        <v>28.927787885427804</v>
      </c>
      <c r="K371" s="98">
        <f>RES_hhdet_in_fech!K67</f>
        <v>31.041661092620565</v>
      </c>
      <c r="L371" s="98">
        <f>RES_hhdet_in_fech!L67</f>
        <v>35.45259264772276</v>
      </c>
      <c r="M371" s="98">
        <f>RES_hhdet_in_fech!M67</f>
        <v>34.195455086540854</v>
      </c>
      <c r="N371" s="98">
        <f>RES_hhdet_in_fech!N67</f>
        <v>66.550980877518228</v>
      </c>
      <c r="O371" s="98">
        <f>RES_hhdet_in_fech!O67</f>
        <v>39.319242480285901</v>
      </c>
      <c r="P371" s="98">
        <f>RES_hhdet_in_fech!P67</f>
        <v>26.075343805678507</v>
      </c>
      <c r="Q371" s="98">
        <f>RES_hhdet_in_fech!Q67</f>
        <v>34.047832492941481</v>
      </c>
      <c r="R371" s="98">
        <f>RES_hhdet_in_fech!R67</f>
        <v>32.58656392745511</v>
      </c>
      <c r="S371" s="98">
        <f>RES_hhdet_in_fech!S67</f>
        <v>45.690907362338734</v>
      </c>
      <c r="T371" s="98">
        <f>RES_hhdet_in_fech!T67</f>
        <v>97.707207884651993</v>
      </c>
      <c r="U371" s="98">
        <f>RES_hhdet_in_fech!U67</f>
        <v>98.541804127513913</v>
      </c>
      <c r="V371" s="98">
        <f>RES_hhdet_in_fech!V67</f>
        <v>58.19851538713143</v>
      </c>
      <c r="W371" s="98">
        <f>RES_hhdet_in_fech!W67</f>
        <v>176.82259117679149</v>
      </c>
      <c r="X371" s="98">
        <f>RES_hhdet_in_fech!X67</f>
        <v>125.23491038239867</v>
      </c>
      <c r="Y371" s="98">
        <f>RES_hhdet_in_fech!Y67</f>
        <v>84.03421539113981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1726.7421694886802</v>
      </c>
      <c r="D372" s="122">
        <v>1763.2005049825675</v>
      </c>
      <c r="E372" s="122">
        <v>1908.7217480727734</v>
      </c>
      <c r="F372" s="122">
        <v>1844.4298580914638</v>
      </c>
      <c r="G372" s="122">
        <v>1842.362602733622</v>
      </c>
      <c r="H372" s="122">
        <v>1927.0232489204309</v>
      </c>
      <c r="I372" s="122">
        <v>1930.2020482096812</v>
      </c>
      <c r="J372" s="122">
        <v>1936.8489276658493</v>
      </c>
      <c r="K372" s="122">
        <v>1947.6016766928358</v>
      </c>
      <c r="L372" s="122">
        <v>1927.9874962935314</v>
      </c>
      <c r="M372" s="122">
        <v>1837.9845294978593</v>
      </c>
      <c r="N372" s="122">
        <v>1650.4712814671586</v>
      </c>
      <c r="O372" s="122">
        <v>1490.9364506697198</v>
      </c>
      <c r="P372" s="122">
        <v>1566.3252422911951</v>
      </c>
      <c r="Q372" s="122">
        <v>1686.1602013299985</v>
      </c>
      <c r="R372" s="122">
        <v>1664.6450539191028</v>
      </c>
      <c r="S372" s="122">
        <v>1628.4074661283</v>
      </c>
      <c r="T372" s="122">
        <v>1592.6406871398833</v>
      </c>
      <c r="U372" s="122">
        <v>1576.6368417477076</v>
      </c>
      <c r="V372" s="122">
        <v>1649.6981687950311</v>
      </c>
      <c r="W372" s="122">
        <v>1576.0118445230864</v>
      </c>
      <c r="X372" s="122">
        <v>1562.5169160262537</v>
      </c>
      <c r="Y372" s="122">
        <v>1527.1951871110546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1909.3642040881248</v>
      </c>
      <c r="D373" s="98">
        <v>2023.136491563152</v>
      </c>
      <c r="E373" s="98">
        <v>1933.5362869656597</v>
      </c>
      <c r="F373" s="98">
        <v>1975.6551734759571</v>
      </c>
      <c r="G373" s="98">
        <v>2084.3546569071959</v>
      </c>
      <c r="H373" s="98">
        <v>1866.282140503931</v>
      </c>
      <c r="I373" s="98">
        <v>2002.6935256287802</v>
      </c>
      <c r="J373" s="98">
        <v>1955.5626589556343</v>
      </c>
      <c r="K373" s="98">
        <v>1961.6255796251432</v>
      </c>
      <c r="L373" s="98">
        <v>1939.6221531107533</v>
      </c>
      <c r="M373" s="98">
        <v>1838.4155865097887</v>
      </c>
      <c r="N373" s="98">
        <v>1651.3918057566659</v>
      </c>
      <c r="O373" s="98">
        <v>1489.4335393183053</v>
      </c>
      <c r="P373" s="98">
        <v>1583.2074816786658</v>
      </c>
      <c r="Q373" s="98">
        <v>1600.9828254297688</v>
      </c>
      <c r="R373" s="98">
        <v>1616.2163677240512</v>
      </c>
      <c r="S373" s="98">
        <v>1597.9566081573853</v>
      </c>
      <c r="T373" s="98">
        <v>1548.8490164748621</v>
      </c>
      <c r="U373" s="98">
        <v>1536.8884508911196</v>
      </c>
      <c r="V373" s="98">
        <v>1616.2031488438281</v>
      </c>
      <c r="W373" s="98">
        <v>1597.2419190145624</v>
      </c>
      <c r="X373" s="98">
        <v>1563.1243000586546</v>
      </c>
      <c r="Y373" s="98">
        <v>1527.5578084611545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1209.0272517381015</v>
      </c>
      <c r="D374" s="98">
        <v>1286.1310849605186</v>
      </c>
      <c r="E374" s="98">
        <v>0</v>
      </c>
      <c r="F374" s="98">
        <v>0</v>
      </c>
      <c r="G374" s="98">
        <v>0</v>
      </c>
      <c r="H374" s="98">
        <v>0</v>
      </c>
      <c r="I374" s="98">
        <v>1321.7588604371504</v>
      </c>
      <c r="J374" s="98">
        <v>1330.4530042224778</v>
      </c>
      <c r="K374" s="98">
        <v>1331.6419028482912</v>
      </c>
      <c r="L374" s="98">
        <v>1322.9978428639165</v>
      </c>
      <c r="M374" s="98">
        <v>1299.753132075962</v>
      </c>
      <c r="N374" s="98">
        <v>1130.2155003519272</v>
      </c>
      <c r="O374" s="98">
        <v>1059.7128302997482</v>
      </c>
      <c r="P374" s="98">
        <v>1174.7594366186872</v>
      </c>
      <c r="Q374" s="98">
        <v>0</v>
      </c>
      <c r="R374" s="98">
        <v>1295.0767146161113</v>
      </c>
      <c r="S374" s="98">
        <v>1292.1529964090616</v>
      </c>
      <c r="T374" s="98">
        <v>1269.2939637448173</v>
      </c>
      <c r="U374" s="98">
        <v>1269.9692412873883</v>
      </c>
      <c r="V374" s="98">
        <v>1353.5014150115769</v>
      </c>
      <c r="W374" s="98">
        <v>1328.4667990312148</v>
      </c>
      <c r="X374" s="98">
        <v>1316.9274855667911</v>
      </c>
      <c r="Y374" s="98">
        <v>1307.7947654465499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445.90440587452167</v>
      </c>
      <c r="D375" s="101">
        <v>462.35457868847567</v>
      </c>
      <c r="E375" s="101">
        <v>0</v>
      </c>
      <c r="F375" s="101">
        <v>0</v>
      </c>
      <c r="G375" s="101">
        <v>0</v>
      </c>
      <c r="H375" s="101">
        <v>0</v>
      </c>
      <c r="I375" s="101">
        <v>446.07680478575764</v>
      </c>
      <c r="J375" s="101">
        <v>498.94752566743119</v>
      </c>
      <c r="K375" s="101">
        <v>463.32948255651019</v>
      </c>
      <c r="L375" s="101">
        <v>439.81437267365737</v>
      </c>
      <c r="M375" s="101">
        <v>480.56528978927656</v>
      </c>
      <c r="N375" s="101">
        <v>262.95500149575707</v>
      </c>
      <c r="O375" s="101">
        <v>254.08956168645523</v>
      </c>
      <c r="P375" s="101">
        <v>279.91900244936284</v>
      </c>
      <c r="Q375" s="101">
        <v>0</v>
      </c>
      <c r="R375" s="101">
        <v>417.99957651875508</v>
      </c>
      <c r="S375" s="101">
        <v>389.95525688762143</v>
      </c>
      <c r="T375" s="101">
        <v>387.72397800194767</v>
      </c>
      <c r="U375" s="101">
        <v>377.84773391848063</v>
      </c>
      <c r="V375" s="101">
        <v>431.65955686262896</v>
      </c>
      <c r="W375" s="101">
        <v>343.1024249563464</v>
      </c>
      <c r="X375" s="101">
        <v>398.03949840625182</v>
      </c>
      <c r="Y375" s="101">
        <v>482.35799195707312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763.12284586357987</v>
      </c>
      <c r="D376" s="104">
        <v>823.77650627204275</v>
      </c>
      <c r="E376" s="104">
        <v>0</v>
      </c>
      <c r="F376" s="104">
        <v>0</v>
      </c>
      <c r="G376" s="104">
        <v>0</v>
      </c>
      <c r="H376" s="104">
        <v>0</v>
      </c>
      <c r="I376" s="104">
        <v>875.68205565139249</v>
      </c>
      <c r="J376" s="104">
        <v>831.50547855504669</v>
      </c>
      <c r="K376" s="104">
        <v>868.31242029178122</v>
      </c>
      <c r="L376" s="104">
        <v>883.18347019025907</v>
      </c>
      <c r="M376" s="104">
        <v>819.18784228668562</v>
      </c>
      <c r="N376" s="104">
        <v>867.26049885617044</v>
      </c>
      <c r="O376" s="104">
        <v>805.62326861329313</v>
      </c>
      <c r="P376" s="104">
        <v>894.84043416932445</v>
      </c>
      <c r="Q376" s="104">
        <v>0</v>
      </c>
      <c r="R376" s="104">
        <v>877.07713809735628</v>
      </c>
      <c r="S376" s="104">
        <v>902.1977395214401</v>
      </c>
      <c r="T376" s="104">
        <v>881.56998574286956</v>
      </c>
      <c r="U376" s="104">
        <v>892.1215073689076</v>
      </c>
      <c r="V376" s="104">
        <v>921.84185814894772</v>
      </c>
      <c r="W376" s="104">
        <v>985.36437407486824</v>
      </c>
      <c r="X376" s="104">
        <v>918.88798716053918</v>
      </c>
      <c r="Y376" s="104">
        <v>825.43677348947676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1709.3059754074898</v>
      </c>
      <c r="D377" s="101">
        <v>1732.9257740603935</v>
      </c>
      <c r="E377" s="101">
        <v>1908.6743494042382</v>
      </c>
      <c r="F377" s="101">
        <v>1815.1096418555496</v>
      </c>
      <c r="G377" s="101">
        <v>1744.0620154534608</v>
      </c>
      <c r="H377" s="101">
        <v>1937.6077653553873</v>
      </c>
      <c r="I377" s="101">
        <v>1840.8333102366537</v>
      </c>
      <c r="J377" s="101">
        <v>1954.8580595713931</v>
      </c>
      <c r="K377" s="101">
        <v>1875.6952871399342</v>
      </c>
      <c r="L377" s="101">
        <v>1866.4109007480151</v>
      </c>
      <c r="M377" s="101">
        <v>0</v>
      </c>
      <c r="N377" s="101">
        <v>0</v>
      </c>
      <c r="O377" s="101">
        <v>1550.5411290571785</v>
      </c>
      <c r="P377" s="101">
        <v>1557.6794076237954</v>
      </c>
      <c r="Q377" s="101">
        <v>1785.1102768512476</v>
      </c>
      <c r="R377" s="101">
        <v>1744.6094858454132</v>
      </c>
      <c r="S377" s="101">
        <v>1699.7073898973908</v>
      </c>
      <c r="T377" s="101">
        <v>1684.3725736593778</v>
      </c>
      <c r="U377" s="101">
        <v>1672.5366234548762</v>
      </c>
      <c r="V377" s="101">
        <v>1811.9132194477095</v>
      </c>
      <c r="W377" s="101">
        <v>1580.076032252131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1170.5887064275846</v>
      </c>
      <c r="D378" s="104">
        <v>1184.7570532281961</v>
      </c>
      <c r="E378" s="104">
        <v>1346.2502837810634</v>
      </c>
      <c r="F378" s="104">
        <v>1250.9216905389292</v>
      </c>
      <c r="G378" s="104">
        <v>1179.8316710353411</v>
      </c>
      <c r="H378" s="104">
        <v>1368.5113987693533</v>
      </c>
      <c r="I378" s="104">
        <v>1265.5381500587348</v>
      </c>
      <c r="J378" s="104">
        <v>1373.9688092554995</v>
      </c>
      <c r="K378" s="104">
        <v>1308.1366428068973</v>
      </c>
      <c r="L378" s="104">
        <v>1298.231053061787</v>
      </c>
      <c r="M378" s="104">
        <v>0</v>
      </c>
      <c r="N378" s="104">
        <v>0</v>
      </c>
      <c r="O378" s="104">
        <v>1079.1599457450156</v>
      </c>
      <c r="P378" s="104">
        <v>1109.5573800409077</v>
      </c>
      <c r="Q378" s="104">
        <v>1350.3676701533955</v>
      </c>
      <c r="R378" s="104">
        <v>1330.0847287229922</v>
      </c>
      <c r="S378" s="104">
        <v>1301.8762134801107</v>
      </c>
      <c r="T378" s="104">
        <v>1307.3870175369593</v>
      </c>
      <c r="U378" s="104">
        <v>1310.207997026989</v>
      </c>
      <c r="V378" s="104">
        <v>1446.0172888260097</v>
      </c>
      <c r="W378" s="104">
        <v>1250.1185060486926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399.32311752858504</v>
      </c>
      <c r="D379" s="98">
        <v>395.93323376148174</v>
      </c>
      <c r="E379" s="98">
        <v>532.55754141493151</v>
      </c>
      <c r="F379" s="98">
        <v>430.45688994634827</v>
      </c>
      <c r="G379" s="98">
        <v>354.30726963858081</v>
      </c>
      <c r="H379" s="98">
        <v>530.49290238628203</v>
      </c>
      <c r="I379" s="98">
        <v>409.94422946129674</v>
      </c>
      <c r="J379" s="98">
        <v>499.37205848702649</v>
      </c>
      <c r="K379" s="98">
        <v>443.46665923434489</v>
      </c>
      <c r="L379" s="98">
        <v>423.37530733918453</v>
      </c>
      <c r="M379" s="98">
        <v>0</v>
      </c>
      <c r="N379" s="98">
        <v>0</v>
      </c>
      <c r="O379" s="98">
        <v>264.48914945013263</v>
      </c>
      <c r="P379" s="98">
        <v>273.40165425135342</v>
      </c>
      <c r="Q379" s="98">
        <v>475.68684661132335</v>
      </c>
      <c r="R379" s="98">
        <v>450.96646643250693</v>
      </c>
      <c r="S379" s="98">
        <v>414.23740044950097</v>
      </c>
      <c r="T379" s="98">
        <v>421.43746875889008</v>
      </c>
      <c r="U379" s="98">
        <v>411.12322063534702</v>
      </c>
      <c r="V379" s="98">
        <v>484.70741202428707</v>
      </c>
      <c r="W379" s="98">
        <v>337.17400953964267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771.26558889899968</v>
      </c>
      <c r="D380" s="98">
        <v>788.82381946671433</v>
      </c>
      <c r="E380" s="98">
        <v>813.69274236613194</v>
      </c>
      <c r="F380" s="98">
        <v>820.4648005925809</v>
      </c>
      <c r="G380" s="98">
        <v>825.52440139676037</v>
      </c>
      <c r="H380" s="98">
        <v>838.01849638307135</v>
      </c>
      <c r="I380" s="98">
        <v>855.59392059743789</v>
      </c>
      <c r="J380" s="98">
        <v>874.59675076847316</v>
      </c>
      <c r="K380" s="98">
        <v>864.6699835725525</v>
      </c>
      <c r="L380" s="98">
        <v>874.85574572260225</v>
      </c>
      <c r="M380" s="98">
        <v>0</v>
      </c>
      <c r="N380" s="98">
        <v>0</v>
      </c>
      <c r="O380" s="98">
        <v>814.67079629488285</v>
      </c>
      <c r="P380" s="98">
        <v>836.15572578955425</v>
      </c>
      <c r="Q380" s="98">
        <v>874.68082354207218</v>
      </c>
      <c r="R380" s="98">
        <v>879.11826229048518</v>
      </c>
      <c r="S380" s="98">
        <v>887.63881303060975</v>
      </c>
      <c r="T380" s="98">
        <v>885.94954877806913</v>
      </c>
      <c r="U380" s="98">
        <v>899.08477639164198</v>
      </c>
      <c r="V380" s="98">
        <v>961.30987680172245</v>
      </c>
      <c r="W380" s="98">
        <v>912.9444965090496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728.8850092020748</v>
      </c>
      <c r="D381" s="122">
        <v>735.94768243731824</v>
      </c>
      <c r="E381" s="122">
        <v>755.53516314208764</v>
      </c>
      <c r="F381" s="122">
        <v>804.70658894515861</v>
      </c>
      <c r="G381" s="122">
        <v>692.05291977331206</v>
      </c>
      <c r="H381" s="122">
        <v>704.2654264252468</v>
      </c>
      <c r="I381" s="122">
        <v>647.12140127891792</v>
      </c>
      <c r="J381" s="122">
        <v>697.46105302545311</v>
      </c>
      <c r="K381" s="122">
        <v>576.86128755632171</v>
      </c>
      <c r="L381" s="122">
        <v>638.03407579814348</v>
      </c>
      <c r="M381" s="122">
        <v>533.63276504039743</v>
      </c>
      <c r="N381" s="122">
        <v>445.48452880882951</v>
      </c>
      <c r="O381" s="122">
        <v>431.63211818372832</v>
      </c>
      <c r="P381" s="122">
        <v>458.9166991108749</v>
      </c>
      <c r="Q381" s="122">
        <v>488.4017410076512</v>
      </c>
      <c r="R381" s="122">
        <v>457.63848027815328</v>
      </c>
      <c r="S381" s="122">
        <v>561.09530353850937</v>
      </c>
      <c r="T381" s="122">
        <v>611.33545652798148</v>
      </c>
      <c r="U381" s="122">
        <v>613.44022678342947</v>
      </c>
      <c r="V381" s="122">
        <v>882.27506115689914</v>
      </c>
      <c r="W381" s="122">
        <v>898.11171334865958</v>
      </c>
      <c r="X381" s="122">
        <v>765.15023348008867</v>
      </c>
      <c r="Y381" s="122">
        <v>703.91867187546279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733.44008058382076</v>
      </c>
      <c r="D382" s="98">
        <v>787.90075646583398</v>
      </c>
      <c r="E382" s="98">
        <v>800.99705501375252</v>
      </c>
      <c r="F382" s="98">
        <v>806.27934503774566</v>
      </c>
      <c r="G382" s="98">
        <v>758.9598824188439</v>
      </c>
      <c r="H382" s="98">
        <v>731.7734669640264</v>
      </c>
      <c r="I382" s="98">
        <v>654.80147355305587</v>
      </c>
      <c r="J382" s="98">
        <v>720.38653818095565</v>
      </c>
      <c r="K382" s="98">
        <v>592.19579528392774</v>
      </c>
      <c r="L382" s="98">
        <v>639.51909293385359</v>
      </c>
      <c r="M382" s="98">
        <v>539.95638061955162</v>
      </c>
      <c r="N382" s="98">
        <v>450.082837872818</v>
      </c>
      <c r="O382" s="98">
        <v>447.689964630671</v>
      </c>
      <c r="P382" s="98">
        <v>459.41008458138879</v>
      </c>
      <c r="Q382" s="98">
        <v>493.65761265496826</v>
      </c>
      <c r="R382" s="98">
        <v>459.6558582120519</v>
      </c>
      <c r="S382" s="98">
        <v>563.261426404796</v>
      </c>
      <c r="T382" s="98">
        <v>618.28265025662824</v>
      </c>
      <c r="U382" s="98">
        <v>629.43294060700157</v>
      </c>
      <c r="V382" s="98">
        <v>911.65055297686604</v>
      </c>
      <c r="W382" s="98">
        <v>911.08646579607682</v>
      </c>
      <c r="X382" s="98">
        <v>770.87798229697353</v>
      </c>
      <c r="Y382" s="98">
        <v>717.97640547521667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641.48571129574646</v>
      </c>
      <c r="D383" s="33">
        <v>489.63837710433324</v>
      </c>
      <c r="E383" s="33">
        <v>505.34844776552069</v>
      </c>
      <c r="F383" s="33">
        <v>645.05254003088669</v>
      </c>
      <c r="G383" s="33">
        <v>571.07649013664491</v>
      </c>
      <c r="H383" s="33">
        <v>535.18619725207975</v>
      </c>
      <c r="I383" s="33">
        <v>550.32241074600552</v>
      </c>
      <c r="J383" s="33">
        <v>547.53554203879798</v>
      </c>
      <c r="K383" s="33">
        <v>427.1939276410065</v>
      </c>
      <c r="L383" s="33">
        <v>442.48960200633769</v>
      </c>
      <c r="M383" s="33">
        <v>434.22285618584931</v>
      </c>
      <c r="N383" s="33">
        <v>386.37712897097532</v>
      </c>
      <c r="O383" s="33">
        <v>354.33326698417562</v>
      </c>
      <c r="P383" s="33">
        <v>349.69384299405084</v>
      </c>
      <c r="Q383" s="33">
        <v>368.60456979305087</v>
      </c>
      <c r="R383" s="33">
        <v>365.15510290361397</v>
      </c>
      <c r="S383" s="33">
        <v>407.77879194866915</v>
      </c>
      <c r="T383" s="33">
        <v>421.73283190688335</v>
      </c>
      <c r="U383" s="33">
        <v>426.65581634956573</v>
      </c>
      <c r="V383" s="33">
        <v>698.09724103682936</v>
      </c>
      <c r="W383" s="33">
        <v>597.92851914363996</v>
      </c>
      <c r="X383" s="33">
        <v>543.43024138544388</v>
      </c>
      <c r="Y383" s="33">
        <v>528.31592304434264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8783.3801716364669</v>
      </c>
      <c r="D385" s="117">
        <f t="shared" si="211"/>
        <v>8827.7068152361462</v>
      </c>
      <c r="E385" s="117">
        <f t="shared" si="211"/>
        <v>10017.140280953396</v>
      </c>
      <c r="F385" s="117">
        <f t="shared" si="211"/>
        <v>8766.0170801099903</v>
      </c>
      <c r="G385" s="117">
        <f t="shared" si="211"/>
        <v>9360.397124805113</v>
      </c>
      <c r="H385" s="117">
        <f t="shared" si="211"/>
        <v>8716.0194737354122</v>
      </c>
      <c r="I385" s="117">
        <f t="shared" si="211"/>
        <v>7492.0604214897521</v>
      </c>
      <c r="J385" s="117">
        <f t="shared" si="211"/>
        <v>7728.0726362286705</v>
      </c>
      <c r="K385" s="117">
        <f t="shared" si="211"/>
        <v>7698.334225454304</v>
      </c>
      <c r="L385" s="117">
        <f t="shared" si="211"/>
        <v>8271.3983664250027</v>
      </c>
      <c r="M385" s="117">
        <f t="shared" si="211"/>
        <v>8146.2558318303336</v>
      </c>
      <c r="N385" s="117">
        <f t="shared" si="211"/>
        <v>8157.4821303799499</v>
      </c>
      <c r="O385" s="117">
        <f t="shared" si="211"/>
        <v>7744.9290310788638</v>
      </c>
      <c r="P385" s="117">
        <f t="shared" si="211"/>
        <v>7083.7163183740095</v>
      </c>
      <c r="Q385" s="117">
        <f t="shared" si="211"/>
        <v>7556.0765233143957</v>
      </c>
      <c r="R385" s="117">
        <f t="shared" ref="R385:V385" si="212">R386+R389+R391+R400</f>
        <v>7352.4697440009086</v>
      </c>
      <c r="S385" s="117">
        <f t="shared" si="212"/>
        <v>7150.1654366053144</v>
      </c>
      <c r="T385" s="117">
        <f t="shared" si="212"/>
        <v>6588.4473963340806</v>
      </c>
      <c r="U385" s="117">
        <f t="shared" si="212"/>
        <v>6108.5386939167156</v>
      </c>
      <c r="V385" s="117">
        <f t="shared" si="212"/>
        <v>6076.6809284761457</v>
      </c>
      <c r="W385" s="117">
        <f t="shared" ref="W385:Y385" si="213">W386+W389+W391+W400</f>
        <v>6411.2697475884606</v>
      </c>
      <c r="X385" s="117">
        <f t="shared" si="213"/>
        <v>5110.6825511277166</v>
      </c>
      <c r="Y385" s="117">
        <f t="shared" si="213"/>
        <v>4032.7420741218148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7338.3244332866989</v>
      </c>
      <c r="D386" s="122">
        <f t="shared" si="214"/>
        <v>7332.0563770197095</v>
      </c>
      <c r="E386" s="122">
        <f t="shared" si="214"/>
        <v>8393.8456506369657</v>
      </c>
      <c r="F386" s="122">
        <f t="shared" si="214"/>
        <v>7190.8358403714828</v>
      </c>
      <c r="G386" s="122">
        <f t="shared" si="214"/>
        <v>7816.2228811017403</v>
      </c>
      <c r="H386" s="122">
        <f t="shared" si="214"/>
        <v>7080.0497785734915</v>
      </c>
      <c r="I386" s="122">
        <f t="shared" si="214"/>
        <v>5881.6281462141278</v>
      </c>
      <c r="J386" s="122">
        <f t="shared" si="214"/>
        <v>6092.2997976346041</v>
      </c>
      <c r="K386" s="122">
        <f t="shared" si="214"/>
        <v>6129.1998915054901</v>
      </c>
      <c r="L386" s="122">
        <f t="shared" si="214"/>
        <v>6651.5733057601383</v>
      </c>
      <c r="M386" s="122">
        <f t="shared" si="214"/>
        <v>6614.7174104191263</v>
      </c>
      <c r="N386" s="122">
        <f t="shared" si="214"/>
        <v>6645.667852955803</v>
      </c>
      <c r="O386" s="122">
        <f t="shared" si="214"/>
        <v>6375.9629092800533</v>
      </c>
      <c r="P386" s="122">
        <f t="shared" si="214"/>
        <v>5656.6917134440873</v>
      </c>
      <c r="Q386" s="122">
        <f t="shared" si="214"/>
        <v>5971.2080652799432</v>
      </c>
      <c r="R386" s="122">
        <f t="shared" ref="R386:V386" si="215">SUM(R387:R388)</f>
        <v>5776.5537397838516</v>
      </c>
      <c r="S386" s="122">
        <f t="shared" si="215"/>
        <v>5460.7904695612033</v>
      </c>
      <c r="T386" s="122">
        <f t="shared" si="215"/>
        <v>4676.6071830460623</v>
      </c>
      <c r="U386" s="122">
        <f t="shared" si="215"/>
        <v>4175.7663307297044</v>
      </c>
      <c r="V386" s="122">
        <f t="shared" si="215"/>
        <v>4026.7632109121046</v>
      </c>
      <c r="W386" s="122">
        <f t="shared" ref="W386:Y386" si="216">SUM(W387:W388)</f>
        <v>3972.5706789538804</v>
      </c>
      <c r="X386" s="122">
        <f t="shared" si="216"/>
        <v>2932.9520701164079</v>
      </c>
      <c r="Y386" s="122">
        <f t="shared" si="216"/>
        <v>2063.7719009405901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7164.725892405776</v>
      </c>
      <c r="D387" s="98">
        <v>7161.1469578496135</v>
      </c>
      <c r="E387" s="98">
        <v>8203.0497663678616</v>
      </c>
      <c r="F387" s="98">
        <v>7028.7480340762359</v>
      </c>
      <c r="G387" s="98">
        <v>7644.1704219013973</v>
      </c>
      <c r="H387" s="98">
        <v>6927.7433482151382</v>
      </c>
      <c r="I387" s="98">
        <v>5757.0633923876749</v>
      </c>
      <c r="J387" s="98">
        <v>5964.7354420598476</v>
      </c>
      <c r="K387" s="98">
        <v>6002.8974036806767</v>
      </c>
      <c r="L387" s="98">
        <v>6516.2757871632857</v>
      </c>
      <c r="M387" s="98">
        <v>6482.4702780269927</v>
      </c>
      <c r="N387" s="98">
        <v>6517.9655205110257</v>
      </c>
      <c r="O387" s="98">
        <v>6254.3402614454753</v>
      </c>
      <c r="P387" s="98">
        <v>5548.5445994788988</v>
      </c>
      <c r="Q387" s="98">
        <v>5856.8972451203936</v>
      </c>
      <c r="R387" s="98">
        <v>5666.4123449023591</v>
      </c>
      <c r="S387" s="98">
        <v>5356.3635007002913</v>
      </c>
      <c r="T387" s="98">
        <v>4587.3229307302354</v>
      </c>
      <c r="U387" s="98">
        <v>4096.1578105877088</v>
      </c>
      <c r="V387" s="98">
        <v>3948.7023885706008</v>
      </c>
      <c r="W387" s="98">
        <v>3895.6044620811831</v>
      </c>
      <c r="X387" s="98">
        <v>2876.6743403423657</v>
      </c>
      <c r="Y387" s="98">
        <v>2024.39401888408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173.59854088092257</v>
      </c>
      <c r="D388" s="98">
        <v>170.90941917009604</v>
      </c>
      <c r="E388" s="98">
        <v>190.79588426910459</v>
      </c>
      <c r="F388" s="98">
        <v>162.08780629524711</v>
      </c>
      <c r="G388" s="98">
        <v>172.05245920034335</v>
      </c>
      <c r="H388" s="98">
        <v>152.3064303583534</v>
      </c>
      <c r="I388" s="98">
        <v>124.5647538264525</v>
      </c>
      <c r="J388" s="98">
        <v>127.56435557475668</v>
      </c>
      <c r="K388" s="98">
        <v>126.30248782481365</v>
      </c>
      <c r="L388" s="98">
        <v>135.2975185968528</v>
      </c>
      <c r="M388" s="98">
        <v>132.24713239213361</v>
      </c>
      <c r="N388" s="98">
        <v>127.70233244477726</v>
      </c>
      <c r="O388" s="98">
        <v>121.6226478345779</v>
      </c>
      <c r="P388" s="98">
        <v>108.14711396518888</v>
      </c>
      <c r="Q388" s="98">
        <v>114.31082015954988</v>
      </c>
      <c r="R388" s="98">
        <v>110.14139488149289</v>
      </c>
      <c r="S388" s="98">
        <v>104.42696886091201</v>
      </c>
      <c r="T388" s="98">
        <v>89.284252315826933</v>
      </c>
      <c r="U388" s="98">
        <v>79.608520141995683</v>
      </c>
      <c r="V388" s="98">
        <v>78.060822341503837</v>
      </c>
      <c r="W388" s="98">
        <v>76.966216872697373</v>
      </c>
      <c r="X388" s="98">
        <v>56.277729774042072</v>
      </c>
      <c r="Y388" s="98">
        <v>39.377882056509918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14.523408722595173</v>
      </c>
      <c r="D389" s="122">
        <f t="shared" si="217"/>
        <v>27.47442342154002</v>
      </c>
      <c r="E389" s="122">
        <f t="shared" si="217"/>
        <v>52.956066090194206</v>
      </c>
      <c r="F389" s="122">
        <f t="shared" si="217"/>
        <v>32.310669914809097</v>
      </c>
      <c r="G389" s="122">
        <f t="shared" si="217"/>
        <v>39.067366691963109</v>
      </c>
      <c r="H389" s="122">
        <f t="shared" si="217"/>
        <v>69.665897954242624</v>
      </c>
      <c r="I389" s="122">
        <f t="shared" si="217"/>
        <v>109.93669970734618</v>
      </c>
      <c r="J389" s="122">
        <f t="shared" si="217"/>
        <v>81.205831457193852</v>
      </c>
      <c r="K389" s="122">
        <f t="shared" si="217"/>
        <v>90.148243721784496</v>
      </c>
      <c r="L389" s="122">
        <f t="shared" si="217"/>
        <v>106.47120627305954</v>
      </c>
      <c r="M389" s="122">
        <f t="shared" si="217"/>
        <v>106.57883296132388</v>
      </c>
      <c r="N389" s="122">
        <f t="shared" si="217"/>
        <v>216.1852080485763</v>
      </c>
      <c r="O389" s="122">
        <f t="shared" si="217"/>
        <v>133.60469073028753</v>
      </c>
      <c r="P389" s="122">
        <f t="shared" si="217"/>
        <v>92.588249846121698</v>
      </c>
      <c r="Q389" s="122">
        <f t="shared" si="217"/>
        <v>124.89109502082967</v>
      </c>
      <c r="R389" s="122">
        <f t="shared" si="217"/>
        <v>120.35930858822218</v>
      </c>
      <c r="S389" s="122">
        <f t="shared" si="217"/>
        <v>168.88958079480426</v>
      </c>
      <c r="T389" s="122">
        <f t="shared" si="217"/>
        <v>361.4666421892905</v>
      </c>
      <c r="U389" s="122">
        <f t="shared" si="217"/>
        <v>364.89781349403273</v>
      </c>
      <c r="V389" s="122">
        <f t="shared" si="217"/>
        <v>216.08749854359223</v>
      </c>
      <c r="W389" s="122">
        <f t="shared" si="217"/>
        <v>662.3138941284285</v>
      </c>
      <c r="X389" s="122">
        <f t="shared" si="217"/>
        <v>474.18318106132403</v>
      </c>
      <c r="Y389" s="122">
        <f t="shared" si="217"/>
        <v>322.03896616325437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14.523408722595173</v>
      </c>
      <c r="D390" s="98">
        <f>RES_hhdet_in_tesh!D67</f>
        <v>27.47442342154002</v>
      </c>
      <c r="E390" s="98">
        <f>RES_hhdet_in_tesh!E67</f>
        <v>52.956066090194206</v>
      </c>
      <c r="F390" s="98">
        <f>RES_hhdet_in_tesh!F67</f>
        <v>32.310669914809097</v>
      </c>
      <c r="G390" s="98">
        <f>RES_hhdet_in_tesh!G67</f>
        <v>39.067366691963109</v>
      </c>
      <c r="H390" s="98">
        <f>RES_hhdet_in_tesh!H67</f>
        <v>69.665897954242624</v>
      </c>
      <c r="I390" s="98">
        <f>RES_hhdet_in_tesh!I67</f>
        <v>109.93669970734618</v>
      </c>
      <c r="J390" s="98">
        <f>RES_hhdet_in_tesh!J67</f>
        <v>81.205831457193852</v>
      </c>
      <c r="K390" s="98">
        <f>RES_hhdet_in_tesh!K67</f>
        <v>90.148243721784496</v>
      </c>
      <c r="L390" s="98">
        <f>RES_hhdet_in_tesh!L67</f>
        <v>106.47120627305954</v>
      </c>
      <c r="M390" s="98">
        <f>RES_hhdet_in_tesh!M67</f>
        <v>106.57883296132388</v>
      </c>
      <c r="N390" s="98">
        <f>RES_hhdet_in_tesh!N67</f>
        <v>216.1852080485763</v>
      </c>
      <c r="O390" s="98">
        <f>RES_hhdet_in_tesh!O67</f>
        <v>133.60469073028753</v>
      </c>
      <c r="P390" s="98">
        <f>RES_hhdet_in_tesh!P67</f>
        <v>92.588249846121698</v>
      </c>
      <c r="Q390" s="98">
        <f>RES_hhdet_in_tesh!Q67</f>
        <v>124.89109502082967</v>
      </c>
      <c r="R390" s="98">
        <f>RES_hhdet_in_tesh!R67</f>
        <v>120.35930858822218</v>
      </c>
      <c r="S390" s="98">
        <f>RES_hhdet_in_tesh!S67</f>
        <v>168.88958079480426</v>
      </c>
      <c r="T390" s="98">
        <f>RES_hhdet_in_tesh!T67</f>
        <v>361.4666421892905</v>
      </c>
      <c r="U390" s="98">
        <f>RES_hhdet_in_tesh!U67</f>
        <v>364.89781349403273</v>
      </c>
      <c r="V390" s="98">
        <f>RES_hhdet_in_tesh!V67</f>
        <v>216.08749854359223</v>
      </c>
      <c r="W390" s="98">
        <f>RES_hhdet_in_tesh!W67</f>
        <v>662.3138941284285</v>
      </c>
      <c r="X390" s="98">
        <f>RES_hhdet_in_tesh!X67</f>
        <v>474.18318106132403</v>
      </c>
      <c r="Y390" s="98">
        <f>RES_hhdet_in_tesh!Y67</f>
        <v>322.03896616325437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1003.2063015312917</v>
      </c>
      <c r="D391" s="122">
        <v>1027.3092879564656</v>
      </c>
      <c r="E391" s="122">
        <v>1118.914000482305</v>
      </c>
      <c r="F391" s="122">
        <v>1074.5419484802371</v>
      </c>
      <c r="G391" s="122">
        <v>1068.1646003665783</v>
      </c>
      <c r="H391" s="122">
        <v>1143.7271918968297</v>
      </c>
      <c r="I391" s="122">
        <v>1116.6668624465644</v>
      </c>
      <c r="J391" s="122">
        <v>1135.4121820606297</v>
      </c>
      <c r="K391" s="122">
        <v>1135.4658371603539</v>
      </c>
      <c r="L391" s="122">
        <v>1140.1174109874471</v>
      </c>
      <c r="M391" s="122">
        <v>1108.4353399187776</v>
      </c>
      <c r="N391" s="122">
        <v>1030.0839862504174</v>
      </c>
      <c r="O391" s="122">
        <v>971.5640898110363</v>
      </c>
      <c r="P391" s="122">
        <v>1065.5402192566064</v>
      </c>
      <c r="Q391" s="122">
        <v>1170.2403416836048</v>
      </c>
      <c r="R391" s="122">
        <v>1183.3869022953438</v>
      </c>
      <c r="S391" s="122">
        <v>1184.1416141110142</v>
      </c>
      <c r="T391" s="122">
        <v>1177.8394415739585</v>
      </c>
      <c r="U391" s="122">
        <v>1185.8449430302358</v>
      </c>
      <c r="V391" s="122">
        <v>1268.6825907126367</v>
      </c>
      <c r="W391" s="122">
        <v>1216.6848568929995</v>
      </c>
      <c r="X391" s="122">
        <v>1228.1448275249415</v>
      </c>
      <c r="Y391" s="122">
        <v>1202.4792906617195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995.32884959100932</v>
      </c>
      <c r="D392" s="98">
        <v>1067.4827253170138</v>
      </c>
      <c r="E392" s="98">
        <v>1033.0391898454525</v>
      </c>
      <c r="F392" s="98">
        <v>1068.7556967182825</v>
      </c>
      <c r="G392" s="98">
        <v>1142.0462806425842</v>
      </c>
      <c r="H392" s="98">
        <v>1035.9718040642956</v>
      </c>
      <c r="I392" s="98">
        <v>1126.6542565910916</v>
      </c>
      <c r="J392" s="98">
        <v>1115.7147011257637</v>
      </c>
      <c r="K392" s="98">
        <v>1136.1099263868491</v>
      </c>
      <c r="L392" s="98">
        <v>1141.4914290664924</v>
      </c>
      <c r="M392" s="98">
        <v>1108.4349398976076</v>
      </c>
      <c r="N392" s="98">
        <v>1030.0818650058859</v>
      </c>
      <c r="O392" s="98">
        <v>971.08486752464091</v>
      </c>
      <c r="P392" s="98">
        <v>1084.166733622016</v>
      </c>
      <c r="Q392" s="98">
        <v>1142.3269965746806</v>
      </c>
      <c r="R392" s="98">
        <v>1181.5750019660159</v>
      </c>
      <c r="S392" s="98">
        <v>1192.1203207163269</v>
      </c>
      <c r="T392" s="98">
        <v>1174.9729740727735</v>
      </c>
      <c r="U392" s="98">
        <v>1181.9372633171872</v>
      </c>
      <c r="V392" s="98">
        <v>1256.6456620047777</v>
      </c>
      <c r="W392" s="98">
        <v>1250.870820379135</v>
      </c>
      <c r="X392" s="98">
        <v>1228.1362206288945</v>
      </c>
      <c r="Y392" s="98">
        <v>1202.4748879531323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995.56750905375952</v>
      </c>
      <c r="D393" s="98">
        <v>1067.7321305116282</v>
      </c>
      <c r="E393" s="98">
        <v>0</v>
      </c>
      <c r="F393" s="98">
        <v>0</v>
      </c>
      <c r="G393" s="98">
        <v>0</v>
      </c>
      <c r="H393" s="98">
        <v>0</v>
      </c>
      <c r="I393" s="98">
        <v>1126.6312520446027</v>
      </c>
      <c r="J393" s="98">
        <v>1116.1719334641282</v>
      </c>
      <c r="K393" s="98">
        <v>1136.6578322743903</v>
      </c>
      <c r="L393" s="98">
        <v>1142.0196233977595</v>
      </c>
      <c r="M393" s="98">
        <v>1108.9348189840118</v>
      </c>
      <c r="N393" s="98">
        <v>1031.2828570931154</v>
      </c>
      <c r="O393" s="98">
        <v>971.28526146905779</v>
      </c>
      <c r="P393" s="98">
        <v>1086.5265360076521</v>
      </c>
      <c r="Q393" s="98">
        <v>0</v>
      </c>
      <c r="R393" s="98">
        <v>1182.6660804630662</v>
      </c>
      <c r="S393" s="98">
        <v>1193.1152672770518</v>
      </c>
      <c r="T393" s="98">
        <v>1175.7014283215199</v>
      </c>
      <c r="U393" s="98">
        <v>1182.7036353816898</v>
      </c>
      <c r="V393" s="98">
        <v>1257.4699071243324</v>
      </c>
      <c r="W393" s="98">
        <v>1254.0630644047596</v>
      </c>
      <c r="X393" s="98">
        <v>1231.6249366247193</v>
      </c>
      <c r="Y393" s="98">
        <v>1205.143105465344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232.44466319017994</v>
      </c>
      <c r="D394" s="101">
        <v>243.95562423958549</v>
      </c>
      <c r="E394" s="101">
        <v>0</v>
      </c>
      <c r="F394" s="101">
        <v>0</v>
      </c>
      <c r="G394" s="101">
        <v>0</v>
      </c>
      <c r="H394" s="101">
        <v>0</v>
      </c>
      <c r="I394" s="101">
        <v>250.94919639321012</v>
      </c>
      <c r="J394" s="101">
        <v>284.66645490908144</v>
      </c>
      <c r="K394" s="101">
        <v>268.34541198260916</v>
      </c>
      <c r="L394" s="101">
        <v>258.8361532075001</v>
      </c>
      <c r="M394" s="101">
        <v>289.7469766973262</v>
      </c>
      <c r="N394" s="101">
        <v>164.02235823694474</v>
      </c>
      <c r="O394" s="101">
        <v>165.66199285576468</v>
      </c>
      <c r="P394" s="101">
        <v>191.68610183832763</v>
      </c>
      <c r="Q394" s="101">
        <v>0</v>
      </c>
      <c r="R394" s="101">
        <v>305.58894236570978</v>
      </c>
      <c r="S394" s="101">
        <v>290.91752775561145</v>
      </c>
      <c r="T394" s="101">
        <v>294.13144257865042</v>
      </c>
      <c r="U394" s="101">
        <v>290.58212801278211</v>
      </c>
      <c r="V394" s="101">
        <v>335.62804897538473</v>
      </c>
      <c r="W394" s="101">
        <v>268.69869032989158</v>
      </c>
      <c r="X394" s="101">
        <v>312.73694946417999</v>
      </c>
      <c r="Y394" s="101">
        <v>379.70633197586722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763.12284586357987</v>
      </c>
      <c r="D395" s="104">
        <v>823.77650627204275</v>
      </c>
      <c r="E395" s="104">
        <v>0</v>
      </c>
      <c r="F395" s="104">
        <v>0</v>
      </c>
      <c r="G395" s="104">
        <v>0</v>
      </c>
      <c r="H395" s="104">
        <v>0</v>
      </c>
      <c r="I395" s="104">
        <v>875.68205565139249</v>
      </c>
      <c r="J395" s="104">
        <v>831.50547855504669</v>
      </c>
      <c r="K395" s="104">
        <v>868.31242029178122</v>
      </c>
      <c r="L395" s="104">
        <v>883.18347019025907</v>
      </c>
      <c r="M395" s="104">
        <v>819.18784228668562</v>
      </c>
      <c r="N395" s="104">
        <v>867.26049885617044</v>
      </c>
      <c r="O395" s="104">
        <v>805.62326861329313</v>
      </c>
      <c r="P395" s="104">
        <v>894.84043416932445</v>
      </c>
      <c r="Q395" s="104">
        <v>0</v>
      </c>
      <c r="R395" s="104">
        <v>877.07713809735628</v>
      </c>
      <c r="S395" s="104">
        <v>902.1977395214401</v>
      </c>
      <c r="T395" s="104">
        <v>881.56998574286956</v>
      </c>
      <c r="U395" s="104">
        <v>892.1215073689076</v>
      </c>
      <c r="V395" s="104">
        <v>921.84185814894772</v>
      </c>
      <c r="W395" s="104">
        <v>985.36437407486824</v>
      </c>
      <c r="X395" s="104">
        <v>918.88798716053918</v>
      </c>
      <c r="Y395" s="104">
        <v>825.43677348947676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1005.6259073256864</v>
      </c>
      <c r="D396" s="101">
        <v>1021.9011931638671</v>
      </c>
      <c r="E396" s="101">
        <v>1128.408383510872</v>
      </c>
      <c r="F396" s="101">
        <v>1075.8539861697461</v>
      </c>
      <c r="G396" s="101">
        <v>1036.6062552819928</v>
      </c>
      <c r="H396" s="101">
        <v>1155.0358663018042</v>
      </c>
      <c r="I396" s="101">
        <v>1100.8209860235313</v>
      </c>
      <c r="J396" s="101">
        <v>1173.1712165363147</v>
      </c>
      <c r="K396" s="101">
        <v>1130.2899032283367</v>
      </c>
      <c r="L396" s="101">
        <v>1129.9884486086612</v>
      </c>
      <c r="M396" s="101">
        <v>0</v>
      </c>
      <c r="N396" s="101">
        <v>0</v>
      </c>
      <c r="O396" s="101">
        <v>981.91578232638506</v>
      </c>
      <c r="P396" s="101">
        <v>1013.820969684365</v>
      </c>
      <c r="Q396" s="101">
        <v>1192.123091129132</v>
      </c>
      <c r="R396" s="101">
        <v>1185.1014655085346</v>
      </c>
      <c r="S396" s="101">
        <v>1173.501598027708</v>
      </c>
      <c r="T396" s="101">
        <v>1181.5001537864973</v>
      </c>
      <c r="U396" s="101">
        <v>1191.6943545664599</v>
      </c>
      <c r="V396" s="101">
        <v>1310.6860611351624</v>
      </c>
      <c r="W396" s="101">
        <v>1158.6600957853075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1006.1970044315949</v>
      </c>
      <c r="D397" s="104">
        <v>1022.3044740051158</v>
      </c>
      <c r="E397" s="104">
        <v>1128.5407910246795</v>
      </c>
      <c r="F397" s="104">
        <v>1075.6057299579188</v>
      </c>
      <c r="G397" s="104">
        <v>1036.1115988386721</v>
      </c>
      <c r="H397" s="104">
        <v>1154.2529479735933</v>
      </c>
      <c r="I397" s="104">
        <v>1100.7411636317497</v>
      </c>
      <c r="J397" s="104">
        <v>1174.2854788022196</v>
      </c>
      <c r="K397" s="104">
        <v>1131.9020285574727</v>
      </c>
      <c r="L397" s="104">
        <v>1131.1815132841211</v>
      </c>
      <c r="M397" s="104">
        <v>0</v>
      </c>
      <c r="N397" s="104">
        <v>0</v>
      </c>
      <c r="O397" s="104">
        <v>982.16462488947423</v>
      </c>
      <c r="P397" s="104">
        <v>1014.1001274872367</v>
      </c>
      <c r="Q397" s="104">
        <v>1192.3515474998248</v>
      </c>
      <c r="R397" s="104">
        <v>1185.4567435382737</v>
      </c>
      <c r="S397" s="104">
        <v>1173.6340697904682</v>
      </c>
      <c r="T397" s="104">
        <v>1181.5661136264555</v>
      </c>
      <c r="U397" s="104">
        <v>1192.0130233380635</v>
      </c>
      <c r="V397" s="104">
        <v>1311.9333182835264</v>
      </c>
      <c r="W397" s="104">
        <v>1160.1921366322181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234.93141553259522</v>
      </c>
      <c r="D398" s="98">
        <v>233.48065453840141</v>
      </c>
      <c r="E398" s="98">
        <v>314.84804865854755</v>
      </c>
      <c r="F398" s="98">
        <v>255.14092936533785</v>
      </c>
      <c r="G398" s="98">
        <v>210.58719744191183</v>
      </c>
      <c r="H398" s="98">
        <v>316.23445159052199</v>
      </c>
      <c r="I398" s="98">
        <v>245.14724303431177</v>
      </c>
      <c r="J398" s="98">
        <v>299.68872803374649</v>
      </c>
      <c r="K398" s="98">
        <v>267.23204498492004</v>
      </c>
      <c r="L398" s="98">
        <v>256.32576756151855</v>
      </c>
      <c r="M398" s="98">
        <v>0</v>
      </c>
      <c r="N398" s="98">
        <v>0</v>
      </c>
      <c r="O398" s="98">
        <v>167.49382859459132</v>
      </c>
      <c r="P398" s="98">
        <v>177.94440169768242</v>
      </c>
      <c r="Q398" s="98">
        <v>317.67072395775267</v>
      </c>
      <c r="R398" s="98">
        <v>306.33848124778859</v>
      </c>
      <c r="S398" s="98">
        <v>285.99525675985836</v>
      </c>
      <c r="T398" s="98">
        <v>295.61656484838619</v>
      </c>
      <c r="U398" s="98">
        <v>292.92824694642161</v>
      </c>
      <c r="V398" s="98">
        <v>350.62344148180398</v>
      </c>
      <c r="W398" s="98">
        <v>247.2476401231684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771.26558889899968</v>
      </c>
      <c r="D399" s="98">
        <v>788.82381946671433</v>
      </c>
      <c r="E399" s="98">
        <v>813.69274236613194</v>
      </c>
      <c r="F399" s="98">
        <v>820.4648005925809</v>
      </c>
      <c r="G399" s="98">
        <v>825.52440139676037</v>
      </c>
      <c r="H399" s="98">
        <v>838.01849638307135</v>
      </c>
      <c r="I399" s="98">
        <v>855.59392059743789</v>
      </c>
      <c r="J399" s="98">
        <v>874.59675076847316</v>
      </c>
      <c r="K399" s="98">
        <v>864.6699835725525</v>
      </c>
      <c r="L399" s="98">
        <v>874.85574572260225</v>
      </c>
      <c r="M399" s="98">
        <v>0</v>
      </c>
      <c r="N399" s="98">
        <v>0</v>
      </c>
      <c r="O399" s="98">
        <v>814.67079629488285</v>
      </c>
      <c r="P399" s="98">
        <v>836.15572578955425</v>
      </c>
      <c r="Q399" s="98">
        <v>874.68082354207218</v>
      </c>
      <c r="R399" s="98">
        <v>879.11826229048518</v>
      </c>
      <c r="S399" s="98">
        <v>887.63881303060975</v>
      </c>
      <c r="T399" s="98">
        <v>885.94954877806913</v>
      </c>
      <c r="U399" s="98">
        <v>899.08477639164198</v>
      </c>
      <c r="V399" s="98">
        <v>961.30987680172245</v>
      </c>
      <c r="W399" s="98">
        <v>912.9444965090496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427.32602809587996</v>
      </c>
      <c r="D400" s="122">
        <v>440.86672683843011</v>
      </c>
      <c r="E400" s="122">
        <v>451.42456374393026</v>
      </c>
      <c r="F400" s="122">
        <v>468.32862134345976</v>
      </c>
      <c r="G400" s="122">
        <v>436.94227664483157</v>
      </c>
      <c r="H400" s="122">
        <v>422.57660531084906</v>
      </c>
      <c r="I400" s="122">
        <v>383.82871312171369</v>
      </c>
      <c r="J400" s="122">
        <v>419.15482507624216</v>
      </c>
      <c r="K400" s="122">
        <v>343.52025306667588</v>
      </c>
      <c r="L400" s="122">
        <v>373.23644340435737</v>
      </c>
      <c r="M400" s="122">
        <v>316.52424853110557</v>
      </c>
      <c r="N400" s="122">
        <v>265.54508312515344</v>
      </c>
      <c r="O400" s="122">
        <v>263.79734125748638</v>
      </c>
      <c r="P400" s="122">
        <v>268.8961358271942</v>
      </c>
      <c r="Q400" s="122">
        <v>289.73702133001746</v>
      </c>
      <c r="R400" s="122">
        <v>272.16979333349104</v>
      </c>
      <c r="S400" s="122">
        <v>336.34377213829276</v>
      </c>
      <c r="T400" s="122">
        <v>372.53412952476901</v>
      </c>
      <c r="U400" s="122">
        <v>382.02960666274288</v>
      </c>
      <c r="V400" s="122">
        <v>565.14762830781206</v>
      </c>
      <c r="W400" s="122">
        <v>559.70031761315227</v>
      </c>
      <c r="X400" s="122">
        <v>475.40247242504279</v>
      </c>
      <c r="Y400" s="122">
        <v>444.45191635625065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424.63118919532519</v>
      </c>
      <c r="D401" s="98">
        <v>456.60814818505037</v>
      </c>
      <c r="E401" s="98">
        <v>464.6517436135627</v>
      </c>
      <c r="F401" s="98">
        <v>468.17291919542777</v>
      </c>
      <c r="G401" s="98">
        <v>441.12665322614924</v>
      </c>
      <c r="H401" s="98">
        <v>425.74002350397296</v>
      </c>
      <c r="I401" s="98">
        <v>381.32953017230255</v>
      </c>
      <c r="J401" s="98">
        <v>419.93203371017802</v>
      </c>
      <c r="K401" s="98">
        <v>345.54216178003418</v>
      </c>
      <c r="L401" s="98">
        <v>373.51774765421368</v>
      </c>
      <c r="M401" s="98">
        <v>315.599725231408</v>
      </c>
      <c r="N401" s="98">
        <v>263.17781231182255</v>
      </c>
      <c r="O401" s="98">
        <v>261.84305280154899</v>
      </c>
      <c r="P401" s="98">
        <v>268.88235554763048</v>
      </c>
      <c r="Q401" s="98">
        <v>289.73354589798305</v>
      </c>
      <c r="R401" s="98">
        <v>271.75101201400406</v>
      </c>
      <c r="S401" s="98">
        <v>336.41450449577701</v>
      </c>
      <c r="T401" s="98">
        <v>373.3850862274424</v>
      </c>
      <c r="U401" s="98">
        <v>383.9328091708652</v>
      </c>
      <c r="V401" s="98">
        <v>559.99563292523908</v>
      </c>
      <c r="W401" s="98">
        <v>561.53176876349039</v>
      </c>
      <c r="X401" s="98">
        <v>475.43091989490784</v>
      </c>
      <c r="Y401" s="98">
        <v>442.83368386935808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479.0325784746546</v>
      </c>
      <c r="D402" s="33">
        <v>366.23671447935931</v>
      </c>
      <c r="E402" s="33">
        <v>378.63250540592327</v>
      </c>
      <c r="F402" s="33">
        <v>484.13430060619754</v>
      </c>
      <c r="G402" s="33">
        <v>429.37638336486037</v>
      </c>
      <c r="H402" s="33">
        <v>403.13253371688239</v>
      </c>
      <c r="I402" s="33">
        <v>415.32820661928076</v>
      </c>
      <c r="J402" s="33">
        <v>414.07212341057544</v>
      </c>
      <c r="K402" s="33">
        <v>323.78608588677139</v>
      </c>
      <c r="L402" s="33">
        <v>336.19478900805404</v>
      </c>
      <c r="M402" s="33">
        <v>331.05814544599906</v>
      </c>
      <c r="N402" s="33">
        <v>295.97436061409729</v>
      </c>
      <c r="O402" s="33">
        <v>273.20484512518408</v>
      </c>
      <c r="P402" s="33">
        <v>271.94673537254027</v>
      </c>
      <c r="Q402" s="33">
        <v>289.81623691106813</v>
      </c>
      <c r="R402" s="33">
        <v>291.36813498119017</v>
      </c>
      <c r="S402" s="33">
        <v>331.33739024057536</v>
      </c>
      <c r="T402" s="33">
        <v>349.30984205449215</v>
      </c>
      <c r="U402" s="33">
        <v>359.80144936951768</v>
      </c>
      <c r="V402" s="33">
        <v>597.44949697596405</v>
      </c>
      <c r="W402" s="33">
        <v>517.32795956108157</v>
      </c>
      <c r="X402" s="33">
        <v>474.30127665070933</v>
      </c>
      <c r="Y402" s="33">
        <v>464.66613303134341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3196.3466063121014</v>
      </c>
      <c r="D404" s="117">
        <f t="shared" si="218"/>
        <v>3114.3666489331449</v>
      </c>
      <c r="E404" s="117">
        <f t="shared" si="218"/>
        <v>3503.9485898675157</v>
      </c>
      <c r="F404" s="117">
        <f t="shared" si="218"/>
        <v>3058.8557008782482</v>
      </c>
      <c r="G404" s="117">
        <f t="shared" si="218"/>
        <v>3264.5271056898073</v>
      </c>
      <c r="H404" s="117">
        <f t="shared" si="218"/>
        <v>2888.8317974136257</v>
      </c>
      <c r="I404" s="117">
        <f t="shared" si="218"/>
        <v>2611.0449203938479</v>
      </c>
      <c r="J404" s="117">
        <f t="shared" si="218"/>
        <v>2679.4399312154342</v>
      </c>
      <c r="K404" s="117">
        <f t="shared" si="218"/>
        <v>2737.4171123630094</v>
      </c>
      <c r="L404" s="117">
        <f t="shared" si="218"/>
        <v>2908.7604292535152</v>
      </c>
      <c r="M404" s="117">
        <f t="shared" si="218"/>
        <v>2832.7555780545026</v>
      </c>
      <c r="N404" s="117">
        <f t="shared" si="218"/>
        <v>2693.9151914549961</v>
      </c>
      <c r="O404" s="117">
        <f t="shared" si="218"/>
        <v>2428.5341941452702</v>
      </c>
      <c r="P404" s="117">
        <f t="shared" si="218"/>
        <v>2050.1635173229511</v>
      </c>
      <c r="Q404" s="117">
        <f t="shared" si="218"/>
        <v>1969.0160964356921</v>
      </c>
      <c r="R404" s="117">
        <f t="shared" ref="R404:V404" si="219">R405+R408+R410+R419</f>
        <v>1885.8645120300182</v>
      </c>
      <c r="S404" s="117">
        <f t="shared" si="219"/>
        <v>1813.1701078449062</v>
      </c>
      <c r="T404" s="117">
        <f t="shared" si="219"/>
        <v>1576.14778763091</v>
      </c>
      <c r="U404" s="117">
        <f t="shared" si="219"/>
        <v>1432.3031795034776</v>
      </c>
      <c r="V404" s="117">
        <f t="shared" si="219"/>
        <v>1488.5029025567289</v>
      </c>
      <c r="W404" s="117">
        <f t="shared" ref="W404:Y404" si="220">W405+W408+W410+W419</f>
        <v>1431.2693938981888</v>
      </c>
      <c r="X404" s="117">
        <f t="shared" si="220"/>
        <v>1240.2163315090856</v>
      </c>
      <c r="Y404" s="117">
        <f t="shared" si="220"/>
        <v>984.01875913928484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2963.8758099860438</v>
      </c>
      <c r="D405" s="122">
        <f t="shared" si="221"/>
        <v>2934.5175134120154</v>
      </c>
      <c r="E405" s="122">
        <f t="shared" si="221"/>
        <v>3328.1766322799067</v>
      </c>
      <c r="F405" s="122">
        <f t="shared" si="221"/>
        <v>2823.8654648831985</v>
      </c>
      <c r="G405" s="122">
        <f t="shared" si="221"/>
        <v>3039.826537142731</v>
      </c>
      <c r="H405" s="122">
        <f t="shared" si="221"/>
        <v>2725.940003781197</v>
      </c>
      <c r="I405" s="122">
        <f t="shared" si="221"/>
        <v>2240.4430190836074</v>
      </c>
      <c r="J405" s="122">
        <f t="shared" si="221"/>
        <v>2293.5625070974493</v>
      </c>
      <c r="K405" s="122">
        <f t="shared" si="221"/>
        <v>2277.5528780041864</v>
      </c>
      <c r="L405" s="122">
        <f t="shared" si="221"/>
        <v>2435.9818993776885</v>
      </c>
      <c r="M405" s="122">
        <f t="shared" si="221"/>
        <v>2359.1609652949614</v>
      </c>
      <c r="N405" s="122">
        <f t="shared" si="221"/>
        <v>2276.5577570337227</v>
      </c>
      <c r="O405" s="122">
        <f t="shared" si="221"/>
        <v>2066.2234814011158</v>
      </c>
      <c r="P405" s="122">
        <f t="shared" si="221"/>
        <v>1723.1595486469341</v>
      </c>
      <c r="Q405" s="122">
        <f t="shared" si="221"/>
        <v>1731.3574451806051</v>
      </c>
      <c r="R405" s="122">
        <f t="shared" ref="R405:V405" si="222">SUM(R406:R407)</f>
        <v>1635.0319932889058</v>
      </c>
      <c r="S405" s="122">
        <f t="shared" si="222"/>
        <v>1516.9504357417104</v>
      </c>
      <c r="T405" s="122">
        <f t="shared" si="222"/>
        <v>1280.3996925483207</v>
      </c>
      <c r="U405" s="122">
        <f t="shared" si="222"/>
        <v>1129.0460323161051</v>
      </c>
      <c r="V405" s="122">
        <f t="shared" si="222"/>
        <v>1076.2369592804969</v>
      </c>
      <c r="W405" s="122">
        <f t="shared" ref="W405:Y405" si="223">SUM(W406:W407)</f>
        <v>1052.9380982155224</v>
      </c>
      <c r="X405" s="122">
        <f t="shared" si="223"/>
        <v>773.62014367898792</v>
      </c>
      <c r="Y405" s="122">
        <f t="shared" si="223"/>
        <v>542.16190771875995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2963.8758099860438</v>
      </c>
      <c r="D406" s="98">
        <v>2934.5175134120154</v>
      </c>
      <c r="E406" s="98">
        <v>3328.1766322799067</v>
      </c>
      <c r="F406" s="98">
        <v>2823.8654648831985</v>
      </c>
      <c r="G406" s="98">
        <v>3039.826537142731</v>
      </c>
      <c r="H406" s="98">
        <v>2725.940003781197</v>
      </c>
      <c r="I406" s="98">
        <v>2240.4430190836074</v>
      </c>
      <c r="J406" s="98">
        <v>2293.5625070974493</v>
      </c>
      <c r="K406" s="98">
        <v>2277.5528780041864</v>
      </c>
      <c r="L406" s="98">
        <v>2435.9818993776885</v>
      </c>
      <c r="M406" s="98">
        <v>2359.1609652949614</v>
      </c>
      <c r="N406" s="98">
        <v>2276.5577570337227</v>
      </c>
      <c r="O406" s="98">
        <v>2066.2234814011158</v>
      </c>
      <c r="P406" s="98">
        <v>1723.1595486469341</v>
      </c>
      <c r="Q406" s="98">
        <v>1731.3574451806051</v>
      </c>
      <c r="R406" s="98">
        <v>1635.0319932889058</v>
      </c>
      <c r="S406" s="98">
        <v>1516.9504357417104</v>
      </c>
      <c r="T406" s="98">
        <v>1280.3996925483207</v>
      </c>
      <c r="U406" s="98">
        <v>1129.0460323161051</v>
      </c>
      <c r="V406" s="98">
        <v>1076.2369592804969</v>
      </c>
      <c r="W406" s="98">
        <v>1052.9380982155224</v>
      </c>
      <c r="X406" s="98">
        <v>773.62014367898792</v>
      </c>
      <c r="Y406" s="98">
        <v>542.16190771875995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91.682817131781476</v>
      </c>
      <c r="D410" s="122">
        <v>48.441917595546755</v>
      </c>
      <c r="E410" s="122">
        <v>38.877870677167827</v>
      </c>
      <c r="F410" s="122">
        <v>73.742514869263587</v>
      </c>
      <c r="G410" s="122">
        <v>126.00525013383368</v>
      </c>
      <c r="H410" s="122">
        <v>35.782621909135727</v>
      </c>
      <c r="I410" s="122">
        <v>248.07919807797876</v>
      </c>
      <c r="J410" s="122">
        <v>259.68461688710403</v>
      </c>
      <c r="K410" s="122">
        <v>351.37942767424886</v>
      </c>
      <c r="L410" s="122">
        <v>344.59471609924464</v>
      </c>
      <c r="M410" s="122">
        <v>371.06696201482458</v>
      </c>
      <c r="N410" s="122">
        <v>333.01981903729603</v>
      </c>
      <c r="O410" s="122">
        <v>287.44718638540206</v>
      </c>
      <c r="P410" s="122">
        <v>234.6387435586926</v>
      </c>
      <c r="Q410" s="122">
        <v>142.14982671749308</v>
      </c>
      <c r="R410" s="122">
        <v>159.9821774627396</v>
      </c>
      <c r="S410" s="122">
        <v>184.10992220906314</v>
      </c>
      <c r="T410" s="122">
        <v>175.36139559435509</v>
      </c>
      <c r="U410" s="122">
        <v>186.23416133285167</v>
      </c>
      <c r="V410" s="122">
        <v>253.56786937232704</v>
      </c>
      <c r="W410" s="122">
        <v>202.04278955864817</v>
      </c>
      <c r="X410" s="122">
        <v>314.92058294833316</v>
      </c>
      <c r="Y410" s="122">
        <v>307.77050080320896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385.61519465763774</v>
      </c>
      <c r="D411" s="98">
        <v>408.59264583609428</v>
      </c>
      <c r="E411" s="98">
        <v>390.49698851558469</v>
      </c>
      <c r="F411" s="98">
        <v>399.00331883520425</v>
      </c>
      <c r="G411" s="98">
        <v>420.95626650897731</v>
      </c>
      <c r="H411" s="98">
        <v>376.91434109617398</v>
      </c>
      <c r="I411" s="98">
        <v>404.46398443598844</v>
      </c>
      <c r="J411" s="98">
        <v>394.94543460267994</v>
      </c>
      <c r="K411" s="98">
        <v>396.16990206109398</v>
      </c>
      <c r="L411" s="98">
        <v>391.72609004224773</v>
      </c>
      <c r="M411" s="98">
        <v>371.28641185151702</v>
      </c>
      <c r="N411" s="98">
        <v>333.5150890906163</v>
      </c>
      <c r="O411" s="98">
        <v>300.80599760072494</v>
      </c>
      <c r="P411" s="98">
        <v>319.74458299982331</v>
      </c>
      <c r="Q411" s="98">
        <v>323.33449142379624</v>
      </c>
      <c r="R411" s="98">
        <v>326.41105762554935</v>
      </c>
      <c r="S411" s="98">
        <v>322.54574456811594</v>
      </c>
      <c r="T411" s="98">
        <v>312.62869259192689</v>
      </c>
      <c r="U411" s="98">
        <v>310.20042489773738</v>
      </c>
      <c r="V411" s="98">
        <v>326.2182002213487</v>
      </c>
      <c r="W411" s="98">
        <v>322.41271748686518</v>
      </c>
      <c r="X411" s="98">
        <v>315.50073969271688</v>
      </c>
      <c r="Y411" s="98">
        <v>308.1183716022187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90.054853810418408</v>
      </c>
      <c r="D412" s="98">
        <v>93.377130711924551</v>
      </c>
      <c r="E412" s="98">
        <v>0</v>
      </c>
      <c r="F412" s="98">
        <v>0</v>
      </c>
      <c r="G412" s="98">
        <v>0</v>
      </c>
      <c r="H412" s="98">
        <v>0</v>
      </c>
      <c r="I412" s="98">
        <v>90.089671494531615</v>
      </c>
      <c r="J412" s="98">
        <v>100.76744228379442</v>
      </c>
      <c r="K412" s="98">
        <v>93.574022297112805</v>
      </c>
      <c r="L412" s="98">
        <v>88.824910705171845</v>
      </c>
      <c r="M412" s="98">
        <v>97.054965925842311</v>
      </c>
      <c r="N412" s="98">
        <v>53.106392102083106</v>
      </c>
      <c r="O412" s="98">
        <v>51.315927878196504</v>
      </c>
      <c r="P412" s="98">
        <v>56.532441734673341</v>
      </c>
      <c r="Q412" s="98">
        <v>0</v>
      </c>
      <c r="R412" s="98">
        <v>84.419194473727771</v>
      </c>
      <c r="S412" s="98">
        <v>78.712030125839718</v>
      </c>
      <c r="T412" s="98">
        <v>78.260462472429253</v>
      </c>
      <c r="U412" s="98">
        <v>76.263522925297536</v>
      </c>
      <c r="V412" s="98">
        <v>87.127168294905104</v>
      </c>
      <c r="W412" s="98">
        <v>69.257251446767413</v>
      </c>
      <c r="X412" s="98">
        <v>80.340223851281792</v>
      </c>
      <c r="Y412" s="98">
        <v>97.29475257034693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90.054853810418408</v>
      </c>
      <c r="D413" s="101">
        <v>93.377130711924551</v>
      </c>
      <c r="E413" s="101">
        <v>0</v>
      </c>
      <c r="F413" s="101">
        <v>0</v>
      </c>
      <c r="G413" s="101">
        <v>0</v>
      </c>
      <c r="H413" s="101">
        <v>0</v>
      </c>
      <c r="I413" s="101">
        <v>90.089671494531615</v>
      </c>
      <c r="J413" s="101">
        <v>100.76744228379442</v>
      </c>
      <c r="K413" s="101">
        <v>93.574022297112805</v>
      </c>
      <c r="L413" s="101">
        <v>88.824910705171845</v>
      </c>
      <c r="M413" s="101">
        <v>97.054965925842311</v>
      </c>
      <c r="N413" s="101">
        <v>53.106392102083106</v>
      </c>
      <c r="O413" s="101">
        <v>51.315927878196504</v>
      </c>
      <c r="P413" s="101">
        <v>56.532441734673341</v>
      </c>
      <c r="Q413" s="101">
        <v>0</v>
      </c>
      <c r="R413" s="101">
        <v>84.419194473727771</v>
      </c>
      <c r="S413" s="101">
        <v>78.712030125839718</v>
      </c>
      <c r="T413" s="101">
        <v>78.260462472429253</v>
      </c>
      <c r="U413" s="101">
        <v>76.263522925297536</v>
      </c>
      <c r="V413" s="101">
        <v>87.127168294905104</v>
      </c>
      <c r="W413" s="101">
        <v>69.257251446767413</v>
      </c>
      <c r="X413" s="101">
        <v>80.340223851281792</v>
      </c>
      <c r="Y413" s="101">
        <v>97.29475257034693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140.78797919427589</v>
      </c>
      <c r="D419" s="122">
        <v>131.4072179255829</v>
      </c>
      <c r="E419" s="122">
        <v>136.89408691044136</v>
      </c>
      <c r="F419" s="122">
        <v>161.247721125786</v>
      </c>
      <c r="G419" s="122">
        <v>98.695318413242504</v>
      </c>
      <c r="H419" s="122">
        <v>127.1091717232928</v>
      </c>
      <c r="I419" s="122">
        <v>122.52270323226202</v>
      </c>
      <c r="J419" s="122">
        <v>126.1928072308809</v>
      </c>
      <c r="K419" s="122">
        <v>108.48480668457451</v>
      </c>
      <c r="L419" s="122">
        <v>128.18381377658221</v>
      </c>
      <c r="M419" s="122">
        <v>102.52765074471668</v>
      </c>
      <c r="N419" s="122">
        <v>84.337615383977194</v>
      </c>
      <c r="O419" s="122">
        <v>74.863526358752651</v>
      </c>
      <c r="P419" s="122">
        <v>92.365225117324485</v>
      </c>
      <c r="Q419" s="122">
        <v>95.508824537593867</v>
      </c>
      <c r="R419" s="122">
        <v>90.850341278372667</v>
      </c>
      <c r="S419" s="122">
        <v>112.10974989413272</v>
      </c>
      <c r="T419" s="122">
        <v>120.3866994882342</v>
      </c>
      <c r="U419" s="122">
        <v>117.02298585452077</v>
      </c>
      <c r="V419" s="122">
        <v>158.69807390390491</v>
      </c>
      <c r="W419" s="122">
        <v>176.28850612401823</v>
      </c>
      <c r="X419" s="122">
        <v>151.6756048817646</v>
      </c>
      <c r="Y419" s="122">
        <v>134.0863506173159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148.12555867470846</v>
      </c>
      <c r="D420" s="98">
        <v>159.12443677583985</v>
      </c>
      <c r="E420" s="98">
        <v>161.76936523057748</v>
      </c>
      <c r="F420" s="98">
        <v>162.83617652382313</v>
      </c>
      <c r="G420" s="98">
        <v>153.27953785330973</v>
      </c>
      <c r="H420" s="98">
        <v>147.7889693880548</v>
      </c>
      <c r="I420" s="98">
        <v>132.24370559877519</v>
      </c>
      <c r="J420" s="98">
        <v>145.48926525102584</v>
      </c>
      <c r="K420" s="98">
        <v>119.59986281554205</v>
      </c>
      <c r="L420" s="98">
        <v>129.15727600892106</v>
      </c>
      <c r="M420" s="98">
        <v>109.04959062992467</v>
      </c>
      <c r="N420" s="98">
        <v>90.898729936794339</v>
      </c>
      <c r="O420" s="98">
        <v>90.415465256810322</v>
      </c>
      <c r="P420" s="98">
        <v>92.782460682057305</v>
      </c>
      <c r="Q420" s="98">
        <v>99.699091451797415</v>
      </c>
      <c r="R420" s="98">
        <v>92.832097124506006</v>
      </c>
      <c r="S420" s="98">
        <v>113.69368557243089</v>
      </c>
      <c r="T420" s="98">
        <v>124.79776566080702</v>
      </c>
      <c r="U420" s="98">
        <v>127.04263963185748</v>
      </c>
      <c r="V420" s="98">
        <v>184.00966662863976</v>
      </c>
      <c r="W420" s="98">
        <v>183.90818560788026</v>
      </c>
      <c r="X420" s="98">
        <v>155.59387927012457</v>
      </c>
      <c r="Y420" s="98">
        <v>144.82052311113154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185.76658585593057</v>
      </c>
      <c r="D423" s="118">
        <f t="shared" si="225"/>
        <v>178.20843726987212</v>
      </c>
      <c r="E423" s="118">
        <f t="shared" si="225"/>
        <v>200.3681968299411</v>
      </c>
      <c r="F423" s="118">
        <f t="shared" si="225"/>
        <v>180.47055915565761</v>
      </c>
      <c r="G423" s="118">
        <f t="shared" si="225"/>
        <v>201.19829890818059</v>
      </c>
      <c r="H423" s="118">
        <f t="shared" si="225"/>
        <v>195.17322586070105</v>
      </c>
      <c r="I423" s="118">
        <f t="shared" si="225"/>
        <v>173.28588579540994</v>
      </c>
      <c r="J423" s="118">
        <f t="shared" si="225"/>
        <v>180.40579240496672</v>
      </c>
      <c r="K423" s="118">
        <f t="shared" si="225"/>
        <v>177.62892123325543</v>
      </c>
      <c r="L423" s="118">
        <f t="shared" si="225"/>
        <v>184.60847351821133</v>
      </c>
      <c r="M423" s="118">
        <f t="shared" si="225"/>
        <v>170.56470278903024</v>
      </c>
      <c r="N423" s="118">
        <f t="shared" si="225"/>
        <v>151.57675032566496</v>
      </c>
      <c r="O423" s="118">
        <f t="shared" si="225"/>
        <v>131.1607982132717</v>
      </c>
      <c r="P423" s="118">
        <f t="shared" si="225"/>
        <v>110.12119129313999</v>
      </c>
      <c r="Q423" s="118">
        <f t="shared" si="225"/>
        <v>116.27287604486334</v>
      </c>
      <c r="R423" s="118">
        <f t="shared" ref="R423:V423" si="226">R424+R427+R429+R438</f>
        <v>116.28937968479015</v>
      </c>
      <c r="S423" s="118">
        <f t="shared" si="226"/>
        <v>117.65681079247304</v>
      </c>
      <c r="T423" s="118">
        <f t="shared" si="226"/>
        <v>107.86086359545737</v>
      </c>
      <c r="U423" s="118">
        <f t="shared" si="226"/>
        <v>100.38693470093767</v>
      </c>
      <c r="V423" s="118">
        <f t="shared" si="226"/>
        <v>103.29679870870906</v>
      </c>
      <c r="W423" s="118">
        <f t="shared" ref="W423:Y423" si="227">W424+W427+W429+W438</f>
        <v>102.89404274161012</v>
      </c>
      <c r="X423" s="118">
        <f t="shared" si="227"/>
        <v>81.501231917422444</v>
      </c>
      <c r="Y423" s="118">
        <f t="shared" si="227"/>
        <v>65.103350400266706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159.3438807335306</v>
      </c>
      <c r="D424" s="123">
        <f t="shared" si="228"/>
        <v>152.20761688786712</v>
      </c>
      <c r="E424" s="123">
        <f t="shared" si="228"/>
        <v>172.55642952770481</v>
      </c>
      <c r="F424" s="123">
        <f t="shared" si="228"/>
        <v>151.8818689358927</v>
      </c>
      <c r="G424" s="123">
        <f t="shared" si="228"/>
        <v>172.33350474927406</v>
      </c>
      <c r="H424" s="123">
        <f t="shared" si="228"/>
        <v>163.363058693184</v>
      </c>
      <c r="I424" s="123">
        <f t="shared" si="228"/>
        <v>140.49895876002981</v>
      </c>
      <c r="J424" s="123">
        <f t="shared" si="228"/>
        <v>146.44434291345684</v>
      </c>
      <c r="K424" s="123">
        <f t="shared" si="228"/>
        <v>145.11013348234624</v>
      </c>
      <c r="L424" s="123">
        <f t="shared" si="228"/>
        <v>152.15552639783425</v>
      </c>
      <c r="M424" s="123">
        <f t="shared" si="228"/>
        <v>141.70644634500036</v>
      </c>
      <c r="N424" s="123">
        <f t="shared" si="228"/>
        <v>127.40826760417187</v>
      </c>
      <c r="O424" s="123">
        <f t="shared" si="228"/>
        <v>110.2646528444245</v>
      </c>
      <c r="P424" s="123">
        <f t="shared" si="228"/>
        <v>88.993154767340911</v>
      </c>
      <c r="Q424" s="123">
        <f t="shared" si="228"/>
        <v>92.703804115442139</v>
      </c>
      <c r="R424" s="123">
        <f t="shared" ref="R424:V424" si="229">SUM(R425:R426)</f>
        <v>92.103243186390614</v>
      </c>
      <c r="S424" s="123">
        <f t="shared" si="229"/>
        <v>90.971020699091383</v>
      </c>
      <c r="T424" s="123">
        <f t="shared" si="229"/>
        <v>79.437510732865718</v>
      </c>
      <c r="U424" s="123">
        <f t="shared" si="229"/>
        <v>71.5317593526282</v>
      </c>
      <c r="V424" s="123">
        <f t="shared" si="229"/>
        <v>69.853498211502384</v>
      </c>
      <c r="W424" s="123">
        <f t="shared" ref="W424:Y424" si="230">SUM(W425:W426)</f>
        <v>68.558725082146864</v>
      </c>
      <c r="X424" s="123">
        <f t="shared" si="230"/>
        <v>49.97902175589789</v>
      </c>
      <c r="Y424" s="123">
        <f t="shared" si="230"/>
        <v>35.212054799602527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157.48102313318847</v>
      </c>
      <c r="D425" s="99">
        <v>150.43810893026418</v>
      </c>
      <c r="E425" s="99">
        <v>170.58146258414547</v>
      </c>
      <c r="F425" s="99">
        <v>150.1413766687856</v>
      </c>
      <c r="G425" s="99">
        <v>170.38585445398789</v>
      </c>
      <c r="H425" s="99">
        <v>161.54022107981493</v>
      </c>
      <c r="I425" s="99">
        <v>138.93886613657907</v>
      </c>
      <c r="J425" s="99">
        <v>144.8176498446347</v>
      </c>
      <c r="K425" s="99">
        <v>143.50293475014377</v>
      </c>
      <c r="L425" s="99">
        <v>150.46771289729858</v>
      </c>
      <c r="M425" s="99">
        <v>140.12011271984397</v>
      </c>
      <c r="N425" s="99">
        <v>125.98104821794296</v>
      </c>
      <c r="O425" s="99">
        <v>108.96924516891235</v>
      </c>
      <c r="P425" s="99">
        <v>87.879267515235554</v>
      </c>
      <c r="Q425" s="99">
        <v>91.483941750729826</v>
      </c>
      <c r="R425" s="99">
        <v>90.867022584022891</v>
      </c>
      <c r="S425" s="99">
        <v>89.724275864516557</v>
      </c>
      <c r="T425" s="99">
        <v>78.334944731797989</v>
      </c>
      <c r="U425" s="99">
        <v>70.52804578749091</v>
      </c>
      <c r="V425" s="99">
        <v>68.845606922701279</v>
      </c>
      <c r="W425" s="99">
        <v>67.561851001426788</v>
      </c>
      <c r="X425" s="99">
        <v>49.255797435465254</v>
      </c>
      <c r="Y425" s="99">
        <v>34.703639840876555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1.8628576003421291</v>
      </c>
      <c r="D426" s="99">
        <v>1.7695079576029302</v>
      </c>
      <c r="E426" s="99">
        <v>1.9749669435593253</v>
      </c>
      <c r="F426" s="99">
        <v>1.7404922671071053</v>
      </c>
      <c r="G426" s="99">
        <v>1.9476502952861547</v>
      </c>
      <c r="H426" s="99">
        <v>1.8228376133690816</v>
      </c>
      <c r="I426" s="99">
        <v>1.5600926234507448</v>
      </c>
      <c r="J426" s="99">
        <v>1.6266930688221393</v>
      </c>
      <c r="K426" s="99">
        <v>1.6071987322024892</v>
      </c>
      <c r="L426" s="99">
        <v>1.6878135005356638</v>
      </c>
      <c r="M426" s="99">
        <v>1.5863336251563862</v>
      </c>
      <c r="N426" s="99">
        <v>1.4272193862289131</v>
      </c>
      <c r="O426" s="99">
        <v>1.2954076755121491</v>
      </c>
      <c r="P426" s="99">
        <v>1.1138872521053504</v>
      </c>
      <c r="Q426" s="99">
        <v>1.2198623647123081</v>
      </c>
      <c r="R426" s="99">
        <v>1.2362206023677165</v>
      </c>
      <c r="S426" s="99">
        <v>1.2467448345748249</v>
      </c>
      <c r="T426" s="99">
        <v>1.1025660010677241</v>
      </c>
      <c r="U426" s="99">
        <v>1.0037135651372953</v>
      </c>
      <c r="V426" s="99">
        <v>1.0078912888010982</v>
      </c>
      <c r="W426" s="99">
        <v>0.99687408072008254</v>
      </c>
      <c r="X426" s="99">
        <v>0.72322432043263363</v>
      </c>
      <c r="Y426" s="99">
        <v>0.50841495872597098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7.1770775730695804E-2</v>
      </c>
      <c r="D427" s="123">
        <f t="shared" si="231"/>
        <v>0.1259293061233841</v>
      </c>
      <c r="E427" s="123">
        <f t="shared" si="231"/>
        <v>0.23350297564635122</v>
      </c>
      <c r="F427" s="123">
        <f t="shared" si="231"/>
        <v>0.14237086999139265</v>
      </c>
      <c r="G427" s="123">
        <f t="shared" si="231"/>
        <v>0.17496802256152713</v>
      </c>
      <c r="H427" s="123">
        <f t="shared" si="231"/>
        <v>0.31831250473627698</v>
      </c>
      <c r="I427" s="123">
        <f t="shared" si="231"/>
        <v>0.50762507974202398</v>
      </c>
      <c r="J427" s="123">
        <f t="shared" si="231"/>
        <v>0.36888542914329864</v>
      </c>
      <c r="K427" s="123">
        <f t="shared" si="231"/>
        <v>0.39500503285983246</v>
      </c>
      <c r="L427" s="123">
        <f t="shared" si="231"/>
        <v>0.44226505497204138</v>
      </c>
      <c r="M427" s="123">
        <f t="shared" si="231"/>
        <v>0.41018205272276581</v>
      </c>
      <c r="N427" s="123">
        <f t="shared" si="231"/>
        <v>0.74378320475874971</v>
      </c>
      <c r="O427" s="123">
        <f t="shared" si="231"/>
        <v>0.418790820715916</v>
      </c>
      <c r="P427" s="123">
        <f t="shared" si="231"/>
        <v>0.26856928487947168</v>
      </c>
      <c r="Q427" s="123">
        <f t="shared" si="231"/>
        <v>0.36333979058323035</v>
      </c>
      <c r="R427" s="123">
        <f t="shared" si="231"/>
        <v>0.36574969593254741</v>
      </c>
      <c r="S427" s="123">
        <f t="shared" si="231"/>
        <v>0.54549991599301462</v>
      </c>
      <c r="T427" s="123">
        <f t="shared" si="231"/>
        <v>1.2065805859223966</v>
      </c>
      <c r="U427" s="123">
        <f t="shared" si="231"/>
        <v>1.2424266317156605</v>
      </c>
      <c r="V427" s="123">
        <f t="shared" si="231"/>
        <v>0.75143682733994122</v>
      </c>
      <c r="W427" s="123">
        <f t="shared" si="231"/>
        <v>2.2902237526038016</v>
      </c>
      <c r="X427" s="123">
        <f t="shared" si="231"/>
        <v>1.6093920866994269</v>
      </c>
      <c r="Y427" s="123">
        <f t="shared" si="231"/>
        <v>1.0849809567803448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7.1770775730695804E-2</v>
      </c>
      <c r="D428" s="99">
        <f>RES_hhdet_in_fecs!D67</f>
        <v>0.1259293061233841</v>
      </c>
      <c r="E428" s="99">
        <f>RES_hhdet_in_fecs!E67</f>
        <v>0.23350297564635122</v>
      </c>
      <c r="F428" s="99">
        <f>RES_hhdet_in_fecs!F67</f>
        <v>0.14237086999139265</v>
      </c>
      <c r="G428" s="99">
        <f>RES_hhdet_in_fecs!G67</f>
        <v>0.17496802256152713</v>
      </c>
      <c r="H428" s="99">
        <f>RES_hhdet_in_fecs!H67</f>
        <v>0.31831250473627698</v>
      </c>
      <c r="I428" s="99">
        <f>RES_hhdet_in_fecs!I67</f>
        <v>0.50762507974202398</v>
      </c>
      <c r="J428" s="99">
        <f>RES_hhdet_in_fecs!J67</f>
        <v>0.36888542914329864</v>
      </c>
      <c r="K428" s="99">
        <f>RES_hhdet_in_fecs!K67</f>
        <v>0.39500503285983246</v>
      </c>
      <c r="L428" s="99">
        <f>RES_hhdet_in_fecs!L67</f>
        <v>0.44226505497204138</v>
      </c>
      <c r="M428" s="99">
        <f>RES_hhdet_in_fecs!M67</f>
        <v>0.41018205272276581</v>
      </c>
      <c r="N428" s="99">
        <f>RES_hhdet_in_fecs!N67</f>
        <v>0.74378320475874971</v>
      </c>
      <c r="O428" s="99">
        <f>RES_hhdet_in_fecs!O67</f>
        <v>0.418790820715916</v>
      </c>
      <c r="P428" s="99">
        <f>RES_hhdet_in_fecs!P67</f>
        <v>0.26856928487947168</v>
      </c>
      <c r="Q428" s="99">
        <f>RES_hhdet_in_fecs!Q67</f>
        <v>0.36333979058323035</v>
      </c>
      <c r="R428" s="99">
        <f>RES_hhdet_in_fecs!R67</f>
        <v>0.36574969593254741</v>
      </c>
      <c r="S428" s="99">
        <f>RES_hhdet_in_fecs!S67</f>
        <v>0.54549991599301462</v>
      </c>
      <c r="T428" s="99">
        <f>RES_hhdet_in_fecs!T67</f>
        <v>1.2065805859223966</v>
      </c>
      <c r="U428" s="99">
        <f>RES_hhdet_in_fecs!U67</f>
        <v>1.2424266317156605</v>
      </c>
      <c r="V428" s="99">
        <f>RES_hhdet_in_fecs!V67</f>
        <v>0.75143682733994122</v>
      </c>
      <c r="W428" s="99">
        <f>RES_hhdet_in_fecs!W67</f>
        <v>2.2902237526038016</v>
      </c>
      <c r="X428" s="99">
        <f>RES_hhdet_in_fecs!X67</f>
        <v>1.6093920866994269</v>
      </c>
      <c r="Y428" s="99">
        <f>RES_hhdet_in_fecs!Y67</f>
        <v>1.0849809567803448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18.529388311331928</v>
      </c>
      <c r="D429" s="123">
        <v>18.255268431466668</v>
      </c>
      <c r="E429" s="123">
        <v>19.757566424124988</v>
      </c>
      <c r="F429" s="123">
        <v>19.80541274882922</v>
      </c>
      <c r="G429" s="123">
        <v>20.85572088836</v>
      </c>
      <c r="H429" s="123">
        <v>23.063047644831084</v>
      </c>
      <c r="I429" s="123">
        <v>24.174526779676945</v>
      </c>
      <c r="J429" s="123">
        <v>24.698582231642646</v>
      </c>
      <c r="K429" s="123">
        <v>24.783224776679383</v>
      </c>
      <c r="L429" s="123">
        <v>24.051315640195856</v>
      </c>
      <c r="M429" s="123">
        <v>22.047031258222766</v>
      </c>
      <c r="N429" s="123">
        <v>18.445901215959694</v>
      </c>
      <c r="O429" s="123">
        <v>15.880023632813046</v>
      </c>
      <c r="P429" s="123">
        <v>16.132744148869154</v>
      </c>
      <c r="Q429" s="123">
        <v>17.993776683670792</v>
      </c>
      <c r="R429" s="123">
        <v>18.683879149147202</v>
      </c>
      <c r="S429" s="123">
        <v>19.441420344993499</v>
      </c>
      <c r="T429" s="123">
        <v>19.667426539520882</v>
      </c>
      <c r="U429" s="123">
        <v>19.878422341412037</v>
      </c>
      <c r="V429" s="123">
        <v>21.300267709267938</v>
      </c>
      <c r="W429" s="123">
        <v>20.412661847619443</v>
      </c>
      <c r="X429" s="123">
        <v>20.079883095760803</v>
      </c>
      <c r="Y429" s="123">
        <v>19.717893331777258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20.489075549583966</v>
      </c>
      <c r="D430" s="99">
        <v>20.946511541151235</v>
      </c>
      <c r="E430" s="99">
        <v>20.014426755367747</v>
      </c>
      <c r="F430" s="99">
        <v>21.214504844624329</v>
      </c>
      <c r="G430" s="99">
        <v>23.595094088595687</v>
      </c>
      <c r="H430" s="99">
        <v>22.336084398178823</v>
      </c>
      <c r="I430" s="99">
        <v>25.082435443327885</v>
      </c>
      <c r="J430" s="99">
        <v>24.937218619085954</v>
      </c>
      <c r="K430" s="99">
        <v>24.961678894262548</v>
      </c>
      <c r="L430" s="99">
        <v>24.196456002368496</v>
      </c>
      <c r="M430" s="99">
        <v>22.052201882492753</v>
      </c>
      <c r="N430" s="99">
        <v>18.456189126026235</v>
      </c>
      <c r="O430" s="99">
        <v>15.864016064034535</v>
      </c>
      <c r="P430" s="99">
        <v>16.30662684024405</v>
      </c>
      <c r="Q430" s="99">
        <v>17.084810454221838</v>
      </c>
      <c r="R430" s="99">
        <v>18.140318395405707</v>
      </c>
      <c r="S430" s="99">
        <v>19.077870102199658</v>
      </c>
      <c r="T430" s="99">
        <v>19.126645764044216</v>
      </c>
      <c r="U430" s="99">
        <v>19.37726996445571</v>
      </c>
      <c r="V430" s="99">
        <v>20.867792905462458</v>
      </c>
      <c r="W430" s="99">
        <v>20.687635879762844</v>
      </c>
      <c r="X430" s="99">
        <v>20.087688579490127</v>
      </c>
      <c r="Y430" s="99">
        <v>19.722575201626928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12.973874051545023</v>
      </c>
      <c r="D431" s="99">
        <v>13.315937766385712</v>
      </c>
      <c r="E431" s="99">
        <v>0</v>
      </c>
      <c r="F431" s="99">
        <v>0</v>
      </c>
      <c r="G431" s="99">
        <v>0</v>
      </c>
      <c r="H431" s="99">
        <v>0</v>
      </c>
      <c r="I431" s="99">
        <v>16.554171102217211</v>
      </c>
      <c r="J431" s="99">
        <v>16.965857512555583</v>
      </c>
      <c r="K431" s="99">
        <v>16.945138728969781</v>
      </c>
      <c r="L431" s="99">
        <v>16.504172755886898</v>
      </c>
      <c r="M431" s="99">
        <v>15.590826511842549</v>
      </c>
      <c r="N431" s="99">
        <v>12.631448790618014</v>
      </c>
      <c r="O431" s="99">
        <v>11.287043644010479</v>
      </c>
      <c r="P431" s="99">
        <v>12.099717808107425</v>
      </c>
      <c r="Q431" s="99">
        <v>0</v>
      </c>
      <c r="R431" s="99">
        <v>14.535865629609429</v>
      </c>
      <c r="S431" s="99">
        <v>15.426906395215562</v>
      </c>
      <c r="T431" s="99">
        <v>15.674436795809351</v>
      </c>
      <c r="U431" s="99">
        <v>16.011921243023316</v>
      </c>
      <c r="V431" s="99">
        <v>17.475889244441277</v>
      </c>
      <c r="W431" s="99">
        <v>17.206433846707277</v>
      </c>
      <c r="X431" s="99">
        <v>16.923816750110035</v>
      </c>
      <c r="Y431" s="99">
        <v>16.885174797932727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4.7849273806925083</v>
      </c>
      <c r="D432" s="102">
        <v>4.786980788982504</v>
      </c>
      <c r="E432" s="102">
        <v>0</v>
      </c>
      <c r="F432" s="102">
        <v>0</v>
      </c>
      <c r="G432" s="102">
        <v>0</v>
      </c>
      <c r="H432" s="102">
        <v>0</v>
      </c>
      <c r="I432" s="102">
        <v>5.5868222050060599</v>
      </c>
      <c r="J432" s="102">
        <v>6.3625491466816824</v>
      </c>
      <c r="K432" s="102">
        <v>5.8958661051058137</v>
      </c>
      <c r="L432" s="102">
        <v>5.4866093896380601</v>
      </c>
      <c r="M432" s="102">
        <v>5.76448702127849</v>
      </c>
      <c r="N432" s="102">
        <v>2.9388224056352859</v>
      </c>
      <c r="O432" s="102">
        <v>2.7063180611216144</v>
      </c>
      <c r="P432" s="102">
        <v>2.883093196095416</v>
      </c>
      <c r="Q432" s="102">
        <v>0</v>
      </c>
      <c r="R432" s="102">
        <v>4.6916029057871853</v>
      </c>
      <c r="S432" s="102">
        <v>4.6556431498790793</v>
      </c>
      <c r="T432" s="102">
        <v>4.7879806892653853</v>
      </c>
      <c r="U432" s="102">
        <v>4.7639485750257151</v>
      </c>
      <c r="V432" s="102">
        <v>5.5734220321974197</v>
      </c>
      <c r="W432" s="102">
        <v>4.4438966649083014</v>
      </c>
      <c r="X432" s="102">
        <v>5.1152000426461379</v>
      </c>
      <c r="Y432" s="102">
        <v>6.2278112931534624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8.1889466708525127</v>
      </c>
      <c r="D433" s="105">
        <v>8.5289569774032046</v>
      </c>
      <c r="E433" s="105">
        <v>0</v>
      </c>
      <c r="F433" s="105">
        <v>0</v>
      </c>
      <c r="G433" s="105">
        <v>0</v>
      </c>
      <c r="H433" s="105">
        <v>0</v>
      </c>
      <c r="I433" s="105">
        <v>10.967348897211147</v>
      </c>
      <c r="J433" s="105">
        <v>10.6033083658739</v>
      </c>
      <c r="K433" s="105">
        <v>11.049272623863969</v>
      </c>
      <c r="L433" s="105">
        <v>11.017563366248838</v>
      </c>
      <c r="M433" s="105">
        <v>9.8263394905640613</v>
      </c>
      <c r="N433" s="105">
        <v>9.6926263849827325</v>
      </c>
      <c r="O433" s="105">
        <v>8.5807255828888653</v>
      </c>
      <c r="P433" s="105">
        <v>9.2166246120120103</v>
      </c>
      <c r="Q433" s="105">
        <v>0</v>
      </c>
      <c r="R433" s="105">
        <v>9.8442627238222453</v>
      </c>
      <c r="S433" s="105">
        <v>10.771263245336481</v>
      </c>
      <c r="T433" s="105">
        <v>10.886456106543964</v>
      </c>
      <c r="U433" s="105">
        <v>11.247972667997601</v>
      </c>
      <c r="V433" s="105">
        <v>11.902467212243856</v>
      </c>
      <c r="W433" s="105">
        <v>12.762537181798974</v>
      </c>
      <c r="X433" s="105">
        <v>11.808616707463894</v>
      </c>
      <c r="Y433" s="105">
        <v>10.657363504779262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18.342283359295113</v>
      </c>
      <c r="D434" s="102">
        <v>17.941819485579384</v>
      </c>
      <c r="E434" s="102">
        <v>19.75707579088159</v>
      </c>
      <c r="F434" s="102">
        <v>19.490573460205859</v>
      </c>
      <c r="G434" s="102">
        <v>19.742948837714263</v>
      </c>
      <c r="H434" s="102">
        <v>23.189725518060509</v>
      </c>
      <c r="I434" s="102">
        <v>23.055241391186783</v>
      </c>
      <c r="J434" s="102">
        <v>24.928233609680486</v>
      </c>
      <c r="K434" s="102">
        <v>23.868216211788891</v>
      </c>
      <c r="L434" s="102">
        <v>23.283158098530755</v>
      </c>
      <c r="M434" s="102">
        <v>0</v>
      </c>
      <c r="N434" s="102">
        <v>0</v>
      </c>
      <c r="O434" s="102">
        <v>16.514875440878974</v>
      </c>
      <c r="P434" s="102">
        <v>16.043694291996164</v>
      </c>
      <c r="Q434" s="102">
        <v>19.049717608119913</v>
      </c>
      <c r="R434" s="102">
        <v>19.581395276578654</v>
      </c>
      <c r="S434" s="102">
        <v>20.292664162891636</v>
      </c>
      <c r="T434" s="102">
        <v>20.800218231973332</v>
      </c>
      <c r="U434" s="102">
        <v>21.087538044373243</v>
      </c>
      <c r="V434" s="102">
        <v>23.394725999112723</v>
      </c>
      <c r="W434" s="102">
        <v>20.465301610503545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12.561396297328709</v>
      </c>
      <c r="D435" s="105">
        <v>12.266363338506414</v>
      </c>
      <c r="E435" s="105">
        <v>13.935310074482032</v>
      </c>
      <c r="F435" s="105">
        <v>13.43234620113059</v>
      </c>
      <c r="G435" s="105">
        <v>13.355807369217503</v>
      </c>
      <c r="H435" s="105">
        <v>16.378652208785709</v>
      </c>
      <c r="I435" s="105">
        <v>15.850043226134972</v>
      </c>
      <c r="J435" s="105">
        <v>17.520768467990532</v>
      </c>
      <c r="K435" s="105">
        <v>16.646034374105312</v>
      </c>
      <c r="L435" s="105">
        <v>16.195211271400844</v>
      </c>
      <c r="M435" s="105">
        <v>0</v>
      </c>
      <c r="N435" s="105">
        <v>0</v>
      </c>
      <c r="O435" s="105">
        <v>11.494175646667044</v>
      </c>
      <c r="P435" s="105">
        <v>11.428153519702851</v>
      </c>
      <c r="Q435" s="105">
        <v>14.410382998260326</v>
      </c>
      <c r="R435" s="105">
        <v>14.928793541349339</v>
      </c>
      <c r="S435" s="105">
        <v>15.542991069423872</v>
      </c>
      <c r="T435" s="105">
        <v>16.14484568538029</v>
      </c>
      <c r="U435" s="105">
        <v>16.519256197975928</v>
      </c>
      <c r="V435" s="105">
        <v>18.670418593433428</v>
      </c>
      <c r="W435" s="105">
        <v>16.191658979025746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4.2850711803545236</v>
      </c>
      <c r="D436" s="99">
        <v>4.099288448948097</v>
      </c>
      <c r="E436" s="99">
        <v>5.512611259235797</v>
      </c>
      <c r="F436" s="99">
        <v>4.6222285648674504</v>
      </c>
      <c r="G436" s="99">
        <v>4.0107921824591743</v>
      </c>
      <c r="H436" s="99">
        <v>6.3490583675281531</v>
      </c>
      <c r="I436" s="99">
        <v>5.1342851710670168</v>
      </c>
      <c r="J436" s="99">
        <v>6.3679627639261831</v>
      </c>
      <c r="K436" s="99">
        <v>5.6431117452263369</v>
      </c>
      <c r="L436" s="99">
        <v>5.2815348495026546</v>
      </c>
      <c r="M436" s="99">
        <v>0</v>
      </c>
      <c r="N436" s="99">
        <v>0</v>
      </c>
      <c r="O436" s="99">
        <v>2.817084485394445</v>
      </c>
      <c r="P436" s="99">
        <v>2.8159661983501851</v>
      </c>
      <c r="Q436" s="99">
        <v>5.0762690772396857</v>
      </c>
      <c r="R436" s="99">
        <v>5.0616213584426859</v>
      </c>
      <c r="S436" s="99">
        <v>4.9455456280262675</v>
      </c>
      <c r="T436" s="99">
        <v>5.2043066114944114</v>
      </c>
      <c r="U436" s="99">
        <v>5.1834898169014796</v>
      </c>
      <c r="V436" s="99">
        <v>6.2583555174367902</v>
      </c>
      <c r="W436" s="99">
        <v>4.3671112399675351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8.2763251169741867</v>
      </c>
      <c r="D437" s="99">
        <v>8.1670748895583163</v>
      </c>
      <c r="E437" s="99">
        <v>8.4226988152462354</v>
      </c>
      <c r="F437" s="99">
        <v>8.8101176362631399</v>
      </c>
      <c r="G437" s="99">
        <v>9.3450151867583298</v>
      </c>
      <c r="H437" s="99">
        <v>10.029593841257556</v>
      </c>
      <c r="I437" s="99">
        <v>10.715758055067953</v>
      </c>
      <c r="J437" s="99">
        <v>11.152805704064351</v>
      </c>
      <c r="K437" s="99">
        <v>11.002922628878975</v>
      </c>
      <c r="L437" s="99">
        <v>10.913676421898188</v>
      </c>
      <c r="M437" s="99">
        <v>0</v>
      </c>
      <c r="N437" s="99">
        <v>0</v>
      </c>
      <c r="O437" s="99">
        <v>8.6770911612725978</v>
      </c>
      <c r="P437" s="99">
        <v>8.6121873213526658</v>
      </c>
      <c r="Q437" s="99">
        <v>9.3341139210206396</v>
      </c>
      <c r="R437" s="99">
        <v>9.8671721829066534</v>
      </c>
      <c r="S437" s="99">
        <v>10.597445441397603</v>
      </c>
      <c r="T437" s="99">
        <v>10.940539073885878</v>
      </c>
      <c r="U437" s="99">
        <v>11.33576638107445</v>
      </c>
      <c r="V437" s="99">
        <v>12.412063075996635</v>
      </c>
      <c r="W437" s="99">
        <v>11.824547739058207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7.8215460353373434</v>
      </c>
      <c r="D438" s="123">
        <v>7.6196226444149415</v>
      </c>
      <c r="E438" s="123">
        <v>7.8206979024649153</v>
      </c>
      <c r="F438" s="123">
        <v>8.6409066009443176</v>
      </c>
      <c r="G438" s="123">
        <v>7.8341052479850113</v>
      </c>
      <c r="H438" s="123">
        <v>8.4288070179496941</v>
      </c>
      <c r="I438" s="123">
        <v>8.1047751759611923</v>
      </c>
      <c r="J438" s="123">
        <v>8.8939818307239484</v>
      </c>
      <c r="K438" s="123">
        <v>7.340557941369938</v>
      </c>
      <c r="L438" s="123">
        <v>7.9593664252091569</v>
      </c>
      <c r="M438" s="123">
        <v>6.40104313308432</v>
      </c>
      <c r="N438" s="123">
        <v>4.9787983007746321</v>
      </c>
      <c r="O438" s="123">
        <v>4.5973309153182464</v>
      </c>
      <c r="P438" s="123">
        <v>4.7267230920504533</v>
      </c>
      <c r="Q438" s="123">
        <v>5.2119554551671907</v>
      </c>
      <c r="R438" s="123">
        <v>5.1365076533197866</v>
      </c>
      <c r="S438" s="123">
        <v>6.6988698323951388</v>
      </c>
      <c r="T438" s="123">
        <v>7.549345737148375</v>
      </c>
      <c r="U438" s="123">
        <v>7.7343263751817757</v>
      </c>
      <c r="V438" s="123">
        <v>11.391595960598789</v>
      </c>
      <c r="W438" s="123">
        <v>11.632432059239997</v>
      </c>
      <c r="X438" s="123">
        <v>9.8329349790643228</v>
      </c>
      <c r="Y438" s="123">
        <v>9.088421312106572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7.8704257626698846</v>
      </c>
      <c r="D439" s="99">
        <v>8.1575179714355013</v>
      </c>
      <c r="E439" s="99">
        <v>8.291283177310623</v>
      </c>
      <c r="F439" s="99">
        <v>8.6577947918561442</v>
      </c>
      <c r="G439" s="99">
        <v>8.5914984649080601</v>
      </c>
      <c r="H439" s="99">
        <v>8.7580294338791518</v>
      </c>
      <c r="I439" s="99">
        <v>8.2009630921605403</v>
      </c>
      <c r="J439" s="99">
        <v>9.1863262527516696</v>
      </c>
      <c r="K439" s="99">
        <v>7.5356895005593509</v>
      </c>
      <c r="L439" s="99">
        <v>7.9778917610480695</v>
      </c>
      <c r="M439" s="99">
        <v>6.4768963016508074</v>
      </c>
      <c r="N439" s="99">
        <v>5.0301896552969501</v>
      </c>
      <c r="O439" s="99">
        <v>4.7683636786228041</v>
      </c>
      <c r="P439" s="99">
        <v>4.7318048345568355</v>
      </c>
      <c r="Q439" s="99">
        <v>5.2680432341488466</v>
      </c>
      <c r="R439" s="99">
        <v>5.1591505857733919</v>
      </c>
      <c r="S439" s="99">
        <v>6.7247309918643392</v>
      </c>
      <c r="T439" s="99">
        <v>7.6351362254972264</v>
      </c>
      <c r="U439" s="99">
        <v>7.9359643880407802</v>
      </c>
      <c r="V439" s="99">
        <v>11.770881002973379</v>
      </c>
      <c r="W439" s="99">
        <v>11.800482340832803</v>
      </c>
      <c r="X439" s="99">
        <v>9.9065421992264113</v>
      </c>
      <c r="Y439" s="99">
        <v>9.2699232536696776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6.8836784383910734</v>
      </c>
      <c r="D440" s="110">
        <v>5.0694631626569766</v>
      </c>
      <c r="E440" s="110">
        <v>5.2309644054388675</v>
      </c>
      <c r="F440" s="110">
        <v>6.9265479215414363</v>
      </c>
      <c r="G440" s="110">
        <v>6.4646404928770567</v>
      </c>
      <c r="H440" s="110">
        <v>6.4052287760386752</v>
      </c>
      <c r="I440" s="110">
        <v>6.8924307009078838</v>
      </c>
      <c r="J440" s="110">
        <v>6.982140639171921</v>
      </c>
      <c r="K440" s="110">
        <v>5.4360412905052806</v>
      </c>
      <c r="L440" s="110">
        <v>5.5199824199164729</v>
      </c>
      <c r="M440" s="110">
        <v>5.2085992725845403</v>
      </c>
      <c r="N440" s="110">
        <v>4.3182056138348779</v>
      </c>
      <c r="O440" s="110">
        <v>3.7740177665339321</v>
      </c>
      <c r="P440" s="110">
        <v>3.6017559745161973</v>
      </c>
      <c r="Q440" s="110">
        <v>3.9335457616690821</v>
      </c>
      <c r="R440" s="110">
        <v>4.0984796111838797</v>
      </c>
      <c r="S440" s="110">
        <v>4.8684368420987738</v>
      </c>
      <c r="T440" s="110">
        <v>5.2079540337049233</v>
      </c>
      <c r="U440" s="110">
        <v>5.3793266066363818</v>
      </c>
      <c r="V440" s="110">
        <v>9.013562845891304</v>
      </c>
      <c r="W440" s="110">
        <v>7.7444295312516473</v>
      </c>
      <c r="X440" s="110">
        <v>6.983614452937827</v>
      </c>
      <c r="Y440" s="110">
        <v>6.8211824552523739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94.253018639429413</v>
      </c>
      <c r="D442" s="118">
        <f t="shared" si="232"/>
        <v>91.397522341349841</v>
      </c>
      <c r="E442" s="118">
        <f t="shared" si="232"/>
        <v>103.68945325873077</v>
      </c>
      <c r="F442" s="118">
        <f t="shared" si="232"/>
        <v>94.129134633785384</v>
      </c>
      <c r="G442" s="118">
        <f t="shared" si="232"/>
        <v>105.96059079221793</v>
      </c>
      <c r="H442" s="118">
        <f t="shared" si="232"/>
        <v>104.31528135877497</v>
      </c>
      <c r="I442" s="118">
        <f t="shared" si="232"/>
        <v>93.833189878879821</v>
      </c>
      <c r="J442" s="118">
        <f t="shared" si="232"/>
        <v>98.547922231615075</v>
      </c>
      <c r="K442" s="118">
        <f t="shared" si="232"/>
        <v>97.961277092044838</v>
      </c>
      <c r="L442" s="118">
        <f t="shared" si="232"/>
        <v>103.1842858312813</v>
      </c>
      <c r="M442" s="118">
        <f t="shared" si="232"/>
        <v>97.716141827869521</v>
      </c>
      <c r="N442" s="118">
        <f t="shared" si="232"/>
        <v>91.169177699466132</v>
      </c>
      <c r="O442" s="118">
        <f t="shared" si="232"/>
        <v>82.491548176145244</v>
      </c>
      <c r="P442" s="118">
        <f t="shared" si="232"/>
        <v>72.960442634717836</v>
      </c>
      <c r="Q442" s="118">
        <f t="shared" si="232"/>
        <v>80.63430358396748</v>
      </c>
      <c r="R442" s="118">
        <f t="shared" ref="R442:V442" si="233">R443+R446+R448+R457</f>
        <v>82.523692255748699</v>
      </c>
      <c r="S442" s="118">
        <f t="shared" si="233"/>
        <v>85.365226259860137</v>
      </c>
      <c r="T442" s="118">
        <f t="shared" si="233"/>
        <v>81.360350908526783</v>
      </c>
      <c r="U442" s="118">
        <f t="shared" si="233"/>
        <v>77.01717277640833</v>
      </c>
      <c r="V442" s="118">
        <f t="shared" si="233"/>
        <v>78.459764948933881</v>
      </c>
      <c r="W442" s="118">
        <f t="shared" ref="W442:Y442" si="234">W443+W446+W448+W457</f>
        <v>83.039402163248539</v>
      </c>
      <c r="X442" s="118">
        <f t="shared" si="234"/>
        <v>65.677310186934861</v>
      </c>
      <c r="Y442" s="118">
        <f t="shared" si="234"/>
        <v>52.067462445664312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78.746361432273716</v>
      </c>
      <c r="D443" s="123">
        <f t="shared" si="235"/>
        <v>75.912329277869105</v>
      </c>
      <c r="E443" s="123">
        <f t="shared" si="235"/>
        <v>86.886400893038626</v>
      </c>
      <c r="F443" s="123">
        <f t="shared" si="235"/>
        <v>77.214902590548434</v>
      </c>
      <c r="G443" s="123">
        <f t="shared" si="235"/>
        <v>88.480390650352433</v>
      </c>
      <c r="H443" s="123">
        <f t="shared" si="235"/>
        <v>84.73562810541813</v>
      </c>
      <c r="I443" s="123">
        <f t="shared" si="235"/>
        <v>73.663571780289203</v>
      </c>
      <c r="J443" s="123">
        <f t="shared" si="235"/>
        <v>77.688644365792186</v>
      </c>
      <c r="K443" s="123">
        <f t="shared" si="235"/>
        <v>77.994047977160605</v>
      </c>
      <c r="L443" s="123">
        <f t="shared" si="235"/>
        <v>82.977244089129542</v>
      </c>
      <c r="M443" s="123">
        <f t="shared" si="235"/>
        <v>79.344999466161539</v>
      </c>
      <c r="N443" s="123">
        <f t="shared" si="235"/>
        <v>74.272926833801989</v>
      </c>
      <c r="O443" s="123">
        <f t="shared" si="235"/>
        <v>67.910635383436755</v>
      </c>
      <c r="P443" s="123">
        <f t="shared" si="235"/>
        <v>58.262458956819899</v>
      </c>
      <c r="Q443" s="123">
        <f t="shared" si="235"/>
        <v>63.72145681865328</v>
      </c>
      <c r="R443" s="123">
        <f t="shared" ref="R443:V443" si="236">SUM(R444:R445)</f>
        <v>64.835702793564323</v>
      </c>
      <c r="S443" s="123">
        <f t="shared" si="236"/>
        <v>65.195920027984656</v>
      </c>
      <c r="T443" s="123">
        <f t="shared" si="236"/>
        <v>57.751148121130278</v>
      </c>
      <c r="U443" s="123">
        <f t="shared" si="236"/>
        <v>52.648551983143591</v>
      </c>
      <c r="V443" s="123">
        <f t="shared" si="236"/>
        <v>51.992016489239333</v>
      </c>
      <c r="W443" s="123">
        <f t="shared" ref="W443:Y443" si="237">SUM(W444:W445)</f>
        <v>51.453129757278084</v>
      </c>
      <c r="X443" s="123">
        <f t="shared" si="237"/>
        <v>37.691326147804446</v>
      </c>
      <c r="Y443" s="123">
        <f t="shared" si="237"/>
        <v>26.645732351241758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76.883503831931591</v>
      </c>
      <c r="D444" s="99">
        <v>74.142821320266179</v>
      </c>
      <c r="E444" s="99">
        <v>84.911433949479303</v>
      </c>
      <c r="F444" s="99">
        <v>75.474410323441333</v>
      </c>
      <c r="G444" s="99">
        <v>86.532740355066281</v>
      </c>
      <c r="H444" s="99">
        <v>82.912790492049041</v>
      </c>
      <c r="I444" s="99">
        <v>72.103479156838461</v>
      </c>
      <c r="J444" s="99">
        <v>76.061951296970051</v>
      </c>
      <c r="K444" s="99">
        <v>76.386849244958114</v>
      </c>
      <c r="L444" s="99">
        <v>81.289430588593873</v>
      </c>
      <c r="M444" s="99">
        <v>77.758665841005154</v>
      </c>
      <c r="N444" s="99">
        <v>72.845707447573076</v>
      </c>
      <c r="O444" s="99">
        <v>66.615227707924603</v>
      </c>
      <c r="P444" s="99">
        <v>57.148571704714549</v>
      </c>
      <c r="Q444" s="99">
        <v>62.501594453940974</v>
      </c>
      <c r="R444" s="99">
        <v>63.5994821911966</v>
      </c>
      <c r="S444" s="99">
        <v>63.949175193409829</v>
      </c>
      <c r="T444" s="99">
        <v>56.648582120062557</v>
      </c>
      <c r="U444" s="99">
        <v>51.644838418006294</v>
      </c>
      <c r="V444" s="99">
        <v>50.984125200438235</v>
      </c>
      <c r="W444" s="99">
        <v>50.456255676558001</v>
      </c>
      <c r="X444" s="99">
        <v>36.968101827371811</v>
      </c>
      <c r="Y444" s="99">
        <v>26.137317392515786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1.8628576003421291</v>
      </c>
      <c r="D445" s="99">
        <v>1.7695079576029302</v>
      </c>
      <c r="E445" s="99">
        <v>1.9749669435593253</v>
      </c>
      <c r="F445" s="99">
        <v>1.7404922671071053</v>
      </c>
      <c r="G445" s="99">
        <v>1.9476502952861547</v>
      </c>
      <c r="H445" s="99">
        <v>1.8228376133690816</v>
      </c>
      <c r="I445" s="99">
        <v>1.5600926234507448</v>
      </c>
      <c r="J445" s="99">
        <v>1.6266930688221393</v>
      </c>
      <c r="K445" s="99">
        <v>1.6071987322024892</v>
      </c>
      <c r="L445" s="99">
        <v>1.6878135005356638</v>
      </c>
      <c r="M445" s="99">
        <v>1.5863336251563862</v>
      </c>
      <c r="N445" s="99">
        <v>1.4272193862289131</v>
      </c>
      <c r="O445" s="99">
        <v>1.2954076755121491</v>
      </c>
      <c r="P445" s="99">
        <v>1.1138872521053504</v>
      </c>
      <c r="Q445" s="99">
        <v>1.2198623647123081</v>
      </c>
      <c r="R445" s="99">
        <v>1.2362206023677165</v>
      </c>
      <c r="S445" s="99">
        <v>1.2467448345748249</v>
      </c>
      <c r="T445" s="99">
        <v>1.1025660010677241</v>
      </c>
      <c r="U445" s="99">
        <v>1.0037135651372953</v>
      </c>
      <c r="V445" s="99">
        <v>1.0078912888010982</v>
      </c>
      <c r="W445" s="99">
        <v>0.99687408072008254</v>
      </c>
      <c r="X445" s="99">
        <v>0.72322432043263363</v>
      </c>
      <c r="Y445" s="99">
        <v>0.50841495872597098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0.15584832789763831</v>
      </c>
      <c r="D446" s="123">
        <f t="shared" si="238"/>
        <v>0.28445600664397874</v>
      </c>
      <c r="E446" s="123">
        <f t="shared" si="238"/>
        <v>0.54815899404603707</v>
      </c>
      <c r="F446" s="123">
        <f t="shared" si="238"/>
        <v>0.34695065851739176</v>
      </c>
      <c r="G446" s="123">
        <f t="shared" si="238"/>
        <v>0.44224632781943168</v>
      </c>
      <c r="H446" s="123">
        <f t="shared" si="238"/>
        <v>0.83377713509100526</v>
      </c>
      <c r="I446" s="123">
        <f t="shared" si="238"/>
        <v>1.3768857481058046</v>
      </c>
      <c r="J446" s="123">
        <f t="shared" si="238"/>
        <v>1.0355319288384062</v>
      </c>
      <c r="K446" s="123">
        <f t="shared" si="238"/>
        <v>1.1471360977536376</v>
      </c>
      <c r="L446" s="123">
        <f t="shared" si="238"/>
        <v>1.3282101640123316</v>
      </c>
      <c r="M446" s="123">
        <f t="shared" si="238"/>
        <v>1.2784366919590806</v>
      </c>
      <c r="N446" s="123">
        <f t="shared" si="238"/>
        <v>2.4161165582177877</v>
      </c>
      <c r="O446" s="123">
        <f t="shared" si="238"/>
        <v>1.4230288925450938</v>
      </c>
      <c r="P446" s="123">
        <f t="shared" si="238"/>
        <v>0.95363498309846007</v>
      </c>
      <c r="Q446" s="123">
        <f t="shared" si="238"/>
        <v>1.3327692539601736</v>
      </c>
      <c r="R446" s="123">
        <f t="shared" si="238"/>
        <v>1.3509058707998556</v>
      </c>
      <c r="S446" s="123">
        <f t="shared" si="238"/>
        <v>2.0163585591561222</v>
      </c>
      <c r="T446" s="123">
        <f t="shared" si="238"/>
        <v>4.4637303876192815</v>
      </c>
      <c r="U446" s="123">
        <f t="shared" si="238"/>
        <v>4.6006744584577568</v>
      </c>
      <c r="V446" s="123">
        <f t="shared" si="238"/>
        <v>2.790038598979879</v>
      </c>
      <c r="W446" s="123">
        <f t="shared" si="238"/>
        <v>8.5783552990458443</v>
      </c>
      <c r="X446" s="123">
        <f t="shared" si="238"/>
        <v>6.0937214464866507</v>
      </c>
      <c r="Y446" s="123">
        <f t="shared" si="238"/>
        <v>4.1579033492731412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0.15584832789763831</v>
      </c>
      <c r="D447" s="99">
        <f>RES_hhdet_in_tess!D67</f>
        <v>0.28445600664397874</v>
      </c>
      <c r="E447" s="99">
        <f>RES_hhdet_in_tess!E67</f>
        <v>0.54815899404603707</v>
      </c>
      <c r="F447" s="99">
        <f>RES_hhdet_in_tess!F67</f>
        <v>0.34695065851739176</v>
      </c>
      <c r="G447" s="99">
        <f>RES_hhdet_in_tess!G67</f>
        <v>0.44224632781943168</v>
      </c>
      <c r="H447" s="99">
        <f>RES_hhdet_in_tess!H67</f>
        <v>0.83377713509100526</v>
      </c>
      <c r="I447" s="99">
        <f>RES_hhdet_in_tess!I67</f>
        <v>1.3768857481058046</v>
      </c>
      <c r="J447" s="99">
        <f>RES_hhdet_in_tess!J67</f>
        <v>1.0355319288384062</v>
      </c>
      <c r="K447" s="99">
        <f>RES_hhdet_in_tess!K67</f>
        <v>1.1471360977536376</v>
      </c>
      <c r="L447" s="99">
        <f>RES_hhdet_in_tess!L67</f>
        <v>1.3282101640123316</v>
      </c>
      <c r="M447" s="99">
        <f>RES_hhdet_in_tess!M67</f>
        <v>1.2784366919590806</v>
      </c>
      <c r="N447" s="99">
        <f>RES_hhdet_in_tess!N67</f>
        <v>2.4161165582177877</v>
      </c>
      <c r="O447" s="99">
        <f>RES_hhdet_in_tess!O67</f>
        <v>1.4230288925450938</v>
      </c>
      <c r="P447" s="99">
        <f>RES_hhdet_in_tess!P67</f>
        <v>0.95363498309846007</v>
      </c>
      <c r="Q447" s="99">
        <f>RES_hhdet_in_tess!Q67</f>
        <v>1.3327692539601736</v>
      </c>
      <c r="R447" s="99">
        <f>RES_hhdet_in_tess!R67</f>
        <v>1.3509058707998556</v>
      </c>
      <c r="S447" s="99">
        <f>RES_hhdet_in_tess!S67</f>
        <v>2.0163585591561222</v>
      </c>
      <c r="T447" s="99">
        <f>RES_hhdet_in_tess!T67</f>
        <v>4.4637303876192815</v>
      </c>
      <c r="U447" s="99">
        <f>RES_hhdet_in_tess!U67</f>
        <v>4.6006744584577568</v>
      </c>
      <c r="V447" s="99">
        <f>RES_hhdet_in_tess!V67</f>
        <v>2.790038598979879</v>
      </c>
      <c r="W447" s="99">
        <f>RES_hhdet_in_tess!W67</f>
        <v>8.5783552990458443</v>
      </c>
      <c r="X447" s="99">
        <f>RES_hhdet_in_tess!X67</f>
        <v>6.0937214464866507</v>
      </c>
      <c r="Y447" s="99">
        <f>RES_hhdet_in_tess!Y67</f>
        <v>4.1579033492731412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10.765243037385792</v>
      </c>
      <c r="D448" s="123">
        <v>10.63623040079017</v>
      </c>
      <c r="E448" s="123">
        <v>11.582106040198841</v>
      </c>
      <c r="F448" s="123">
        <v>11.538387709470129</v>
      </c>
      <c r="G448" s="123">
        <v>12.091725448083755</v>
      </c>
      <c r="H448" s="123">
        <v>13.688384265308166</v>
      </c>
      <c r="I448" s="123">
        <v>13.985527056730076</v>
      </c>
      <c r="J448" s="123">
        <v>14.478708558456733</v>
      </c>
      <c r="K448" s="123">
        <v>14.44879895378301</v>
      </c>
      <c r="L448" s="123">
        <v>14.222770516540303</v>
      </c>
      <c r="M448" s="123">
        <v>13.295927247866711</v>
      </c>
      <c r="N448" s="123">
        <v>11.512364782031661</v>
      </c>
      <c r="O448" s="123">
        <v>10.348167891435869</v>
      </c>
      <c r="P448" s="123">
        <v>10.974788168804196</v>
      </c>
      <c r="Q448" s="123">
        <v>12.48816296213619</v>
      </c>
      <c r="R448" s="123">
        <v>13.28226568007114</v>
      </c>
      <c r="S448" s="123">
        <v>14.13736754884019</v>
      </c>
      <c r="T448" s="123">
        <v>14.545070259448618</v>
      </c>
      <c r="U448" s="123">
        <v>14.951272217419625</v>
      </c>
      <c r="V448" s="123">
        <v>16.380741235837739</v>
      </c>
      <c r="W448" s="123">
        <v>15.758623036485842</v>
      </c>
      <c r="X448" s="123">
        <v>15.782872049847157</v>
      </c>
      <c r="Y448" s="123">
        <v>15.525427651321426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10.68071138669438</v>
      </c>
      <c r="D449" s="99">
        <v>11.052165446611163</v>
      </c>
      <c r="E449" s="99">
        <v>10.693198436442612</v>
      </c>
      <c r="F449" s="99">
        <v>11.476255173547763</v>
      </c>
      <c r="G449" s="99">
        <v>12.928073135728507</v>
      </c>
      <c r="H449" s="99">
        <v>12.398743548746371</v>
      </c>
      <c r="I449" s="99">
        <v>14.110612680501951</v>
      </c>
      <c r="J449" s="99">
        <v>14.227527454098585</v>
      </c>
      <c r="K449" s="99">
        <v>14.456994987020963</v>
      </c>
      <c r="L449" s="99">
        <v>14.239911158052752</v>
      </c>
      <c r="M449" s="99">
        <v>13.295922449524236</v>
      </c>
      <c r="N449" s="99">
        <v>11.512341074701807</v>
      </c>
      <c r="O449" s="99">
        <v>10.343063675739815</v>
      </c>
      <c r="P449" s="99">
        <v>11.166636440497006</v>
      </c>
      <c r="Q449" s="99">
        <v>12.190287055690266</v>
      </c>
      <c r="R449" s="99">
        <v>13.26192901628581</v>
      </c>
      <c r="S449" s="99">
        <v>14.232624658715809</v>
      </c>
      <c r="T449" s="99">
        <v>14.509672420210489</v>
      </c>
      <c r="U449" s="99">
        <v>14.902003732975965</v>
      </c>
      <c r="V449" s="99">
        <v>16.22532504594038</v>
      </c>
      <c r="W449" s="99">
        <v>16.201403028909514</v>
      </c>
      <c r="X449" s="99">
        <v>15.782761442746096</v>
      </c>
      <c r="Y449" s="99">
        <v>15.525370807154404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10.683272402425398</v>
      </c>
      <c r="D450" s="99">
        <v>11.054747659333437</v>
      </c>
      <c r="E450" s="99">
        <v>0</v>
      </c>
      <c r="F450" s="99">
        <v>0</v>
      </c>
      <c r="G450" s="99">
        <v>0</v>
      </c>
      <c r="H450" s="99">
        <v>0</v>
      </c>
      <c r="I450" s="99">
        <v>14.110324563501107</v>
      </c>
      <c r="J450" s="99">
        <v>14.233358053659941</v>
      </c>
      <c r="K450" s="99">
        <v>14.463967087594659</v>
      </c>
      <c r="L450" s="99">
        <v>14.246500292372913</v>
      </c>
      <c r="M450" s="99">
        <v>13.301918609810905</v>
      </c>
      <c r="N450" s="99">
        <v>11.525763532669384</v>
      </c>
      <c r="O450" s="99">
        <v>10.345198079638642</v>
      </c>
      <c r="P450" s="99">
        <v>11.190941793626392</v>
      </c>
      <c r="Q450" s="99">
        <v>0</v>
      </c>
      <c r="R450" s="99">
        <v>13.274175217800739</v>
      </c>
      <c r="S450" s="99">
        <v>14.244503242368983</v>
      </c>
      <c r="T450" s="99">
        <v>14.518668059051256</v>
      </c>
      <c r="U450" s="99">
        <v>14.911666241909826</v>
      </c>
      <c r="V450" s="99">
        <v>16.235967381633458</v>
      </c>
      <c r="W450" s="99">
        <v>16.24274929039645</v>
      </c>
      <c r="X450" s="99">
        <v>15.827594883352058</v>
      </c>
      <c r="Y450" s="99">
        <v>15.559820646137522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2.4943257315728875</v>
      </c>
      <c r="D451" s="102">
        <v>2.5257906819302325</v>
      </c>
      <c r="E451" s="102">
        <v>0</v>
      </c>
      <c r="F451" s="102">
        <v>0</v>
      </c>
      <c r="G451" s="102">
        <v>0</v>
      </c>
      <c r="H451" s="102">
        <v>0</v>
      </c>
      <c r="I451" s="102">
        <v>3.1429756662899595</v>
      </c>
      <c r="J451" s="102">
        <v>3.6300496877860398</v>
      </c>
      <c r="K451" s="102">
        <v>3.4146944637306902</v>
      </c>
      <c r="L451" s="102">
        <v>3.2289369261240708</v>
      </c>
      <c r="M451" s="102">
        <v>3.4755791192468437</v>
      </c>
      <c r="N451" s="102">
        <v>1.8331371476866487</v>
      </c>
      <c r="O451" s="102">
        <v>1.7644724967497758</v>
      </c>
      <c r="P451" s="102">
        <v>1.9743171816143823</v>
      </c>
      <c r="Q451" s="102">
        <v>0</v>
      </c>
      <c r="R451" s="102">
        <v>3.4299124939784917</v>
      </c>
      <c r="S451" s="102">
        <v>3.4732399970324983</v>
      </c>
      <c r="T451" s="102">
        <v>3.6322119525072925</v>
      </c>
      <c r="U451" s="102">
        <v>3.6636935739122238</v>
      </c>
      <c r="V451" s="102">
        <v>4.3335001693896036</v>
      </c>
      <c r="W451" s="102">
        <v>3.4802121085974767</v>
      </c>
      <c r="X451" s="102">
        <v>4.0189781758881606</v>
      </c>
      <c r="Y451" s="102">
        <v>4.9024571413582603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8.1889466708525127</v>
      </c>
      <c r="D452" s="105">
        <v>8.5289569774032046</v>
      </c>
      <c r="E452" s="105">
        <v>0</v>
      </c>
      <c r="F452" s="105">
        <v>0</v>
      </c>
      <c r="G452" s="105">
        <v>0</v>
      </c>
      <c r="H452" s="105">
        <v>0</v>
      </c>
      <c r="I452" s="105">
        <v>10.967348897211147</v>
      </c>
      <c r="J452" s="105">
        <v>10.6033083658739</v>
      </c>
      <c r="K452" s="105">
        <v>11.049272623863969</v>
      </c>
      <c r="L452" s="105">
        <v>11.017563366248838</v>
      </c>
      <c r="M452" s="105">
        <v>9.8263394905640613</v>
      </c>
      <c r="N452" s="105">
        <v>9.6926263849827325</v>
      </c>
      <c r="O452" s="105">
        <v>8.5807255828888653</v>
      </c>
      <c r="P452" s="105">
        <v>9.2166246120120103</v>
      </c>
      <c r="Q452" s="105">
        <v>0</v>
      </c>
      <c r="R452" s="105">
        <v>9.8442627238222453</v>
      </c>
      <c r="S452" s="105">
        <v>10.771263245336481</v>
      </c>
      <c r="T452" s="105">
        <v>10.886456106543964</v>
      </c>
      <c r="U452" s="105">
        <v>11.247972667997601</v>
      </c>
      <c r="V452" s="105">
        <v>11.902467212243856</v>
      </c>
      <c r="W452" s="105">
        <v>12.762537181798974</v>
      </c>
      <c r="X452" s="105">
        <v>11.808616707463894</v>
      </c>
      <c r="Y452" s="105">
        <v>10.657363504779262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10.791207432138464</v>
      </c>
      <c r="D453" s="102">
        <v>10.580237777227101</v>
      </c>
      <c r="E453" s="102">
        <v>11.680384326980244</v>
      </c>
      <c r="F453" s="102">
        <v>11.55247631678081</v>
      </c>
      <c r="G453" s="102">
        <v>11.734481963111746</v>
      </c>
      <c r="H453" s="102">
        <v>13.823729023991239</v>
      </c>
      <c r="I453" s="102">
        <v>13.78706774813522</v>
      </c>
      <c r="J453" s="102">
        <v>14.960209518425268</v>
      </c>
      <c r="K453" s="102">
        <v>14.382935211929878</v>
      </c>
      <c r="L453" s="102">
        <v>14.096413436036311</v>
      </c>
      <c r="M453" s="102">
        <v>0</v>
      </c>
      <c r="N453" s="102">
        <v>0</v>
      </c>
      <c r="O453" s="102">
        <v>10.458424181507462</v>
      </c>
      <c r="P453" s="102">
        <v>10.44209329905928</v>
      </c>
      <c r="Q453" s="102">
        <v>12.721683659894895</v>
      </c>
      <c r="R453" s="102">
        <v>13.301509837733105</v>
      </c>
      <c r="S453" s="102">
        <v>14.010337288014338</v>
      </c>
      <c r="T453" s="102">
        <v>14.590276180095872</v>
      </c>
      <c r="U453" s="102">
        <v>15.025022284579602</v>
      </c>
      <c r="V453" s="102">
        <v>16.923073876827214</v>
      </c>
      <c r="W453" s="102">
        <v>15.007080570992102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10.797335781944149</v>
      </c>
      <c r="D454" s="105">
        <v>10.584413139013501</v>
      </c>
      <c r="E454" s="105">
        <v>11.681754904044055</v>
      </c>
      <c r="F454" s="105">
        <v>11.549810551682111</v>
      </c>
      <c r="G454" s="105">
        <v>11.728882404858544</v>
      </c>
      <c r="H454" s="105">
        <v>13.814358881355103</v>
      </c>
      <c r="I454" s="105">
        <v>13.786068024531398</v>
      </c>
      <c r="J454" s="105">
        <v>14.974418524511888</v>
      </c>
      <c r="K454" s="105">
        <v>14.40344950131373</v>
      </c>
      <c r="L454" s="105">
        <v>14.111296714659135</v>
      </c>
      <c r="M454" s="105">
        <v>0</v>
      </c>
      <c r="N454" s="105">
        <v>0</v>
      </c>
      <c r="O454" s="105">
        <v>10.461074613577141</v>
      </c>
      <c r="P454" s="105">
        <v>10.444968552096958</v>
      </c>
      <c r="Q454" s="105">
        <v>12.724121620957529</v>
      </c>
      <c r="R454" s="105">
        <v>13.305497457650254</v>
      </c>
      <c r="S454" s="105">
        <v>14.011918857294281</v>
      </c>
      <c r="T454" s="105">
        <v>14.591090714295211</v>
      </c>
      <c r="U454" s="105">
        <v>15.029040097852274</v>
      </c>
      <c r="V454" s="105">
        <v>16.939177980999105</v>
      </c>
      <c r="W454" s="105">
        <v>15.026923716114014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2.5210106649699631</v>
      </c>
      <c r="D455" s="99">
        <v>2.4173382494551827</v>
      </c>
      <c r="E455" s="99">
        <v>3.2590560887978191</v>
      </c>
      <c r="F455" s="99">
        <v>2.7396929154189693</v>
      </c>
      <c r="G455" s="99">
        <v>2.3838672181002156</v>
      </c>
      <c r="H455" s="99">
        <v>3.7847650400975459</v>
      </c>
      <c r="I455" s="99">
        <v>3.0703099694634437</v>
      </c>
      <c r="J455" s="99">
        <v>3.8216128204475388</v>
      </c>
      <c r="K455" s="99">
        <v>3.400526872434753</v>
      </c>
      <c r="L455" s="99">
        <v>3.1976202927609427</v>
      </c>
      <c r="M455" s="99">
        <v>0</v>
      </c>
      <c r="N455" s="99">
        <v>0</v>
      </c>
      <c r="O455" s="99">
        <v>1.7839834523045424</v>
      </c>
      <c r="P455" s="99">
        <v>1.8327812307442923</v>
      </c>
      <c r="Q455" s="99">
        <v>3.3900076999368896</v>
      </c>
      <c r="R455" s="99">
        <v>3.4383252747436024</v>
      </c>
      <c r="S455" s="99">
        <v>3.4144734158966776</v>
      </c>
      <c r="T455" s="99">
        <v>3.6505516404093319</v>
      </c>
      <c r="U455" s="99">
        <v>3.693273716777826</v>
      </c>
      <c r="V455" s="99">
        <v>4.5271149050024704</v>
      </c>
      <c r="W455" s="99">
        <v>3.2023759770558056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8.2763251169741867</v>
      </c>
      <c r="D456" s="99">
        <v>8.1670748895583163</v>
      </c>
      <c r="E456" s="99">
        <v>8.4226988152462354</v>
      </c>
      <c r="F456" s="99">
        <v>8.8101176362631399</v>
      </c>
      <c r="G456" s="99">
        <v>9.3450151867583298</v>
      </c>
      <c r="H456" s="99">
        <v>10.029593841257556</v>
      </c>
      <c r="I456" s="99">
        <v>10.715758055067953</v>
      </c>
      <c r="J456" s="99">
        <v>11.152805704064351</v>
      </c>
      <c r="K456" s="99">
        <v>11.002922628878975</v>
      </c>
      <c r="L456" s="99">
        <v>10.913676421898188</v>
      </c>
      <c r="M456" s="99">
        <v>0</v>
      </c>
      <c r="N456" s="99">
        <v>0</v>
      </c>
      <c r="O456" s="99">
        <v>8.6770911612725978</v>
      </c>
      <c r="P456" s="99">
        <v>8.6121873213526658</v>
      </c>
      <c r="Q456" s="99">
        <v>9.3341139210206396</v>
      </c>
      <c r="R456" s="99">
        <v>9.8671721829066534</v>
      </c>
      <c r="S456" s="99">
        <v>10.597445441397603</v>
      </c>
      <c r="T456" s="99">
        <v>10.940539073885878</v>
      </c>
      <c r="U456" s="99">
        <v>11.33576638107445</v>
      </c>
      <c r="V456" s="99">
        <v>12.412063075996635</v>
      </c>
      <c r="W456" s="99">
        <v>11.824547739058207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4.5855658418722633</v>
      </c>
      <c r="D457" s="123">
        <v>4.5645066560465866</v>
      </c>
      <c r="E457" s="123">
        <v>4.6727873314472719</v>
      </c>
      <c r="F457" s="123">
        <v>5.0288936752494324</v>
      </c>
      <c r="G457" s="123">
        <v>4.9462283659623081</v>
      </c>
      <c r="H457" s="123">
        <v>5.057491852957666</v>
      </c>
      <c r="I457" s="123">
        <v>4.8072052937547332</v>
      </c>
      <c r="J457" s="123">
        <v>5.345037378527751</v>
      </c>
      <c r="K457" s="123">
        <v>4.3712940633475945</v>
      </c>
      <c r="L457" s="123">
        <v>4.6560610615991234</v>
      </c>
      <c r="M457" s="123">
        <v>3.7967784218821867</v>
      </c>
      <c r="N457" s="123">
        <v>2.9677695254147025</v>
      </c>
      <c r="O457" s="123">
        <v>2.8097160087275412</v>
      </c>
      <c r="P457" s="123">
        <v>2.7695605259952836</v>
      </c>
      <c r="Q457" s="123">
        <v>3.0919145492178344</v>
      </c>
      <c r="R457" s="123">
        <v>3.0548179113133882</v>
      </c>
      <c r="S457" s="123">
        <v>4.0155801238791806</v>
      </c>
      <c r="T457" s="123">
        <v>4.6004021403286126</v>
      </c>
      <c r="U457" s="123">
        <v>4.8166741173873513</v>
      </c>
      <c r="V457" s="123">
        <v>7.2969686248769188</v>
      </c>
      <c r="W457" s="123">
        <v>7.2492940704387685</v>
      </c>
      <c r="X457" s="123">
        <v>6.1093905427966018</v>
      </c>
      <c r="Y457" s="123">
        <v>5.7383990938279874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4.5566479655921883</v>
      </c>
      <c r="D458" s="99">
        <v>4.7274852120096318</v>
      </c>
      <c r="E458" s="99">
        <v>4.8097045563607423</v>
      </c>
      <c r="F458" s="99">
        <v>5.0272217519208633</v>
      </c>
      <c r="G458" s="99">
        <v>4.9935959091062401</v>
      </c>
      <c r="H458" s="99">
        <v>5.0953523533690728</v>
      </c>
      <c r="I458" s="99">
        <v>4.775904650801893</v>
      </c>
      <c r="J458" s="99">
        <v>5.3549482967631459</v>
      </c>
      <c r="K458" s="99">
        <v>4.3970228449155861</v>
      </c>
      <c r="L458" s="99">
        <v>4.6595702842041611</v>
      </c>
      <c r="M458" s="99">
        <v>3.7856885602646049</v>
      </c>
      <c r="N458" s="99">
        <v>2.9413125709287637</v>
      </c>
      <c r="O458" s="99">
        <v>2.7889008043962775</v>
      </c>
      <c r="P458" s="99">
        <v>2.7694185926863524</v>
      </c>
      <c r="Q458" s="99">
        <v>3.0918774613136972</v>
      </c>
      <c r="R458" s="99">
        <v>3.0501175341700484</v>
      </c>
      <c r="S458" s="99">
        <v>4.0164245915707433</v>
      </c>
      <c r="T458" s="99">
        <v>4.6109105547960327</v>
      </c>
      <c r="U458" s="99">
        <v>4.840669917977519</v>
      </c>
      <c r="V458" s="99">
        <v>7.2304480437418421</v>
      </c>
      <c r="W458" s="99">
        <v>7.2730152075306025</v>
      </c>
      <c r="X458" s="99">
        <v>6.1097561208350868</v>
      </c>
      <c r="Y458" s="99">
        <v>5.7175058014500015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5.1404203923298279</v>
      </c>
      <c r="D459" s="110">
        <v>3.7918260080949895</v>
      </c>
      <c r="E459" s="110">
        <v>3.9193019534899602</v>
      </c>
      <c r="F459" s="110">
        <v>5.1986144158896055</v>
      </c>
      <c r="G459" s="110">
        <v>4.860581730341246</v>
      </c>
      <c r="H459" s="110">
        <v>4.824780831005862</v>
      </c>
      <c r="I459" s="110">
        <v>5.2017159874976473</v>
      </c>
      <c r="J459" s="110">
        <v>5.2802230694429104</v>
      </c>
      <c r="K459" s="110">
        <v>4.1201768524450921</v>
      </c>
      <c r="L459" s="110">
        <v>4.1939727319635551</v>
      </c>
      <c r="M459" s="110">
        <v>3.9711157323675943</v>
      </c>
      <c r="N459" s="110">
        <v>3.3078514480369066</v>
      </c>
      <c r="O459" s="110">
        <v>2.9099157078345783</v>
      </c>
      <c r="P459" s="110">
        <v>2.8009809108789079</v>
      </c>
      <c r="Q459" s="110">
        <v>3.0927598944431391</v>
      </c>
      <c r="R459" s="110">
        <v>3.2702989800043727</v>
      </c>
      <c r="S459" s="110">
        <v>3.9558093497298183</v>
      </c>
      <c r="T459" s="110">
        <v>4.313606774969303</v>
      </c>
      <c r="U459" s="110">
        <v>4.5364189014453817</v>
      </c>
      <c r="V459" s="110">
        <v>7.7140379186155466</v>
      </c>
      <c r="W459" s="110">
        <v>6.7004830830030055</v>
      </c>
      <c r="X459" s="110">
        <v>6.0952390912587875</v>
      </c>
      <c r="Y459" s="110">
        <v>5.9993885020901336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34.299473593966219</v>
      </c>
      <c r="D461" s="118">
        <f t="shared" si="239"/>
        <v>32.244545648450782</v>
      </c>
      <c r="E461" s="118">
        <f t="shared" si="239"/>
        <v>36.270083411019542</v>
      </c>
      <c r="F461" s="118">
        <f t="shared" si="239"/>
        <v>32.845868022159721</v>
      </c>
      <c r="G461" s="118">
        <f t="shared" si="239"/>
        <v>36.954759094508312</v>
      </c>
      <c r="H461" s="118">
        <f t="shared" si="239"/>
        <v>34.574188671038968</v>
      </c>
      <c r="I461" s="118">
        <f t="shared" si="239"/>
        <v>32.701641472998595</v>
      </c>
      <c r="J461" s="118">
        <f t="shared" si="239"/>
        <v>34.168058505019651</v>
      </c>
      <c r="K461" s="118">
        <f t="shared" si="239"/>
        <v>34.833623535599735</v>
      </c>
      <c r="L461" s="118">
        <f t="shared" si="239"/>
        <v>36.286290932997176</v>
      </c>
      <c r="M461" s="118">
        <f t="shared" si="239"/>
        <v>33.979530172288783</v>
      </c>
      <c r="N461" s="118">
        <f t="shared" si="239"/>
        <v>30.10757840123059</v>
      </c>
      <c r="O461" s="118">
        <f t="shared" si="239"/>
        <v>25.866414613981856</v>
      </c>
      <c r="P461" s="118">
        <f t="shared" si="239"/>
        <v>21.116153015535662</v>
      </c>
      <c r="Q461" s="118">
        <f t="shared" si="239"/>
        <v>21.012259628634791</v>
      </c>
      <c r="R461" s="118">
        <f t="shared" ref="R461:V461" si="240">R462+R465+R467+R476</f>
        <v>21.166833464875484</v>
      </c>
      <c r="S461" s="118">
        <f t="shared" si="240"/>
        <v>21.647286048989823</v>
      </c>
      <c r="T461" s="118">
        <f t="shared" si="240"/>
        <v>19.463756689732634</v>
      </c>
      <c r="U461" s="118">
        <f t="shared" si="240"/>
        <v>18.058646588237902</v>
      </c>
      <c r="V461" s="118">
        <f t="shared" si="240"/>
        <v>19.218976483218725</v>
      </c>
      <c r="W461" s="118">
        <f t="shared" ref="W461:Y461" si="241">W462+W465+W467+W476</f>
        <v>18.537943259767797</v>
      </c>
      <c r="X461" s="118">
        <f t="shared" si="241"/>
        <v>15.938002779188684</v>
      </c>
      <c r="Y461" s="118">
        <f t="shared" si="241"/>
        <v>12.704844209128133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31.804867431978749</v>
      </c>
      <c r="D462" s="123">
        <f t="shared" si="242"/>
        <v>30.382480479556161</v>
      </c>
      <c r="E462" s="123">
        <f t="shared" si="242"/>
        <v>34.450632183494022</v>
      </c>
      <c r="F462" s="123">
        <f t="shared" si="242"/>
        <v>30.322552432027933</v>
      </c>
      <c r="G462" s="123">
        <f t="shared" si="242"/>
        <v>34.411127165527397</v>
      </c>
      <c r="H462" s="123">
        <f t="shared" si="242"/>
        <v>32.624663049279427</v>
      </c>
      <c r="I462" s="123">
        <f t="shared" si="242"/>
        <v>28.060093404943512</v>
      </c>
      <c r="J462" s="123">
        <f t="shared" si="242"/>
        <v>29.247372562622424</v>
      </c>
      <c r="K462" s="123">
        <f t="shared" si="242"/>
        <v>28.98185270213904</v>
      </c>
      <c r="L462" s="123">
        <f t="shared" si="242"/>
        <v>30.388459296738429</v>
      </c>
      <c r="M462" s="123">
        <f t="shared" si="242"/>
        <v>28.298657964899693</v>
      </c>
      <c r="N462" s="123">
        <f t="shared" si="242"/>
        <v>25.44313249809576</v>
      </c>
      <c r="O462" s="123">
        <f t="shared" si="242"/>
        <v>22.007428754313544</v>
      </c>
      <c r="P462" s="123">
        <f t="shared" si="242"/>
        <v>17.748096867376972</v>
      </c>
      <c r="Q462" s="123">
        <f t="shared" si="242"/>
        <v>18.476096875977397</v>
      </c>
      <c r="R462" s="123">
        <f t="shared" ref="R462:V462" si="243">SUM(R463:R464)</f>
        <v>18.351503881069267</v>
      </c>
      <c r="S462" s="123">
        <f t="shared" si="243"/>
        <v>18.110744194691645</v>
      </c>
      <c r="T462" s="123">
        <f t="shared" si="243"/>
        <v>15.811580790166918</v>
      </c>
      <c r="U462" s="123">
        <f t="shared" si="243"/>
        <v>14.235144884979478</v>
      </c>
      <c r="V462" s="123">
        <f t="shared" si="243"/>
        <v>13.895957324137227</v>
      </c>
      <c r="W462" s="123">
        <f t="shared" ref="W462:Y462" si="244">SUM(W463:W464)</f>
        <v>13.637758764340377</v>
      </c>
      <c r="X462" s="123">
        <f t="shared" si="244"/>
        <v>9.9417816769023339</v>
      </c>
      <c r="Y462" s="123">
        <f t="shared" si="244"/>
        <v>6.9999504681348883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31.804867431978749</v>
      </c>
      <c r="D463" s="99">
        <v>30.382480479556161</v>
      </c>
      <c r="E463" s="99">
        <v>34.450632183494022</v>
      </c>
      <c r="F463" s="99">
        <v>30.322552432027933</v>
      </c>
      <c r="G463" s="99">
        <v>34.411127165527397</v>
      </c>
      <c r="H463" s="99">
        <v>32.624663049279427</v>
      </c>
      <c r="I463" s="99">
        <v>28.060093404943512</v>
      </c>
      <c r="J463" s="99">
        <v>29.247372562622424</v>
      </c>
      <c r="K463" s="99">
        <v>28.98185270213904</v>
      </c>
      <c r="L463" s="99">
        <v>30.388459296738429</v>
      </c>
      <c r="M463" s="99">
        <v>28.298657964899693</v>
      </c>
      <c r="N463" s="99">
        <v>25.44313249809576</v>
      </c>
      <c r="O463" s="99">
        <v>22.007428754313544</v>
      </c>
      <c r="P463" s="99">
        <v>17.748096867376972</v>
      </c>
      <c r="Q463" s="99">
        <v>18.476096875977397</v>
      </c>
      <c r="R463" s="99">
        <v>18.351503881069267</v>
      </c>
      <c r="S463" s="99">
        <v>18.110744194691645</v>
      </c>
      <c r="T463" s="99">
        <v>15.811580790166918</v>
      </c>
      <c r="U463" s="99">
        <v>14.235144884979478</v>
      </c>
      <c r="V463" s="99">
        <v>13.895957324137227</v>
      </c>
      <c r="W463" s="99">
        <v>13.637758764340377</v>
      </c>
      <c r="X463" s="99">
        <v>9.9417816769023339</v>
      </c>
      <c r="Y463" s="99">
        <v>6.9999504681348883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0.98383334242347709</v>
      </c>
      <c r="D467" s="123">
        <v>0.50154262464349597</v>
      </c>
      <c r="E467" s="123">
        <v>0.40243273442462923</v>
      </c>
      <c r="F467" s="123">
        <v>0.79184412338331178</v>
      </c>
      <c r="G467" s="123">
        <v>1.426391484151929</v>
      </c>
      <c r="H467" s="123">
        <v>0.42825446678430279</v>
      </c>
      <c r="I467" s="123">
        <v>3.1070308017647452</v>
      </c>
      <c r="J467" s="123">
        <v>3.3114827764126424</v>
      </c>
      <c r="K467" s="123">
        <v>4.4713020337604119</v>
      </c>
      <c r="L467" s="123">
        <v>4.2987603917451924</v>
      </c>
      <c r="M467" s="123">
        <v>4.4510303428232012</v>
      </c>
      <c r="N467" s="123">
        <v>3.7218767475058105</v>
      </c>
      <c r="O467" s="123">
        <v>3.0616114529464884</v>
      </c>
      <c r="P467" s="123">
        <v>2.4167182619794438</v>
      </c>
      <c r="Q467" s="123">
        <v>1.5169449709224165</v>
      </c>
      <c r="R467" s="123">
        <v>1.7956306437183029</v>
      </c>
      <c r="S467" s="123">
        <v>2.1980729404666324</v>
      </c>
      <c r="T467" s="123">
        <v>2.1655276005245736</v>
      </c>
      <c r="U467" s="123">
        <v>2.3480621633003107</v>
      </c>
      <c r="V467" s="123">
        <v>3.273970719167544</v>
      </c>
      <c r="W467" s="123">
        <v>2.6168782654412386</v>
      </c>
      <c r="X467" s="123">
        <v>4.0470400193383389</v>
      </c>
      <c r="Y467" s="123">
        <v>3.9736806118313455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4.1379736979939787</v>
      </c>
      <c r="D468" s="99">
        <v>4.2303574708509046</v>
      </c>
      <c r="E468" s="99">
        <v>4.0421136275140706</v>
      </c>
      <c r="F468" s="99">
        <v>4.2844813984203292</v>
      </c>
      <c r="G468" s="99">
        <v>4.7652652021327855</v>
      </c>
      <c r="H468" s="99">
        <v>4.5109956050561957</v>
      </c>
      <c r="I468" s="99">
        <v>5.0656486621344996</v>
      </c>
      <c r="J468" s="99">
        <v>5.0363206723106</v>
      </c>
      <c r="K468" s="99">
        <v>5.0412606694852649</v>
      </c>
      <c r="L468" s="99">
        <v>4.8867162542383413</v>
      </c>
      <c r="M468" s="99">
        <v>4.4536626921882378</v>
      </c>
      <c r="N468" s="99">
        <v>3.7274119558922587</v>
      </c>
      <c r="O468" s="99">
        <v>3.2038966842924146</v>
      </c>
      <c r="P468" s="99">
        <v>3.2932863566556878</v>
      </c>
      <c r="Q468" s="99">
        <v>3.4504483193346442</v>
      </c>
      <c r="R468" s="99">
        <v>3.663618703136136</v>
      </c>
      <c r="S468" s="99">
        <v>3.8508466284221652</v>
      </c>
      <c r="T468" s="99">
        <v>3.860633409246903</v>
      </c>
      <c r="U468" s="99">
        <v>3.911043363522654</v>
      </c>
      <c r="V468" s="99">
        <v>4.2120038245696971</v>
      </c>
      <c r="W468" s="99">
        <v>4.1759215200714381</v>
      </c>
      <c r="X468" s="99">
        <v>4.0544956055690911</v>
      </c>
      <c r="Y468" s="99">
        <v>3.9781720346475016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0.96636393380465913</v>
      </c>
      <c r="D469" s="99">
        <v>0.9667786401429066</v>
      </c>
      <c r="E469" s="99">
        <v>0</v>
      </c>
      <c r="F469" s="99">
        <v>0</v>
      </c>
      <c r="G469" s="99">
        <v>0</v>
      </c>
      <c r="H469" s="99">
        <v>0</v>
      </c>
      <c r="I469" s="99">
        <v>1.1283146125230239</v>
      </c>
      <c r="J469" s="99">
        <v>1.2849804256638329</v>
      </c>
      <c r="K469" s="99">
        <v>1.1907291185871702</v>
      </c>
      <c r="L469" s="99">
        <v>1.1080756323313028</v>
      </c>
      <c r="M469" s="99">
        <v>1.1641957988174041</v>
      </c>
      <c r="N469" s="99">
        <v>0.59352457304210238</v>
      </c>
      <c r="O469" s="99">
        <v>0.54656799562412128</v>
      </c>
      <c r="P469" s="99">
        <v>0.58226950188343052</v>
      </c>
      <c r="Q469" s="99">
        <v>0</v>
      </c>
      <c r="R469" s="99">
        <v>0.94751612285277986</v>
      </c>
      <c r="S469" s="99">
        <v>0.93973633486379093</v>
      </c>
      <c r="T469" s="99">
        <v>0.96643386612805093</v>
      </c>
      <c r="U469" s="99">
        <v>0.96153944764637977</v>
      </c>
      <c r="V469" s="99">
        <v>1.1249524576895502</v>
      </c>
      <c r="W469" s="99">
        <v>0.89702679531968865</v>
      </c>
      <c r="X469" s="99">
        <v>1.0324510962247313</v>
      </c>
      <c r="Y469" s="99">
        <v>1.2561901511442206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0.96636393380465913</v>
      </c>
      <c r="D470" s="102">
        <v>0.9667786401429066</v>
      </c>
      <c r="E470" s="102">
        <v>0</v>
      </c>
      <c r="F470" s="102">
        <v>0</v>
      </c>
      <c r="G470" s="102">
        <v>0</v>
      </c>
      <c r="H470" s="102">
        <v>0</v>
      </c>
      <c r="I470" s="102">
        <v>1.1283146125230239</v>
      </c>
      <c r="J470" s="102">
        <v>1.2849804256638329</v>
      </c>
      <c r="K470" s="102">
        <v>1.1907291185871702</v>
      </c>
      <c r="L470" s="102">
        <v>1.1080756323313028</v>
      </c>
      <c r="M470" s="102">
        <v>1.1641957988174041</v>
      </c>
      <c r="N470" s="102">
        <v>0.59352457304210238</v>
      </c>
      <c r="O470" s="102">
        <v>0.54656799562412128</v>
      </c>
      <c r="P470" s="102">
        <v>0.58226950188343052</v>
      </c>
      <c r="Q470" s="102">
        <v>0</v>
      </c>
      <c r="R470" s="102">
        <v>0.94751612285277986</v>
      </c>
      <c r="S470" s="102">
        <v>0.93973633486379093</v>
      </c>
      <c r="T470" s="102">
        <v>0.96643386612805093</v>
      </c>
      <c r="U470" s="102">
        <v>0.96153944764637977</v>
      </c>
      <c r="V470" s="102">
        <v>1.1249524576895502</v>
      </c>
      <c r="W470" s="102">
        <v>0.89702679531968865</v>
      </c>
      <c r="X470" s="102">
        <v>1.0324510962247313</v>
      </c>
      <c r="Y470" s="102">
        <v>1.2561901511442206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1.5107728195639925</v>
      </c>
      <c r="D476" s="123">
        <v>1.3605225442511266</v>
      </c>
      <c r="E476" s="123">
        <v>1.4170184931008931</v>
      </c>
      <c r="F476" s="123">
        <v>1.731471466748471</v>
      </c>
      <c r="G476" s="123">
        <v>1.1172404448289874</v>
      </c>
      <c r="H476" s="123">
        <v>1.5212711549752373</v>
      </c>
      <c r="I476" s="123">
        <v>1.534517266290337</v>
      </c>
      <c r="J476" s="123">
        <v>1.6092031659845891</v>
      </c>
      <c r="K476" s="123">
        <v>1.3804687997002842</v>
      </c>
      <c r="L476" s="123">
        <v>1.5990712445135522</v>
      </c>
      <c r="M476" s="123">
        <v>1.2298418645658944</v>
      </c>
      <c r="N476" s="123">
        <v>0.94256915562901966</v>
      </c>
      <c r="O476" s="123">
        <v>0.79737440672182713</v>
      </c>
      <c r="P476" s="123">
        <v>0.95133788617924475</v>
      </c>
      <c r="Q476" s="123">
        <v>1.0192177817349759</v>
      </c>
      <c r="R476" s="123">
        <v>1.019698940087912</v>
      </c>
      <c r="S476" s="123">
        <v>1.3384689138315453</v>
      </c>
      <c r="T476" s="123">
        <v>1.4866482990411414</v>
      </c>
      <c r="U476" s="123">
        <v>1.4754395399581133</v>
      </c>
      <c r="V476" s="123">
        <v>2.0490484399139528</v>
      </c>
      <c r="W476" s="123">
        <v>2.2833062299861795</v>
      </c>
      <c r="X476" s="123">
        <v>1.949181082948011</v>
      </c>
      <c r="Y476" s="123">
        <v>1.7312131291618991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1.5895111870288101</v>
      </c>
      <c r="D477" s="99">
        <v>1.6474923295111141</v>
      </c>
      <c r="E477" s="99">
        <v>1.6745075504896536</v>
      </c>
      <c r="F477" s="99">
        <v>1.748528236163267</v>
      </c>
      <c r="G477" s="99">
        <v>1.7351390299728322</v>
      </c>
      <c r="H477" s="99">
        <v>1.7687716244662339</v>
      </c>
      <c r="I477" s="99">
        <v>1.6562665060927431</v>
      </c>
      <c r="J477" s="99">
        <v>1.8552704500057275</v>
      </c>
      <c r="K477" s="99">
        <v>1.5219078515329665</v>
      </c>
      <c r="L477" s="99">
        <v>1.611215020061268</v>
      </c>
      <c r="M477" s="99">
        <v>1.3080739770813972</v>
      </c>
      <c r="N477" s="99">
        <v>1.0158971027837722</v>
      </c>
      <c r="O477" s="99">
        <v>0.96301872853466164</v>
      </c>
      <c r="P477" s="99">
        <v>0.95563530438709876</v>
      </c>
      <c r="Q477" s="99">
        <v>1.0639340115687013</v>
      </c>
      <c r="R477" s="99">
        <v>1.0419420523027942</v>
      </c>
      <c r="S477" s="99">
        <v>1.3573793892265291</v>
      </c>
      <c r="T477" s="99">
        <v>1.5411202967808435</v>
      </c>
      <c r="U477" s="99">
        <v>1.6017685107310133</v>
      </c>
      <c r="V477" s="99">
        <v>2.3758619815563073</v>
      </c>
      <c r="W477" s="99">
        <v>2.3819970750022499</v>
      </c>
      <c r="X477" s="99">
        <v>1.9995347724654817</v>
      </c>
      <c r="Y477" s="99">
        <v>1.869803972051036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447778</v>
      </c>
      <c r="C5" s="120">
        <v>448862</v>
      </c>
      <c r="D5" s="120">
        <v>434464</v>
      </c>
      <c r="E5" s="120">
        <v>443951</v>
      </c>
      <c r="F5" s="120">
        <v>497658</v>
      </c>
      <c r="G5" s="120">
        <v>646910</v>
      </c>
      <c r="H5" s="120">
        <v>770566</v>
      </c>
      <c r="I5" s="120">
        <v>884128</v>
      </c>
      <c r="J5" s="120">
        <v>980231</v>
      </c>
      <c r="K5" s="120">
        <v>1157226</v>
      </c>
      <c r="L5" s="120">
        <v>1316534</v>
      </c>
      <c r="M5" s="120">
        <v>1503882</v>
      </c>
      <c r="N5" s="120">
        <v>1622562</v>
      </c>
      <c r="O5" s="120">
        <v>1649524</v>
      </c>
      <c r="P5" s="120">
        <v>1650711</v>
      </c>
      <c r="Q5" s="120">
        <v>1605284</v>
      </c>
      <c r="R5" s="120">
        <v>1495854</v>
      </c>
      <c r="S5" s="120">
        <v>1380583</v>
      </c>
      <c r="T5" s="120">
        <v>1276109</v>
      </c>
      <c r="U5" s="120">
        <v>1202347</v>
      </c>
      <c r="V5" s="120">
        <v>1160289</v>
      </c>
      <c r="W5" s="120">
        <v>1150047</v>
      </c>
      <c r="X5" s="120">
        <v>1182017</v>
      </c>
      <c r="Y5" s="120">
        <v>1236738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447778</v>
      </c>
      <c r="C7" s="52">
        <v>448862</v>
      </c>
      <c r="D7" s="52">
        <v>434464</v>
      </c>
      <c r="E7" s="52">
        <v>443951</v>
      </c>
      <c r="F7" s="52">
        <v>497658</v>
      </c>
      <c r="G7" s="52">
        <v>646910</v>
      </c>
      <c r="H7" s="52">
        <v>770566</v>
      </c>
      <c r="I7" s="52">
        <v>884128</v>
      </c>
      <c r="J7" s="52">
        <v>980231</v>
      </c>
      <c r="K7" s="52">
        <v>1157226</v>
      </c>
      <c r="L7" s="52">
        <v>1316534</v>
      </c>
      <c r="M7" s="52">
        <v>1503882</v>
      </c>
      <c r="N7" s="52">
        <v>1622562</v>
      </c>
      <c r="O7" s="52">
        <v>1649524</v>
      </c>
      <c r="P7" s="52">
        <v>1650711</v>
      </c>
      <c r="Q7" s="52">
        <v>1605284</v>
      </c>
      <c r="R7" s="52">
        <v>1495854</v>
      </c>
      <c r="S7" s="52">
        <v>1380583</v>
      </c>
      <c r="T7" s="52">
        <v>1276109</v>
      </c>
      <c r="U7" s="52">
        <v>1202347</v>
      </c>
      <c r="V7" s="52">
        <v>1160289</v>
      </c>
      <c r="W7" s="52">
        <v>1150047</v>
      </c>
      <c r="X7" s="52">
        <v>1182017</v>
      </c>
      <c r="Y7" s="52">
        <v>1236738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889</v>
      </c>
      <c r="C9" s="52">
        <v>1887</v>
      </c>
      <c r="D9" s="52">
        <v>2666</v>
      </c>
      <c r="E9" s="52">
        <v>3696</v>
      </c>
      <c r="F9" s="52">
        <v>5917</v>
      </c>
      <c r="G9" s="52">
        <v>12112</v>
      </c>
      <c r="H9" s="52">
        <v>21083</v>
      </c>
      <c r="I9" s="52">
        <v>32408</v>
      </c>
      <c r="J9" s="52">
        <v>44163</v>
      </c>
      <c r="K9" s="52">
        <v>60466</v>
      </c>
      <c r="L9" s="52">
        <v>77339</v>
      </c>
      <c r="M9" s="52">
        <v>96393</v>
      </c>
      <c r="N9" s="52">
        <v>111737</v>
      </c>
      <c r="O9" s="52">
        <v>120635</v>
      </c>
      <c r="P9" s="52">
        <v>122522</v>
      </c>
      <c r="Q9" s="52">
        <v>117234</v>
      </c>
      <c r="R9" s="52">
        <v>105378</v>
      </c>
      <c r="S9" s="52">
        <v>86837</v>
      </c>
      <c r="T9" s="52">
        <v>66848</v>
      </c>
      <c r="U9" s="52">
        <v>51439</v>
      </c>
      <c r="V9" s="52">
        <v>57951</v>
      </c>
      <c r="W9" s="52">
        <v>103061</v>
      </c>
      <c r="X9" s="52">
        <v>165649</v>
      </c>
      <c r="Y9" s="52">
        <v>241410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28171</v>
      </c>
      <c r="C11" s="52">
        <v>27592</v>
      </c>
      <c r="D11" s="52">
        <v>25975</v>
      </c>
      <c r="E11" s="52">
        <v>26326</v>
      </c>
      <c r="F11" s="52">
        <v>29659</v>
      </c>
      <c r="G11" s="52">
        <v>40332</v>
      </c>
      <c r="H11" s="52">
        <v>48030</v>
      </c>
      <c r="I11" s="52">
        <v>57458</v>
      </c>
      <c r="J11" s="52">
        <v>64084</v>
      </c>
      <c r="K11" s="52">
        <v>81369</v>
      </c>
      <c r="L11" s="52">
        <v>101069</v>
      </c>
      <c r="M11" s="52">
        <v>126877</v>
      </c>
      <c r="N11" s="52">
        <v>144508</v>
      </c>
      <c r="O11" s="52">
        <v>151075</v>
      </c>
      <c r="P11" s="52">
        <v>147666</v>
      </c>
      <c r="Q11" s="52">
        <v>141905</v>
      </c>
      <c r="R11" s="52">
        <v>137804</v>
      </c>
      <c r="S11" s="52">
        <v>131624</v>
      </c>
      <c r="T11" s="52">
        <v>123639</v>
      </c>
      <c r="U11" s="52">
        <v>111611</v>
      </c>
      <c r="V11" s="52">
        <v>89610</v>
      </c>
      <c r="W11" s="52">
        <v>79963</v>
      </c>
      <c r="X11" s="52">
        <v>75827</v>
      </c>
      <c r="Y11" s="52">
        <v>74957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4</v>
      </c>
      <c r="D12" s="52">
        <v>4</v>
      </c>
      <c r="E12" s="52">
        <v>4</v>
      </c>
      <c r="F12" s="52">
        <v>4</v>
      </c>
      <c r="G12" s="52">
        <v>6</v>
      </c>
      <c r="H12" s="52">
        <v>6</v>
      </c>
      <c r="I12" s="52">
        <v>8</v>
      </c>
      <c r="J12" s="52">
        <v>12</v>
      </c>
      <c r="K12" s="52">
        <v>24</v>
      </c>
      <c r="L12" s="52">
        <v>33</v>
      </c>
      <c r="M12" s="52">
        <v>58</v>
      </c>
      <c r="N12" s="52">
        <v>109</v>
      </c>
      <c r="O12" s="52">
        <v>126</v>
      </c>
      <c r="P12" s="52">
        <v>126</v>
      </c>
      <c r="Q12" s="52">
        <v>126</v>
      </c>
      <c r="R12" s="52">
        <v>126</v>
      </c>
      <c r="S12" s="52">
        <v>126</v>
      </c>
      <c r="T12" s="52">
        <v>122</v>
      </c>
      <c r="U12" s="52">
        <v>119</v>
      </c>
      <c r="V12" s="52">
        <v>96</v>
      </c>
      <c r="W12" s="52">
        <v>76</v>
      </c>
      <c r="X12" s="52">
        <v>87</v>
      </c>
      <c r="Y12" s="52">
        <v>91</v>
      </c>
      <c r="DA12" s="63" t="s">
        <v>1096</v>
      </c>
    </row>
    <row r="13" spans="1:105" ht="12" customHeight="1" x14ac:dyDescent="0.25">
      <c r="A13" s="97" t="s">
        <v>124</v>
      </c>
      <c r="B13" s="52">
        <v>116749</v>
      </c>
      <c r="C13" s="52">
        <v>109443</v>
      </c>
      <c r="D13" s="52">
        <v>100485</v>
      </c>
      <c r="E13" s="52">
        <v>90286</v>
      </c>
      <c r="F13" s="52">
        <v>82358</v>
      </c>
      <c r="G13" s="52">
        <v>83249</v>
      </c>
      <c r="H13" s="52">
        <v>81815</v>
      </c>
      <c r="I13" s="52">
        <v>73977</v>
      </c>
      <c r="J13" s="52">
        <v>67944</v>
      </c>
      <c r="K13" s="52">
        <v>69897</v>
      </c>
      <c r="L13" s="52">
        <v>70763</v>
      </c>
      <c r="M13" s="52">
        <v>71064</v>
      </c>
      <c r="N13" s="52">
        <v>69515</v>
      </c>
      <c r="O13" s="52">
        <v>67432</v>
      </c>
      <c r="P13" s="52">
        <v>64558</v>
      </c>
      <c r="Q13" s="52">
        <v>60933</v>
      </c>
      <c r="R13" s="52">
        <v>57648</v>
      </c>
      <c r="S13" s="52">
        <v>55501</v>
      </c>
      <c r="T13" s="52">
        <v>54181</v>
      </c>
      <c r="U13" s="52">
        <v>52958</v>
      </c>
      <c r="V13" s="52">
        <v>49818</v>
      </c>
      <c r="W13" s="52">
        <v>44714</v>
      </c>
      <c r="X13" s="52">
        <v>40158</v>
      </c>
      <c r="Y13" s="52">
        <v>37651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17</v>
      </c>
      <c r="D14" s="52">
        <v>18</v>
      </c>
      <c r="E14" s="52">
        <v>18</v>
      </c>
      <c r="F14" s="52">
        <v>18</v>
      </c>
      <c r="G14" s="52">
        <v>16</v>
      </c>
      <c r="H14" s="52">
        <v>14</v>
      </c>
      <c r="I14" s="52">
        <v>11</v>
      </c>
      <c r="J14" s="52">
        <v>14</v>
      </c>
      <c r="K14" s="52">
        <v>20</v>
      </c>
      <c r="L14" s="52">
        <v>32</v>
      </c>
      <c r="M14" s="52">
        <v>35</v>
      </c>
      <c r="N14" s="52">
        <v>45</v>
      </c>
      <c r="O14" s="52">
        <v>54</v>
      </c>
      <c r="P14" s="52">
        <v>49</v>
      </c>
      <c r="Q14" s="52">
        <v>43</v>
      </c>
      <c r="R14" s="52">
        <v>36</v>
      </c>
      <c r="S14" s="52">
        <v>48</v>
      </c>
      <c r="T14" s="52">
        <v>57</v>
      </c>
      <c r="U14" s="52">
        <v>60</v>
      </c>
      <c r="V14" s="52">
        <v>51</v>
      </c>
      <c r="W14" s="52">
        <v>50</v>
      </c>
      <c r="X14" s="52">
        <v>49</v>
      </c>
      <c r="Y14" s="52">
        <v>50</v>
      </c>
      <c r="DA14" s="63" t="s">
        <v>1098</v>
      </c>
    </row>
    <row r="15" spans="1:105" ht="12" customHeight="1" x14ac:dyDescent="0.25">
      <c r="A15" s="97" t="s">
        <v>122</v>
      </c>
      <c r="B15" s="52">
        <v>302858</v>
      </c>
      <c r="C15" s="52">
        <v>307706</v>
      </c>
      <c r="D15" s="52">
        <v>303519</v>
      </c>
      <c r="E15" s="52">
        <v>322586</v>
      </c>
      <c r="F15" s="52">
        <v>380965</v>
      </c>
      <c r="G15" s="52">
        <v>517244</v>
      </c>
      <c r="H15" s="52">
        <v>633846</v>
      </c>
      <c r="I15" s="52">
        <v>739652</v>
      </c>
      <c r="J15" s="52">
        <v>822569</v>
      </c>
      <c r="K15" s="52">
        <v>967268</v>
      </c>
      <c r="L15" s="52">
        <v>1098241</v>
      </c>
      <c r="M15" s="52">
        <v>1242757</v>
      </c>
      <c r="N15" s="52">
        <v>1317347</v>
      </c>
      <c r="O15" s="52">
        <v>1334641</v>
      </c>
      <c r="P15" s="52">
        <v>1335757</v>
      </c>
      <c r="Q15" s="52">
        <v>1300269</v>
      </c>
      <c r="R15" s="52">
        <v>1204136</v>
      </c>
      <c r="S15" s="52">
        <v>1102441</v>
      </c>
      <c r="T15" s="52">
        <v>1009683</v>
      </c>
      <c r="U15" s="52">
        <v>951006</v>
      </c>
      <c r="V15" s="52">
        <v>929738</v>
      </c>
      <c r="W15" s="52">
        <v>925230</v>
      </c>
      <c r="X15" s="52">
        <v>946988</v>
      </c>
      <c r="Y15" s="52">
        <v>980384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4100</v>
      </c>
      <c r="D16" s="52">
        <v>4463</v>
      </c>
      <c r="E16" s="52">
        <v>4731</v>
      </c>
      <c r="F16" s="52">
        <v>4654</v>
      </c>
      <c r="G16" s="52">
        <v>6063</v>
      </c>
      <c r="H16" s="52">
        <v>6855</v>
      </c>
      <c r="I16" s="52">
        <v>13022</v>
      </c>
      <c r="J16" s="52">
        <v>25608</v>
      </c>
      <c r="K16" s="52">
        <v>38648</v>
      </c>
      <c r="L16" s="52">
        <v>46396</v>
      </c>
      <c r="M16" s="52">
        <v>63091</v>
      </c>
      <c r="N16" s="52">
        <v>91038</v>
      </c>
      <c r="O16" s="52">
        <v>96196</v>
      </c>
      <c r="P16" s="52">
        <v>102555</v>
      </c>
      <c r="Q16" s="52">
        <v>102008</v>
      </c>
      <c r="R16" s="52">
        <v>96104</v>
      </c>
      <c r="S16" s="52">
        <v>90843</v>
      </c>
      <c r="T16" s="52">
        <v>88427</v>
      </c>
      <c r="U16" s="52">
        <v>86593</v>
      </c>
      <c r="V16" s="52">
        <v>90976</v>
      </c>
      <c r="W16" s="52">
        <v>100014</v>
      </c>
      <c r="X16" s="52">
        <v>118908</v>
      </c>
      <c r="Y16" s="52">
        <v>143605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2042</v>
      </c>
      <c r="C18" s="52">
        <v>1975</v>
      </c>
      <c r="D18" s="52">
        <v>1816</v>
      </c>
      <c r="E18" s="52">
        <v>1790</v>
      </c>
      <c r="F18" s="52">
        <v>1951</v>
      </c>
      <c r="G18" s="52">
        <v>2637</v>
      </c>
      <c r="H18" s="52">
        <v>3147</v>
      </c>
      <c r="I18" s="52">
        <v>3893</v>
      </c>
      <c r="J18" s="52">
        <v>4375</v>
      </c>
      <c r="K18" s="52">
        <v>5693</v>
      </c>
      <c r="L18" s="52">
        <v>7085</v>
      </c>
      <c r="M18" s="52">
        <v>9156</v>
      </c>
      <c r="N18" s="52">
        <v>10478</v>
      </c>
      <c r="O18" s="52">
        <v>10989</v>
      </c>
      <c r="P18" s="52">
        <v>11010</v>
      </c>
      <c r="Q18" s="52">
        <v>10732</v>
      </c>
      <c r="R18" s="52">
        <v>10089</v>
      </c>
      <c r="S18" s="52">
        <v>9295</v>
      </c>
      <c r="T18" s="52">
        <v>8525</v>
      </c>
      <c r="U18" s="52">
        <v>7224</v>
      </c>
      <c r="V18" s="52">
        <v>5615</v>
      </c>
      <c r="W18" s="52">
        <v>5023</v>
      </c>
      <c r="X18" s="52">
        <v>5004</v>
      </c>
      <c r="Y18" s="52">
        <v>5269</v>
      </c>
      <c r="DA18" s="63" t="s">
        <v>1101</v>
      </c>
    </row>
    <row r="19" spans="1:105" ht="12" customHeight="1" x14ac:dyDescent="0.25">
      <c r="A19" s="97" t="s">
        <v>50</v>
      </c>
      <c r="B19" s="52">
        <v>398709</v>
      </c>
      <c r="C19" s="52">
        <v>397246</v>
      </c>
      <c r="D19" s="52">
        <v>390374</v>
      </c>
      <c r="E19" s="52">
        <v>407805</v>
      </c>
      <c r="F19" s="52">
        <v>450848</v>
      </c>
      <c r="G19" s="52">
        <v>550939</v>
      </c>
      <c r="H19" s="52">
        <v>632531</v>
      </c>
      <c r="I19" s="52">
        <v>707126</v>
      </c>
      <c r="J19" s="52">
        <v>768397</v>
      </c>
      <c r="K19" s="52">
        <v>850394</v>
      </c>
      <c r="L19" s="52">
        <v>917956</v>
      </c>
      <c r="M19" s="52">
        <v>978983</v>
      </c>
      <c r="N19" s="52">
        <v>1006057</v>
      </c>
      <c r="O19" s="52">
        <v>1015056</v>
      </c>
      <c r="P19" s="52">
        <v>963327</v>
      </c>
      <c r="Q19" s="52">
        <v>896922</v>
      </c>
      <c r="R19" s="52">
        <v>810248</v>
      </c>
      <c r="S19" s="52">
        <v>752792</v>
      </c>
      <c r="T19" s="52">
        <v>692546</v>
      </c>
      <c r="U19" s="52">
        <v>644508</v>
      </c>
      <c r="V19" s="52">
        <v>594618</v>
      </c>
      <c r="W19" s="52">
        <v>567823</v>
      </c>
      <c r="X19" s="52">
        <v>558467</v>
      </c>
      <c r="Y19" s="52">
        <v>565121</v>
      </c>
      <c r="DA19" s="63" t="s">
        <v>1102</v>
      </c>
    </row>
    <row r="20" spans="1:105" ht="12" customHeight="1" x14ac:dyDescent="0.25">
      <c r="A20" s="109" t="s">
        <v>120</v>
      </c>
      <c r="B20" s="36">
        <v>47027</v>
      </c>
      <c r="C20" s="36">
        <v>49641</v>
      </c>
      <c r="D20" s="36">
        <v>42274</v>
      </c>
      <c r="E20" s="36">
        <v>34356</v>
      </c>
      <c r="F20" s="36">
        <v>44859</v>
      </c>
      <c r="G20" s="36">
        <v>93334</v>
      </c>
      <c r="H20" s="36">
        <v>134888</v>
      </c>
      <c r="I20" s="36">
        <v>173109</v>
      </c>
      <c r="J20" s="36">
        <v>207459</v>
      </c>
      <c r="K20" s="36">
        <v>301139</v>
      </c>
      <c r="L20" s="36">
        <v>391493</v>
      </c>
      <c r="M20" s="36">
        <v>515743</v>
      </c>
      <c r="N20" s="36">
        <v>606027</v>
      </c>
      <c r="O20" s="36">
        <v>623479</v>
      </c>
      <c r="P20" s="36">
        <v>676374</v>
      </c>
      <c r="Q20" s="36">
        <v>697630</v>
      </c>
      <c r="R20" s="36">
        <v>675517</v>
      </c>
      <c r="S20" s="36">
        <v>618496</v>
      </c>
      <c r="T20" s="36">
        <v>575038</v>
      </c>
      <c r="U20" s="36">
        <v>550615</v>
      </c>
      <c r="V20" s="36">
        <v>560056</v>
      </c>
      <c r="W20" s="36">
        <v>577201</v>
      </c>
      <c r="X20" s="36">
        <v>618546</v>
      </c>
      <c r="Y20" s="36">
        <v>666348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34983</v>
      </c>
      <c r="D24" s="52">
        <v>34991</v>
      </c>
      <c r="E24" s="52">
        <v>35049</v>
      </c>
      <c r="F24" s="52">
        <v>35197</v>
      </c>
      <c r="G24" s="52">
        <v>35500</v>
      </c>
      <c r="H24" s="52">
        <v>36110</v>
      </c>
      <c r="I24" s="52">
        <v>37260</v>
      </c>
      <c r="J24" s="52">
        <v>39194</v>
      </c>
      <c r="K24" s="52">
        <v>42122</v>
      </c>
      <c r="L24" s="52">
        <v>46279</v>
      </c>
      <c r="M24" s="52">
        <v>51951</v>
      </c>
      <c r="N24" s="52">
        <v>59462</v>
      </c>
      <c r="O24" s="52">
        <v>62127</v>
      </c>
      <c r="P24" s="52">
        <v>46226</v>
      </c>
      <c r="Q24" s="52">
        <v>60856</v>
      </c>
      <c r="R24" s="52">
        <v>109430</v>
      </c>
      <c r="S24" s="52">
        <v>115271</v>
      </c>
      <c r="T24" s="52">
        <v>104474</v>
      </c>
      <c r="U24" s="52">
        <v>100778</v>
      </c>
      <c r="V24" s="52">
        <v>146374</v>
      </c>
      <c r="W24" s="52">
        <v>159962</v>
      </c>
      <c r="X24" s="52">
        <v>152714</v>
      </c>
      <c r="Y24" s="52">
        <v>147853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139</v>
      </c>
      <c r="D26" s="52">
        <v>142</v>
      </c>
      <c r="E26" s="52">
        <v>155</v>
      </c>
      <c r="F26" s="52">
        <v>196</v>
      </c>
      <c r="G26" s="52">
        <v>277</v>
      </c>
      <c r="H26" s="52">
        <v>429</v>
      </c>
      <c r="I26" s="52">
        <v>650</v>
      </c>
      <c r="J26" s="52">
        <v>1152</v>
      </c>
      <c r="K26" s="52">
        <v>2107</v>
      </c>
      <c r="L26" s="52">
        <v>3132</v>
      </c>
      <c r="M26" s="52">
        <v>4893</v>
      </c>
      <c r="N26" s="52">
        <v>7436</v>
      </c>
      <c r="O26" s="52">
        <v>10602</v>
      </c>
      <c r="P26" s="52">
        <v>13238</v>
      </c>
      <c r="Q26" s="52">
        <v>15671</v>
      </c>
      <c r="R26" s="52">
        <v>17829</v>
      </c>
      <c r="S26" s="52">
        <v>20143</v>
      </c>
      <c r="T26" s="52">
        <v>20481</v>
      </c>
      <c r="U26" s="52">
        <v>19849</v>
      </c>
      <c r="V26" s="52">
        <v>16844</v>
      </c>
      <c r="W26" s="52">
        <v>13602</v>
      </c>
      <c r="X26" s="52">
        <v>18951</v>
      </c>
      <c r="Y26" s="52">
        <v>22052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2201</v>
      </c>
      <c r="D28" s="52">
        <v>2201</v>
      </c>
      <c r="E28" s="52">
        <v>2204</v>
      </c>
      <c r="F28" s="52">
        <v>2209</v>
      </c>
      <c r="G28" s="52">
        <v>2222</v>
      </c>
      <c r="H28" s="52">
        <v>2255</v>
      </c>
      <c r="I28" s="52">
        <v>2321</v>
      </c>
      <c r="J28" s="52">
        <v>4336</v>
      </c>
      <c r="K28" s="52">
        <v>3638</v>
      </c>
      <c r="L28" s="52">
        <v>4415</v>
      </c>
      <c r="M28" s="52">
        <v>5917</v>
      </c>
      <c r="N28" s="52">
        <v>8366</v>
      </c>
      <c r="O28" s="52">
        <v>10058</v>
      </c>
      <c r="P28" s="52">
        <v>6673</v>
      </c>
      <c r="Q28" s="52">
        <v>12522</v>
      </c>
      <c r="R28" s="52">
        <v>11425</v>
      </c>
      <c r="S28" s="52">
        <v>16930</v>
      </c>
      <c r="T28" s="52">
        <v>17745</v>
      </c>
      <c r="U28" s="52">
        <v>24580</v>
      </c>
      <c r="V28" s="52">
        <v>42552</v>
      </c>
      <c r="W28" s="52">
        <v>24391</v>
      </c>
      <c r="X28" s="52">
        <v>12730</v>
      </c>
      <c r="Y28" s="52">
        <v>6904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</v>
      </c>
      <c r="N29" s="52">
        <v>1</v>
      </c>
      <c r="O29" s="52">
        <v>3</v>
      </c>
      <c r="P29" s="52">
        <v>0</v>
      </c>
      <c r="Q29" s="52">
        <v>0</v>
      </c>
      <c r="R29" s="52">
        <v>0</v>
      </c>
      <c r="S29" s="52">
        <v>0</v>
      </c>
      <c r="T29" s="52">
        <v>4</v>
      </c>
      <c r="U29" s="52">
        <v>3</v>
      </c>
      <c r="V29" s="52">
        <v>23</v>
      </c>
      <c r="W29" s="52">
        <v>20</v>
      </c>
      <c r="X29" s="52">
        <v>16</v>
      </c>
      <c r="Y29" s="52">
        <v>16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18242</v>
      </c>
      <c r="D30" s="52">
        <v>18263</v>
      </c>
      <c r="E30" s="52">
        <v>18411</v>
      </c>
      <c r="F30" s="52">
        <v>18789</v>
      </c>
      <c r="G30" s="52">
        <v>19510</v>
      </c>
      <c r="H30" s="52">
        <v>20714</v>
      </c>
      <c r="I30" s="52">
        <v>11657</v>
      </c>
      <c r="J30" s="52">
        <v>8214</v>
      </c>
      <c r="K30" s="52">
        <v>10845</v>
      </c>
      <c r="L30" s="52">
        <v>11060</v>
      </c>
      <c r="M30" s="52">
        <v>12043</v>
      </c>
      <c r="N30" s="52">
        <v>13651</v>
      </c>
      <c r="O30" s="52">
        <v>14032</v>
      </c>
      <c r="P30" s="52">
        <v>9695</v>
      </c>
      <c r="Q30" s="52">
        <v>7109</v>
      </c>
      <c r="R30" s="52">
        <v>9353</v>
      </c>
      <c r="S30" s="52">
        <v>12005</v>
      </c>
      <c r="T30" s="52">
        <v>10926</v>
      </c>
      <c r="U30" s="52">
        <v>10140</v>
      </c>
      <c r="V30" s="52">
        <v>9581</v>
      </c>
      <c r="W30" s="52">
        <v>8727</v>
      </c>
      <c r="X30" s="52">
        <v>6831</v>
      </c>
      <c r="Y30" s="52">
        <v>6666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2</v>
      </c>
      <c r="H31" s="52">
        <v>2</v>
      </c>
      <c r="I31" s="52">
        <v>3</v>
      </c>
      <c r="J31" s="52">
        <v>4</v>
      </c>
      <c r="K31" s="52">
        <v>7</v>
      </c>
      <c r="L31" s="52">
        <v>0</v>
      </c>
      <c r="M31" s="52">
        <v>0</v>
      </c>
      <c r="N31" s="52">
        <v>1</v>
      </c>
      <c r="O31" s="52">
        <v>1</v>
      </c>
      <c r="P31" s="52">
        <v>5</v>
      </c>
      <c r="Q31" s="52">
        <v>6</v>
      </c>
      <c r="R31" s="52">
        <v>8</v>
      </c>
      <c r="S31" s="52">
        <v>9</v>
      </c>
      <c r="T31" s="52">
        <v>8</v>
      </c>
      <c r="U31" s="52">
        <v>7</v>
      </c>
      <c r="V31" s="52">
        <v>9</v>
      </c>
      <c r="W31" s="52">
        <v>3</v>
      </c>
      <c r="X31" s="52">
        <v>4</v>
      </c>
      <c r="Y31" s="52">
        <v>6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47322</v>
      </c>
      <c r="D32" s="52">
        <v>47423</v>
      </c>
      <c r="E32" s="52">
        <v>48120</v>
      </c>
      <c r="F32" s="52">
        <v>49977</v>
      </c>
      <c r="G32" s="52">
        <v>53827</v>
      </c>
      <c r="H32" s="52">
        <v>61008</v>
      </c>
      <c r="I32" s="52">
        <v>45174</v>
      </c>
      <c r="J32" s="52">
        <v>54671</v>
      </c>
      <c r="K32" s="52">
        <v>75806</v>
      </c>
      <c r="L32" s="52">
        <v>94885</v>
      </c>
      <c r="M32" s="52">
        <v>125790</v>
      </c>
      <c r="N32" s="52">
        <v>158002</v>
      </c>
      <c r="O32" s="52">
        <v>180289</v>
      </c>
      <c r="P32" s="52">
        <v>167936</v>
      </c>
      <c r="Q32" s="52">
        <v>182497</v>
      </c>
      <c r="R32" s="52">
        <v>209583</v>
      </c>
      <c r="S32" s="52">
        <v>230120</v>
      </c>
      <c r="T32" s="52">
        <v>218510</v>
      </c>
      <c r="U32" s="52">
        <v>205957</v>
      </c>
      <c r="V32" s="52">
        <v>188067</v>
      </c>
      <c r="W32" s="52">
        <v>172390</v>
      </c>
      <c r="X32" s="52">
        <v>153000</v>
      </c>
      <c r="Y32" s="52">
        <v>141056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8</v>
      </c>
      <c r="E33" s="52">
        <v>56</v>
      </c>
      <c r="F33" s="52">
        <v>159</v>
      </c>
      <c r="G33" s="52">
        <v>314</v>
      </c>
      <c r="H33" s="52">
        <v>532</v>
      </c>
      <c r="I33" s="52">
        <v>825</v>
      </c>
      <c r="J33" s="52">
        <v>1318</v>
      </c>
      <c r="K33" s="52">
        <v>1782</v>
      </c>
      <c r="L33" s="52">
        <v>1051</v>
      </c>
      <c r="M33" s="52">
        <v>1913</v>
      </c>
      <c r="N33" s="52">
        <v>3365</v>
      </c>
      <c r="O33" s="52">
        <v>5698</v>
      </c>
      <c r="P33" s="52">
        <v>8343</v>
      </c>
      <c r="Q33" s="52">
        <v>12274</v>
      </c>
      <c r="R33" s="52">
        <v>15750</v>
      </c>
      <c r="S33" s="52">
        <v>15864</v>
      </c>
      <c r="T33" s="52">
        <v>15433</v>
      </c>
      <c r="U33" s="52">
        <v>17904</v>
      </c>
      <c r="V33" s="52">
        <v>18377</v>
      </c>
      <c r="W33" s="52">
        <v>13013</v>
      </c>
      <c r="X33" s="52">
        <v>13711</v>
      </c>
      <c r="Y33" s="52">
        <v>13144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319</v>
      </c>
      <c r="D35" s="52">
        <v>319</v>
      </c>
      <c r="E35" s="52">
        <v>323</v>
      </c>
      <c r="F35" s="52">
        <v>330</v>
      </c>
      <c r="G35" s="52">
        <v>348</v>
      </c>
      <c r="H35" s="52">
        <v>379</v>
      </c>
      <c r="I35" s="52">
        <v>250</v>
      </c>
      <c r="J35" s="52">
        <v>305</v>
      </c>
      <c r="K35" s="52">
        <v>362</v>
      </c>
      <c r="L35" s="52">
        <v>461</v>
      </c>
      <c r="M35" s="52">
        <v>661</v>
      </c>
      <c r="N35" s="52">
        <v>895</v>
      </c>
      <c r="O35" s="52">
        <v>1118</v>
      </c>
      <c r="P35" s="52">
        <v>1033</v>
      </c>
      <c r="Q35" s="52">
        <v>1280</v>
      </c>
      <c r="R35" s="52">
        <v>1621</v>
      </c>
      <c r="S35" s="52">
        <v>1957</v>
      </c>
      <c r="T35" s="52">
        <v>1979</v>
      </c>
      <c r="U35" s="52">
        <v>1971</v>
      </c>
      <c r="V35" s="52">
        <v>1742</v>
      </c>
      <c r="W35" s="52">
        <v>1313</v>
      </c>
      <c r="X35" s="52">
        <v>1032</v>
      </c>
      <c r="Y35" s="52">
        <v>1002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62298</v>
      </c>
      <c r="D36" s="52">
        <v>62418</v>
      </c>
      <c r="E36" s="52">
        <v>63239</v>
      </c>
      <c r="F36" s="52">
        <v>65472</v>
      </c>
      <c r="G36" s="52">
        <v>70070</v>
      </c>
      <c r="H36" s="52">
        <v>78367</v>
      </c>
      <c r="I36" s="52">
        <v>54845</v>
      </c>
      <c r="J36" s="52">
        <v>60470</v>
      </c>
      <c r="K36" s="52">
        <v>80635</v>
      </c>
      <c r="L36" s="52">
        <v>96384</v>
      </c>
      <c r="M36" s="52">
        <v>120374</v>
      </c>
      <c r="N36" s="52">
        <v>142813</v>
      </c>
      <c r="O36" s="52">
        <v>156711</v>
      </c>
      <c r="P36" s="52">
        <v>136800</v>
      </c>
      <c r="Q36" s="52">
        <v>142742</v>
      </c>
      <c r="R36" s="52">
        <v>155537</v>
      </c>
      <c r="S36" s="52">
        <v>163927</v>
      </c>
      <c r="T36" s="52">
        <v>155895</v>
      </c>
      <c r="U36" s="52">
        <v>147438</v>
      </c>
      <c r="V36" s="52">
        <v>138922</v>
      </c>
      <c r="W36" s="52">
        <v>119151</v>
      </c>
      <c r="X36" s="52">
        <v>89186</v>
      </c>
      <c r="Y36" s="52">
        <v>85182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7348</v>
      </c>
      <c r="D37" s="36">
        <v>7367</v>
      </c>
      <c r="E37" s="36">
        <v>7918</v>
      </c>
      <c r="F37" s="36">
        <v>7285</v>
      </c>
      <c r="G37" s="36">
        <v>8101</v>
      </c>
      <c r="H37" s="36">
        <v>8889</v>
      </c>
      <c r="I37" s="36">
        <v>6241</v>
      </c>
      <c r="J37" s="36">
        <v>8329</v>
      </c>
      <c r="K37" s="36">
        <v>12231</v>
      </c>
      <c r="L37" s="36">
        <v>16411</v>
      </c>
      <c r="M37" s="36">
        <v>27712</v>
      </c>
      <c r="N37" s="36">
        <v>44463</v>
      </c>
      <c r="O37" s="36">
        <v>59342</v>
      </c>
      <c r="P37" s="36">
        <v>60588</v>
      </c>
      <c r="Q37" s="36">
        <v>74524</v>
      </c>
      <c r="R37" s="36">
        <v>96249</v>
      </c>
      <c r="S37" s="36">
        <v>118133</v>
      </c>
      <c r="T37" s="36">
        <v>116118</v>
      </c>
      <c r="U37" s="36">
        <v>117068</v>
      </c>
      <c r="V37" s="36">
        <v>109063</v>
      </c>
      <c r="W37" s="36">
        <v>95843</v>
      </c>
      <c r="X37" s="36">
        <v>98275</v>
      </c>
      <c r="Y37" s="36">
        <v>85311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36067</v>
      </c>
      <c r="D41" s="52">
        <v>20593</v>
      </c>
      <c r="E41" s="52">
        <v>44536</v>
      </c>
      <c r="F41" s="52">
        <v>88904</v>
      </c>
      <c r="G41" s="52">
        <v>184752</v>
      </c>
      <c r="H41" s="52">
        <v>159766</v>
      </c>
      <c r="I41" s="52">
        <v>150822</v>
      </c>
      <c r="J41" s="52">
        <v>135297</v>
      </c>
      <c r="K41" s="52">
        <v>219117</v>
      </c>
      <c r="L41" s="52">
        <v>205587</v>
      </c>
      <c r="M41" s="52">
        <v>239299</v>
      </c>
      <c r="N41" s="52">
        <v>178142</v>
      </c>
      <c r="O41" s="52">
        <v>89089</v>
      </c>
      <c r="P41" s="52">
        <v>47413</v>
      </c>
      <c r="Q41" s="52">
        <v>15429</v>
      </c>
      <c r="R41" s="52">
        <v>0</v>
      </c>
      <c r="S41" s="52">
        <v>0</v>
      </c>
      <c r="T41" s="52">
        <v>0</v>
      </c>
      <c r="U41" s="52">
        <v>27016</v>
      </c>
      <c r="V41" s="52">
        <v>104316</v>
      </c>
      <c r="W41" s="52">
        <v>149720</v>
      </c>
      <c r="X41" s="52">
        <v>184684</v>
      </c>
      <c r="Y41" s="52">
        <v>202574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1137</v>
      </c>
      <c r="D43" s="52">
        <v>921</v>
      </c>
      <c r="E43" s="52">
        <v>1185</v>
      </c>
      <c r="F43" s="52">
        <v>2417</v>
      </c>
      <c r="G43" s="52">
        <v>6472</v>
      </c>
      <c r="H43" s="52">
        <v>9400</v>
      </c>
      <c r="I43" s="52">
        <v>11975</v>
      </c>
      <c r="J43" s="52">
        <v>12907</v>
      </c>
      <c r="K43" s="52">
        <v>18410</v>
      </c>
      <c r="L43" s="52">
        <v>20005</v>
      </c>
      <c r="M43" s="52">
        <v>23947</v>
      </c>
      <c r="N43" s="52">
        <v>22780</v>
      </c>
      <c r="O43" s="52">
        <v>19500</v>
      </c>
      <c r="P43" s="52">
        <v>15125</v>
      </c>
      <c r="Q43" s="52">
        <v>10383</v>
      </c>
      <c r="R43" s="52">
        <v>5973</v>
      </c>
      <c r="S43" s="52">
        <v>1602</v>
      </c>
      <c r="T43" s="52">
        <v>492</v>
      </c>
      <c r="U43" s="52">
        <v>4440</v>
      </c>
      <c r="V43" s="52">
        <v>23356</v>
      </c>
      <c r="W43" s="52">
        <v>58712</v>
      </c>
      <c r="X43" s="52">
        <v>81539</v>
      </c>
      <c r="Y43" s="52">
        <v>97813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1622</v>
      </c>
      <c r="D45" s="52">
        <v>584</v>
      </c>
      <c r="E45" s="52">
        <v>2555</v>
      </c>
      <c r="F45" s="52">
        <v>5542</v>
      </c>
      <c r="G45" s="52">
        <v>12895</v>
      </c>
      <c r="H45" s="52">
        <v>9953</v>
      </c>
      <c r="I45" s="52">
        <v>11749</v>
      </c>
      <c r="J45" s="52">
        <v>10962</v>
      </c>
      <c r="K45" s="52">
        <v>20923</v>
      </c>
      <c r="L45" s="52">
        <v>24115</v>
      </c>
      <c r="M45" s="52">
        <v>31725</v>
      </c>
      <c r="N45" s="52">
        <v>25997</v>
      </c>
      <c r="O45" s="52">
        <v>16625</v>
      </c>
      <c r="P45" s="52">
        <v>3264</v>
      </c>
      <c r="Q45" s="52">
        <v>6761</v>
      </c>
      <c r="R45" s="52">
        <v>7324</v>
      </c>
      <c r="S45" s="52">
        <v>10750</v>
      </c>
      <c r="T45" s="52">
        <v>9760</v>
      </c>
      <c r="U45" s="52">
        <v>12552</v>
      </c>
      <c r="V45" s="52">
        <v>20551</v>
      </c>
      <c r="W45" s="52">
        <v>14744</v>
      </c>
      <c r="X45" s="52">
        <v>8594</v>
      </c>
      <c r="Y45" s="52">
        <v>6034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4</v>
      </c>
      <c r="D46" s="52">
        <v>0</v>
      </c>
      <c r="E46" s="52">
        <v>0</v>
      </c>
      <c r="F46" s="52">
        <v>0</v>
      </c>
      <c r="G46" s="52">
        <v>2</v>
      </c>
      <c r="H46" s="52">
        <v>0</v>
      </c>
      <c r="I46" s="52">
        <v>2</v>
      </c>
      <c r="J46" s="52">
        <v>4</v>
      </c>
      <c r="K46" s="52">
        <v>12</v>
      </c>
      <c r="L46" s="52">
        <v>10</v>
      </c>
      <c r="M46" s="52">
        <v>26</v>
      </c>
      <c r="N46" s="52">
        <v>52</v>
      </c>
      <c r="O46" s="52">
        <v>20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27</v>
      </c>
      <c r="Y46" s="52">
        <v>20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10936</v>
      </c>
      <c r="D47" s="52">
        <v>9305</v>
      </c>
      <c r="E47" s="52">
        <v>8212</v>
      </c>
      <c r="F47" s="52">
        <v>10861</v>
      </c>
      <c r="G47" s="52">
        <v>20401</v>
      </c>
      <c r="H47" s="52">
        <v>19280</v>
      </c>
      <c r="I47" s="52">
        <v>3819</v>
      </c>
      <c r="J47" s="52">
        <v>2181</v>
      </c>
      <c r="K47" s="52">
        <v>12798</v>
      </c>
      <c r="L47" s="52">
        <v>11926</v>
      </c>
      <c r="M47" s="52">
        <v>12344</v>
      </c>
      <c r="N47" s="52">
        <v>12102</v>
      </c>
      <c r="O47" s="52">
        <v>11949</v>
      </c>
      <c r="P47" s="52">
        <v>6821</v>
      </c>
      <c r="Q47" s="52">
        <v>3484</v>
      </c>
      <c r="R47" s="52">
        <v>6068</v>
      </c>
      <c r="S47" s="52">
        <v>9858</v>
      </c>
      <c r="T47" s="52">
        <v>9606</v>
      </c>
      <c r="U47" s="52">
        <v>8917</v>
      </c>
      <c r="V47" s="52">
        <v>6441</v>
      </c>
      <c r="W47" s="52">
        <v>3623</v>
      </c>
      <c r="X47" s="52">
        <v>2275</v>
      </c>
      <c r="Y47" s="52">
        <v>4159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17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7</v>
      </c>
      <c r="K48" s="52">
        <v>13</v>
      </c>
      <c r="L48" s="52">
        <v>12</v>
      </c>
      <c r="M48" s="52">
        <v>3</v>
      </c>
      <c r="N48" s="52">
        <v>11</v>
      </c>
      <c r="O48" s="52">
        <v>10</v>
      </c>
      <c r="P48" s="52">
        <v>0</v>
      </c>
      <c r="Q48" s="52">
        <v>0</v>
      </c>
      <c r="R48" s="52">
        <v>1</v>
      </c>
      <c r="S48" s="52">
        <v>21</v>
      </c>
      <c r="T48" s="52">
        <v>17</v>
      </c>
      <c r="U48" s="52">
        <v>10</v>
      </c>
      <c r="V48" s="52">
        <v>0</v>
      </c>
      <c r="W48" s="52">
        <v>2</v>
      </c>
      <c r="X48" s="52">
        <v>3</v>
      </c>
      <c r="Y48" s="52">
        <v>7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52170</v>
      </c>
      <c r="D49" s="52">
        <v>43236</v>
      </c>
      <c r="E49" s="52">
        <v>67187</v>
      </c>
      <c r="F49" s="52">
        <v>108356</v>
      </c>
      <c r="G49" s="52">
        <v>190106</v>
      </c>
      <c r="H49" s="52">
        <v>177610</v>
      </c>
      <c r="I49" s="52">
        <v>150980</v>
      </c>
      <c r="J49" s="52">
        <v>137588</v>
      </c>
      <c r="K49" s="52">
        <v>220505</v>
      </c>
      <c r="L49" s="52">
        <v>225858</v>
      </c>
      <c r="M49" s="52">
        <v>270306</v>
      </c>
      <c r="N49" s="52">
        <v>232592</v>
      </c>
      <c r="O49" s="52">
        <v>197583</v>
      </c>
      <c r="P49" s="52">
        <v>169052</v>
      </c>
      <c r="Q49" s="52">
        <v>147009</v>
      </c>
      <c r="R49" s="52">
        <v>113450</v>
      </c>
      <c r="S49" s="52">
        <v>128425</v>
      </c>
      <c r="T49" s="52">
        <v>125752</v>
      </c>
      <c r="U49" s="52">
        <v>147280</v>
      </c>
      <c r="V49" s="52">
        <v>166799</v>
      </c>
      <c r="W49" s="52">
        <v>167882</v>
      </c>
      <c r="X49" s="52">
        <v>174758</v>
      </c>
      <c r="Y49" s="52">
        <v>174452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4100</v>
      </c>
      <c r="D50" s="52">
        <v>371</v>
      </c>
      <c r="E50" s="52">
        <v>324</v>
      </c>
      <c r="F50" s="52">
        <v>82</v>
      </c>
      <c r="G50" s="52">
        <v>1723</v>
      </c>
      <c r="H50" s="52">
        <v>1324</v>
      </c>
      <c r="I50" s="52">
        <v>6992</v>
      </c>
      <c r="J50" s="52">
        <v>13904</v>
      </c>
      <c r="K50" s="52">
        <v>14822</v>
      </c>
      <c r="L50" s="52">
        <v>8799</v>
      </c>
      <c r="M50" s="52">
        <v>18608</v>
      </c>
      <c r="N50" s="52">
        <v>31312</v>
      </c>
      <c r="O50" s="52">
        <v>10856</v>
      </c>
      <c r="P50" s="52">
        <v>14702</v>
      </c>
      <c r="Q50" s="52">
        <v>11727</v>
      </c>
      <c r="R50" s="52">
        <v>9846</v>
      </c>
      <c r="S50" s="52">
        <v>10603</v>
      </c>
      <c r="T50" s="52">
        <v>13017</v>
      </c>
      <c r="U50" s="52">
        <v>16070</v>
      </c>
      <c r="V50" s="52">
        <v>22760</v>
      </c>
      <c r="W50" s="52">
        <v>22051</v>
      </c>
      <c r="X50" s="52">
        <v>32605</v>
      </c>
      <c r="Y50" s="52">
        <v>37841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252</v>
      </c>
      <c r="D52" s="52">
        <v>160</v>
      </c>
      <c r="E52" s="52">
        <v>297</v>
      </c>
      <c r="F52" s="52">
        <v>491</v>
      </c>
      <c r="G52" s="52">
        <v>1034</v>
      </c>
      <c r="H52" s="52">
        <v>889</v>
      </c>
      <c r="I52" s="52">
        <v>996</v>
      </c>
      <c r="J52" s="52">
        <v>787</v>
      </c>
      <c r="K52" s="52">
        <v>1680</v>
      </c>
      <c r="L52" s="52">
        <v>1853</v>
      </c>
      <c r="M52" s="52">
        <v>2732</v>
      </c>
      <c r="N52" s="52">
        <v>2217</v>
      </c>
      <c r="O52" s="52">
        <v>1629</v>
      </c>
      <c r="P52" s="52">
        <v>1054</v>
      </c>
      <c r="Q52" s="52">
        <v>1002</v>
      </c>
      <c r="R52" s="52">
        <v>978</v>
      </c>
      <c r="S52" s="52">
        <v>1163</v>
      </c>
      <c r="T52" s="52">
        <v>1209</v>
      </c>
      <c r="U52" s="52">
        <v>670</v>
      </c>
      <c r="V52" s="52">
        <v>133</v>
      </c>
      <c r="W52" s="52">
        <v>721</v>
      </c>
      <c r="X52" s="52">
        <v>1013</v>
      </c>
      <c r="Y52" s="52">
        <v>1267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60835</v>
      </c>
      <c r="D53" s="52">
        <v>55546</v>
      </c>
      <c r="E53" s="52">
        <v>80670</v>
      </c>
      <c r="F53" s="52">
        <v>108515</v>
      </c>
      <c r="G53" s="52">
        <v>170161</v>
      </c>
      <c r="H53" s="52">
        <v>159959</v>
      </c>
      <c r="I53" s="52">
        <v>129440</v>
      </c>
      <c r="J53" s="52">
        <v>121741</v>
      </c>
      <c r="K53" s="52">
        <v>162632</v>
      </c>
      <c r="L53" s="52">
        <v>163946</v>
      </c>
      <c r="M53" s="52">
        <v>181401</v>
      </c>
      <c r="N53" s="52">
        <v>169887</v>
      </c>
      <c r="O53" s="52">
        <v>165710</v>
      </c>
      <c r="P53" s="52">
        <v>85071</v>
      </c>
      <c r="Q53" s="52">
        <v>76337</v>
      </c>
      <c r="R53" s="52">
        <v>68863</v>
      </c>
      <c r="S53" s="52">
        <v>106471</v>
      </c>
      <c r="T53" s="52">
        <v>95649</v>
      </c>
      <c r="U53" s="52">
        <v>99400</v>
      </c>
      <c r="V53" s="52">
        <v>89032</v>
      </c>
      <c r="W53" s="52">
        <v>92356</v>
      </c>
      <c r="X53" s="52">
        <v>79830</v>
      </c>
      <c r="Y53" s="52">
        <v>91836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9962</v>
      </c>
      <c r="D54" s="36">
        <v>0</v>
      </c>
      <c r="E54" s="36">
        <v>0</v>
      </c>
      <c r="F54" s="36">
        <v>17788</v>
      </c>
      <c r="G54" s="36">
        <v>56576</v>
      </c>
      <c r="H54" s="36">
        <v>50443</v>
      </c>
      <c r="I54" s="36">
        <v>44462</v>
      </c>
      <c r="J54" s="36">
        <v>42679</v>
      </c>
      <c r="K54" s="36">
        <v>105911</v>
      </c>
      <c r="L54" s="36">
        <v>106765</v>
      </c>
      <c r="M54" s="36">
        <v>151962</v>
      </c>
      <c r="N54" s="36">
        <v>134747</v>
      </c>
      <c r="O54" s="36">
        <v>76794</v>
      </c>
      <c r="P54" s="36">
        <v>113483</v>
      </c>
      <c r="Q54" s="36">
        <v>95780</v>
      </c>
      <c r="R54" s="36">
        <v>74136</v>
      </c>
      <c r="S54" s="36">
        <v>61112</v>
      </c>
      <c r="T54" s="36">
        <v>72660</v>
      </c>
      <c r="U54" s="36">
        <v>92645</v>
      </c>
      <c r="V54" s="36">
        <v>118504</v>
      </c>
      <c r="W54" s="36">
        <v>112988</v>
      </c>
      <c r="X54" s="36">
        <v>139620</v>
      </c>
      <c r="Y54" s="36">
        <v>133113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12499</v>
      </c>
      <c r="D58" s="52">
        <v>6978</v>
      </c>
      <c r="E58" s="52">
        <v>14806</v>
      </c>
      <c r="F58" s="52">
        <v>30335</v>
      </c>
      <c r="G58" s="52">
        <v>64879</v>
      </c>
      <c r="H58" s="52">
        <v>49557</v>
      </c>
      <c r="I58" s="52">
        <v>43803</v>
      </c>
      <c r="J58" s="52">
        <v>40635</v>
      </c>
      <c r="K58" s="52">
        <v>65030</v>
      </c>
      <c r="L58" s="52">
        <v>59779</v>
      </c>
      <c r="M58" s="52">
        <v>66583</v>
      </c>
      <c r="N58" s="52">
        <v>45746</v>
      </c>
      <c r="O58" s="52">
        <v>25316</v>
      </c>
      <c r="P58" s="52">
        <v>25917</v>
      </c>
      <c r="Q58" s="52">
        <v>7391</v>
      </c>
      <c r="R58" s="52">
        <v>0</v>
      </c>
      <c r="S58" s="52">
        <v>0</v>
      </c>
      <c r="T58" s="52">
        <v>0</v>
      </c>
      <c r="U58" s="52">
        <v>8372</v>
      </c>
      <c r="V58" s="52">
        <v>30957</v>
      </c>
      <c r="W58" s="52">
        <v>43998</v>
      </c>
      <c r="X58" s="52">
        <v>54973</v>
      </c>
      <c r="Y58" s="52">
        <v>60737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279</v>
      </c>
      <c r="D60" s="52">
        <v>237</v>
      </c>
      <c r="E60" s="52">
        <v>690</v>
      </c>
      <c r="F60" s="52">
        <v>1854</v>
      </c>
      <c r="G60" s="52">
        <v>5111</v>
      </c>
      <c r="H60" s="52">
        <v>5010</v>
      </c>
      <c r="I60" s="52">
        <v>5554</v>
      </c>
      <c r="J60" s="52">
        <v>6290</v>
      </c>
      <c r="K60" s="52">
        <v>10814</v>
      </c>
      <c r="L60" s="52">
        <v>9725</v>
      </c>
      <c r="M60" s="52">
        <v>10931</v>
      </c>
      <c r="N60" s="52">
        <v>7771</v>
      </c>
      <c r="O60" s="52">
        <v>4157</v>
      </c>
      <c r="P60" s="52">
        <v>4322</v>
      </c>
      <c r="Q60" s="52">
        <v>1156</v>
      </c>
      <c r="R60" s="52">
        <v>0</v>
      </c>
      <c r="S60" s="52">
        <v>0</v>
      </c>
      <c r="T60" s="52">
        <v>0</v>
      </c>
      <c r="U60" s="52">
        <v>3338</v>
      </c>
      <c r="V60" s="52">
        <v>15710</v>
      </c>
      <c r="W60" s="52">
        <v>23413</v>
      </c>
      <c r="X60" s="52">
        <v>26528</v>
      </c>
      <c r="Y60" s="52">
        <v>31055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45</v>
      </c>
      <c r="D62" s="52">
        <v>9</v>
      </c>
      <c r="E62" s="52">
        <v>101</v>
      </c>
      <c r="F62" s="52">
        <v>443</v>
      </c>
      <c r="G62" s="52">
        <v>1881</v>
      </c>
      <c r="H62" s="52">
        <v>1171</v>
      </c>
      <c r="I62" s="52">
        <v>1152</v>
      </c>
      <c r="J62" s="52">
        <v>1301</v>
      </c>
      <c r="K62" s="52">
        <v>2584</v>
      </c>
      <c r="L62" s="52">
        <v>2693</v>
      </c>
      <c r="M62" s="52">
        <v>3165</v>
      </c>
      <c r="N62" s="52">
        <v>1699</v>
      </c>
      <c r="O62" s="52">
        <v>584</v>
      </c>
      <c r="P62" s="52">
        <v>121</v>
      </c>
      <c r="Q62" s="52">
        <v>103</v>
      </c>
      <c r="R62" s="52">
        <v>0</v>
      </c>
      <c r="S62" s="52">
        <v>0</v>
      </c>
      <c r="T62" s="52">
        <v>0</v>
      </c>
      <c r="U62" s="52">
        <v>211</v>
      </c>
      <c r="V62" s="52">
        <v>1262</v>
      </c>
      <c r="W62" s="52">
        <v>1645</v>
      </c>
      <c r="X62" s="52">
        <v>1237</v>
      </c>
      <c r="Y62" s="52">
        <v>799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2</v>
      </c>
      <c r="L63" s="52">
        <v>1</v>
      </c>
      <c r="M63" s="52">
        <v>3</v>
      </c>
      <c r="N63" s="52">
        <v>4</v>
      </c>
      <c r="O63" s="52">
        <v>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5</v>
      </c>
      <c r="Y63" s="52">
        <v>4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2026</v>
      </c>
      <c r="D64" s="52">
        <v>1226</v>
      </c>
      <c r="E64" s="52">
        <v>1595</v>
      </c>
      <c r="F64" s="52">
        <v>2721</v>
      </c>
      <c r="G64" s="52">
        <v>6055</v>
      </c>
      <c r="H64" s="52">
        <v>4706</v>
      </c>
      <c r="I64" s="52">
        <v>1007</v>
      </c>
      <c r="J64" s="52">
        <v>558</v>
      </c>
      <c r="K64" s="52">
        <v>3220</v>
      </c>
      <c r="L64" s="52">
        <v>2761</v>
      </c>
      <c r="M64" s="52">
        <v>2598</v>
      </c>
      <c r="N64" s="52">
        <v>1931</v>
      </c>
      <c r="O64" s="52">
        <v>1341</v>
      </c>
      <c r="P64" s="52">
        <v>923</v>
      </c>
      <c r="Q64" s="52">
        <v>157</v>
      </c>
      <c r="R64" s="52">
        <v>0</v>
      </c>
      <c r="S64" s="52">
        <v>0</v>
      </c>
      <c r="T64" s="52">
        <v>0</v>
      </c>
      <c r="U64" s="52">
        <v>422</v>
      </c>
      <c r="V64" s="52">
        <v>976</v>
      </c>
      <c r="W64" s="52">
        <v>792</v>
      </c>
      <c r="X64" s="52">
        <v>584</v>
      </c>
      <c r="Y64" s="52">
        <v>1152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3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2</v>
      </c>
      <c r="K65" s="52">
        <v>4</v>
      </c>
      <c r="L65" s="52">
        <v>3</v>
      </c>
      <c r="M65" s="52">
        <v>1</v>
      </c>
      <c r="N65" s="52">
        <v>2</v>
      </c>
      <c r="O65" s="52">
        <v>1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</v>
      </c>
      <c r="V65" s="52">
        <v>0</v>
      </c>
      <c r="W65" s="52">
        <v>1</v>
      </c>
      <c r="X65" s="52">
        <v>1</v>
      </c>
      <c r="Y65" s="52">
        <v>3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9665</v>
      </c>
      <c r="D66" s="52">
        <v>5694</v>
      </c>
      <c r="E66" s="52">
        <v>13047</v>
      </c>
      <c r="F66" s="52">
        <v>27150</v>
      </c>
      <c r="G66" s="52">
        <v>56431</v>
      </c>
      <c r="H66" s="52">
        <v>43357</v>
      </c>
      <c r="I66" s="52">
        <v>39800</v>
      </c>
      <c r="J66" s="52">
        <v>35214</v>
      </c>
      <c r="K66" s="52">
        <v>55490</v>
      </c>
      <c r="L66" s="52">
        <v>52283</v>
      </c>
      <c r="M66" s="52">
        <v>56899</v>
      </c>
      <c r="N66" s="52">
        <v>37113</v>
      </c>
      <c r="O66" s="52">
        <v>22171</v>
      </c>
      <c r="P66" s="52">
        <v>22882</v>
      </c>
      <c r="Q66" s="52">
        <v>6604</v>
      </c>
      <c r="R66" s="52">
        <v>0</v>
      </c>
      <c r="S66" s="52">
        <v>0</v>
      </c>
      <c r="T66" s="52">
        <v>0</v>
      </c>
      <c r="U66" s="52">
        <v>6977</v>
      </c>
      <c r="V66" s="52">
        <v>25270</v>
      </c>
      <c r="W66" s="52">
        <v>36734</v>
      </c>
      <c r="X66" s="52">
        <v>44790</v>
      </c>
      <c r="Y66" s="52">
        <v>48301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760</v>
      </c>
      <c r="D67" s="52">
        <v>49</v>
      </c>
      <c r="E67" s="52">
        <v>63</v>
      </c>
      <c r="F67" s="52">
        <v>21</v>
      </c>
      <c r="G67" s="52">
        <v>512</v>
      </c>
      <c r="H67" s="52">
        <v>323</v>
      </c>
      <c r="I67" s="52">
        <v>1844</v>
      </c>
      <c r="J67" s="52">
        <v>3559</v>
      </c>
      <c r="K67" s="52">
        <v>3730</v>
      </c>
      <c r="L67" s="52">
        <v>2038</v>
      </c>
      <c r="M67" s="52">
        <v>3917</v>
      </c>
      <c r="N67" s="52">
        <v>4997</v>
      </c>
      <c r="O67" s="52">
        <v>1218</v>
      </c>
      <c r="P67" s="52">
        <v>1991</v>
      </c>
      <c r="Q67" s="52">
        <v>527</v>
      </c>
      <c r="R67" s="52">
        <v>0</v>
      </c>
      <c r="S67" s="52">
        <v>0</v>
      </c>
      <c r="T67" s="52">
        <v>0</v>
      </c>
      <c r="U67" s="52">
        <v>761</v>
      </c>
      <c r="V67" s="52">
        <v>3449</v>
      </c>
      <c r="W67" s="52">
        <v>4826</v>
      </c>
      <c r="X67" s="52">
        <v>8356</v>
      </c>
      <c r="Y67" s="52">
        <v>10478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7</v>
      </c>
      <c r="D69" s="52">
        <v>3</v>
      </c>
      <c r="E69" s="52">
        <v>10</v>
      </c>
      <c r="F69" s="52">
        <v>30</v>
      </c>
      <c r="G69" s="52">
        <v>104</v>
      </c>
      <c r="H69" s="52">
        <v>57</v>
      </c>
      <c r="I69" s="52">
        <v>49</v>
      </c>
      <c r="J69" s="52">
        <v>67</v>
      </c>
      <c r="K69" s="52">
        <v>142</v>
      </c>
      <c r="L69" s="52">
        <v>123</v>
      </c>
      <c r="M69" s="52">
        <v>164</v>
      </c>
      <c r="N69" s="52">
        <v>84</v>
      </c>
      <c r="O69" s="52">
        <v>37</v>
      </c>
      <c r="P69" s="52">
        <v>38</v>
      </c>
      <c r="Q69" s="52">
        <v>14</v>
      </c>
      <c r="R69" s="52">
        <v>0</v>
      </c>
      <c r="S69" s="52">
        <v>0</v>
      </c>
      <c r="T69" s="52">
        <v>0</v>
      </c>
      <c r="U69" s="52">
        <v>6</v>
      </c>
      <c r="V69" s="52">
        <v>11</v>
      </c>
      <c r="W69" s="52">
        <v>81</v>
      </c>
      <c r="X69" s="52">
        <v>134</v>
      </c>
      <c r="Y69" s="52">
        <v>130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10734</v>
      </c>
      <c r="D70" s="52">
        <v>6975</v>
      </c>
      <c r="E70" s="52">
        <v>14796</v>
      </c>
      <c r="F70" s="52">
        <v>26037</v>
      </c>
      <c r="G70" s="52">
        <v>48612</v>
      </c>
      <c r="H70" s="52">
        <v>37633</v>
      </c>
      <c r="I70" s="52">
        <v>32567</v>
      </c>
      <c r="J70" s="52">
        <v>30037</v>
      </c>
      <c r="K70" s="52">
        <v>39296</v>
      </c>
      <c r="L70" s="52">
        <v>36127</v>
      </c>
      <c r="M70" s="52">
        <v>36142</v>
      </c>
      <c r="N70" s="52">
        <v>25464</v>
      </c>
      <c r="O70" s="52">
        <v>17274</v>
      </c>
      <c r="P70" s="52">
        <v>11088</v>
      </c>
      <c r="Q70" s="52">
        <v>3272</v>
      </c>
      <c r="R70" s="52">
        <v>0</v>
      </c>
      <c r="S70" s="52">
        <v>0</v>
      </c>
      <c r="T70" s="52">
        <v>0</v>
      </c>
      <c r="U70" s="52">
        <v>4330</v>
      </c>
      <c r="V70" s="52">
        <v>13276</v>
      </c>
      <c r="W70" s="52">
        <v>19753</v>
      </c>
      <c r="X70" s="52">
        <v>19950</v>
      </c>
      <c r="Y70" s="52">
        <v>24743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1758</v>
      </c>
      <c r="D71" s="36">
        <v>0</v>
      </c>
      <c r="E71" s="36">
        <v>0</v>
      </c>
      <c r="F71" s="36">
        <v>4268</v>
      </c>
      <c r="G71" s="36">
        <v>16163</v>
      </c>
      <c r="H71" s="36">
        <v>11867</v>
      </c>
      <c r="I71" s="36">
        <v>11187</v>
      </c>
      <c r="J71" s="36">
        <v>10531</v>
      </c>
      <c r="K71" s="36">
        <v>25592</v>
      </c>
      <c r="L71" s="36">
        <v>23529</v>
      </c>
      <c r="M71" s="36">
        <v>30277</v>
      </c>
      <c r="N71" s="36">
        <v>20198</v>
      </c>
      <c r="O71" s="36">
        <v>8005</v>
      </c>
      <c r="P71" s="36">
        <v>14791</v>
      </c>
      <c r="Q71" s="36">
        <v>4105</v>
      </c>
      <c r="R71" s="36">
        <v>0</v>
      </c>
      <c r="S71" s="36">
        <v>0</v>
      </c>
      <c r="T71" s="36">
        <v>0</v>
      </c>
      <c r="U71" s="36">
        <v>4036</v>
      </c>
      <c r="V71" s="36">
        <v>17670</v>
      </c>
      <c r="W71" s="36">
        <v>24164</v>
      </c>
      <c r="X71" s="36">
        <v>34889</v>
      </c>
      <c r="Y71" s="36">
        <v>35864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23568</v>
      </c>
      <c r="D75" s="52">
        <v>13615</v>
      </c>
      <c r="E75" s="52">
        <v>29730</v>
      </c>
      <c r="F75" s="52">
        <v>58569</v>
      </c>
      <c r="G75" s="52">
        <v>119873</v>
      </c>
      <c r="H75" s="52">
        <v>110209</v>
      </c>
      <c r="I75" s="52">
        <v>107019</v>
      </c>
      <c r="J75" s="52">
        <v>94662</v>
      </c>
      <c r="K75" s="52">
        <v>154087</v>
      </c>
      <c r="L75" s="52">
        <v>145808</v>
      </c>
      <c r="M75" s="52">
        <v>172716</v>
      </c>
      <c r="N75" s="52">
        <v>132396</v>
      </c>
      <c r="O75" s="52">
        <v>63773</v>
      </c>
      <c r="P75" s="52">
        <v>21496</v>
      </c>
      <c r="Q75" s="52">
        <v>8038</v>
      </c>
      <c r="R75" s="52">
        <v>0</v>
      </c>
      <c r="S75" s="52">
        <v>0</v>
      </c>
      <c r="T75" s="52">
        <v>0</v>
      </c>
      <c r="U75" s="52">
        <v>18644</v>
      </c>
      <c r="V75" s="52">
        <v>73359</v>
      </c>
      <c r="W75" s="52">
        <v>105722</v>
      </c>
      <c r="X75" s="52">
        <v>129711</v>
      </c>
      <c r="Y75" s="52">
        <v>141837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858</v>
      </c>
      <c r="D77" s="52">
        <v>684</v>
      </c>
      <c r="E77" s="52">
        <v>495</v>
      </c>
      <c r="F77" s="52">
        <v>563</v>
      </c>
      <c r="G77" s="52">
        <v>1361</v>
      </c>
      <c r="H77" s="52">
        <v>4390</v>
      </c>
      <c r="I77" s="52">
        <v>6421</v>
      </c>
      <c r="J77" s="52">
        <v>6617</v>
      </c>
      <c r="K77" s="52">
        <v>7596</v>
      </c>
      <c r="L77" s="52">
        <v>10280</v>
      </c>
      <c r="M77" s="52">
        <v>13016</v>
      </c>
      <c r="N77" s="52">
        <v>15009</v>
      </c>
      <c r="O77" s="52">
        <v>15343</v>
      </c>
      <c r="P77" s="52">
        <v>10803</v>
      </c>
      <c r="Q77" s="52">
        <v>9227</v>
      </c>
      <c r="R77" s="52">
        <v>5973</v>
      </c>
      <c r="S77" s="52">
        <v>1602</v>
      </c>
      <c r="T77" s="52">
        <v>492</v>
      </c>
      <c r="U77" s="52">
        <v>1102</v>
      </c>
      <c r="V77" s="52">
        <v>7646</v>
      </c>
      <c r="W77" s="52">
        <v>35299</v>
      </c>
      <c r="X77" s="52">
        <v>55011</v>
      </c>
      <c r="Y77" s="52">
        <v>66758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1577</v>
      </c>
      <c r="D79" s="52">
        <f t="shared" si="0"/>
        <v>575</v>
      </c>
      <c r="E79" s="52">
        <f t="shared" si="0"/>
        <v>2454</v>
      </c>
      <c r="F79" s="52">
        <f t="shared" si="0"/>
        <v>5099</v>
      </c>
      <c r="G79" s="52">
        <f t="shared" si="0"/>
        <v>11014</v>
      </c>
      <c r="H79" s="52">
        <f t="shared" si="0"/>
        <v>8782</v>
      </c>
      <c r="I79" s="52">
        <f t="shared" si="0"/>
        <v>10597</v>
      </c>
      <c r="J79" s="52">
        <f t="shared" si="0"/>
        <v>9661</v>
      </c>
      <c r="K79" s="52">
        <f t="shared" si="0"/>
        <v>18339</v>
      </c>
      <c r="L79" s="52">
        <f t="shared" si="0"/>
        <v>21422</v>
      </c>
      <c r="M79" s="52">
        <f t="shared" si="0"/>
        <v>28560</v>
      </c>
      <c r="N79" s="52">
        <f t="shared" si="0"/>
        <v>24298</v>
      </c>
      <c r="O79" s="52">
        <f t="shared" si="0"/>
        <v>16041</v>
      </c>
      <c r="P79" s="52">
        <f t="shared" si="0"/>
        <v>3143</v>
      </c>
      <c r="Q79" s="52">
        <f t="shared" si="0"/>
        <v>6658</v>
      </c>
      <c r="R79" s="52">
        <f t="shared" ref="R79:V79" si="1">R45-R62</f>
        <v>7324</v>
      </c>
      <c r="S79" s="52">
        <f t="shared" si="1"/>
        <v>10750</v>
      </c>
      <c r="T79" s="52">
        <f t="shared" si="1"/>
        <v>9760</v>
      </c>
      <c r="U79" s="52">
        <f t="shared" si="1"/>
        <v>12341</v>
      </c>
      <c r="V79" s="52">
        <f t="shared" si="1"/>
        <v>19289</v>
      </c>
      <c r="W79" s="52">
        <f t="shared" ref="W79:Y79" si="2">W45-W62</f>
        <v>13099</v>
      </c>
      <c r="X79" s="52">
        <f t="shared" si="2"/>
        <v>7357</v>
      </c>
      <c r="Y79" s="52">
        <f t="shared" si="2"/>
        <v>5235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2</v>
      </c>
      <c r="H80" s="52">
        <f t="shared" si="3"/>
        <v>0</v>
      </c>
      <c r="I80" s="52">
        <f t="shared" si="3"/>
        <v>2</v>
      </c>
      <c r="J80" s="52">
        <f t="shared" si="3"/>
        <v>3</v>
      </c>
      <c r="K80" s="52">
        <f t="shared" si="3"/>
        <v>10</v>
      </c>
      <c r="L80" s="52">
        <f t="shared" si="3"/>
        <v>9</v>
      </c>
      <c r="M80" s="52">
        <f t="shared" si="3"/>
        <v>23</v>
      </c>
      <c r="N80" s="52">
        <f t="shared" si="3"/>
        <v>48</v>
      </c>
      <c r="O80" s="52">
        <f t="shared" si="3"/>
        <v>19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22</v>
      </c>
      <c r="Y80" s="52">
        <f t="shared" si="5"/>
        <v>16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8910</v>
      </c>
      <c r="D81" s="52">
        <f t="shared" si="6"/>
        <v>8079</v>
      </c>
      <c r="E81" s="52">
        <f t="shared" si="6"/>
        <v>6617</v>
      </c>
      <c r="F81" s="52">
        <f t="shared" si="6"/>
        <v>8140</v>
      </c>
      <c r="G81" s="52">
        <f t="shared" si="6"/>
        <v>14346</v>
      </c>
      <c r="H81" s="52">
        <f t="shared" si="6"/>
        <v>14574</v>
      </c>
      <c r="I81" s="52">
        <f t="shared" si="6"/>
        <v>2812</v>
      </c>
      <c r="J81" s="52">
        <f t="shared" si="6"/>
        <v>1623</v>
      </c>
      <c r="K81" s="52">
        <f t="shared" si="6"/>
        <v>9578</v>
      </c>
      <c r="L81" s="52">
        <f t="shared" si="6"/>
        <v>9165</v>
      </c>
      <c r="M81" s="52">
        <f t="shared" si="6"/>
        <v>9746</v>
      </c>
      <c r="N81" s="52">
        <f t="shared" si="6"/>
        <v>10171</v>
      </c>
      <c r="O81" s="52">
        <f t="shared" si="6"/>
        <v>10608</v>
      </c>
      <c r="P81" s="52">
        <f t="shared" si="6"/>
        <v>5898</v>
      </c>
      <c r="Q81" s="52">
        <f t="shared" si="6"/>
        <v>3327</v>
      </c>
      <c r="R81" s="52">
        <f t="shared" ref="R81:V81" si="7">R47-R64</f>
        <v>6068</v>
      </c>
      <c r="S81" s="52">
        <f t="shared" si="7"/>
        <v>9858</v>
      </c>
      <c r="T81" s="52">
        <f t="shared" si="7"/>
        <v>9606</v>
      </c>
      <c r="U81" s="52">
        <f t="shared" si="7"/>
        <v>8495</v>
      </c>
      <c r="V81" s="52">
        <f t="shared" si="7"/>
        <v>5465</v>
      </c>
      <c r="W81" s="52">
        <f t="shared" ref="W81:Y81" si="8">W47-W64</f>
        <v>2831</v>
      </c>
      <c r="X81" s="52">
        <f t="shared" si="8"/>
        <v>1691</v>
      </c>
      <c r="Y81" s="52">
        <f t="shared" si="8"/>
        <v>3007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14</v>
      </c>
      <c r="D82" s="52">
        <f t="shared" si="9"/>
        <v>1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5</v>
      </c>
      <c r="K82" s="52">
        <f t="shared" si="9"/>
        <v>9</v>
      </c>
      <c r="L82" s="52">
        <f t="shared" si="9"/>
        <v>9</v>
      </c>
      <c r="M82" s="52">
        <f t="shared" si="9"/>
        <v>2</v>
      </c>
      <c r="N82" s="52">
        <f t="shared" si="9"/>
        <v>9</v>
      </c>
      <c r="O82" s="52">
        <f t="shared" si="9"/>
        <v>9</v>
      </c>
      <c r="P82" s="52">
        <f t="shared" si="9"/>
        <v>0</v>
      </c>
      <c r="Q82" s="52">
        <f t="shared" si="9"/>
        <v>0</v>
      </c>
      <c r="R82" s="52">
        <f t="shared" ref="R82:V82" si="10">R48-R65</f>
        <v>1</v>
      </c>
      <c r="S82" s="52">
        <f t="shared" si="10"/>
        <v>21</v>
      </c>
      <c r="T82" s="52">
        <f t="shared" si="10"/>
        <v>17</v>
      </c>
      <c r="U82" s="52">
        <f t="shared" si="10"/>
        <v>9</v>
      </c>
      <c r="V82" s="52">
        <f t="shared" si="10"/>
        <v>0</v>
      </c>
      <c r="W82" s="52">
        <f t="shared" ref="W82:Y82" si="11">W48-W65</f>
        <v>1</v>
      </c>
      <c r="X82" s="52">
        <f t="shared" si="11"/>
        <v>2</v>
      </c>
      <c r="Y82" s="52">
        <f t="shared" si="11"/>
        <v>4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42505</v>
      </c>
      <c r="D83" s="52">
        <f t="shared" si="12"/>
        <v>37542</v>
      </c>
      <c r="E83" s="52">
        <f t="shared" si="12"/>
        <v>54140</v>
      </c>
      <c r="F83" s="52">
        <f t="shared" si="12"/>
        <v>81206</v>
      </c>
      <c r="G83" s="52">
        <f t="shared" si="12"/>
        <v>133675</v>
      </c>
      <c r="H83" s="52">
        <f t="shared" si="12"/>
        <v>134253</v>
      </c>
      <c r="I83" s="52">
        <f t="shared" si="12"/>
        <v>111180</v>
      </c>
      <c r="J83" s="52">
        <f t="shared" si="12"/>
        <v>102374</v>
      </c>
      <c r="K83" s="52">
        <f t="shared" si="12"/>
        <v>165015</v>
      </c>
      <c r="L83" s="52">
        <f t="shared" si="12"/>
        <v>173575</v>
      </c>
      <c r="M83" s="52">
        <f t="shared" si="12"/>
        <v>213407</v>
      </c>
      <c r="N83" s="52">
        <f t="shared" si="12"/>
        <v>195479</v>
      </c>
      <c r="O83" s="52">
        <f t="shared" si="12"/>
        <v>175412</v>
      </c>
      <c r="P83" s="52">
        <f t="shared" si="12"/>
        <v>146170</v>
      </c>
      <c r="Q83" s="52">
        <f t="shared" si="12"/>
        <v>140405</v>
      </c>
      <c r="R83" s="52">
        <f t="shared" ref="R83:V83" si="13">R49-R66</f>
        <v>113450</v>
      </c>
      <c r="S83" s="52">
        <f t="shared" si="13"/>
        <v>128425</v>
      </c>
      <c r="T83" s="52">
        <f t="shared" si="13"/>
        <v>125752</v>
      </c>
      <c r="U83" s="52">
        <f t="shared" si="13"/>
        <v>140303</v>
      </c>
      <c r="V83" s="52">
        <f t="shared" si="13"/>
        <v>141529</v>
      </c>
      <c r="W83" s="52">
        <f t="shared" ref="W83:Y83" si="14">W49-W66</f>
        <v>131148</v>
      </c>
      <c r="X83" s="52">
        <f t="shared" si="14"/>
        <v>129968</v>
      </c>
      <c r="Y83" s="52">
        <f t="shared" si="14"/>
        <v>126151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3340</v>
      </c>
      <c r="D84" s="52">
        <f t="shared" si="15"/>
        <v>322</v>
      </c>
      <c r="E84" s="52">
        <f t="shared" si="15"/>
        <v>261</v>
      </c>
      <c r="F84" s="52">
        <f t="shared" si="15"/>
        <v>61</v>
      </c>
      <c r="G84" s="52">
        <f t="shared" si="15"/>
        <v>1211</v>
      </c>
      <c r="H84" s="52">
        <f t="shared" si="15"/>
        <v>1001</v>
      </c>
      <c r="I84" s="52">
        <f t="shared" si="15"/>
        <v>5148</v>
      </c>
      <c r="J84" s="52">
        <f t="shared" si="15"/>
        <v>10345</v>
      </c>
      <c r="K84" s="52">
        <f t="shared" si="15"/>
        <v>11092</v>
      </c>
      <c r="L84" s="52">
        <f t="shared" si="15"/>
        <v>6761</v>
      </c>
      <c r="M84" s="52">
        <f t="shared" si="15"/>
        <v>14691</v>
      </c>
      <c r="N84" s="52">
        <f t="shared" si="15"/>
        <v>26315</v>
      </c>
      <c r="O84" s="52">
        <f t="shared" si="15"/>
        <v>9638</v>
      </c>
      <c r="P84" s="52">
        <f t="shared" si="15"/>
        <v>12711</v>
      </c>
      <c r="Q84" s="52">
        <f t="shared" si="15"/>
        <v>11200</v>
      </c>
      <c r="R84" s="52">
        <f t="shared" ref="R84:V84" si="16">R50-R67</f>
        <v>9846</v>
      </c>
      <c r="S84" s="52">
        <f t="shared" si="16"/>
        <v>10603</v>
      </c>
      <c r="T84" s="52">
        <f t="shared" si="16"/>
        <v>13017</v>
      </c>
      <c r="U84" s="52">
        <f t="shared" si="16"/>
        <v>15309</v>
      </c>
      <c r="V84" s="52">
        <f t="shared" si="16"/>
        <v>19311</v>
      </c>
      <c r="W84" s="52">
        <f t="shared" ref="W84:Y84" si="17">W50-W67</f>
        <v>17225</v>
      </c>
      <c r="X84" s="52">
        <f t="shared" si="17"/>
        <v>24249</v>
      </c>
      <c r="Y84" s="52">
        <f t="shared" si="17"/>
        <v>27363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245</v>
      </c>
      <c r="D86" s="52">
        <v>157</v>
      </c>
      <c r="E86" s="52">
        <v>287</v>
      </c>
      <c r="F86" s="52">
        <v>461</v>
      </c>
      <c r="G86" s="52">
        <v>930</v>
      </c>
      <c r="H86" s="52">
        <v>832</v>
      </c>
      <c r="I86" s="52">
        <v>947</v>
      </c>
      <c r="J86" s="52">
        <v>720</v>
      </c>
      <c r="K86" s="52">
        <v>1538</v>
      </c>
      <c r="L86" s="52">
        <v>1730</v>
      </c>
      <c r="M86" s="52">
        <v>2568</v>
      </c>
      <c r="N86" s="52">
        <v>2133</v>
      </c>
      <c r="O86" s="52">
        <v>1592</v>
      </c>
      <c r="P86" s="52">
        <v>1016</v>
      </c>
      <c r="Q86" s="52">
        <v>988</v>
      </c>
      <c r="R86" s="52">
        <v>978</v>
      </c>
      <c r="S86" s="52">
        <v>1163</v>
      </c>
      <c r="T86" s="52">
        <v>1209</v>
      </c>
      <c r="U86" s="52">
        <v>664</v>
      </c>
      <c r="V86" s="52">
        <v>122</v>
      </c>
      <c r="W86" s="52">
        <v>640</v>
      </c>
      <c r="X86" s="52">
        <v>879</v>
      </c>
      <c r="Y86" s="52">
        <v>1137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50101</v>
      </c>
      <c r="D87" s="52">
        <v>48571</v>
      </c>
      <c r="E87" s="52">
        <v>65874</v>
      </c>
      <c r="F87" s="52">
        <v>82478</v>
      </c>
      <c r="G87" s="52">
        <v>121549</v>
      </c>
      <c r="H87" s="52">
        <v>122326</v>
      </c>
      <c r="I87" s="52">
        <v>96873</v>
      </c>
      <c r="J87" s="52">
        <v>91704</v>
      </c>
      <c r="K87" s="52">
        <v>123336</v>
      </c>
      <c r="L87" s="52">
        <v>127819</v>
      </c>
      <c r="M87" s="52">
        <v>145259</v>
      </c>
      <c r="N87" s="52">
        <v>144423</v>
      </c>
      <c r="O87" s="52">
        <v>148436</v>
      </c>
      <c r="P87" s="52">
        <v>73983</v>
      </c>
      <c r="Q87" s="52">
        <v>73065</v>
      </c>
      <c r="R87" s="52">
        <v>68863</v>
      </c>
      <c r="S87" s="52">
        <v>106471</v>
      </c>
      <c r="T87" s="52">
        <v>95649</v>
      </c>
      <c r="U87" s="52">
        <v>95070</v>
      </c>
      <c r="V87" s="52">
        <v>75756</v>
      </c>
      <c r="W87" s="52">
        <v>72603</v>
      </c>
      <c r="X87" s="52">
        <v>59880</v>
      </c>
      <c r="Y87" s="52">
        <v>67093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8204</v>
      </c>
      <c r="D88" s="36">
        <v>0</v>
      </c>
      <c r="E88" s="36">
        <v>0</v>
      </c>
      <c r="F88" s="36">
        <v>13520</v>
      </c>
      <c r="G88" s="36">
        <v>40413</v>
      </c>
      <c r="H88" s="36">
        <v>38576</v>
      </c>
      <c r="I88" s="36">
        <v>33275</v>
      </c>
      <c r="J88" s="36">
        <v>32148</v>
      </c>
      <c r="K88" s="36">
        <v>80319</v>
      </c>
      <c r="L88" s="36">
        <v>83236</v>
      </c>
      <c r="M88" s="36">
        <v>121685</v>
      </c>
      <c r="N88" s="36">
        <v>114549</v>
      </c>
      <c r="O88" s="36">
        <v>68789</v>
      </c>
      <c r="P88" s="36">
        <v>98692</v>
      </c>
      <c r="Q88" s="36">
        <v>91675</v>
      </c>
      <c r="R88" s="36">
        <v>74136</v>
      </c>
      <c r="S88" s="36">
        <v>61112</v>
      </c>
      <c r="T88" s="36">
        <v>72660</v>
      </c>
      <c r="U88" s="36">
        <v>88609</v>
      </c>
      <c r="V88" s="36">
        <v>100834</v>
      </c>
      <c r="W88" s="36">
        <v>88824</v>
      </c>
      <c r="X88" s="36">
        <v>104731</v>
      </c>
      <c r="Y88" s="36">
        <v>97249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23816</v>
      </c>
      <c r="K94" s="52">
        <f>RES_hhdet_numvin!K83</f>
        <v>72327</v>
      </c>
      <c r="L94" s="52">
        <f>RES_hhdet_numvin!L83</f>
        <v>95315</v>
      </c>
      <c r="M94" s="52">
        <f>RES_hhdet_numvin!M83</f>
        <v>138346</v>
      </c>
      <c r="N94" s="52">
        <f>RES_hhdet_numvin!N83</f>
        <v>120255</v>
      </c>
      <c r="O94" s="52">
        <f>RES_hhdet_numvin!O83</f>
        <v>67340</v>
      </c>
      <c r="P94" s="52">
        <f>RES_hhdet_numvin!P83</f>
        <v>38974</v>
      </c>
      <c r="Q94" s="52">
        <f>RES_hhdet_numvin!Q83</f>
        <v>13502</v>
      </c>
      <c r="R94" s="52">
        <f>RES_hhdet_numvin!R83</f>
        <v>0</v>
      </c>
      <c r="S94" s="52">
        <f>RES_hhdet_numvin!S83</f>
        <v>0</v>
      </c>
      <c r="T94" s="52">
        <f>RES_hhdet_numvin!T83</f>
        <v>0</v>
      </c>
      <c r="U94" s="52">
        <f>RES_hhdet_numvin!U83</f>
        <v>26593</v>
      </c>
      <c r="V94" s="52">
        <f>RES_hhdet_numvin!V83</f>
        <v>103629</v>
      </c>
      <c r="W94" s="52">
        <f>RES_hhdet_numvin!W83</f>
        <v>149427</v>
      </c>
      <c r="X94" s="52">
        <f>RES_hhdet_numvin!X83</f>
        <v>184640</v>
      </c>
      <c r="Y94" s="52">
        <f>RES_hhdet_numvin!Y83</f>
        <v>202574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1903</v>
      </c>
      <c r="S97" s="138">
        <f>RES_hhdet_numvin!S86</f>
        <v>874</v>
      </c>
      <c r="T97" s="138">
        <f>RES_hhdet_numvin!T86</f>
        <v>284</v>
      </c>
      <c r="U97" s="138">
        <f>RES_hhdet_numvin!U86</f>
        <v>3702</v>
      </c>
      <c r="V97" s="138">
        <f>RES_hhdet_numvin!V86</f>
        <v>18843</v>
      </c>
      <c r="W97" s="138">
        <f>RES_hhdet_numvin!W86</f>
        <v>45917</v>
      </c>
      <c r="X97" s="138">
        <f>RES_hhdet_numvin!X86</f>
        <v>72074</v>
      </c>
      <c r="Y97" s="138">
        <f>RES_hhdet_numvin!Y86</f>
        <v>97813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706</v>
      </c>
      <c r="K99" s="138">
        <f>RES_hhdet_numvin!K88</f>
        <v>2414</v>
      </c>
      <c r="L99" s="138">
        <f>RES_hhdet_numvin!L88</f>
        <v>3065</v>
      </c>
      <c r="M99" s="138">
        <f>RES_hhdet_numvin!M88</f>
        <v>4656</v>
      </c>
      <c r="N99" s="138">
        <f>RES_hhdet_numvin!N88</f>
        <v>4061</v>
      </c>
      <c r="O99" s="138">
        <f>RES_hhdet_numvin!O88</f>
        <v>2941</v>
      </c>
      <c r="P99" s="138">
        <f>RES_hhdet_numvin!P88</f>
        <v>745</v>
      </c>
      <c r="Q99" s="138">
        <f>RES_hhdet_numvin!Q88</f>
        <v>1754</v>
      </c>
      <c r="R99" s="138">
        <f>RES_hhdet_numvin!R88</f>
        <v>2337</v>
      </c>
      <c r="S99" s="138">
        <f>RES_hhdet_numvin!S88</f>
        <v>3746</v>
      </c>
      <c r="T99" s="138">
        <f>RES_hhdet_numvin!T88</f>
        <v>3494</v>
      </c>
      <c r="U99" s="138">
        <f>RES_hhdet_numvin!U88</f>
        <v>5132</v>
      </c>
      <c r="V99" s="138">
        <f>RES_hhdet_numvin!V88</f>
        <v>12642</v>
      </c>
      <c r="W99" s="138">
        <f>RES_hhdet_numvin!W88</f>
        <v>12679</v>
      </c>
      <c r="X99" s="138">
        <f>RES_hhdet_numvin!X88</f>
        <v>8551</v>
      </c>
      <c r="Y99" s="138">
        <f>RES_hhdet_numvin!Y88</f>
        <v>6034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2</v>
      </c>
      <c r="L100" s="138">
        <f>RES_hhdet_numvin!L89</f>
        <v>1</v>
      </c>
      <c r="M100" s="138">
        <f>RES_hhdet_numvin!M89</f>
        <v>9</v>
      </c>
      <c r="N100" s="138">
        <f>RES_hhdet_numvin!N89</f>
        <v>19</v>
      </c>
      <c r="O100" s="138">
        <f>RES_hhdet_numvin!O89</f>
        <v>13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27</v>
      </c>
      <c r="Y100" s="138">
        <f>RES_hhdet_numvin!Y89</f>
        <v>20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1953</v>
      </c>
      <c r="S103" s="138">
        <f>RES_hhdet_numvin!S92</f>
        <v>5656</v>
      </c>
      <c r="T103" s="138">
        <f>RES_hhdet_numvin!T92</f>
        <v>7099</v>
      </c>
      <c r="U103" s="138">
        <f>RES_hhdet_numvin!U92</f>
        <v>7330</v>
      </c>
      <c r="V103" s="138">
        <f>RES_hhdet_numvin!V92</f>
        <v>5715</v>
      </c>
      <c r="W103" s="138">
        <f>RES_hhdet_numvin!W92</f>
        <v>3472</v>
      </c>
      <c r="X103" s="138">
        <f>RES_hhdet_numvin!X92</f>
        <v>2267</v>
      </c>
      <c r="Y103" s="138">
        <f>RES_hhdet_numvin!Y92</f>
        <v>4159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13</v>
      </c>
      <c r="T104" s="138">
        <f>RES_hhdet_numvin!T93</f>
        <v>15</v>
      </c>
      <c r="U104" s="138">
        <f>RES_hhdet_numvin!U93</f>
        <v>10</v>
      </c>
      <c r="V104" s="138">
        <f>RES_hhdet_numvin!V93</f>
        <v>0</v>
      </c>
      <c r="W104" s="138">
        <f>RES_hhdet_numvin!W93</f>
        <v>2</v>
      </c>
      <c r="X104" s="138">
        <f>RES_hhdet_numvin!X93</f>
        <v>3</v>
      </c>
      <c r="Y104" s="138">
        <f>RES_hhdet_numvin!Y93</f>
        <v>7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36508</v>
      </c>
      <c r="S107" s="138">
        <f>RES_hhdet_numvin!S96</f>
        <v>73634</v>
      </c>
      <c r="T107" s="138">
        <f>RES_hhdet_numvin!T96</f>
        <v>92858</v>
      </c>
      <c r="U107" s="138">
        <f>RES_hhdet_numvin!U96</f>
        <v>120838</v>
      </c>
      <c r="V107" s="138">
        <f>RES_hhdet_numvin!V96</f>
        <v>147791</v>
      </c>
      <c r="W107" s="138">
        <f>RES_hhdet_numvin!W96</f>
        <v>160465</v>
      </c>
      <c r="X107" s="138">
        <f>RES_hhdet_numvin!X96</f>
        <v>173838</v>
      </c>
      <c r="Y107" s="138">
        <f>RES_hhdet_numvin!Y96</f>
        <v>174452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3170</v>
      </c>
      <c r="S108" s="138">
        <f>RES_hhdet_numvin!S97</f>
        <v>6082</v>
      </c>
      <c r="T108" s="138">
        <f>RES_hhdet_numvin!T97</f>
        <v>9620</v>
      </c>
      <c r="U108" s="138">
        <f>RES_hhdet_numvin!U97</f>
        <v>13193</v>
      </c>
      <c r="V108" s="138">
        <f>RES_hhdet_numvin!V97</f>
        <v>20175</v>
      </c>
      <c r="W108" s="138">
        <f>RES_hhdet_numvin!W97</f>
        <v>21086</v>
      </c>
      <c r="X108" s="138">
        <f>RES_hhdet_numvin!X97</f>
        <v>32438</v>
      </c>
      <c r="Y108" s="138">
        <f>RES_hhdet_numvin!Y97</f>
        <v>37841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300</v>
      </c>
      <c r="S112" s="138">
        <f>RES_hhdet_numvin!S101</f>
        <v>636</v>
      </c>
      <c r="T112" s="138">
        <f>RES_hhdet_numvin!T101</f>
        <v>802</v>
      </c>
      <c r="U112" s="138">
        <f>RES_hhdet_numvin!U101</f>
        <v>471</v>
      </c>
      <c r="V112" s="138">
        <f>RES_hhdet_numvin!V101</f>
        <v>109</v>
      </c>
      <c r="W112" s="138">
        <f>RES_hhdet_numvin!W101</f>
        <v>673</v>
      </c>
      <c r="X112" s="138">
        <f>RES_hhdet_numvin!X101</f>
        <v>1011</v>
      </c>
      <c r="Y112" s="138">
        <f>RES_hhdet_numvin!Y101</f>
        <v>1267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22193</v>
      </c>
      <c r="S113" s="138">
        <f>RES_hhdet_numvin!S102</f>
        <v>59771</v>
      </c>
      <c r="T113" s="138">
        <f>RES_hhdet_numvin!T102</f>
        <v>67307</v>
      </c>
      <c r="U113" s="138">
        <f>RES_hhdet_numvin!U102</f>
        <v>77856</v>
      </c>
      <c r="V113" s="138">
        <f>RES_hhdet_numvin!V102</f>
        <v>78652</v>
      </c>
      <c r="W113" s="138">
        <f>RES_hhdet_numvin!W102</f>
        <v>88041</v>
      </c>
      <c r="X113" s="138">
        <f>RES_hhdet_numvin!X102</f>
        <v>79465</v>
      </c>
      <c r="Y113" s="138">
        <f>RES_hhdet_numvin!Y102</f>
        <v>91836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23886</v>
      </c>
      <c r="S114" s="39">
        <f>RES_hhdet_numvin!S103</f>
        <v>34310</v>
      </c>
      <c r="T114" s="39">
        <f>RES_hhdet_numvin!T103</f>
        <v>51130</v>
      </c>
      <c r="U114" s="39">
        <f>RES_hhdet_numvin!U103</f>
        <v>72572</v>
      </c>
      <c r="V114" s="39">
        <f>RES_hhdet_numvin!V103</f>
        <v>104672</v>
      </c>
      <c r="W114" s="39">
        <f>RES_hhdet_numvin!W103</f>
        <v>107693</v>
      </c>
      <c r="X114" s="39">
        <f>RES_hhdet_numvin!X103</f>
        <v>138972</v>
      </c>
      <c r="Y114" s="39">
        <f>RES_hhdet_numvin!Y103</f>
        <v>133113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647.7859916001197</v>
      </c>
      <c r="C118" s="117">
        <f t="shared" si="18"/>
        <v>696.18838609110776</v>
      </c>
      <c r="D118" s="117">
        <f t="shared" si="18"/>
        <v>677.63874876797252</v>
      </c>
      <c r="E118" s="117">
        <f t="shared" si="18"/>
        <v>685.99228375903499</v>
      </c>
      <c r="F118" s="117">
        <f t="shared" si="18"/>
        <v>593.72970392218951</v>
      </c>
      <c r="G118" s="117">
        <f t="shared" si="18"/>
        <v>1089.9471320056775</v>
      </c>
      <c r="H118" s="117">
        <f t="shared" si="18"/>
        <v>1199.0531272894118</v>
      </c>
      <c r="I118" s="117">
        <f t="shared" si="18"/>
        <v>1289.1352588136044</v>
      </c>
      <c r="J118" s="117">
        <f t="shared" si="18"/>
        <v>1123.7460486657587</v>
      </c>
      <c r="K118" s="117">
        <f t="shared" si="18"/>
        <v>1612.9907981234956</v>
      </c>
      <c r="L118" s="117">
        <f t="shared" si="18"/>
        <v>1846.9870003644994</v>
      </c>
      <c r="M118" s="117">
        <f t="shared" si="18"/>
        <v>2125.5446476372435</v>
      </c>
      <c r="N118" s="117">
        <f t="shared" si="18"/>
        <v>2261.8550478575053</v>
      </c>
      <c r="O118" s="117">
        <f t="shared" si="18"/>
        <v>2323.5925293530095</v>
      </c>
      <c r="P118" s="117">
        <f t="shared" si="18"/>
        <v>1938.1090558193905</v>
      </c>
      <c r="Q118" s="117">
        <f t="shared" si="18"/>
        <v>2084.197470734327</v>
      </c>
      <c r="R118" s="117">
        <f t="shared" ref="R118:V118" si="19">R119+R122+R124+R137</f>
        <v>2008.2341915920965</v>
      </c>
      <c r="S118" s="117">
        <f t="shared" si="19"/>
        <v>1899.9611683212845</v>
      </c>
      <c r="T118" s="117">
        <f t="shared" si="19"/>
        <v>1609.8664267657514</v>
      </c>
      <c r="U118" s="117">
        <f t="shared" si="19"/>
        <v>1507.0079362629563</v>
      </c>
      <c r="V118" s="117">
        <f t="shared" si="19"/>
        <v>1541.8774353431875</v>
      </c>
      <c r="W118" s="117">
        <f t="shared" ref="W118:Y118" si="20">W119+W122+W124+W137</f>
        <v>1566.1986089278607</v>
      </c>
      <c r="X118" s="117">
        <f t="shared" si="20"/>
        <v>1523.3574243914525</v>
      </c>
      <c r="Y118" s="117">
        <f t="shared" si="20"/>
        <v>1481.6332409196116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549.39321616705172</v>
      </c>
      <c r="C119" s="122">
        <f t="shared" si="21"/>
        <v>597.36010183948974</v>
      </c>
      <c r="D119" s="122">
        <f t="shared" si="21"/>
        <v>577.89571091119331</v>
      </c>
      <c r="E119" s="122">
        <f t="shared" si="21"/>
        <v>579.50718060809641</v>
      </c>
      <c r="F119" s="122">
        <f t="shared" si="21"/>
        <v>482.52050889219572</v>
      </c>
      <c r="G119" s="122">
        <f t="shared" si="21"/>
        <v>944.61083547020883</v>
      </c>
      <c r="H119" s="122">
        <f t="shared" si="21"/>
        <v>1017.3175952310993</v>
      </c>
      <c r="I119" s="122">
        <f t="shared" si="21"/>
        <v>1092.8590150595423</v>
      </c>
      <c r="J119" s="122">
        <f t="shared" si="21"/>
        <v>906.34350129476604</v>
      </c>
      <c r="K119" s="122">
        <f t="shared" si="21"/>
        <v>1363.3865372136197</v>
      </c>
      <c r="L119" s="122">
        <f t="shared" si="21"/>
        <v>1557.8949310410312</v>
      </c>
      <c r="M119" s="122">
        <f t="shared" si="21"/>
        <v>1806.468711661684</v>
      </c>
      <c r="N119" s="122">
        <f t="shared" si="21"/>
        <v>1967.9273299094593</v>
      </c>
      <c r="O119" s="122">
        <f t="shared" si="21"/>
        <v>2020.490093554946</v>
      </c>
      <c r="P119" s="122">
        <f t="shared" si="21"/>
        <v>1634.2122742666388</v>
      </c>
      <c r="Q119" s="122">
        <f t="shared" si="21"/>
        <v>1748.7512721852756</v>
      </c>
      <c r="R119" s="122">
        <f t="shared" ref="R119:V119" si="22">SUM(R120:R121)</f>
        <v>1703.5345529634985</v>
      </c>
      <c r="S119" s="122">
        <f t="shared" si="22"/>
        <v>1608.9097513463757</v>
      </c>
      <c r="T119" s="122">
        <f t="shared" si="22"/>
        <v>1336.3650459765793</v>
      </c>
      <c r="U119" s="122">
        <f t="shared" si="22"/>
        <v>1246.9588627277133</v>
      </c>
      <c r="V119" s="122">
        <f t="shared" si="22"/>
        <v>1259.3756639610331</v>
      </c>
      <c r="W119" s="122">
        <f t="shared" ref="W119:Y119" si="23">SUM(W120:W121)</f>
        <v>1311.2340190779814</v>
      </c>
      <c r="X119" s="122">
        <f t="shared" si="23"/>
        <v>1272.1814751039472</v>
      </c>
      <c r="Y119" s="122">
        <f t="shared" si="23"/>
        <v>1211.0848941382199</v>
      </c>
      <c r="DA119" s="130" t="s">
        <v>1647</v>
      </c>
    </row>
    <row r="120" spans="1:105" ht="12" customHeight="1" x14ac:dyDescent="0.25">
      <c r="A120" s="97" t="s">
        <v>199</v>
      </c>
      <c r="B120" s="98">
        <v>547.22744813740269</v>
      </c>
      <c r="C120" s="98">
        <v>595.00517951762163</v>
      </c>
      <c r="D120" s="98">
        <v>575.62434022550417</v>
      </c>
      <c r="E120" s="98">
        <v>577.23029729275493</v>
      </c>
      <c r="F120" s="98">
        <v>480.55750478452984</v>
      </c>
      <c r="G120" s="98">
        <v>940.61980137473211</v>
      </c>
      <c r="H120" s="98">
        <v>1012.9467704816225</v>
      </c>
      <c r="I120" s="98">
        <v>1088.0885165558175</v>
      </c>
      <c r="J120" s="98">
        <v>902.32926005061074</v>
      </c>
      <c r="K120" s="98">
        <v>1357.2593908254682</v>
      </c>
      <c r="L120" s="98">
        <v>1550.8084213849042</v>
      </c>
      <c r="M120" s="98">
        <v>1798.1958930652336</v>
      </c>
      <c r="N120" s="98">
        <v>1959.1048862076589</v>
      </c>
      <c r="O120" s="98">
        <v>2011.3839334539953</v>
      </c>
      <c r="P120" s="98">
        <v>1626.8023464983601</v>
      </c>
      <c r="Q120" s="98">
        <v>1740.788559281551</v>
      </c>
      <c r="R120" s="98">
        <v>1695.788019489826</v>
      </c>
      <c r="S120" s="98">
        <v>1601.546173688736</v>
      </c>
      <c r="T120" s="98">
        <v>1330.2365147606758</v>
      </c>
      <c r="U120" s="98">
        <v>1241.2064536161274</v>
      </c>
      <c r="V120" s="98">
        <v>1253.3677080347759</v>
      </c>
      <c r="W120" s="98">
        <v>1304.8417837011566</v>
      </c>
      <c r="X120" s="98">
        <v>1265.8900878952904</v>
      </c>
      <c r="Y120" s="98">
        <v>1204.9837919174554</v>
      </c>
      <c r="DA120" s="63" t="s">
        <v>1648</v>
      </c>
    </row>
    <row r="121" spans="1:105" ht="12" customHeight="1" x14ac:dyDescent="0.25">
      <c r="A121" s="97" t="s">
        <v>53</v>
      </c>
      <c r="B121" s="98">
        <v>2.165768029649056</v>
      </c>
      <c r="C121" s="98">
        <v>2.3549223218681523</v>
      </c>
      <c r="D121" s="98">
        <v>2.2713706856891451</v>
      </c>
      <c r="E121" s="98">
        <v>2.2768833153414705</v>
      </c>
      <c r="F121" s="98">
        <v>1.9630041076658757</v>
      </c>
      <c r="G121" s="98">
        <v>3.9910340954767478</v>
      </c>
      <c r="H121" s="98">
        <v>4.3708247494768306</v>
      </c>
      <c r="I121" s="98">
        <v>4.7704985037249061</v>
      </c>
      <c r="J121" s="98">
        <v>4.0142412441552953</v>
      </c>
      <c r="K121" s="98">
        <v>6.127146388151516</v>
      </c>
      <c r="L121" s="98">
        <v>7.0865096561269034</v>
      </c>
      <c r="M121" s="98">
        <v>8.2728185964503584</v>
      </c>
      <c r="N121" s="98">
        <v>8.8224437018004398</v>
      </c>
      <c r="O121" s="98">
        <v>9.106160100950774</v>
      </c>
      <c r="P121" s="98">
        <v>7.4099277682788083</v>
      </c>
      <c r="Q121" s="98">
        <v>7.9627129037247499</v>
      </c>
      <c r="R121" s="98">
        <v>7.746533473672538</v>
      </c>
      <c r="S121" s="98">
        <v>7.3635776576398841</v>
      </c>
      <c r="T121" s="98">
        <v>6.1285312159033793</v>
      </c>
      <c r="U121" s="98">
        <v>5.7524091115858322</v>
      </c>
      <c r="V121" s="98">
        <v>6.0079559262572593</v>
      </c>
      <c r="W121" s="98">
        <v>6.3922353768249369</v>
      </c>
      <c r="X121" s="98">
        <v>6.2913872086566087</v>
      </c>
      <c r="Y121" s="98">
        <v>6.1011022207645293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3.6916472884995187E-2</v>
      </c>
      <c r="C122" s="122">
        <f t="shared" si="24"/>
        <v>4.7303576930849633E-2</v>
      </c>
      <c r="D122" s="122">
        <f t="shared" si="24"/>
        <v>7.7821341804159255E-2</v>
      </c>
      <c r="E122" s="122">
        <f t="shared" si="24"/>
        <v>0.15204342516253946</v>
      </c>
      <c r="F122" s="122">
        <f t="shared" si="24"/>
        <v>0.11502318972525136</v>
      </c>
      <c r="G122" s="122">
        <f t="shared" si="24"/>
        <v>0.21897381875340069</v>
      </c>
      <c r="H122" s="122">
        <f t="shared" si="24"/>
        <v>0.53074001236388801</v>
      </c>
      <c r="I122" s="122">
        <f t="shared" si="24"/>
        <v>1.0249452174618574</v>
      </c>
      <c r="J122" s="122">
        <f t="shared" si="24"/>
        <v>0.82881774478404813</v>
      </c>
      <c r="K122" s="122">
        <f t="shared" si="24"/>
        <v>1.1240123631082479</v>
      </c>
      <c r="L122" s="122">
        <f t="shared" si="24"/>
        <v>1.6591010983725853</v>
      </c>
      <c r="M122" s="122">
        <f t="shared" si="24"/>
        <v>1.9382285897585694</v>
      </c>
      <c r="N122" s="122">
        <f t="shared" si="24"/>
        <v>4.0968759848892731</v>
      </c>
      <c r="O122" s="122">
        <f t="shared" si="24"/>
        <v>2.6968867493725091</v>
      </c>
      <c r="P122" s="122">
        <f t="shared" si="24"/>
        <v>1.8199847245945782</v>
      </c>
      <c r="Q122" s="122">
        <f t="shared" si="24"/>
        <v>2.6014041172610458</v>
      </c>
      <c r="R122" s="122">
        <f t="shared" si="24"/>
        <v>2.2063515638711091</v>
      </c>
      <c r="S122" s="122">
        <f t="shared" si="24"/>
        <v>1.9428254489584824</v>
      </c>
      <c r="T122" s="122">
        <f t="shared" si="24"/>
        <v>1.7715395451604774</v>
      </c>
      <c r="U122" s="122">
        <f t="shared" si="24"/>
        <v>1.653583800184165</v>
      </c>
      <c r="V122" s="122">
        <f t="shared" si="24"/>
        <v>0.79746185365987632</v>
      </c>
      <c r="W122" s="122">
        <f t="shared" si="24"/>
        <v>3.8703907253433001</v>
      </c>
      <c r="X122" s="122">
        <f t="shared" si="24"/>
        <v>5.0827073374642486</v>
      </c>
      <c r="Y122" s="122">
        <f t="shared" si="24"/>
        <v>5.1479171606917626</v>
      </c>
      <c r="DA122" s="130" t="s">
        <v>1650</v>
      </c>
    </row>
    <row r="123" spans="1:105" ht="12" customHeight="1" x14ac:dyDescent="0.25">
      <c r="A123" s="97" t="s">
        <v>53</v>
      </c>
      <c r="B123" s="98">
        <v>3.6916472884995187E-2</v>
      </c>
      <c r="C123" s="98">
        <v>4.7303576930849633E-2</v>
      </c>
      <c r="D123" s="98">
        <v>7.7821341804159255E-2</v>
      </c>
      <c r="E123" s="98">
        <v>0.15204342516253946</v>
      </c>
      <c r="F123" s="98">
        <v>0.11502318972525136</v>
      </c>
      <c r="G123" s="98">
        <v>0.21897381875340069</v>
      </c>
      <c r="H123" s="98">
        <v>0.53074001236388801</v>
      </c>
      <c r="I123" s="98">
        <v>1.0249452174618574</v>
      </c>
      <c r="J123" s="98">
        <v>0.82881774478404813</v>
      </c>
      <c r="K123" s="98">
        <v>1.1240123631082479</v>
      </c>
      <c r="L123" s="98">
        <v>1.6591010983725853</v>
      </c>
      <c r="M123" s="98">
        <v>1.9382285897585694</v>
      </c>
      <c r="N123" s="98">
        <v>4.0968759848892731</v>
      </c>
      <c r="O123" s="98">
        <v>2.6968867493725091</v>
      </c>
      <c r="P123" s="98">
        <v>1.8199847245945782</v>
      </c>
      <c r="Q123" s="98">
        <v>2.6014041172610458</v>
      </c>
      <c r="R123" s="98">
        <v>2.2063515638711091</v>
      </c>
      <c r="S123" s="98">
        <v>1.9428254489584824</v>
      </c>
      <c r="T123" s="98">
        <v>1.7715395451604774</v>
      </c>
      <c r="U123" s="98">
        <v>1.653583800184165</v>
      </c>
      <c r="V123" s="98">
        <v>0.79746185365987632</v>
      </c>
      <c r="W123" s="98">
        <v>3.8703907253433001</v>
      </c>
      <c r="X123" s="98">
        <v>5.0827073374642486</v>
      </c>
      <c r="Y123" s="98">
        <v>5.1479171606917626</v>
      </c>
      <c r="DA123" s="63" t="s">
        <v>1651</v>
      </c>
    </row>
    <row r="124" spans="1:105" ht="12" customHeight="1" x14ac:dyDescent="0.25">
      <c r="A124" s="121" t="s">
        <v>55</v>
      </c>
      <c r="B124" s="122">
        <v>70.765519127810819</v>
      </c>
      <c r="C124" s="122">
        <v>70.438510201741863</v>
      </c>
      <c r="D124" s="122">
        <v>71.1467109807909</v>
      </c>
      <c r="E124" s="122">
        <v>76.52332986856419</v>
      </c>
      <c r="F124" s="122">
        <v>78.735669841845635</v>
      </c>
      <c r="G124" s="122">
        <v>104.03759776276587</v>
      </c>
      <c r="H124" s="122">
        <v>133.47452927782984</v>
      </c>
      <c r="I124" s="122">
        <v>144.70329144375594</v>
      </c>
      <c r="J124" s="122">
        <v>165.81078941169383</v>
      </c>
      <c r="K124" s="122">
        <v>191.93055440181868</v>
      </c>
      <c r="L124" s="122">
        <v>220.52754315039155</v>
      </c>
      <c r="M124" s="122">
        <v>251.87015884917693</v>
      </c>
      <c r="N124" s="122">
        <v>229.46854428274119</v>
      </c>
      <c r="O124" s="122">
        <v>237.24038739105538</v>
      </c>
      <c r="P124" s="122">
        <v>242.1737054002617</v>
      </c>
      <c r="Q124" s="122">
        <v>271.22136624422239</v>
      </c>
      <c r="R124" s="122">
        <v>249.17179027764686</v>
      </c>
      <c r="S124" s="122">
        <v>228.06551632727019</v>
      </c>
      <c r="T124" s="122">
        <v>211.6431282334068</v>
      </c>
      <c r="U124" s="122">
        <v>200.37551169814657</v>
      </c>
      <c r="V124" s="122">
        <v>199.44008723287936</v>
      </c>
      <c r="W124" s="122">
        <v>176.67744636778474</v>
      </c>
      <c r="X124" s="122">
        <v>177.59605343845632</v>
      </c>
      <c r="Y124" s="122">
        <v>197.15171313086748</v>
      </c>
      <c r="DA124" s="130" t="s">
        <v>1652</v>
      </c>
    </row>
    <row r="125" spans="1:105" ht="12" customHeight="1" x14ac:dyDescent="0.25">
      <c r="A125" s="97" t="s">
        <v>132</v>
      </c>
      <c r="B125" s="98">
        <v>5.8561241109461379</v>
      </c>
      <c r="C125" s="98">
        <v>5.7309689252963327</v>
      </c>
      <c r="D125" s="98">
        <v>5.71826858381172</v>
      </c>
      <c r="E125" s="98">
        <v>5.1300185556762905</v>
      </c>
      <c r="F125" s="98">
        <v>4.347250414032815</v>
      </c>
      <c r="G125" s="98">
        <v>8.6249538574042468</v>
      </c>
      <c r="H125" s="98">
        <v>9.2333146625332567</v>
      </c>
      <c r="I125" s="98">
        <v>11.333959461433359</v>
      </c>
      <c r="J125" s="98">
        <v>9.4487138508936361</v>
      </c>
      <c r="K125" s="98">
        <v>14.406104225488042</v>
      </c>
      <c r="L125" s="98">
        <v>16.362977986503338</v>
      </c>
      <c r="M125" s="98">
        <v>20.441327372389967</v>
      </c>
      <c r="N125" s="98">
        <v>22.855194006617545</v>
      </c>
      <c r="O125" s="98">
        <v>24.56720110530749</v>
      </c>
      <c r="P125" s="98">
        <v>24.02480974393989</v>
      </c>
      <c r="Q125" s="98">
        <v>23.438370301450231</v>
      </c>
      <c r="R125" s="98">
        <v>22.832467127217509</v>
      </c>
      <c r="S125" s="98">
        <v>21.563574053253205</v>
      </c>
      <c r="T125" s="98">
        <v>21.52102311680266</v>
      </c>
      <c r="U125" s="98">
        <v>21.508242874319702</v>
      </c>
      <c r="V125" s="98">
        <v>12.368507498935733</v>
      </c>
      <c r="W125" s="98">
        <v>12.320445999438709</v>
      </c>
      <c r="X125" s="98">
        <v>12.31542151454148</v>
      </c>
      <c r="Y125" s="98">
        <v>12.152541223512648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4.2044124928053878E-4</v>
      </c>
      <c r="D126" s="98">
        <v>4.4664561233448104E-4</v>
      </c>
      <c r="E126" s="98">
        <v>4.2064383552018131E-4</v>
      </c>
      <c r="F126" s="98">
        <v>3.2193086703535432E-4</v>
      </c>
      <c r="G126" s="98">
        <v>7.3400261561123287E-4</v>
      </c>
      <c r="H126" s="98">
        <v>7.2551986444586015E-4</v>
      </c>
      <c r="I126" s="98">
        <v>9.8888588692961884E-4</v>
      </c>
      <c r="J126" s="98">
        <v>1.1562419629753814E-3</v>
      </c>
      <c r="K126" s="98">
        <v>2.8165184190273255E-3</v>
      </c>
      <c r="L126" s="98">
        <v>3.6159353300452149E-3</v>
      </c>
      <c r="M126" s="98">
        <v>6.5822730822957098E-3</v>
      </c>
      <c r="N126" s="98">
        <v>1.1728793758956566E-2</v>
      </c>
      <c r="O126" s="98">
        <v>1.4218423702134032E-2</v>
      </c>
      <c r="P126" s="98">
        <v>1.4288406504879289E-2</v>
      </c>
      <c r="Q126" s="98">
        <v>1.5205560767209116E-2</v>
      </c>
      <c r="R126" s="98">
        <v>1.5273596216751067E-2</v>
      </c>
      <c r="S126" s="98">
        <v>1.5148135981124872E-2</v>
      </c>
      <c r="T126" s="98">
        <v>1.5776368875470972E-2</v>
      </c>
      <c r="U126" s="98">
        <v>1.7258145790616599E-2</v>
      </c>
      <c r="V126" s="98">
        <v>1.0370748278127988E-2</v>
      </c>
      <c r="W126" s="98">
        <v>9.1499958290919923E-3</v>
      </c>
      <c r="X126" s="98">
        <v>1.1214681006263941E-2</v>
      </c>
      <c r="Y126" s="98">
        <v>1.1950588632875649E-2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1.5452670994130452E-4</v>
      </c>
      <c r="D127" s="101">
        <v>1.6121001098621968E-4</v>
      </c>
      <c r="E127" s="101">
        <v>1.7865974061134462E-4</v>
      </c>
      <c r="F127" s="101">
        <v>1.1990300329086548E-4</v>
      </c>
      <c r="G127" s="101">
        <v>2.3547545663648792E-4</v>
      </c>
      <c r="H127" s="101">
        <v>2.9873877642133044E-4</v>
      </c>
      <c r="I127" s="101">
        <v>3.3842770652631584E-4</v>
      </c>
      <c r="J127" s="101">
        <v>4.2924393053070067E-4</v>
      </c>
      <c r="K127" s="101">
        <v>9.5917076110450241E-4</v>
      </c>
      <c r="L127" s="101">
        <v>1.1693561815878288E-3</v>
      </c>
      <c r="M127" s="101">
        <v>2.3646256458052591E-3</v>
      </c>
      <c r="N127" s="101">
        <v>2.6605833771095465E-3</v>
      </c>
      <c r="O127" s="101">
        <v>3.4313347988586375E-3</v>
      </c>
      <c r="P127" s="101">
        <v>3.5357435246597519E-3</v>
      </c>
      <c r="Q127" s="101">
        <v>5.4531436629931358E-3</v>
      </c>
      <c r="R127" s="101">
        <v>5.3326243827468041E-3</v>
      </c>
      <c r="S127" s="101">
        <v>5.0224882581898613E-3</v>
      </c>
      <c r="T127" s="101">
        <v>5.3454701850234954E-3</v>
      </c>
      <c r="U127" s="101">
        <v>5.7534952226442069E-3</v>
      </c>
      <c r="V127" s="101">
        <v>3.709946368547829E-3</v>
      </c>
      <c r="W127" s="101">
        <v>2.6886141086535E-3</v>
      </c>
      <c r="X127" s="101">
        <v>3.700487942493167E-3</v>
      </c>
      <c r="Y127" s="101">
        <v>4.6671456475637302E-3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2.6591453933923426E-4</v>
      </c>
      <c r="D128" s="104">
        <v>2.8543560134826134E-4</v>
      </c>
      <c r="E128" s="104">
        <v>2.4198409490883672E-4</v>
      </c>
      <c r="F128" s="104">
        <v>2.0202786374448885E-4</v>
      </c>
      <c r="G128" s="104">
        <v>4.9852715897474495E-4</v>
      </c>
      <c r="H128" s="104">
        <v>4.2678108802452966E-4</v>
      </c>
      <c r="I128" s="104">
        <v>6.5045818040330289E-4</v>
      </c>
      <c r="J128" s="104">
        <v>7.2699803244468081E-4</v>
      </c>
      <c r="K128" s="104">
        <v>1.8573476579228231E-3</v>
      </c>
      <c r="L128" s="104">
        <v>2.4465791484573861E-3</v>
      </c>
      <c r="M128" s="104">
        <v>4.2176474364904503E-3</v>
      </c>
      <c r="N128" s="104">
        <v>9.0682103818470194E-3</v>
      </c>
      <c r="O128" s="104">
        <v>1.0787088903275396E-2</v>
      </c>
      <c r="P128" s="104">
        <v>1.0752662980219537E-2</v>
      </c>
      <c r="Q128" s="104">
        <v>9.7524171042159789E-3</v>
      </c>
      <c r="R128" s="104">
        <v>9.9409718340042631E-3</v>
      </c>
      <c r="S128" s="104">
        <v>1.0125647722935012E-2</v>
      </c>
      <c r="T128" s="104">
        <v>1.0430898690447476E-2</v>
      </c>
      <c r="U128" s="104">
        <v>1.1504650567972393E-2</v>
      </c>
      <c r="V128" s="104">
        <v>6.6608019095801595E-3</v>
      </c>
      <c r="W128" s="104">
        <v>6.4613817204384923E-3</v>
      </c>
      <c r="X128" s="104">
        <v>7.514193063770774E-3</v>
      </c>
      <c r="Y128" s="104">
        <v>7.2834429853119182E-3</v>
      </c>
      <c r="DA128" s="132" t="s">
        <v>1656</v>
      </c>
    </row>
    <row r="129" spans="1:105" ht="12" customHeight="1" x14ac:dyDescent="0.25">
      <c r="A129" s="106" t="s">
        <v>124</v>
      </c>
      <c r="B129" s="101">
        <v>20.757459974729521</v>
      </c>
      <c r="C129" s="101">
        <v>17.795612253374525</v>
      </c>
      <c r="D129" s="101">
        <v>18.482934244061386</v>
      </c>
      <c r="E129" s="101">
        <v>16.526545605672219</v>
      </c>
      <c r="F129" s="101">
        <v>13.086570423821428</v>
      </c>
      <c r="G129" s="101">
        <v>15.747053214239948</v>
      </c>
      <c r="H129" s="101">
        <v>15.803640738971984</v>
      </c>
      <c r="I129" s="101">
        <v>12.215441442604059</v>
      </c>
      <c r="J129" s="101">
        <v>11.169205565751268</v>
      </c>
      <c r="K129" s="101">
        <v>12.008723554710993</v>
      </c>
      <c r="L129" s="101">
        <v>15.879757186787202</v>
      </c>
      <c r="M129" s="101">
        <v>12.781317036816635</v>
      </c>
      <c r="N129" s="101">
        <v>9.9384954513667694</v>
      </c>
      <c r="O129" s="101">
        <v>10.927151549045689</v>
      </c>
      <c r="P129" s="101">
        <v>9.7786652498915796</v>
      </c>
      <c r="Q129" s="101">
        <v>9.4550394443278218</v>
      </c>
      <c r="R129" s="101">
        <v>7.6762967758232916</v>
      </c>
      <c r="S129" s="101">
        <v>9.551847477942605</v>
      </c>
      <c r="T129" s="101">
        <v>9.6499103811817832</v>
      </c>
      <c r="U129" s="101">
        <v>9.4149027744948697</v>
      </c>
      <c r="V129" s="101">
        <v>6.6679011357480649</v>
      </c>
      <c r="W129" s="101">
        <v>6.1780308485936342</v>
      </c>
      <c r="X129" s="101">
        <v>5.4589776275156918</v>
      </c>
      <c r="Y129" s="101">
        <v>5.1875251614015614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1.6973190907822741E-3</v>
      </c>
      <c r="D130" s="104">
        <v>2.0347209929423918E-3</v>
      </c>
      <c r="E130" s="104">
        <v>2.1135345814941231E-3</v>
      </c>
      <c r="F130" s="104">
        <v>1.7961593598191669E-3</v>
      </c>
      <c r="G130" s="104">
        <v>1.8823041919236172E-3</v>
      </c>
      <c r="H130" s="104">
        <v>1.8039417245029358E-3</v>
      </c>
      <c r="I130" s="104">
        <v>1.1764308710892598E-3</v>
      </c>
      <c r="J130" s="104">
        <v>1.5130806177506297E-3</v>
      </c>
      <c r="K130" s="104">
        <v>2.2162314682268817E-3</v>
      </c>
      <c r="L130" s="104">
        <v>4.6543619272507164E-3</v>
      </c>
      <c r="M130" s="104">
        <v>4.2247693218622302E-3</v>
      </c>
      <c r="N130" s="104">
        <v>4.1052523179091211E-3</v>
      </c>
      <c r="O130" s="104">
        <v>5.785062079706289E-3</v>
      </c>
      <c r="P130" s="104">
        <v>5.0491649284583251E-3</v>
      </c>
      <c r="Q130" s="104">
        <v>4.864124028395091E-3</v>
      </c>
      <c r="R130" s="104">
        <v>3.5613454452748826E-3</v>
      </c>
      <c r="S130" s="104">
        <v>6.1861300925469655E-3</v>
      </c>
      <c r="T130" s="104">
        <v>7.8959865018332701E-3</v>
      </c>
      <c r="U130" s="104">
        <v>8.6460739420455429E-3</v>
      </c>
      <c r="V130" s="104">
        <v>5.7547570466633851E-3</v>
      </c>
      <c r="W130" s="104">
        <v>5.9164188690103998E-3</v>
      </c>
      <c r="X130" s="104">
        <v>5.834108694138954E-3</v>
      </c>
      <c r="Y130" s="104">
        <v>6.1558768401577309E-3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6.2172501631730336E-4</v>
      </c>
      <c r="D131" s="98">
        <v>7.3208667961243887E-4</v>
      </c>
      <c r="E131" s="98">
        <v>8.9533814786334339E-4</v>
      </c>
      <c r="F131" s="98">
        <v>6.6696689220241575E-4</v>
      </c>
      <c r="G131" s="98">
        <v>6.1282905785711901E-4</v>
      </c>
      <c r="H131" s="98">
        <v>7.5043426403789779E-4</v>
      </c>
      <c r="I131" s="98">
        <v>4.1346248085933409E-4</v>
      </c>
      <c r="J131" s="98">
        <v>5.8560283298079833E-4</v>
      </c>
      <c r="K131" s="98">
        <v>7.7577688856520291E-4</v>
      </c>
      <c r="L131" s="98">
        <v>1.594302207691997E-3</v>
      </c>
      <c r="M131" s="98">
        <v>1.620339568893722E-3</v>
      </c>
      <c r="N131" s="98">
        <v>1.0028284497289926E-3</v>
      </c>
      <c r="O131" s="98">
        <v>1.4924684700015009E-3</v>
      </c>
      <c r="P131" s="98">
        <v>1.3310159344797482E-3</v>
      </c>
      <c r="Q131" s="98">
        <v>1.8359220307283843E-3</v>
      </c>
      <c r="R131" s="98">
        <v>1.2835983835677871E-3</v>
      </c>
      <c r="S131" s="98">
        <v>1.9626433691213967E-3</v>
      </c>
      <c r="T131" s="98">
        <v>2.4367704382919513E-3</v>
      </c>
      <c r="U131" s="98">
        <v>2.5460800060634163E-3</v>
      </c>
      <c r="V131" s="98">
        <v>1.7814565484570238E-3</v>
      </c>
      <c r="W131" s="98">
        <v>1.4662772698539254E-3</v>
      </c>
      <c r="X131" s="98">
        <v>1.6963844684880849E-3</v>
      </c>
      <c r="Y131" s="98">
        <v>2.1832203095670522E-3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1.0755940744649707E-3</v>
      </c>
      <c r="D132" s="98">
        <v>1.3026343133299529E-3</v>
      </c>
      <c r="E132" s="98">
        <v>1.2181964336307799E-3</v>
      </c>
      <c r="F132" s="98">
        <v>1.1291924676167513E-3</v>
      </c>
      <c r="G132" s="98">
        <v>1.2694751340664983E-3</v>
      </c>
      <c r="H132" s="98">
        <v>1.053507460465038E-3</v>
      </c>
      <c r="I132" s="98">
        <v>7.6296839022992557E-4</v>
      </c>
      <c r="J132" s="98">
        <v>9.2747778476983149E-4</v>
      </c>
      <c r="K132" s="98">
        <v>1.4404545796616788E-3</v>
      </c>
      <c r="L132" s="98">
        <v>3.0600597195587194E-3</v>
      </c>
      <c r="M132" s="98">
        <v>2.604429752968508E-3</v>
      </c>
      <c r="N132" s="98">
        <v>3.102423868180128E-3</v>
      </c>
      <c r="O132" s="98">
        <v>4.2925936097047883E-3</v>
      </c>
      <c r="P132" s="98">
        <v>3.7181489939785766E-3</v>
      </c>
      <c r="Q132" s="98">
        <v>3.0282019976667065E-3</v>
      </c>
      <c r="R132" s="98">
        <v>2.2777470617070957E-3</v>
      </c>
      <c r="S132" s="98">
        <v>4.2234867234255688E-3</v>
      </c>
      <c r="T132" s="98">
        <v>5.4592160635413183E-3</v>
      </c>
      <c r="U132" s="98">
        <v>6.0999939359821257E-3</v>
      </c>
      <c r="V132" s="98">
        <v>3.9733004982063615E-3</v>
      </c>
      <c r="W132" s="98">
        <v>4.4501415991564748E-3</v>
      </c>
      <c r="X132" s="98">
        <v>4.1377242256508693E-3</v>
      </c>
      <c r="Y132" s="98">
        <v>3.9726565305906788E-3</v>
      </c>
      <c r="DA132" s="63" t="s">
        <v>1660</v>
      </c>
    </row>
    <row r="133" spans="1:105" ht="12" customHeight="1" x14ac:dyDescent="0.25">
      <c r="A133" s="106" t="s">
        <v>122</v>
      </c>
      <c r="B133" s="101">
        <v>44.151935042135165</v>
      </c>
      <c r="C133" s="101">
        <v>46.496462260210059</v>
      </c>
      <c r="D133" s="101">
        <v>46.486281652042763</v>
      </c>
      <c r="E133" s="101">
        <v>54.312135519383396</v>
      </c>
      <c r="F133" s="101">
        <v>60.793352828343281</v>
      </c>
      <c r="G133" s="101">
        <v>79.039593524602267</v>
      </c>
      <c r="H133" s="101">
        <v>107.61440821961422</v>
      </c>
      <c r="I133" s="101">
        <v>119.70953179961747</v>
      </c>
      <c r="J133" s="101">
        <v>142.10435036810989</v>
      </c>
      <c r="K133" s="101">
        <v>161.06064788529875</v>
      </c>
      <c r="L133" s="101">
        <v>182.94639883455284</v>
      </c>
      <c r="M133" s="101">
        <v>211.07543551811645</v>
      </c>
      <c r="N133" s="101">
        <v>187.98323620569604</v>
      </c>
      <c r="O133" s="101">
        <v>192.3381828328956</v>
      </c>
      <c r="P133" s="101">
        <v>197.9526045890932</v>
      </c>
      <c r="Q133" s="101">
        <v>225.49640695558651</v>
      </c>
      <c r="R133" s="101">
        <v>206.65573034423247</v>
      </c>
      <c r="S133" s="101">
        <v>185.75695100305387</v>
      </c>
      <c r="T133" s="101">
        <v>169.43828384324206</v>
      </c>
      <c r="U133" s="101">
        <v>158.56883378766551</v>
      </c>
      <c r="V133" s="101">
        <v>167.76548692841106</v>
      </c>
      <c r="W133" s="101">
        <v>146.09962422624912</v>
      </c>
      <c r="X133" s="101">
        <v>145.48601995905716</v>
      </c>
      <c r="Y133" s="101">
        <v>160.7642951790325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0.41334900252089118</v>
      </c>
      <c r="D134" s="104">
        <v>0.45674513426975782</v>
      </c>
      <c r="E134" s="104">
        <v>0.55209600941526848</v>
      </c>
      <c r="F134" s="104">
        <v>0.50637808542126517</v>
      </c>
      <c r="G134" s="104">
        <v>0.6233808597118724</v>
      </c>
      <c r="H134" s="104">
        <v>0.82063619512144781</v>
      </c>
      <c r="I134" s="104">
        <v>1.4421934233430491</v>
      </c>
      <c r="J134" s="104">
        <v>3.0858503043582992</v>
      </c>
      <c r="K134" s="104">
        <v>4.4500459864336559</v>
      </c>
      <c r="L134" s="104">
        <v>5.3301388452908558</v>
      </c>
      <c r="M134" s="104">
        <v>7.5612718794497091</v>
      </c>
      <c r="N134" s="104">
        <v>8.6757845729839786</v>
      </c>
      <c r="O134" s="104">
        <v>9.387848418024749</v>
      </c>
      <c r="P134" s="104">
        <v>10.398288245903704</v>
      </c>
      <c r="Q134" s="104">
        <v>12.811479858062201</v>
      </c>
      <c r="R134" s="104">
        <v>11.988461088711563</v>
      </c>
      <c r="S134" s="104">
        <v>11.171809526946859</v>
      </c>
      <c r="T134" s="104">
        <v>11.010238536802996</v>
      </c>
      <c r="U134" s="104">
        <v>10.857628041933808</v>
      </c>
      <c r="V134" s="104">
        <v>12.622066164459701</v>
      </c>
      <c r="W134" s="104">
        <v>12.064278878805172</v>
      </c>
      <c r="X134" s="104">
        <v>14.318585547641582</v>
      </c>
      <c r="Y134" s="104">
        <v>19.029245101447742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0.14100581306452592</v>
      </c>
      <c r="D135" s="98">
        <v>0.15285667415823495</v>
      </c>
      <c r="E135" s="98">
        <v>0.2189772850242325</v>
      </c>
      <c r="F135" s="98">
        <v>0.1750280256268654</v>
      </c>
      <c r="G135" s="98">
        <v>0.18809981321348618</v>
      </c>
      <c r="H135" s="98">
        <v>0.31960663126827243</v>
      </c>
      <c r="I135" s="98">
        <v>0.46866027398764171</v>
      </c>
      <c r="J135" s="98">
        <v>1.1238961233405425</v>
      </c>
      <c r="K135" s="98">
        <v>1.5124879033284315</v>
      </c>
      <c r="L135" s="98">
        <v>1.7462481081192065</v>
      </c>
      <c r="M135" s="98">
        <v>2.7936339029718984</v>
      </c>
      <c r="N135" s="98">
        <v>2.0466731583101847</v>
      </c>
      <c r="O135" s="98">
        <v>2.358571370196143</v>
      </c>
      <c r="P135" s="98">
        <v>2.6612296488943743</v>
      </c>
      <c r="Q135" s="98">
        <v>4.7051151714524675</v>
      </c>
      <c r="R135" s="98">
        <v>4.2534768567972225</v>
      </c>
      <c r="S135" s="98">
        <v>3.7276379890868574</v>
      </c>
      <c r="T135" s="98">
        <v>3.7126288347677101</v>
      </c>
      <c r="U135" s="98">
        <v>3.5411336716362887</v>
      </c>
      <c r="V135" s="98">
        <v>4.3493451437149098</v>
      </c>
      <c r="W135" s="98">
        <v>3.3424757047036362</v>
      </c>
      <c r="X135" s="98">
        <v>4.5723919182989237</v>
      </c>
      <c r="Y135" s="98">
        <v>7.3462783251157884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0.27234318945636526</v>
      </c>
      <c r="D136" s="98">
        <v>0.30388846011152287</v>
      </c>
      <c r="E136" s="98">
        <v>0.33311872439103601</v>
      </c>
      <c r="F136" s="98">
        <v>0.33135005979439974</v>
      </c>
      <c r="G136" s="98">
        <v>0.43528104649838617</v>
      </c>
      <c r="H136" s="98">
        <v>0.50102956385317532</v>
      </c>
      <c r="I136" s="98">
        <v>0.97353314935540747</v>
      </c>
      <c r="J136" s="98">
        <v>1.961954181017757</v>
      </c>
      <c r="K136" s="98">
        <v>2.9375580831052246</v>
      </c>
      <c r="L136" s="98">
        <v>3.5838907371716493</v>
      </c>
      <c r="M136" s="98">
        <v>4.7676379764778103</v>
      </c>
      <c r="N136" s="98">
        <v>6.6291114146737939</v>
      </c>
      <c r="O136" s="98">
        <v>7.0292770478286064</v>
      </c>
      <c r="P136" s="98">
        <v>7.7370585970093284</v>
      </c>
      <c r="Q136" s="98">
        <v>8.1063646866097336</v>
      </c>
      <c r="R136" s="98">
        <v>7.73498423191434</v>
      </c>
      <c r="S136" s="98">
        <v>7.4441715378600009</v>
      </c>
      <c r="T136" s="98">
        <v>7.2976097020352855</v>
      </c>
      <c r="U136" s="98">
        <v>7.3164943702975185</v>
      </c>
      <c r="V136" s="98">
        <v>8.2727210207447914</v>
      </c>
      <c r="W136" s="98">
        <v>8.7218031741015363</v>
      </c>
      <c r="X136" s="98">
        <v>9.7461936293426579</v>
      </c>
      <c r="Y136" s="98">
        <v>11.682966776331956</v>
      </c>
      <c r="DA136" s="63" t="s">
        <v>1664</v>
      </c>
    </row>
    <row r="137" spans="1:105" ht="12" customHeight="1" x14ac:dyDescent="0.25">
      <c r="A137" s="121" t="s">
        <v>54</v>
      </c>
      <c r="B137" s="122">
        <v>27.590339832372297</v>
      </c>
      <c r="C137" s="122">
        <v>28.342470472945266</v>
      </c>
      <c r="D137" s="122">
        <v>28.518505534184222</v>
      </c>
      <c r="E137" s="122">
        <v>29.80972985721175</v>
      </c>
      <c r="F137" s="122">
        <v>32.358501998422909</v>
      </c>
      <c r="G137" s="122">
        <v>41.079724953949466</v>
      </c>
      <c r="H137" s="122">
        <v>47.730262768118841</v>
      </c>
      <c r="I137" s="122">
        <v>50.548007092844337</v>
      </c>
      <c r="J137" s="122">
        <v>50.762940214514948</v>
      </c>
      <c r="K137" s="122">
        <v>56.549694144949029</v>
      </c>
      <c r="L137" s="122">
        <v>66.905425074704283</v>
      </c>
      <c r="M137" s="122">
        <v>65.267548536623963</v>
      </c>
      <c r="N137" s="122">
        <v>60.362297680415494</v>
      </c>
      <c r="O137" s="122">
        <v>63.165161657635295</v>
      </c>
      <c r="P137" s="122">
        <v>59.90309142789544</v>
      </c>
      <c r="Q137" s="122">
        <v>61.623428187567846</v>
      </c>
      <c r="R137" s="122">
        <v>53.321496787080108</v>
      </c>
      <c r="S137" s="122">
        <v>61.043075198680171</v>
      </c>
      <c r="T137" s="122">
        <v>60.086713010604853</v>
      </c>
      <c r="U137" s="122">
        <v>58.01997803691242</v>
      </c>
      <c r="V137" s="122">
        <v>82.26422229561544</v>
      </c>
      <c r="W137" s="122">
        <v>74.41675275675118</v>
      </c>
      <c r="X137" s="122">
        <v>68.497188511584852</v>
      </c>
      <c r="Y137" s="122">
        <v>68.248716489832645</v>
      </c>
      <c r="DA137" s="130" t="s">
        <v>1665</v>
      </c>
    </row>
    <row r="138" spans="1:105" ht="12" customHeight="1" x14ac:dyDescent="0.25">
      <c r="A138" s="97" t="s">
        <v>202</v>
      </c>
      <c r="B138" s="98">
        <v>0.13130307409313391</v>
      </c>
      <c r="C138" s="98">
        <v>0.1283573915070513</v>
      </c>
      <c r="D138" s="98">
        <v>0.12756532031212894</v>
      </c>
      <c r="E138" s="98">
        <v>0.11302225881023154</v>
      </c>
      <c r="F138" s="98">
        <v>9.5640805570736745E-2</v>
      </c>
      <c r="G138" s="98">
        <v>0.19129476102247381</v>
      </c>
      <c r="H138" s="98">
        <v>0.19949573873610346</v>
      </c>
      <c r="I138" s="98">
        <v>0.24760687920453955</v>
      </c>
      <c r="J138" s="98">
        <v>0.20689350116865282</v>
      </c>
      <c r="K138" s="98">
        <v>0.31213563210806128</v>
      </c>
      <c r="L138" s="98">
        <v>0.34918535667527212</v>
      </c>
      <c r="M138" s="98">
        <v>0.43461957989464456</v>
      </c>
      <c r="N138" s="98">
        <v>0.48205713871825662</v>
      </c>
      <c r="O138" s="98">
        <v>0.51723118242531518</v>
      </c>
      <c r="P138" s="98">
        <v>0.50206811735688073</v>
      </c>
      <c r="Q138" s="98">
        <v>0.50441864908760947</v>
      </c>
      <c r="R138" s="98">
        <v>0.4913776631317478</v>
      </c>
      <c r="S138" s="98">
        <v>0.46407757714722525</v>
      </c>
      <c r="T138" s="98">
        <v>0.46316996274004141</v>
      </c>
      <c r="U138" s="98">
        <v>0.46381484666093481</v>
      </c>
      <c r="V138" s="98">
        <v>0.358268844941244</v>
      </c>
      <c r="W138" s="98">
        <v>0.35683576956147967</v>
      </c>
      <c r="X138" s="98">
        <v>0.3567402312028275</v>
      </c>
      <c r="Y138" s="98">
        <v>0.35203496703926629</v>
      </c>
      <c r="DA138" s="63" t="s">
        <v>1666</v>
      </c>
    </row>
    <row r="139" spans="1:105" ht="12" customHeight="1" x14ac:dyDescent="0.25">
      <c r="A139" s="97" t="s">
        <v>50</v>
      </c>
      <c r="B139" s="98">
        <v>25.349500672205668</v>
      </c>
      <c r="C139" s="98">
        <v>25.438550692049255</v>
      </c>
      <c r="D139" s="98">
        <v>26.584900338530865</v>
      </c>
      <c r="E139" s="98">
        <v>28.180460654355063</v>
      </c>
      <c r="F139" s="98">
        <v>29.750346215051277</v>
      </c>
      <c r="G139" s="98">
        <v>36.28872627228062</v>
      </c>
      <c r="H139" s="98">
        <v>41.309289645052715</v>
      </c>
      <c r="I139" s="98">
        <v>42.087219090313916</v>
      </c>
      <c r="J139" s="98">
        <v>40.753616566526247</v>
      </c>
      <c r="K139" s="98">
        <v>45.135744364210439</v>
      </c>
      <c r="L139" s="98">
        <v>51.597277487297667</v>
      </c>
      <c r="M139" s="98">
        <v>45.476438689471138</v>
      </c>
      <c r="N139" s="98">
        <v>39.59998543590148</v>
      </c>
      <c r="O139" s="98">
        <v>43.434980041240401</v>
      </c>
      <c r="P139" s="98">
        <v>38.735248578871648</v>
      </c>
      <c r="Q139" s="98">
        <v>38.506107834502508</v>
      </c>
      <c r="R139" s="98">
        <v>30.935633735240753</v>
      </c>
      <c r="S139" s="98">
        <v>37.949617846791995</v>
      </c>
      <c r="T139" s="98">
        <v>37.689775512550696</v>
      </c>
      <c r="U139" s="98">
        <v>36.280214228162642</v>
      </c>
      <c r="V139" s="98">
        <v>46.675888843274542</v>
      </c>
      <c r="W139" s="98">
        <v>43.153667514225653</v>
      </c>
      <c r="X139" s="98">
        <v>38.314823109047161</v>
      </c>
      <c r="Y139" s="98">
        <v>36.840413937524417</v>
      </c>
      <c r="DA139" s="63" t="s">
        <v>1667</v>
      </c>
    </row>
    <row r="140" spans="1:105" ht="12" customHeight="1" x14ac:dyDescent="0.25">
      <c r="A140" s="109" t="s">
        <v>120</v>
      </c>
      <c r="B140" s="33">
        <v>2.1095360860734975</v>
      </c>
      <c r="C140" s="33">
        <v>2.7755623893889574</v>
      </c>
      <c r="D140" s="33">
        <v>1.8060398753412283</v>
      </c>
      <c r="E140" s="33">
        <v>1.516246944046455</v>
      </c>
      <c r="F140" s="33">
        <v>2.5125149778008957</v>
      </c>
      <c r="G140" s="33">
        <v>4.5997039206463732</v>
      </c>
      <c r="H140" s="33">
        <v>6.2214773843300222</v>
      </c>
      <c r="I140" s="33">
        <v>8.2131811233258798</v>
      </c>
      <c r="J140" s="33">
        <v>9.8024301468200505</v>
      </c>
      <c r="K140" s="33">
        <v>11.101814148630528</v>
      </c>
      <c r="L140" s="33">
        <v>14.958962230731345</v>
      </c>
      <c r="M140" s="33">
        <v>19.356490267258181</v>
      </c>
      <c r="N140" s="33">
        <v>20.28025510579576</v>
      </c>
      <c r="O140" s="33">
        <v>19.212950433969581</v>
      </c>
      <c r="P140" s="33">
        <v>20.665774731666914</v>
      </c>
      <c r="Q140" s="33">
        <v>22.612901703977727</v>
      </c>
      <c r="R140" s="33">
        <v>21.894485388707608</v>
      </c>
      <c r="S140" s="33">
        <v>22.629379774740954</v>
      </c>
      <c r="T140" s="33">
        <v>21.933767535314118</v>
      </c>
      <c r="U140" s="33">
        <v>21.275948962088837</v>
      </c>
      <c r="V140" s="33">
        <v>35.230064607399662</v>
      </c>
      <c r="W140" s="33">
        <v>30.906249472964053</v>
      </c>
      <c r="X140" s="33">
        <v>29.82562517133487</v>
      </c>
      <c r="Y140" s="33">
        <v>31.056267585268959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275.97224661894211</v>
      </c>
      <c r="C142" s="117">
        <f t="shared" si="25"/>
        <v>300.5992351306927</v>
      </c>
      <c r="D142" s="117">
        <f t="shared" si="25"/>
        <v>296.06327508096041</v>
      </c>
      <c r="E142" s="117">
        <f t="shared" si="25"/>
        <v>307.4194970246005</v>
      </c>
      <c r="F142" s="117">
        <f t="shared" si="25"/>
        <v>278.87307587007922</v>
      </c>
      <c r="G142" s="117">
        <f t="shared" si="25"/>
        <v>532.03046333973998</v>
      </c>
      <c r="H142" s="117">
        <f t="shared" si="25"/>
        <v>609.15292098883583</v>
      </c>
      <c r="I142" s="117">
        <f t="shared" si="25"/>
        <v>674.43307542388266</v>
      </c>
      <c r="J142" s="117">
        <f t="shared" si="25"/>
        <v>605.17507672428269</v>
      </c>
      <c r="K142" s="117">
        <f t="shared" si="25"/>
        <v>886.92362857476724</v>
      </c>
      <c r="L142" s="117">
        <f t="shared" si="25"/>
        <v>1039.301016528502</v>
      </c>
      <c r="M142" s="117">
        <f t="shared" si="25"/>
        <v>1222.3293594685679</v>
      </c>
      <c r="N142" s="117">
        <f t="shared" si="25"/>
        <v>1327.3453407078734</v>
      </c>
      <c r="O142" s="117">
        <f t="shared" si="25"/>
        <v>1376.4457101677829</v>
      </c>
      <c r="P142" s="117">
        <f t="shared" si="25"/>
        <v>1155.0971028573206</v>
      </c>
      <c r="Q142" s="117">
        <f t="shared" si="25"/>
        <v>1249.197270939495</v>
      </c>
      <c r="R142" s="117">
        <f t="shared" ref="R142:V142" si="26">R143+R146+R148+R161</f>
        <v>1207.3037607498964</v>
      </c>
      <c r="S142" s="117">
        <f t="shared" si="26"/>
        <v>1147.9804948440919</v>
      </c>
      <c r="T142" s="117">
        <f t="shared" si="26"/>
        <v>980.94386384752283</v>
      </c>
      <c r="U142" s="117">
        <f t="shared" si="26"/>
        <v>927.89889457138747</v>
      </c>
      <c r="V142" s="117">
        <f t="shared" si="26"/>
        <v>965.77472773566524</v>
      </c>
      <c r="W142" s="117">
        <f t="shared" ref="W142:Y142" si="27">W143+W146+W148+W161</f>
        <v>1008.5524574305904</v>
      </c>
      <c r="X142" s="117">
        <f t="shared" si="27"/>
        <v>1008.0101229993109</v>
      </c>
      <c r="Y142" s="117">
        <f t="shared" si="27"/>
        <v>1005.4966405107824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221.65623482202545</v>
      </c>
      <c r="C143" s="122">
        <f t="shared" si="28"/>
        <v>245.33468540735458</v>
      </c>
      <c r="D143" s="122">
        <f t="shared" si="28"/>
        <v>240.19885524087636</v>
      </c>
      <c r="E143" s="122">
        <f t="shared" si="28"/>
        <v>247.0068367352952</v>
      </c>
      <c r="F143" s="122">
        <f t="shared" si="28"/>
        <v>214.77144383550811</v>
      </c>
      <c r="G143" s="122">
        <f t="shared" si="28"/>
        <v>447.2881675284649</v>
      </c>
      <c r="H143" s="122">
        <f t="shared" si="28"/>
        <v>501.39435837767252</v>
      </c>
      <c r="I143" s="122">
        <f t="shared" si="28"/>
        <v>555.97100778861113</v>
      </c>
      <c r="J143" s="122">
        <f t="shared" si="28"/>
        <v>473.26536774633195</v>
      </c>
      <c r="K143" s="122">
        <f t="shared" si="28"/>
        <v>734.15380245098231</v>
      </c>
      <c r="L143" s="122">
        <f t="shared" si="28"/>
        <v>860.34774767843146</v>
      </c>
      <c r="M143" s="122">
        <f t="shared" si="28"/>
        <v>1022.0622992632609</v>
      </c>
      <c r="N143" s="122">
        <f t="shared" si="28"/>
        <v>1134.572904834758</v>
      </c>
      <c r="O143" s="122">
        <f t="shared" si="28"/>
        <v>1179.797325779404</v>
      </c>
      <c r="P143" s="122">
        <f t="shared" si="28"/>
        <v>957.83553770286937</v>
      </c>
      <c r="Q143" s="122">
        <f t="shared" si="28"/>
        <v>1027.9184617212163</v>
      </c>
      <c r="R143" s="122">
        <f t="shared" ref="R143:V143" si="29">SUM(R144:R145)</f>
        <v>1004.0806763417222</v>
      </c>
      <c r="S143" s="122">
        <f t="shared" si="29"/>
        <v>951.61196076660156</v>
      </c>
      <c r="T143" s="122">
        <f t="shared" si="29"/>
        <v>793.32087054812519</v>
      </c>
      <c r="U143" s="122">
        <f t="shared" si="29"/>
        <v>745.71012563771546</v>
      </c>
      <c r="V143" s="122">
        <f t="shared" si="29"/>
        <v>765.78825303393432</v>
      </c>
      <c r="W143" s="122">
        <f t="shared" ref="W143:Y143" si="30">SUM(W144:W145)</f>
        <v>815.24128852113688</v>
      </c>
      <c r="X143" s="122">
        <f t="shared" si="30"/>
        <v>810.26270148190952</v>
      </c>
      <c r="Y143" s="122">
        <f t="shared" si="30"/>
        <v>790.2363958985411</v>
      </c>
      <c r="DA143" s="130" t="s">
        <v>1815</v>
      </c>
    </row>
    <row r="144" spans="1:105" ht="12" customHeight="1" x14ac:dyDescent="0.25">
      <c r="A144" s="97" t="s">
        <v>199</v>
      </c>
      <c r="B144" s="98">
        <v>219.4904667923764</v>
      </c>
      <c r="C144" s="98">
        <v>242.97976308548644</v>
      </c>
      <c r="D144" s="98">
        <v>237.92748455518722</v>
      </c>
      <c r="E144" s="98">
        <v>244.72995341995372</v>
      </c>
      <c r="F144" s="98">
        <v>212.80843972784223</v>
      </c>
      <c r="G144" s="98">
        <v>443.29713343298818</v>
      </c>
      <c r="H144" s="98">
        <v>497.02353362819571</v>
      </c>
      <c r="I144" s="98">
        <v>551.20050928488627</v>
      </c>
      <c r="J144" s="98">
        <v>469.25112650217665</v>
      </c>
      <c r="K144" s="98">
        <v>728.02665606283085</v>
      </c>
      <c r="L144" s="98">
        <v>853.26123802230461</v>
      </c>
      <c r="M144" s="98">
        <v>1013.7894806668105</v>
      </c>
      <c r="N144" s="98">
        <v>1125.7504611329575</v>
      </c>
      <c r="O144" s="98">
        <v>1170.6911656784532</v>
      </c>
      <c r="P144" s="98">
        <v>950.42560993459051</v>
      </c>
      <c r="Q144" s="98">
        <v>1019.9557488174917</v>
      </c>
      <c r="R144" s="98">
        <v>996.33414286804964</v>
      </c>
      <c r="S144" s="98">
        <v>944.24838310896166</v>
      </c>
      <c r="T144" s="98">
        <v>787.19233933222176</v>
      </c>
      <c r="U144" s="98">
        <v>739.95771652612962</v>
      </c>
      <c r="V144" s="98">
        <v>759.78029710767703</v>
      </c>
      <c r="W144" s="98">
        <v>808.84905314431194</v>
      </c>
      <c r="X144" s="98">
        <v>803.97131427325291</v>
      </c>
      <c r="Y144" s="98">
        <v>784.13529367777653</v>
      </c>
      <c r="DA144" s="63" t="s">
        <v>1816</v>
      </c>
    </row>
    <row r="145" spans="1:105" ht="12" customHeight="1" x14ac:dyDescent="0.25">
      <c r="A145" s="97" t="s">
        <v>53</v>
      </c>
      <c r="B145" s="98">
        <v>2.165768029649056</v>
      </c>
      <c r="C145" s="98">
        <v>2.3549223218681523</v>
      </c>
      <c r="D145" s="98">
        <v>2.2713706856891451</v>
      </c>
      <c r="E145" s="98">
        <v>2.2768833153414705</v>
      </c>
      <c r="F145" s="98">
        <v>1.9630041076658757</v>
      </c>
      <c r="G145" s="98">
        <v>3.9910340954767478</v>
      </c>
      <c r="H145" s="98">
        <v>4.3708247494768306</v>
      </c>
      <c r="I145" s="98">
        <v>4.7704985037249061</v>
      </c>
      <c r="J145" s="98">
        <v>4.0142412441552953</v>
      </c>
      <c r="K145" s="98">
        <v>6.127146388151516</v>
      </c>
      <c r="L145" s="98">
        <v>7.0865096561269034</v>
      </c>
      <c r="M145" s="98">
        <v>8.2728185964503584</v>
      </c>
      <c r="N145" s="98">
        <v>8.8224437018004398</v>
      </c>
      <c r="O145" s="98">
        <v>9.106160100950774</v>
      </c>
      <c r="P145" s="98">
        <v>7.4099277682788083</v>
      </c>
      <c r="Q145" s="98">
        <v>7.9627129037247499</v>
      </c>
      <c r="R145" s="98">
        <v>7.746533473672538</v>
      </c>
      <c r="S145" s="98">
        <v>7.3635776576398841</v>
      </c>
      <c r="T145" s="98">
        <v>6.1285312159033793</v>
      </c>
      <c r="U145" s="98">
        <v>5.7524091115858322</v>
      </c>
      <c r="V145" s="98">
        <v>6.0079559262572593</v>
      </c>
      <c r="W145" s="98">
        <v>6.3922353768249369</v>
      </c>
      <c r="X145" s="98">
        <v>6.2913872086566087</v>
      </c>
      <c r="Y145" s="98">
        <v>6.1011022207645293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6.1962584282263082E-2</v>
      </c>
      <c r="C146" s="122">
        <f t="shared" si="31"/>
        <v>9.2219016891945588E-2</v>
      </c>
      <c r="D146" s="122">
        <f t="shared" si="31"/>
        <v>0.16073313104745685</v>
      </c>
      <c r="E146" s="122">
        <f t="shared" si="31"/>
        <v>0.33047564822537845</v>
      </c>
      <c r="F146" s="122">
        <f t="shared" si="31"/>
        <v>0.26362858720017612</v>
      </c>
      <c r="G146" s="122">
        <f t="shared" si="31"/>
        <v>0.53018687755306382</v>
      </c>
      <c r="H146" s="122">
        <f t="shared" si="31"/>
        <v>1.3336335573885703</v>
      </c>
      <c r="I146" s="122">
        <f t="shared" si="31"/>
        <v>2.6508139675387352</v>
      </c>
      <c r="J146" s="122">
        <f t="shared" si="31"/>
        <v>2.196361148233108</v>
      </c>
      <c r="K146" s="122">
        <f t="shared" si="31"/>
        <v>3.0656958325505745</v>
      </c>
      <c r="L146" s="122">
        <f t="shared" si="31"/>
        <v>4.6461174260655911</v>
      </c>
      <c r="M146" s="122">
        <f t="shared" si="31"/>
        <v>5.5890285780339486</v>
      </c>
      <c r="N146" s="122">
        <f t="shared" si="31"/>
        <v>12.167244298238069</v>
      </c>
      <c r="O146" s="122">
        <f t="shared" si="31"/>
        <v>8.2530835760688923</v>
      </c>
      <c r="P146" s="122">
        <f t="shared" si="31"/>
        <v>5.7311614214957558</v>
      </c>
      <c r="Q146" s="122">
        <f t="shared" si="31"/>
        <v>8.4031338476339403</v>
      </c>
      <c r="R146" s="122">
        <f t="shared" si="31"/>
        <v>7.2812050773426273</v>
      </c>
      <c r="S146" s="122">
        <f t="shared" si="31"/>
        <v>6.5368811929739348</v>
      </c>
      <c r="T146" s="122">
        <f t="shared" si="31"/>
        <v>6.079466297121769</v>
      </c>
      <c r="U146" s="122">
        <f t="shared" si="31"/>
        <v>5.818613053389635</v>
      </c>
      <c r="V146" s="122">
        <f t="shared" si="31"/>
        <v>2.8944918449132988</v>
      </c>
      <c r="W146" s="122">
        <f t="shared" si="31"/>
        <v>14.371622859262073</v>
      </c>
      <c r="X146" s="122">
        <f t="shared" si="31"/>
        <v>19.086578554889122</v>
      </c>
      <c r="Y146" s="122">
        <f t="shared" si="31"/>
        <v>19.488535886072775</v>
      </c>
      <c r="DA146" s="130" t="s">
        <v>1818</v>
      </c>
    </row>
    <row r="147" spans="1:105" ht="12" customHeight="1" x14ac:dyDescent="0.25">
      <c r="A147" s="97" t="s">
        <v>53</v>
      </c>
      <c r="B147" s="98">
        <v>6.1962584282263082E-2</v>
      </c>
      <c r="C147" s="98">
        <v>9.2219016891945588E-2</v>
      </c>
      <c r="D147" s="98">
        <v>0.16073313104745685</v>
      </c>
      <c r="E147" s="98">
        <v>0.33047564822537845</v>
      </c>
      <c r="F147" s="98">
        <v>0.26362858720017612</v>
      </c>
      <c r="G147" s="98">
        <v>0.53018687755306382</v>
      </c>
      <c r="H147" s="98">
        <v>1.3336335573885703</v>
      </c>
      <c r="I147" s="98">
        <v>2.6508139675387352</v>
      </c>
      <c r="J147" s="98">
        <v>2.196361148233108</v>
      </c>
      <c r="K147" s="98">
        <v>3.0656958325505745</v>
      </c>
      <c r="L147" s="98">
        <v>4.6461174260655911</v>
      </c>
      <c r="M147" s="98">
        <v>5.5890285780339486</v>
      </c>
      <c r="N147" s="98">
        <v>12.167244298238069</v>
      </c>
      <c r="O147" s="98">
        <v>8.2530835760688923</v>
      </c>
      <c r="P147" s="98">
        <v>5.7311614214957558</v>
      </c>
      <c r="Q147" s="98">
        <v>8.4031338476339403</v>
      </c>
      <c r="R147" s="98">
        <v>7.2812050773426273</v>
      </c>
      <c r="S147" s="98">
        <v>6.5368811929739348</v>
      </c>
      <c r="T147" s="98">
        <v>6.079466297121769</v>
      </c>
      <c r="U147" s="98">
        <v>5.818613053389635</v>
      </c>
      <c r="V147" s="98">
        <v>2.8944918449132988</v>
      </c>
      <c r="W147" s="98">
        <v>14.371622859262073</v>
      </c>
      <c r="X147" s="98">
        <v>19.086578554889122</v>
      </c>
      <c r="Y147" s="98">
        <v>19.488535886072775</v>
      </c>
      <c r="DA147" s="63" t="s">
        <v>1819</v>
      </c>
    </row>
    <row r="148" spans="1:105" ht="12" customHeight="1" x14ac:dyDescent="0.25">
      <c r="A148" s="121" t="s">
        <v>55</v>
      </c>
      <c r="B148" s="122">
        <v>38.092851973575847</v>
      </c>
      <c r="C148" s="122">
        <v>38.442076417610387</v>
      </c>
      <c r="D148" s="122">
        <v>39.00405461424586</v>
      </c>
      <c r="E148" s="122">
        <v>42.650242565922596</v>
      </c>
      <c r="F148" s="122">
        <v>44.72075856301624</v>
      </c>
      <c r="G148" s="122">
        <v>59.631252601786656</v>
      </c>
      <c r="H148" s="122">
        <v>77.65677888930675</v>
      </c>
      <c r="I148" s="122">
        <v>85.037109439155017</v>
      </c>
      <c r="J148" s="122">
        <v>98.524124864231496</v>
      </c>
      <c r="K148" s="122">
        <v>114.89659569150932</v>
      </c>
      <c r="L148" s="122">
        <v>132.77264780644794</v>
      </c>
      <c r="M148" s="122">
        <v>153.27667997730822</v>
      </c>
      <c r="N148" s="122">
        <v>141.84355257518774</v>
      </c>
      <c r="O148" s="122">
        <v>148.14503697335581</v>
      </c>
      <c r="P148" s="122">
        <v>152.85095101880026</v>
      </c>
      <c r="Q148" s="122">
        <v>172.750753898916</v>
      </c>
      <c r="R148" s="122">
        <v>160.68575629631982</v>
      </c>
      <c r="S148" s="122">
        <v>149.75826831719499</v>
      </c>
      <c r="T148" s="122">
        <v>141.90717002075598</v>
      </c>
      <c r="U148" s="122">
        <v>137.70542140143706</v>
      </c>
      <c r="V148" s="122">
        <v>140.49882865334152</v>
      </c>
      <c r="W148" s="122">
        <v>127.40010910134934</v>
      </c>
      <c r="X148" s="122">
        <v>130.36357151911915</v>
      </c>
      <c r="Y148" s="122">
        <v>146.88868806024462</v>
      </c>
      <c r="DA148" s="130" t="s">
        <v>1820</v>
      </c>
    </row>
    <row r="149" spans="1:105" ht="12" customHeight="1" x14ac:dyDescent="0.25">
      <c r="A149" s="97" t="s">
        <v>132</v>
      </c>
      <c r="B149" s="98">
        <v>2.4146105658411057</v>
      </c>
      <c r="C149" s="98">
        <v>2.3930370643272254</v>
      </c>
      <c r="D149" s="98">
        <v>2.4023060409081851</v>
      </c>
      <c r="E149" s="98">
        <v>2.2089912802125569</v>
      </c>
      <c r="F149" s="98">
        <v>1.9639462515737329</v>
      </c>
      <c r="G149" s="98">
        <v>4.2051317793303769</v>
      </c>
      <c r="H149" s="98">
        <v>4.7061739745001212</v>
      </c>
      <c r="I149" s="98">
        <v>6.0157991330927976</v>
      </c>
      <c r="J149" s="98">
        <v>5.1936367389590297</v>
      </c>
      <c r="K149" s="98">
        <v>8.2434425101502793</v>
      </c>
      <c r="L149" s="98">
        <v>9.6869050307039402</v>
      </c>
      <c r="M149" s="98">
        <v>12.492790460494895</v>
      </c>
      <c r="N149" s="98">
        <v>14.303002248151929</v>
      </c>
      <c r="O149" s="98">
        <v>15.618418565084346</v>
      </c>
      <c r="P149" s="98">
        <v>15.305160351035747</v>
      </c>
      <c r="Q149" s="98">
        <v>14.989735562098197</v>
      </c>
      <c r="R149" s="98">
        <v>14.675940289852967</v>
      </c>
      <c r="S149" s="98">
        <v>13.997996012146038</v>
      </c>
      <c r="T149" s="98">
        <v>14.10701757761584</v>
      </c>
      <c r="U149" s="98">
        <v>14.311298402348292</v>
      </c>
      <c r="V149" s="98">
        <v>8.4750627225937993</v>
      </c>
      <c r="W149" s="98">
        <v>8.6443724720175155</v>
      </c>
      <c r="X149" s="98">
        <v>8.7715269272894911</v>
      </c>
      <c r="Y149" s="98">
        <v>8.7561084920046799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3.4692379763109351E-4</v>
      </c>
      <c r="D150" s="98">
        <v>3.6994852098640456E-4</v>
      </c>
      <c r="E150" s="98">
        <v>3.3564488066580044E-4</v>
      </c>
      <c r="F150" s="98">
        <v>2.648859506554757E-4</v>
      </c>
      <c r="G150" s="98">
        <v>6.256868542933151E-4</v>
      </c>
      <c r="H150" s="98">
        <v>5.8810376824008003E-4</v>
      </c>
      <c r="I150" s="98">
        <v>8.3791847053086806E-4</v>
      </c>
      <c r="J150" s="98">
        <v>9.726444055351204E-4</v>
      </c>
      <c r="K150" s="98">
        <v>2.4308151715701234E-3</v>
      </c>
      <c r="L150" s="98">
        <v>3.1626767519570146E-3</v>
      </c>
      <c r="M150" s="98">
        <v>5.7091843052206681E-3</v>
      </c>
      <c r="N150" s="98">
        <v>1.0786769153569332E-2</v>
      </c>
      <c r="O150" s="98">
        <v>1.302344119346131E-2</v>
      </c>
      <c r="P150" s="98">
        <v>1.3057063043866196E-2</v>
      </c>
      <c r="Q150" s="98">
        <v>1.3306471440010889E-2</v>
      </c>
      <c r="R150" s="98">
        <v>1.3416478437155863E-2</v>
      </c>
      <c r="S150" s="98">
        <v>1.3399024929487651E-2</v>
      </c>
      <c r="T150" s="98">
        <v>1.391949697621451E-2</v>
      </c>
      <c r="U150" s="98">
        <v>1.5259939876355776E-2</v>
      </c>
      <c r="V150" s="98">
        <v>9.0843138880853692E-3</v>
      </c>
      <c r="W150" s="98">
        <v>8.2239423056586769E-3</v>
      </c>
      <c r="X150" s="98">
        <v>1.0056522788433216E-2</v>
      </c>
      <c r="Y150" s="98">
        <v>1.0602664531297646E-2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8.1009258291859265E-5</v>
      </c>
      <c r="D151" s="101">
        <v>8.4512919638143246E-5</v>
      </c>
      <c r="E151" s="101">
        <v>9.3660785756963694E-5</v>
      </c>
      <c r="F151" s="101">
        <v>6.2858086910986844E-5</v>
      </c>
      <c r="G151" s="101">
        <v>1.2715969531857017E-4</v>
      </c>
      <c r="H151" s="101">
        <v>1.6132268021555035E-4</v>
      </c>
      <c r="I151" s="101">
        <v>1.8746029012756514E-4</v>
      </c>
      <c r="J151" s="101">
        <v>2.4564637309043959E-4</v>
      </c>
      <c r="K151" s="101">
        <v>5.7346751364730018E-4</v>
      </c>
      <c r="L151" s="101">
        <v>7.160976034996287E-4</v>
      </c>
      <c r="M151" s="101">
        <v>1.4915368687302179E-3</v>
      </c>
      <c r="N151" s="101">
        <v>1.7185587717223135E-3</v>
      </c>
      <c r="O151" s="101">
        <v>2.2363522901859131E-3</v>
      </c>
      <c r="P151" s="101">
        <v>2.3044000636466598E-3</v>
      </c>
      <c r="Q151" s="101">
        <v>3.5540543357949102E-3</v>
      </c>
      <c r="R151" s="101">
        <v>3.4755066031515987E-3</v>
      </c>
      <c r="S151" s="101">
        <v>3.2733772065526392E-3</v>
      </c>
      <c r="T151" s="101">
        <v>3.4885982857670336E-3</v>
      </c>
      <c r="U151" s="101">
        <v>3.7552893083833828E-3</v>
      </c>
      <c r="V151" s="101">
        <v>2.4235119785052097E-3</v>
      </c>
      <c r="W151" s="101">
        <v>1.7625605852201838E-3</v>
      </c>
      <c r="X151" s="101">
        <v>2.5423297246624419E-3</v>
      </c>
      <c r="Y151" s="101">
        <v>3.3192215459857287E-3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2.6591453933923426E-4</v>
      </c>
      <c r="D152" s="104">
        <v>2.8543560134826134E-4</v>
      </c>
      <c r="E152" s="104">
        <v>2.4198409490883672E-4</v>
      </c>
      <c r="F152" s="104">
        <v>2.0202786374448885E-4</v>
      </c>
      <c r="G152" s="104">
        <v>4.9852715897474495E-4</v>
      </c>
      <c r="H152" s="104">
        <v>4.2678108802452966E-4</v>
      </c>
      <c r="I152" s="104">
        <v>6.5045818040330289E-4</v>
      </c>
      <c r="J152" s="104">
        <v>7.2699803244468081E-4</v>
      </c>
      <c r="K152" s="104">
        <v>1.8573476579228231E-3</v>
      </c>
      <c r="L152" s="104">
        <v>2.4465791484573861E-3</v>
      </c>
      <c r="M152" s="104">
        <v>4.2176474364904503E-3</v>
      </c>
      <c r="N152" s="104">
        <v>9.0682103818470194E-3</v>
      </c>
      <c r="O152" s="104">
        <v>1.0787088903275396E-2</v>
      </c>
      <c r="P152" s="104">
        <v>1.0752662980219537E-2</v>
      </c>
      <c r="Q152" s="104">
        <v>9.7524171042159789E-3</v>
      </c>
      <c r="R152" s="104">
        <v>9.9409718340042631E-3</v>
      </c>
      <c r="S152" s="104">
        <v>1.0125647722935012E-2</v>
      </c>
      <c r="T152" s="104">
        <v>1.0430898690447476E-2</v>
      </c>
      <c r="U152" s="104">
        <v>1.1504650567972393E-2</v>
      </c>
      <c r="V152" s="104">
        <v>6.6608019095801595E-3</v>
      </c>
      <c r="W152" s="104">
        <v>6.4613817204384923E-3</v>
      </c>
      <c r="X152" s="104">
        <v>7.514193063770774E-3</v>
      </c>
      <c r="Y152" s="104">
        <v>7.2834429853119182E-3</v>
      </c>
      <c r="DA152" s="132" t="s">
        <v>1824</v>
      </c>
    </row>
    <row r="153" spans="1:105" ht="12" customHeight="1" x14ac:dyDescent="0.25">
      <c r="A153" s="106" t="s">
        <v>124</v>
      </c>
      <c r="B153" s="101">
        <v>10.494879406914606</v>
      </c>
      <c r="C153" s="101">
        <v>9.0335400348164114</v>
      </c>
      <c r="D153" s="101">
        <v>9.4260259346658959</v>
      </c>
      <c r="E153" s="101">
        <v>8.4768621783202995</v>
      </c>
      <c r="F153" s="101">
        <v>6.7736401360042926</v>
      </c>
      <c r="G153" s="101">
        <v>8.2812662883247938</v>
      </c>
      <c r="H153" s="101">
        <v>8.4594379393792938</v>
      </c>
      <c r="I153" s="101">
        <v>6.5903404477786545</v>
      </c>
      <c r="J153" s="101">
        <v>6.0416464244663395</v>
      </c>
      <c r="K153" s="101">
        <v>6.5598387506669456</v>
      </c>
      <c r="L153" s="101">
        <v>8.7647514093888006</v>
      </c>
      <c r="M153" s="101">
        <v>7.1580977608217324</v>
      </c>
      <c r="N153" s="101">
        <v>5.6904763694138918</v>
      </c>
      <c r="O153" s="101">
        <v>6.4654714619830118</v>
      </c>
      <c r="P153" s="101">
        <v>5.9430078339701682</v>
      </c>
      <c r="Q153" s="101">
        <v>5.850895482605682</v>
      </c>
      <c r="R153" s="101">
        <v>4.9041044451877429</v>
      </c>
      <c r="S153" s="101">
        <v>6.4605609666082149</v>
      </c>
      <c r="T153" s="101">
        <v>6.9225994335560381</v>
      </c>
      <c r="U153" s="101">
        <v>7.1471636130490221</v>
      </c>
      <c r="V153" s="101">
        <v>5.2968456775380348</v>
      </c>
      <c r="W153" s="101">
        <v>5.0617871716751939</v>
      </c>
      <c r="X153" s="101">
        <v>4.5436380149737641</v>
      </c>
      <c r="Y153" s="101">
        <v>4.3732884005145651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1.4030568281864517E-3</v>
      </c>
      <c r="D154" s="104">
        <v>1.6883567246494884E-3</v>
      </c>
      <c r="E154" s="104">
        <v>1.689932908228354E-3</v>
      </c>
      <c r="F154" s="104">
        <v>1.4806045136149194E-3</v>
      </c>
      <c r="G154" s="104">
        <v>1.592376831807163E-3</v>
      </c>
      <c r="H154" s="104">
        <v>1.4489355697771696E-3</v>
      </c>
      <c r="I154" s="104">
        <v>9.8086135079758735E-4</v>
      </c>
      <c r="J154" s="104">
        <v>1.2446938622154219E-3</v>
      </c>
      <c r="K154" s="104">
        <v>1.8761811263240779E-3</v>
      </c>
      <c r="L154" s="104">
        <v>3.9618242818945468E-3</v>
      </c>
      <c r="M154" s="104">
        <v>3.5240428456350453E-3</v>
      </c>
      <c r="N154" s="104">
        <v>3.6831031725669656E-3</v>
      </c>
      <c r="O154" s="104">
        <v>5.1766453979244804E-3</v>
      </c>
      <c r="P154" s="104">
        <v>4.5107820262936518E-3</v>
      </c>
      <c r="Q154" s="104">
        <v>4.1296178908640313E-3</v>
      </c>
      <c r="R154" s="104">
        <v>3.0624832152229657E-3</v>
      </c>
      <c r="S154" s="104">
        <v>5.5846791897812267E-3</v>
      </c>
      <c r="T154" s="104">
        <v>7.2798898231362643E-3</v>
      </c>
      <c r="U154" s="104">
        <v>8.0909561630243924E-3</v>
      </c>
      <c r="V154" s="104">
        <v>5.4215399632710215E-3</v>
      </c>
      <c r="W154" s="104">
        <v>5.6572940881653988E-3</v>
      </c>
      <c r="X154" s="104">
        <v>5.5412430063102504E-3</v>
      </c>
      <c r="Y154" s="104">
        <v>5.7996405269081178E-3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3.27462753721481E-4</v>
      </c>
      <c r="D155" s="98">
        <v>3.8572241131953547E-4</v>
      </c>
      <c r="E155" s="98">
        <v>4.7173647459757413E-4</v>
      </c>
      <c r="F155" s="98">
        <v>3.5141204599816806E-4</v>
      </c>
      <c r="G155" s="98">
        <v>3.2290169774066473E-4</v>
      </c>
      <c r="H155" s="98">
        <v>3.9542810931213169E-4</v>
      </c>
      <c r="I155" s="98">
        <v>2.178929605676617E-4</v>
      </c>
      <c r="J155" s="98">
        <v>3.1721607744559041E-4</v>
      </c>
      <c r="K155" s="98">
        <v>4.3572654666239915E-4</v>
      </c>
      <c r="L155" s="98">
        <v>9.0176456233582731E-4</v>
      </c>
      <c r="M155" s="98">
        <v>9.1961309266653743E-4</v>
      </c>
      <c r="N155" s="98">
        <v>5.8067930438683742E-4</v>
      </c>
      <c r="O155" s="98">
        <v>8.8405178821969249E-4</v>
      </c>
      <c r="P155" s="98">
        <v>7.9263303231507526E-4</v>
      </c>
      <c r="Q155" s="98">
        <v>1.101415893197325E-3</v>
      </c>
      <c r="R155" s="98">
        <v>7.8473615351586979E-4</v>
      </c>
      <c r="S155" s="98">
        <v>1.3611924663556579E-3</v>
      </c>
      <c r="T155" s="98">
        <v>1.8206737595949463E-3</v>
      </c>
      <c r="U155" s="98">
        <v>1.9909622270422667E-3</v>
      </c>
      <c r="V155" s="98">
        <v>1.4482394650646604E-3</v>
      </c>
      <c r="W155" s="98">
        <v>1.207152489008924E-3</v>
      </c>
      <c r="X155" s="98">
        <v>1.4035187806593816E-3</v>
      </c>
      <c r="Y155" s="98">
        <v>1.8269839963174393E-3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1.0755940744649707E-3</v>
      </c>
      <c r="D156" s="98">
        <v>1.3026343133299529E-3</v>
      </c>
      <c r="E156" s="98">
        <v>1.2181964336307799E-3</v>
      </c>
      <c r="F156" s="98">
        <v>1.1291924676167513E-3</v>
      </c>
      <c r="G156" s="98">
        <v>1.2694751340664983E-3</v>
      </c>
      <c r="H156" s="98">
        <v>1.053507460465038E-3</v>
      </c>
      <c r="I156" s="98">
        <v>7.6296839022992557E-4</v>
      </c>
      <c r="J156" s="98">
        <v>9.2747778476983149E-4</v>
      </c>
      <c r="K156" s="98">
        <v>1.4404545796616788E-3</v>
      </c>
      <c r="L156" s="98">
        <v>3.0600597195587194E-3</v>
      </c>
      <c r="M156" s="98">
        <v>2.604429752968508E-3</v>
      </c>
      <c r="N156" s="98">
        <v>3.102423868180128E-3</v>
      </c>
      <c r="O156" s="98">
        <v>4.2925936097047883E-3</v>
      </c>
      <c r="P156" s="98">
        <v>3.7181489939785766E-3</v>
      </c>
      <c r="Q156" s="98">
        <v>3.0282019976667065E-3</v>
      </c>
      <c r="R156" s="98">
        <v>2.2777470617070957E-3</v>
      </c>
      <c r="S156" s="98">
        <v>4.2234867234255688E-3</v>
      </c>
      <c r="T156" s="98">
        <v>5.4592160635413183E-3</v>
      </c>
      <c r="U156" s="98">
        <v>6.0999939359821257E-3</v>
      </c>
      <c r="V156" s="98">
        <v>3.9733004982063615E-3</v>
      </c>
      <c r="W156" s="98">
        <v>4.4501415991564748E-3</v>
      </c>
      <c r="X156" s="98">
        <v>4.1377242256508693E-3</v>
      </c>
      <c r="Y156" s="98">
        <v>3.9726565305906788E-3</v>
      </c>
      <c r="DA156" s="63" t="s">
        <v>1828</v>
      </c>
    </row>
    <row r="157" spans="1:105" ht="12" customHeight="1" x14ac:dyDescent="0.25">
      <c r="A157" s="106" t="s">
        <v>122</v>
      </c>
      <c r="B157" s="101">
        <v>25.183362000820132</v>
      </c>
      <c r="C157" s="101">
        <v>26.658449029681808</v>
      </c>
      <c r="D157" s="101">
        <v>26.779829202305791</v>
      </c>
      <c r="E157" s="101">
        <v>31.500348755281728</v>
      </c>
      <c r="F157" s="101">
        <v>35.547036297136039</v>
      </c>
      <c r="G157" s="101">
        <v>46.59631737888548</v>
      </c>
      <c r="H157" s="101">
        <v>63.799031980500644</v>
      </c>
      <c r="I157" s="101">
        <v>71.17667839737156</v>
      </c>
      <c r="J157" s="101">
        <v>84.652388295665148</v>
      </c>
      <c r="K157" s="101">
        <v>96.243577366920135</v>
      </c>
      <c r="L157" s="101">
        <v>109.67992467846371</v>
      </c>
      <c r="M157" s="101">
        <v>127.16103931390113</v>
      </c>
      <c r="N157" s="101">
        <v>113.95879369668322</v>
      </c>
      <c r="O157" s="101">
        <v>117.56847191064561</v>
      </c>
      <c r="P157" s="101">
        <v>122.2016135044498</v>
      </c>
      <c r="Q157" s="101">
        <v>140.84221415987375</v>
      </c>
      <c r="R157" s="101">
        <v>130.65890756577457</v>
      </c>
      <c r="S157" s="101">
        <v>119.43806053826725</v>
      </c>
      <c r="T157" s="101">
        <v>111.12373583852251</v>
      </c>
      <c r="U157" s="101">
        <v>106.52334795441854</v>
      </c>
      <c r="V157" s="101">
        <v>115.42234175796575</v>
      </c>
      <c r="W157" s="101">
        <v>102.59618798698811</v>
      </c>
      <c r="X157" s="101">
        <v>103.99184217469291</v>
      </c>
      <c r="Y157" s="101">
        <v>116.68130185292429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0.35530030815912167</v>
      </c>
      <c r="D158" s="104">
        <v>0.39383513112035795</v>
      </c>
      <c r="E158" s="104">
        <v>0.46201477431911714</v>
      </c>
      <c r="F158" s="104">
        <v>0.43439038783789857</v>
      </c>
      <c r="G158" s="104">
        <v>0.54631909155990599</v>
      </c>
      <c r="H158" s="104">
        <v>0.69009795558867315</v>
      </c>
      <c r="I158" s="104">
        <v>1.2524726810906728</v>
      </c>
      <c r="J158" s="104">
        <v>2.634236066873235</v>
      </c>
      <c r="K158" s="104">
        <v>3.8454300674740707</v>
      </c>
      <c r="L158" s="104">
        <v>4.6339421868576425</v>
      </c>
      <c r="M158" s="104">
        <v>6.4555192149396028</v>
      </c>
      <c r="N158" s="104">
        <v>7.8768103886125687</v>
      </c>
      <c r="O158" s="104">
        <v>8.4744749490514426</v>
      </c>
      <c r="P158" s="104">
        <v>9.3836014842743758</v>
      </c>
      <c r="Q158" s="104">
        <v>11.050472605007483</v>
      </c>
      <c r="R158" s="104">
        <v>10.430325033852178</v>
      </c>
      <c r="S158" s="104">
        <v>9.842667096054214</v>
      </c>
      <c r="T158" s="104">
        <v>9.7326177842622492</v>
      </c>
      <c r="U158" s="104">
        <v>9.7002605355818456</v>
      </c>
      <c r="V158" s="104">
        <v>11.290072641392575</v>
      </c>
      <c r="W158" s="104">
        <v>11.083880234274696</v>
      </c>
      <c r="X158" s="104">
        <v>13.040966636368228</v>
      </c>
      <c r="Y158" s="104">
        <v>17.061587009742876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8.2957118702756405E-2</v>
      </c>
      <c r="D159" s="98">
        <v>8.994667100883505E-2</v>
      </c>
      <c r="E159" s="98">
        <v>0.12889604992808112</v>
      </c>
      <c r="F159" s="98">
        <v>0.10304032804349882</v>
      </c>
      <c r="G159" s="98">
        <v>0.11103804506151982</v>
      </c>
      <c r="H159" s="98">
        <v>0.18906839173549783</v>
      </c>
      <c r="I159" s="98">
        <v>0.27893953173526531</v>
      </c>
      <c r="J159" s="98">
        <v>0.67228188585547788</v>
      </c>
      <c r="K159" s="98">
        <v>0.9078719843688462</v>
      </c>
      <c r="L159" s="98">
        <v>1.0500514496859932</v>
      </c>
      <c r="M159" s="98">
        <v>1.6878812384617929</v>
      </c>
      <c r="N159" s="98">
        <v>1.2476989739387743</v>
      </c>
      <c r="O159" s="98">
        <v>1.445197901222836</v>
      </c>
      <c r="P159" s="98">
        <v>1.6465428872650483</v>
      </c>
      <c r="Q159" s="98">
        <v>2.9441079183977492</v>
      </c>
      <c r="R159" s="98">
        <v>2.6953408019378369</v>
      </c>
      <c r="S159" s="98">
        <v>2.3984955581942127</v>
      </c>
      <c r="T159" s="98">
        <v>2.4350080822269646</v>
      </c>
      <c r="U159" s="98">
        <v>2.3837661652843276</v>
      </c>
      <c r="V159" s="98">
        <v>3.0173516206477831</v>
      </c>
      <c r="W159" s="98">
        <v>2.3620770601731595</v>
      </c>
      <c r="X159" s="98">
        <v>3.2947730070255705</v>
      </c>
      <c r="Y159" s="98">
        <v>5.3786202334109205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0.27234318945636526</v>
      </c>
      <c r="D160" s="98">
        <v>0.30388846011152287</v>
      </c>
      <c r="E160" s="98">
        <v>0.33311872439103601</v>
      </c>
      <c r="F160" s="98">
        <v>0.33135005979439974</v>
      </c>
      <c r="G160" s="98">
        <v>0.43528104649838617</v>
      </c>
      <c r="H160" s="98">
        <v>0.50102956385317532</v>
      </c>
      <c r="I160" s="98">
        <v>0.97353314935540747</v>
      </c>
      <c r="J160" s="98">
        <v>1.961954181017757</v>
      </c>
      <c r="K160" s="98">
        <v>2.9375580831052246</v>
      </c>
      <c r="L160" s="98">
        <v>3.5838907371716493</v>
      </c>
      <c r="M160" s="98">
        <v>4.7676379764778103</v>
      </c>
      <c r="N160" s="98">
        <v>6.6291114146737939</v>
      </c>
      <c r="O160" s="98">
        <v>7.0292770478286064</v>
      </c>
      <c r="P160" s="98">
        <v>7.7370585970093284</v>
      </c>
      <c r="Q160" s="98">
        <v>8.1063646866097336</v>
      </c>
      <c r="R160" s="98">
        <v>7.73498423191434</v>
      </c>
      <c r="S160" s="98">
        <v>7.4441715378600009</v>
      </c>
      <c r="T160" s="98">
        <v>7.2976097020352855</v>
      </c>
      <c r="U160" s="98">
        <v>7.3164943702975185</v>
      </c>
      <c r="V160" s="98">
        <v>8.2727210207447914</v>
      </c>
      <c r="W160" s="98">
        <v>8.7218031741015363</v>
      </c>
      <c r="X160" s="98">
        <v>9.7461936293426579</v>
      </c>
      <c r="Y160" s="98">
        <v>11.682966776331956</v>
      </c>
      <c r="DA160" s="63" t="s">
        <v>1832</v>
      </c>
    </row>
    <row r="161" spans="1:105" ht="12" customHeight="1" x14ac:dyDescent="0.25">
      <c r="A161" s="121" t="s">
        <v>54</v>
      </c>
      <c r="B161" s="122">
        <v>16.161197239058517</v>
      </c>
      <c r="C161" s="122">
        <v>16.730254288835816</v>
      </c>
      <c r="D161" s="122">
        <v>16.699632094790719</v>
      </c>
      <c r="E161" s="122">
        <v>17.431942075157348</v>
      </c>
      <c r="F161" s="122">
        <v>19.117244884354683</v>
      </c>
      <c r="G161" s="122">
        <v>24.580856331935362</v>
      </c>
      <c r="H161" s="122">
        <v>28.768150164467954</v>
      </c>
      <c r="I161" s="122">
        <v>30.774144228577857</v>
      </c>
      <c r="J161" s="122">
        <v>31.189222965486138</v>
      </c>
      <c r="K161" s="122">
        <v>34.80753459972501</v>
      </c>
      <c r="L161" s="122">
        <v>41.534503617556958</v>
      </c>
      <c r="M161" s="122">
        <v>41.401351649964639</v>
      </c>
      <c r="N161" s="122">
        <v>38.761638999689659</v>
      </c>
      <c r="O161" s="122">
        <v>40.250263838954019</v>
      </c>
      <c r="P161" s="122">
        <v>38.679452714155111</v>
      </c>
      <c r="Q161" s="122">
        <v>40.124921471728783</v>
      </c>
      <c r="R161" s="122">
        <v>35.256123034511759</v>
      </c>
      <c r="S161" s="122">
        <v>40.073384567321568</v>
      </c>
      <c r="T161" s="122">
        <v>39.636356981519882</v>
      </c>
      <c r="U161" s="122">
        <v>38.664734478845219</v>
      </c>
      <c r="V161" s="122">
        <v>56.593154203476047</v>
      </c>
      <c r="W161" s="122">
        <v>51.539436948842038</v>
      </c>
      <c r="X161" s="122">
        <v>48.297271443393171</v>
      </c>
      <c r="Y161" s="122">
        <v>48.883020665923951</v>
      </c>
      <c r="DA161" s="130" t="s">
        <v>1833</v>
      </c>
    </row>
    <row r="162" spans="1:105" ht="12" customHeight="1" x14ac:dyDescent="0.25">
      <c r="A162" s="97" t="s">
        <v>202</v>
      </c>
      <c r="B162" s="98">
        <v>7.4462874310160285E-2</v>
      </c>
      <c r="C162" s="98">
        <v>7.2889961049026245E-2</v>
      </c>
      <c r="D162" s="98">
        <v>7.2518987588503961E-2</v>
      </c>
      <c r="E162" s="98">
        <v>6.4375175419153219E-2</v>
      </c>
      <c r="F162" s="98">
        <v>5.4617451476683856E-2</v>
      </c>
      <c r="G162" s="98">
        <v>0.10956964368964175</v>
      </c>
      <c r="H162" s="98">
        <v>0.1144806382820147</v>
      </c>
      <c r="I162" s="98">
        <v>0.14220963166768497</v>
      </c>
      <c r="J162" s="98">
        <v>0.11886302587305994</v>
      </c>
      <c r="K162" s="98">
        <v>0.17942135946164384</v>
      </c>
      <c r="L162" s="98">
        <v>0.20081373439427264</v>
      </c>
      <c r="M162" s="98">
        <v>0.25007679195086002</v>
      </c>
      <c r="N162" s="98">
        <v>0.27747233905138324</v>
      </c>
      <c r="O162" s="98">
        <v>0.29779898085545298</v>
      </c>
      <c r="P162" s="98">
        <v>0.28912143034195531</v>
      </c>
      <c r="Q162" s="98">
        <v>0.29056012880548998</v>
      </c>
      <c r="R162" s="98">
        <v>0.28323387975140263</v>
      </c>
      <c r="S162" s="98">
        <v>0.26790102756946926</v>
      </c>
      <c r="T162" s="98">
        <v>0.2680649680951791</v>
      </c>
      <c r="U162" s="98">
        <v>0.26918566375031949</v>
      </c>
      <c r="V162" s="98">
        <v>0.20836963018747592</v>
      </c>
      <c r="W162" s="98">
        <v>0.20837826851990768</v>
      </c>
      <c r="X162" s="98">
        <v>0.2092699002483161</v>
      </c>
      <c r="Y162" s="98">
        <v>0.20734754202906339</v>
      </c>
      <c r="DA162" s="63" t="s">
        <v>1834</v>
      </c>
    </row>
    <row r="163" spans="1:105" ht="12" customHeight="1" x14ac:dyDescent="0.25">
      <c r="A163" s="97" t="s">
        <v>50</v>
      </c>
      <c r="B163" s="98">
        <v>14.537945373761799</v>
      </c>
      <c r="C163" s="98">
        <v>14.612681935004304</v>
      </c>
      <c r="D163" s="98">
        <v>15.29587571529332</v>
      </c>
      <c r="E163" s="98">
        <v>16.249054573364514</v>
      </c>
      <c r="F163" s="98">
        <v>17.195234432801179</v>
      </c>
      <c r="G163" s="98">
        <v>21.025421222641604</v>
      </c>
      <c r="H163" s="98">
        <v>23.978025398240725</v>
      </c>
      <c r="I163" s="98">
        <v>24.449901018263819</v>
      </c>
      <c r="J163" s="98">
        <v>23.684032454605813</v>
      </c>
      <c r="K163" s="98">
        <v>26.244225181978202</v>
      </c>
      <c r="L163" s="98">
        <v>30.016586999832484</v>
      </c>
      <c r="M163" s="98">
        <v>26.470198236624604</v>
      </c>
      <c r="N163" s="98">
        <v>23.061255754371722</v>
      </c>
      <c r="O163" s="98">
        <v>25.306077615295088</v>
      </c>
      <c r="P163" s="98">
        <v>22.574535824581332</v>
      </c>
      <c r="Q163" s="98">
        <v>22.449623479099657</v>
      </c>
      <c r="R163" s="98">
        <v>18.049060398260863</v>
      </c>
      <c r="S163" s="98">
        <v>22.184602154177327</v>
      </c>
      <c r="T163" s="98">
        <v>22.096887632054905</v>
      </c>
      <c r="U163" s="98">
        <v>21.360976584261152</v>
      </c>
      <c r="V163" s="98">
        <v>27.613918238089074</v>
      </c>
      <c r="W163" s="98">
        <v>25.655889670295025</v>
      </c>
      <c r="X163" s="98">
        <v>22.86210666204509</v>
      </c>
      <c r="Y163" s="98">
        <v>22.05234136007973</v>
      </c>
      <c r="DA163" s="63" t="s">
        <v>1835</v>
      </c>
    </row>
    <row r="164" spans="1:105" ht="12" customHeight="1" x14ac:dyDescent="0.25">
      <c r="A164" s="109" t="s">
        <v>120</v>
      </c>
      <c r="B164" s="33">
        <v>1.5487889909865551</v>
      </c>
      <c r="C164" s="33">
        <v>2.0446823927824873</v>
      </c>
      <c r="D164" s="33">
        <v>1.3312373919088933</v>
      </c>
      <c r="E164" s="33">
        <v>1.1185123263736803</v>
      </c>
      <c r="F164" s="33">
        <v>1.86739300007682</v>
      </c>
      <c r="G164" s="33">
        <v>3.4458654656041157</v>
      </c>
      <c r="H164" s="33">
        <v>4.6756441279452137</v>
      </c>
      <c r="I164" s="33">
        <v>6.1820335786463501</v>
      </c>
      <c r="J164" s="33">
        <v>7.3863274850072642</v>
      </c>
      <c r="K164" s="33">
        <v>8.3838880582851658</v>
      </c>
      <c r="L164" s="33">
        <v>11.317102883330202</v>
      </c>
      <c r="M164" s="33">
        <v>14.681076621389177</v>
      </c>
      <c r="N164" s="33">
        <v>15.422910906266557</v>
      </c>
      <c r="O164" s="33">
        <v>14.646387242803478</v>
      </c>
      <c r="P164" s="33">
        <v>15.815795459231824</v>
      </c>
      <c r="Q164" s="33">
        <v>17.384737863823638</v>
      </c>
      <c r="R164" s="33">
        <v>16.923828756499489</v>
      </c>
      <c r="S164" s="33">
        <v>17.620881385574773</v>
      </c>
      <c r="T164" s="33">
        <v>17.271404381369798</v>
      </c>
      <c r="U164" s="33">
        <v>17.034572230833749</v>
      </c>
      <c r="V164" s="33">
        <v>28.7708663351995</v>
      </c>
      <c r="W164" s="33">
        <v>25.675169010027105</v>
      </c>
      <c r="X164" s="33">
        <v>25.225894881099769</v>
      </c>
      <c r="Y164" s="33">
        <v>26.623331763815155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0.42602379520009848</v>
      </c>
      <c r="C166" s="119">
        <f t="shared" si="32"/>
        <v>0.4317785834068113</v>
      </c>
      <c r="D166" s="119">
        <f t="shared" si="32"/>
        <v>0.43690428804320663</v>
      </c>
      <c r="E166" s="119">
        <f t="shared" si="32"/>
        <v>0.44813841832160634</v>
      </c>
      <c r="F166" s="119">
        <f t="shared" si="32"/>
        <v>0.46969702547782005</v>
      </c>
      <c r="G166" s="119">
        <f t="shared" si="32"/>
        <v>0.48812501791781276</v>
      </c>
      <c r="H166" s="119">
        <f t="shared" si="32"/>
        <v>0.50802829926801607</v>
      </c>
      <c r="I166" s="119">
        <f t="shared" si="32"/>
        <v>0.52316703837932854</v>
      </c>
      <c r="J166" s="119">
        <f t="shared" si="32"/>
        <v>0.53853366376043454</v>
      </c>
      <c r="K166" s="119">
        <f t="shared" si="32"/>
        <v>0.5498627950057664</v>
      </c>
      <c r="L166" s="119">
        <f t="shared" si="32"/>
        <v>0.56270077500458748</v>
      </c>
      <c r="M166" s="119">
        <f t="shared" si="32"/>
        <v>0.57506642395270768</v>
      </c>
      <c r="N166" s="119">
        <f t="shared" si="32"/>
        <v>0.586839259202385</v>
      </c>
      <c r="O166" s="119">
        <f t="shared" si="32"/>
        <v>0.5923782645966098</v>
      </c>
      <c r="P166" s="119">
        <f t="shared" si="32"/>
        <v>0.59599179901100585</v>
      </c>
      <c r="Q166" s="119">
        <f t="shared" si="32"/>
        <v>0.59936608141999337</v>
      </c>
      <c r="R166" s="119">
        <f t="shared" ref="R166:V166" si="33">IF(R142=0,"",R142/R118)</f>
        <v>0.60117677798960534</v>
      </c>
      <c r="S166" s="119">
        <f t="shared" si="33"/>
        <v>0.60421260917579334</v>
      </c>
      <c r="T166" s="119">
        <f t="shared" si="33"/>
        <v>0.60933245612075748</v>
      </c>
      <c r="U166" s="119">
        <f t="shared" si="33"/>
        <v>0.61572263306878783</v>
      </c>
      <c r="V166" s="119">
        <f t="shared" si="33"/>
        <v>0.62636283896372436</v>
      </c>
      <c r="W166" s="119">
        <f t="shared" ref="W166:Y166" si="34">IF(W142=0,"",W142/W118)</f>
        <v>0.64394927417346748</v>
      </c>
      <c r="X166" s="119">
        <f t="shared" si="34"/>
        <v>0.66170296403156248</v>
      </c>
      <c r="Y166" s="119">
        <f t="shared" si="34"/>
        <v>0.67864071400469972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0.4034564466748482</v>
      </c>
      <c r="C167" s="124">
        <f t="shared" si="35"/>
        <v>0.41069814447245401</v>
      </c>
      <c r="D167" s="124">
        <f t="shared" si="35"/>
        <v>0.41564394873625965</v>
      </c>
      <c r="E167" s="124">
        <f t="shared" si="35"/>
        <v>0.42623602433381863</v>
      </c>
      <c r="F167" s="124">
        <f t="shared" si="35"/>
        <v>0.44510324406437229</v>
      </c>
      <c r="G167" s="124">
        <f t="shared" si="35"/>
        <v>0.47351581279058014</v>
      </c>
      <c r="H167" s="124">
        <f t="shared" si="35"/>
        <v>0.49285922186745734</v>
      </c>
      <c r="I167" s="124">
        <f t="shared" si="35"/>
        <v>0.50873076959366081</v>
      </c>
      <c r="J167" s="124">
        <f t="shared" si="35"/>
        <v>0.52216997978166557</v>
      </c>
      <c r="K167" s="124">
        <f t="shared" si="35"/>
        <v>0.5384781075742372</v>
      </c>
      <c r="L167" s="124">
        <f t="shared" si="35"/>
        <v>0.55225017460164771</v>
      </c>
      <c r="M167" s="124">
        <f t="shared" si="35"/>
        <v>0.56577913177533801</v>
      </c>
      <c r="N167" s="124">
        <f t="shared" si="35"/>
        <v>0.57653191131145964</v>
      </c>
      <c r="O167" s="124">
        <f t="shared" si="35"/>
        <v>0.58391641193529076</v>
      </c>
      <c r="P167" s="124">
        <f t="shared" si="35"/>
        <v>0.58611451693612016</v>
      </c>
      <c r="Q167" s="124">
        <f t="shared" si="35"/>
        <v>0.58780140896578637</v>
      </c>
      <c r="R167" s="124">
        <f t="shared" ref="R167:V167" si="36">IF(R143=0,"",R143/R119)</f>
        <v>0.58941022041202851</v>
      </c>
      <c r="S167" s="124">
        <f t="shared" si="36"/>
        <v>0.59146385306588456</v>
      </c>
      <c r="T167" s="124">
        <f t="shared" si="36"/>
        <v>0.59364084157737596</v>
      </c>
      <c r="U167" s="124">
        <f t="shared" si="36"/>
        <v>0.59802303662727097</v>
      </c>
      <c r="V167" s="124">
        <f t="shared" si="36"/>
        <v>0.60806975626744275</v>
      </c>
      <c r="W167" s="124">
        <f t="shared" ref="W167:Y167" si="37">IF(W143=0,"",W143/W119)</f>
        <v>0.62173591949237939</v>
      </c>
      <c r="X167" s="124">
        <f t="shared" si="37"/>
        <v>0.63690811204093722</v>
      </c>
      <c r="Y167" s="124">
        <f t="shared" si="37"/>
        <v>0.65250289201307821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0.40109549975874892</v>
      </c>
      <c r="C168" s="111">
        <f t="shared" si="38"/>
        <v>0.40836579487000979</v>
      </c>
      <c r="D168" s="111">
        <f t="shared" si="38"/>
        <v>0.41333812337049153</v>
      </c>
      <c r="E168" s="111">
        <f t="shared" si="38"/>
        <v>0.42397281391457103</v>
      </c>
      <c r="F168" s="111">
        <f t="shared" si="38"/>
        <v>0.44283657545471128</v>
      </c>
      <c r="G168" s="111">
        <f t="shared" si="38"/>
        <v>0.47128194918403987</v>
      </c>
      <c r="H168" s="111">
        <f t="shared" si="38"/>
        <v>0.49067092971911797</v>
      </c>
      <c r="I168" s="111">
        <f t="shared" si="38"/>
        <v>0.50657690150947421</v>
      </c>
      <c r="J168" s="111">
        <f t="shared" si="38"/>
        <v>0.52004423138828149</v>
      </c>
      <c r="K168" s="111">
        <f t="shared" si="38"/>
        <v>0.53639463538362708</v>
      </c>
      <c r="L168" s="111">
        <f t="shared" si="38"/>
        <v>0.55020415562376468</v>
      </c>
      <c r="M168" s="111">
        <f t="shared" si="38"/>
        <v>0.56378144593506363</v>
      </c>
      <c r="N168" s="111">
        <f t="shared" si="38"/>
        <v>0.57462490602641048</v>
      </c>
      <c r="O168" s="111">
        <f t="shared" si="38"/>
        <v>0.58203267223484034</v>
      </c>
      <c r="P168" s="111">
        <f t="shared" si="38"/>
        <v>0.58422930848381871</v>
      </c>
      <c r="Q168" s="111">
        <f t="shared" si="38"/>
        <v>0.58591593067364967</v>
      </c>
      <c r="R168" s="111">
        <f t="shared" ref="R168:V168" si="39">IF(R144=0,"",R144/R120)</f>
        <v>0.58753460421768666</v>
      </c>
      <c r="S168" s="111">
        <f t="shared" si="39"/>
        <v>0.58958548846215064</v>
      </c>
      <c r="T168" s="111">
        <f t="shared" si="39"/>
        <v>0.59176870473582388</v>
      </c>
      <c r="U168" s="111">
        <f t="shared" si="39"/>
        <v>0.59616006214787143</v>
      </c>
      <c r="V168" s="111">
        <f t="shared" si="39"/>
        <v>0.60619105808859419</v>
      </c>
      <c r="W168" s="111">
        <f t="shared" ref="W168:Y168" si="40">IF(W144=0,"",W144/W120)</f>
        <v>0.6198828572534123</v>
      </c>
      <c r="X168" s="111">
        <f t="shared" si="40"/>
        <v>0.63510357017642938</v>
      </c>
      <c r="Y168" s="111">
        <f t="shared" si="40"/>
        <v>0.65074343649884703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1.6784535314436273</v>
      </c>
      <c r="C170" s="124">
        <f t="shared" si="44"/>
        <v>1.9495146641184289</v>
      </c>
      <c r="D170" s="124">
        <f t="shared" si="44"/>
        <v>2.0654119721033424</v>
      </c>
      <c r="E170" s="124">
        <f t="shared" si="44"/>
        <v>2.1735609275579595</v>
      </c>
      <c r="F170" s="124">
        <f t="shared" si="44"/>
        <v>2.2919603240867263</v>
      </c>
      <c r="G170" s="124">
        <f t="shared" si="44"/>
        <v>2.4212341026492235</v>
      </c>
      <c r="H170" s="124">
        <f t="shared" si="44"/>
        <v>2.5127812607318538</v>
      </c>
      <c r="I170" s="124">
        <f t="shared" si="44"/>
        <v>2.5862981966032574</v>
      </c>
      <c r="J170" s="124">
        <f t="shared" si="44"/>
        <v>2.6499929110535381</v>
      </c>
      <c r="K170" s="124">
        <f t="shared" si="44"/>
        <v>2.7274573956401698</v>
      </c>
      <c r="L170" s="124">
        <f t="shared" si="44"/>
        <v>2.80038234597215</v>
      </c>
      <c r="M170" s="124">
        <f t="shared" si="44"/>
        <v>2.8835755532478924</v>
      </c>
      <c r="N170" s="124">
        <f t="shared" si="44"/>
        <v>2.9698834778292453</v>
      </c>
      <c r="O170" s="124">
        <f t="shared" si="44"/>
        <v>3.0602262323359173</v>
      </c>
      <c r="P170" s="124">
        <f t="shared" si="44"/>
        <v>3.149016221975399</v>
      </c>
      <c r="Q170" s="124">
        <f t="shared" si="44"/>
        <v>3.230230086850709</v>
      </c>
      <c r="R170" s="124">
        <f t="shared" ref="R170:V170" si="45">IF(R146=0,"",R146/R122)</f>
        <v>3.3001110052323384</v>
      </c>
      <c r="S170" s="124">
        <f t="shared" si="45"/>
        <v>3.364626089532774</v>
      </c>
      <c r="T170" s="124">
        <f t="shared" si="45"/>
        <v>3.4317417941528658</v>
      </c>
      <c r="U170" s="124">
        <f t="shared" si="45"/>
        <v>3.5187893427243284</v>
      </c>
      <c r="V170" s="124">
        <f t="shared" si="45"/>
        <v>3.6296304727671926</v>
      </c>
      <c r="W170" s="124">
        <f t="shared" ref="W170:Y170" si="46">IF(W146=0,"",W146/W122)</f>
        <v>3.7132227413518626</v>
      </c>
      <c r="X170" s="124">
        <f t="shared" si="46"/>
        <v>3.7551992053926471</v>
      </c>
      <c r="Y170" s="124">
        <f t="shared" si="46"/>
        <v>3.7857127995148159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1.6784535314436273</v>
      </c>
      <c r="C171" s="111">
        <f t="shared" si="47"/>
        <v>1.9495146641184289</v>
      </c>
      <c r="D171" s="111">
        <f t="shared" si="47"/>
        <v>2.0654119721033424</v>
      </c>
      <c r="E171" s="111">
        <f t="shared" si="47"/>
        <v>2.1735609275579595</v>
      </c>
      <c r="F171" s="111">
        <f t="shared" si="47"/>
        <v>2.2919603240867263</v>
      </c>
      <c r="G171" s="111">
        <f t="shared" si="47"/>
        <v>2.4212341026492235</v>
      </c>
      <c r="H171" s="111">
        <f t="shared" si="47"/>
        <v>2.5127812607318538</v>
      </c>
      <c r="I171" s="111">
        <f t="shared" si="47"/>
        <v>2.5862981966032574</v>
      </c>
      <c r="J171" s="111">
        <f t="shared" si="47"/>
        <v>2.6499929110535381</v>
      </c>
      <c r="K171" s="111">
        <f t="shared" si="47"/>
        <v>2.7274573956401698</v>
      </c>
      <c r="L171" s="111">
        <f t="shared" si="47"/>
        <v>2.80038234597215</v>
      </c>
      <c r="M171" s="111">
        <f t="shared" si="47"/>
        <v>2.8835755532478924</v>
      </c>
      <c r="N171" s="111">
        <f t="shared" si="47"/>
        <v>2.9698834778292453</v>
      </c>
      <c r="O171" s="111">
        <f t="shared" si="47"/>
        <v>3.0602262323359173</v>
      </c>
      <c r="P171" s="111">
        <f t="shared" si="47"/>
        <v>3.149016221975399</v>
      </c>
      <c r="Q171" s="111">
        <f t="shared" si="47"/>
        <v>3.230230086850709</v>
      </c>
      <c r="R171" s="111">
        <f t="shared" ref="R171:V171" si="48">IF(R147=0,"",R147/R123)</f>
        <v>3.3001110052323384</v>
      </c>
      <c r="S171" s="111">
        <f t="shared" si="48"/>
        <v>3.364626089532774</v>
      </c>
      <c r="T171" s="111">
        <f t="shared" si="48"/>
        <v>3.4317417941528658</v>
      </c>
      <c r="U171" s="111">
        <f t="shared" si="48"/>
        <v>3.5187893427243284</v>
      </c>
      <c r="V171" s="111">
        <f t="shared" si="48"/>
        <v>3.6296304727671926</v>
      </c>
      <c r="W171" s="111">
        <f t="shared" ref="W171:Y171" si="49">IF(W147=0,"",W147/W123)</f>
        <v>3.7132227413518626</v>
      </c>
      <c r="X171" s="111">
        <f t="shared" si="49"/>
        <v>3.7551992053926471</v>
      </c>
      <c r="Y171" s="111">
        <f t="shared" si="49"/>
        <v>3.7857127995148159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0.53829679260567131</v>
      </c>
      <c r="C172" s="124">
        <f t="shared" si="50"/>
        <v>0.54575368370950805</v>
      </c>
      <c r="D172" s="124">
        <f t="shared" si="50"/>
        <v>0.54822006634680098</v>
      </c>
      <c r="E172" s="124">
        <f t="shared" si="50"/>
        <v>0.55734953822812316</v>
      </c>
      <c r="F172" s="124">
        <f t="shared" si="50"/>
        <v>0.56798600498155039</v>
      </c>
      <c r="G172" s="124">
        <f t="shared" si="50"/>
        <v>0.5731702181144378</v>
      </c>
      <c r="H172" s="124">
        <f t="shared" si="50"/>
        <v>0.58180972286976673</v>
      </c>
      <c r="I172" s="124">
        <f t="shared" si="50"/>
        <v>0.5876653432738792</v>
      </c>
      <c r="J172" s="124">
        <f t="shared" si="50"/>
        <v>0.59419610276147128</v>
      </c>
      <c r="K172" s="124">
        <f t="shared" si="50"/>
        <v>0.59863629347397218</v>
      </c>
      <c r="L172" s="124">
        <f t="shared" si="50"/>
        <v>0.6020683217601619</v>
      </c>
      <c r="M172" s="124">
        <f t="shared" si="50"/>
        <v>0.60855434672232156</v>
      </c>
      <c r="N172" s="124">
        <f t="shared" si="50"/>
        <v>0.61813941871010547</v>
      </c>
      <c r="O172" s="124">
        <f t="shared" si="50"/>
        <v>0.62445116787455257</v>
      </c>
      <c r="P172" s="124">
        <f t="shared" si="50"/>
        <v>0.63116245740292121</v>
      </c>
      <c r="Q172" s="124">
        <f t="shared" si="50"/>
        <v>0.63693637522407387</v>
      </c>
      <c r="R172" s="124">
        <f t="shared" ref="R172:V172" si="51">IF(R148=0,"",R148/R124)</f>
        <v>0.64487940676298505</v>
      </c>
      <c r="S172" s="124">
        <f t="shared" si="51"/>
        <v>0.6566458214677855</v>
      </c>
      <c r="T172" s="124">
        <f t="shared" si="51"/>
        <v>0.67050213822324634</v>
      </c>
      <c r="U172" s="124">
        <f t="shared" si="51"/>
        <v>0.68723677975621011</v>
      </c>
      <c r="V172" s="124">
        <f t="shared" si="51"/>
        <v>0.70446634176049994</v>
      </c>
      <c r="W172" s="124">
        <f t="shared" ref="W172:Y172" si="52">IF(W148=0,"",W148/W124)</f>
        <v>0.72108869423063726</v>
      </c>
      <c r="X172" s="124">
        <f t="shared" si="52"/>
        <v>0.73404543060015126</v>
      </c>
      <c r="Y172" s="124">
        <f t="shared" si="52"/>
        <v>0.74505407905201038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0.41232230056869335</v>
      </c>
      <c r="C173" s="111">
        <f t="shared" si="53"/>
        <v>0.41756238701006182</v>
      </c>
      <c r="D173" s="111">
        <f t="shared" si="53"/>
        <v>0.42011073906340379</v>
      </c>
      <c r="E173" s="111">
        <f t="shared" si="53"/>
        <v>0.43060103121232191</v>
      </c>
      <c r="F173" s="111">
        <f t="shared" si="53"/>
        <v>0.45176745402891072</v>
      </c>
      <c r="G173" s="111">
        <f t="shared" si="53"/>
        <v>0.48755411899628959</v>
      </c>
      <c r="H173" s="111">
        <f t="shared" si="53"/>
        <v>0.50969496291475169</v>
      </c>
      <c r="I173" s="111">
        <f t="shared" si="53"/>
        <v>0.53077648226668395</v>
      </c>
      <c r="J173" s="111">
        <f t="shared" si="53"/>
        <v>0.54966599908915947</v>
      </c>
      <c r="K173" s="111">
        <f t="shared" si="53"/>
        <v>0.57221871930966217</v>
      </c>
      <c r="L173" s="111">
        <f t="shared" si="53"/>
        <v>0.59200134832999118</v>
      </c>
      <c r="M173" s="111">
        <f t="shared" si="53"/>
        <v>0.61115358278390797</v>
      </c>
      <c r="N173" s="111">
        <f t="shared" si="53"/>
        <v>0.62580970627554533</v>
      </c>
      <c r="O173" s="111">
        <f t="shared" si="53"/>
        <v>0.63574269197927269</v>
      </c>
      <c r="P173" s="111">
        <f t="shared" si="53"/>
        <v>0.63705646430338037</v>
      </c>
      <c r="Q173" s="111">
        <f t="shared" si="53"/>
        <v>0.63953830276206181</v>
      </c>
      <c r="R173" s="111">
        <f t="shared" ref="R173:V173" si="54">IF(R149=0,"",R149/R125)</f>
        <v>0.64276629450868539</v>
      </c>
      <c r="S173" s="111">
        <f t="shared" si="54"/>
        <v>0.64915008882927827</v>
      </c>
      <c r="T173" s="111">
        <f t="shared" si="54"/>
        <v>0.65549939243370392</v>
      </c>
      <c r="U173" s="111">
        <f t="shared" si="54"/>
        <v>0.66538668388553579</v>
      </c>
      <c r="V173" s="111">
        <f t="shared" si="54"/>
        <v>0.68521304800300675</v>
      </c>
      <c r="W173" s="111">
        <f t="shared" ref="W173:Y173" si="55">IF(W149=0,"",W149/W125)</f>
        <v>0.70162820992124253</v>
      </c>
      <c r="X173" s="111">
        <f t="shared" si="55"/>
        <v>0.71223927795995268</v>
      </c>
      <c r="Y173" s="111">
        <f t="shared" si="55"/>
        <v>0.7205166665111512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>
        <f t="shared" si="56"/>
        <v>0.82514215297559712</v>
      </c>
      <c r="D174" s="111">
        <f t="shared" si="56"/>
        <v>0.8282819998002352</v>
      </c>
      <c r="E174" s="111">
        <f t="shared" si="56"/>
        <v>0.79793129560720055</v>
      </c>
      <c r="F174" s="111">
        <f t="shared" si="56"/>
        <v>0.8228038308187019</v>
      </c>
      <c r="G174" s="111">
        <f t="shared" si="56"/>
        <v>0.85243136875238656</v>
      </c>
      <c r="H174" s="111">
        <f t="shared" si="56"/>
        <v>0.81059636966558291</v>
      </c>
      <c r="I174" s="111">
        <f t="shared" si="56"/>
        <v>0.847335857054763</v>
      </c>
      <c r="J174" s="111">
        <f t="shared" si="56"/>
        <v>0.84121181956776103</v>
      </c>
      <c r="K174" s="111">
        <f t="shared" si="56"/>
        <v>0.86305672817492052</v>
      </c>
      <c r="L174" s="111">
        <f t="shared" si="56"/>
        <v>0.87464970008671794</v>
      </c>
      <c r="M174" s="111">
        <f t="shared" si="56"/>
        <v>0.86735755776778967</v>
      </c>
      <c r="N174" s="111">
        <f t="shared" si="56"/>
        <v>0.91968273764999353</v>
      </c>
      <c r="O174" s="111">
        <f t="shared" si="56"/>
        <v>0.91595534542318013</v>
      </c>
      <c r="P174" s="111">
        <f t="shared" si="56"/>
        <v>0.91382219839611878</v>
      </c>
      <c r="Q174" s="111">
        <f t="shared" si="56"/>
        <v>0.87510560404364535</v>
      </c>
      <c r="R174" s="111">
        <f t="shared" ref="R174:V174" si="57">IF(R150=0,"",R150/R126)</f>
        <v>0.87840992041164212</v>
      </c>
      <c r="S174" s="111">
        <f t="shared" si="57"/>
        <v>0.88453291851771876</v>
      </c>
      <c r="T174" s="111">
        <f t="shared" si="57"/>
        <v>0.88230042578786816</v>
      </c>
      <c r="U174" s="111">
        <f t="shared" si="57"/>
        <v>0.88421665116844339</v>
      </c>
      <c r="V174" s="111">
        <f t="shared" si="57"/>
        <v>0.87595548985064831</v>
      </c>
      <c r="W174" s="111">
        <f t="shared" ref="W174:Y174" si="58">IF(W150=0,"",W150/W126)</f>
        <v>0.89879191851771445</v>
      </c>
      <c r="X174" s="111">
        <f t="shared" si="58"/>
        <v>0.89672838512447761</v>
      </c>
      <c r="Y174" s="111">
        <f t="shared" si="58"/>
        <v>0.88720855993068726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>
        <f t="shared" si="59"/>
        <v>0.52424113813482376</v>
      </c>
      <c r="D175" s="112">
        <f t="shared" si="59"/>
        <v>0.52424113813482376</v>
      </c>
      <c r="E175" s="112">
        <f t="shared" si="59"/>
        <v>0.52424113813482376</v>
      </c>
      <c r="F175" s="112">
        <f t="shared" si="59"/>
        <v>0.52424113813482376</v>
      </c>
      <c r="G175" s="112">
        <f t="shared" si="59"/>
        <v>0.54001252247223053</v>
      </c>
      <c r="H175" s="112">
        <f t="shared" si="59"/>
        <v>0.54001252247223053</v>
      </c>
      <c r="I175" s="112">
        <f t="shared" si="59"/>
        <v>0.55391531636606239</v>
      </c>
      <c r="J175" s="112">
        <f t="shared" si="59"/>
        <v>0.5722768701393911</v>
      </c>
      <c r="K175" s="112">
        <f t="shared" si="59"/>
        <v>0.59787843510465433</v>
      </c>
      <c r="L175" s="112">
        <f t="shared" si="59"/>
        <v>0.612386212836592</v>
      </c>
      <c r="M175" s="112">
        <f t="shared" si="59"/>
        <v>0.63077082470797785</v>
      </c>
      <c r="N175" s="112">
        <f t="shared" si="59"/>
        <v>0.64593306359350144</v>
      </c>
      <c r="O175" s="112">
        <f t="shared" si="59"/>
        <v>0.65174412328688802</v>
      </c>
      <c r="P175" s="112">
        <f t="shared" si="59"/>
        <v>0.65174412328688758</v>
      </c>
      <c r="Q175" s="112">
        <f t="shared" si="59"/>
        <v>0.65174412328688802</v>
      </c>
      <c r="R175" s="112">
        <f t="shared" ref="R175:V175" si="60">IF(R151=0,"",R151/R127)</f>
        <v>0.65174412328688813</v>
      </c>
      <c r="S175" s="112">
        <f t="shared" si="60"/>
        <v>0.6517441232868878</v>
      </c>
      <c r="T175" s="112">
        <f t="shared" si="60"/>
        <v>0.6526270215744735</v>
      </c>
      <c r="U175" s="112">
        <f t="shared" si="60"/>
        <v>0.65269704120089922</v>
      </c>
      <c r="V175" s="112">
        <f t="shared" si="60"/>
        <v>0.65324717334224869</v>
      </c>
      <c r="W175" s="112">
        <f t="shared" ref="W175:Y175" si="61">IF(W151=0,"",W151/W127)</f>
        <v>0.65556473111825697</v>
      </c>
      <c r="X175" s="112">
        <f t="shared" si="61"/>
        <v>0.68702553938051003</v>
      </c>
      <c r="Y175" s="112">
        <f t="shared" si="61"/>
        <v>0.71118876431858868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0.50559555069316031</v>
      </c>
      <c r="C177" s="112">
        <f t="shared" si="65"/>
        <v>0.50762738062599733</v>
      </c>
      <c r="D177" s="112">
        <f t="shared" si="65"/>
        <v>0.50998536326527821</v>
      </c>
      <c r="E177" s="112">
        <f t="shared" si="65"/>
        <v>0.51292401815724165</v>
      </c>
      <c r="F177" s="112">
        <f t="shared" si="65"/>
        <v>0.51760239059075897</v>
      </c>
      <c r="G177" s="112">
        <f t="shared" si="65"/>
        <v>0.52589307825772147</v>
      </c>
      <c r="H177" s="112">
        <f t="shared" si="65"/>
        <v>0.53528412086198651</v>
      </c>
      <c r="I177" s="112">
        <f t="shared" si="65"/>
        <v>0.5395089877630932</v>
      </c>
      <c r="J177" s="112">
        <f t="shared" si="65"/>
        <v>0.54091997760271893</v>
      </c>
      <c r="K177" s="112">
        <f t="shared" si="65"/>
        <v>0.54625612129221979</v>
      </c>
      <c r="L177" s="112">
        <f t="shared" si="65"/>
        <v>0.55194492625375513</v>
      </c>
      <c r="M177" s="112">
        <f t="shared" si="65"/>
        <v>0.56004383117974488</v>
      </c>
      <c r="N177" s="112">
        <f t="shared" si="65"/>
        <v>0.57256919794950667</v>
      </c>
      <c r="O177" s="112">
        <f t="shared" si="65"/>
        <v>0.59168864209151251</v>
      </c>
      <c r="P177" s="112">
        <f t="shared" si="65"/>
        <v>0.60775245722171145</v>
      </c>
      <c r="Q177" s="112">
        <f t="shared" si="65"/>
        <v>0.61881238222815627</v>
      </c>
      <c r="R177" s="112">
        <f t="shared" ref="R177:V177" si="66">IF(R153=0,"",R153/R129)</f>
        <v>0.63886332021885284</v>
      </c>
      <c r="S177" s="112">
        <f t="shared" si="66"/>
        <v>0.67636768505015643</v>
      </c>
      <c r="T177" s="112">
        <f t="shared" si="66"/>
        <v>0.7173744791511999</v>
      </c>
      <c r="U177" s="112">
        <f t="shared" si="66"/>
        <v>0.75913302391298276</v>
      </c>
      <c r="V177" s="112">
        <f t="shared" si="66"/>
        <v>0.7943797560435466</v>
      </c>
      <c r="W177" s="112">
        <f t="shared" ref="W177:Y177" si="67">IF(W153=0,"",W153/W129)</f>
        <v>0.81932047536270525</v>
      </c>
      <c r="X177" s="112">
        <f t="shared" si="67"/>
        <v>0.83232398536894414</v>
      </c>
      <c r="Y177" s="112">
        <f t="shared" si="67"/>
        <v>0.84303945801642988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>
        <f t="shared" si="68"/>
        <v>0.82663114779425451</v>
      </c>
      <c r="D178" s="113">
        <f t="shared" si="68"/>
        <v>0.82977308953203011</v>
      </c>
      <c r="E178" s="113">
        <f t="shared" si="68"/>
        <v>0.7995766537369301</v>
      </c>
      <c r="F178" s="113">
        <f t="shared" si="68"/>
        <v>0.82431689901055505</v>
      </c>
      <c r="G178" s="113">
        <f t="shared" si="68"/>
        <v>0.84597210091735309</v>
      </c>
      <c r="H178" s="113">
        <f t="shared" si="68"/>
        <v>0.80320530873934648</v>
      </c>
      <c r="I178" s="113">
        <f t="shared" si="68"/>
        <v>0.8337602955704535</v>
      </c>
      <c r="J178" s="113">
        <f t="shared" si="68"/>
        <v>0.82262230287888038</v>
      </c>
      <c r="K178" s="113">
        <f t="shared" si="68"/>
        <v>0.84656370655414237</v>
      </c>
      <c r="L178" s="113">
        <f t="shared" si="68"/>
        <v>0.8512067483833935</v>
      </c>
      <c r="M178" s="113">
        <f t="shared" si="68"/>
        <v>0.83413852382399123</v>
      </c>
      <c r="N178" s="113">
        <f t="shared" si="68"/>
        <v>0.89716852640201084</v>
      </c>
      <c r="O178" s="113">
        <f t="shared" si="68"/>
        <v>0.89482970564549269</v>
      </c>
      <c r="P178" s="113">
        <f t="shared" si="68"/>
        <v>0.89337189222514479</v>
      </c>
      <c r="Q178" s="113">
        <f t="shared" si="68"/>
        <v>0.84899518736708512</v>
      </c>
      <c r="R178" s="113">
        <f t="shared" ref="R178:V178" si="69">IF(R154=0,"",R154/R130)</f>
        <v>0.85992309993016913</v>
      </c>
      <c r="S178" s="113">
        <f t="shared" si="69"/>
        <v>0.90277428800109372</v>
      </c>
      <c r="T178" s="113">
        <f t="shared" si="69"/>
        <v>0.92197343820763089</v>
      </c>
      <c r="U178" s="113">
        <f t="shared" si="69"/>
        <v>0.93579539306023829</v>
      </c>
      <c r="V178" s="113">
        <f t="shared" si="69"/>
        <v>0.9420971066735887</v>
      </c>
      <c r="W178" s="113">
        <f t="shared" ref="W178:Y178" si="70">IF(W154=0,"",W154/W130)</f>
        <v>0.95620242809340794</v>
      </c>
      <c r="X178" s="113">
        <f t="shared" si="70"/>
        <v>0.94980112589898757</v>
      </c>
      <c r="Y178" s="113">
        <f t="shared" si="70"/>
        <v>0.94213069518777359</v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>
        <f t="shared" si="71"/>
        <v>0.52670030178479621</v>
      </c>
      <c r="D179" s="111">
        <f t="shared" si="71"/>
        <v>0.52688079439409274</v>
      </c>
      <c r="E179" s="111">
        <f t="shared" si="71"/>
        <v>0.52688079439409286</v>
      </c>
      <c r="F179" s="111">
        <f t="shared" si="71"/>
        <v>0.52688079439409274</v>
      </c>
      <c r="G179" s="111">
        <f t="shared" si="71"/>
        <v>0.52690337313598667</v>
      </c>
      <c r="H179" s="111">
        <f t="shared" si="71"/>
        <v>0.52693237537480309</v>
      </c>
      <c r="I179" s="111">
        <f t="shared" si="71"/>
        <v>0.52699572670970363</v>
      </c>
      <c r="J179" s="111">
        <f t="shared" si="71"/>
        <v>0.54169150075814576</v>
      </c>
      <c r="K179" s="111">
        <f t="shared" si="71"/>
        <v>0.56166476867888415</v>
      </c>
      <c r="L179" s="111">
        <f t="shared" si="71"/>
        <v>0.56561708187136817</v>
      </c>
      <c r="M179" s="111">
        <f t="shared" si="71"/>
        <v>0.56754343985711475</v>
      </c>
      <c r="N179" s="111">
        <f t="shared" si="71"/>
        <v>0.57904151457187114</v>
      </c>
      <c r="O179" s="111">
        <f t="shared" si="71"/>
        <v>0.59234201994150237</v>
      </c>
      <c r="P179" s="111">
        <f t="shared" si="71"/>
        <v>0.59550979953135597</v>
      </c>
      <c r="Q179" s="111">
        <f t="shared" si="71"/>
        <v>0.59992520094132151</v>
      </c>
      <c r="R179" s="111">
        <f t="shared" ref="R179:V179" si="72">IF(R155=0,"",R155/R131)</f>
        <v>0.61135645195709898</v>
      </c>
      <c r="S179" s="111">
        <f t="shared" si="72"/>
        <v>0.6935505898685066</v>
      </c>
      <c r="T179" s="111">
        <f t="shared" si="72"/>
        <v>0.74716671336145368</v>
      </c>
      <c r="U179" s="111">
        <f t="shared" si="72"/>
        <v>0.78197158859927707</v>
      </c>
      <c r="V179" s="111">
        <f t="shared" si="72"/>
        <v>0.81295244967890279</v>
      </c>
      <c r="W179" s="111">
        <f t="shared" ref="W179:Y179" si="73">IF(W155=0,"",W155/W131)</f>
        <v>0.82327709351259593</v>
      </c>
      <c r="X179" s="111">
        <f t="shared" si="73"/>
        <v>0.82735889577571886</v>
      </c>
      <c r="Y179" s="111">
        <f t="shared" si="73"/>
        <v>0.83682988304544625</v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0.57037957626969449</v>
      </c>
      <c r="C181" s="112">
        <f t="shared" si="77"/>
        <v>0.57334359935799062</v>
      </c>
      <c r="D181" s="112">
        <f t="shared" si="77"/>
        <v>0.57608025960770726</v>
      </c>
      <c r="E181" s="112">
        <f t="shared" si="77"/>
        <v>0.57998729849316277</v>
      </c>
      <c r="F181" s="112">
        <f t="shared" si="77"/>
        <v>0.58471912870979503</v>
      </c>
      <c r="G181" s="112">
        <f t="shared" si="77"/>
        <v>0.58953133867498542</v>
      </c>
      <c r="H181" s="112">
        <f t="shared" si="77"/>
        <v>0.59284842091314294</v>
      </c>
      <c r="I181" s="112">
        <f t="shared" si="77"/>
        <v>0.59457820381851167</v>
      </c>
      <c r="J181" s="112">
        <f t="shared" si="77"/>
        <v>0.59570581812857903</v>
      </c>
      <c r="K181" s="112">
        <f t="shared" si="77"/>
        <v>0.59756109658431988</v>
      </c>
      <c r="L181" s="112">
        <f t="shared" si="77"/>
        <v>0.5995194514741583</v>
      </c>
      <c r="M181" s="112">
        <f t="shared" si="77"/>
        <v>0.60244357190008968</v>
      </c>
      <c r="N181" s="112">
        <f t="shared" si="77"/>
        <v>0.60621785217053403</v>
      </c>
      <c r="O181" s="112">
        <f t="shared" si="77"/>
        <v>0.6112591383521061</v>
      </c>
      <c r="P181" s="112">
        <f t="shared" si="77"/>
        <v>0.61732763637090771</v>
      </c>
      <c r="Q181" s="112">
        <f t="shared" si="77"/>
        <v>0.62458739835980559</v>
      </c>
      <c r="R181" s="112">
        <f t="shared" ref="R181:V181" si="78">IF(R157=0,"",R157/R133)</f>
        <v>0.63225397789905091</v>
      </c>
      <c r="S181" s="112">
        <f t="shared" si="78"/>
        <v>0.64298030245072058</v>
      </c>
      <c r="T181" s="112">
        <f t="shared" si="78"/>
        <v>0.65583605616148721</v>
      </c>
      <c r="U181" s="112">
        <f t="shared" si="78"/>
        <v>0.67177985364425752</v>
      </c>
      <c r="V181" s="112">
        <f t="shared" si="78"/>
        <v>0.68799813281750144</v>
      </c>
      <c r="W181" s="112">
        <f t="shared" ref="W181:Y181" si="79">IF(W157=0,"",W157/W133)</f>
        <v>0.70223444126117796</v>
      </c>
      <c r="X181" s="112">
        <f t="shared" si="79"/>
        <v>0.71478924369474406</v>
      </c>
      <c r="Y181" s="112">
        <f t="shared" si="79"/>
        <v>0.72579114487445173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>
        <f t="shared" si="80"/>
        <v>0.85956493421358704</v>
      </c>
      <c r="D182" s="113">
        <f t="shared" si="80"/>
        <v>0.86226453566937256</v>
      </c>
      <c r="E182" s="113">
        <f t="shared" si="80"/>
        <v>0.83683773553886498</v>
      </c>
      <c r="F182" s="113">
        <f t="shared" si="80"/>
        <v>0.85783804699313027</v>
      </c>
      <c r="G182" s="113">
        <f t="shared" si="80"/>
        <v>0.87638092034525328</v>
      </c>
      <c r="H182" s="113">
        <f t="shared" si="80"/>
        <v>0.84093043871473883</v>
      </c>
      <c r="I182" s="113">
        <f t="shared" si="80"/>
        <v>0.86844986311711381</v>
      </c>
      <c r="J182" s="113">
        <f t="shared" si="80"/>
        <v>0.85364998527400149</v>
      </c>
      <c r="K182" s="113">
        <f t="shared" si="80"/>
        <v>0.86413265822357599</v>
      </c>
      <c r="L182" s="113">
        <f t="shared" si="80"/>
        <v>0.86938489246892725</v>
      </c>
      <c r="M182" s="113">
        <f t="shared" si="80"/>
        <v>0.85376102299464196</v>
      </c>
      <c r="N182" s="113">
        <f t="shared" si="80"/>
        <v>0.9079075583712185</v>
      </c>
      <c r="O182" s="113">
        <f t="shared" si="80"/>
        <v>0.90270683672100827</v>
      </c>
      <c r="P182" s="113">
        <f t="shared" si="80"/>
        <v>0.90241790402097644</v>
      </c>
      <c r="Q182" s="113">
        <f t="shared" si="80"/>
        <v>0.86254458715426818</v>
      </c>
      <c r="R182" s="113">
        <f t="shared" ref="R182:V182" si="81">IF(R158=0,"",R158/R134)</f>
        <v>0.87003035307621424</v>
      </c>
      <c r="S182" s="113">
        <f t="shared" si="81"/>
        <v>0.88102711313805526</v>
      </c>
      <c r="T182" s="113">
        <f t="shared" si="81"/>
        <v>0.88396066549601526</v>
      </c>
      <c r="U182" s="113">
        <f t="shared" si="81"/>
        <v>0.89340512477660561</v>
      </c>
      <c r="V182" s="113">
        <f t="shared" si="81"/>
        <v>0.89447103939150174</v>
      </c>
      <c r="W182" s="113">
        <f t="shared" ref="W182:Y182" si="82">IF(W158=0,"",W158/W134)</f>
        <v>0.91873541266914305</v>
      </c>
      <c r="X182" s="113">
        <f t="shared" si="82"/>
        <v>0.91077198882372912</v>
      </c>
      <c r="Y182" s="113">
        <f t="shared" si="82"/>
        <v>0.89659820548765923</v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>
        <f t="shared" si="83"/>
        <v>0.5883241045161326</v>
      </c>
      <c r="D183" s="111">
        <f t="shared" si="83"/>
        <v>0.58843796977895513</v>
      </c>
      <c r="E183" s="111">
        <f t="shared" si="83"/>
        <v>0.58862749126612479</v>
      </c>
      <c r="F183" s="111">
        <f t="shared" si="83"/>
        <v>0.58870759510917403</v>
      </c>
      <c r="G183" s="111">
        <f t="shared" si="83"/>
        <v>0.59031448869912395</v>
      </c>
      <c r="H183" s="111">
        <f t="shared" si="83"/>
        <v>0.59156592272579289</v>
      </c>
      <c r="I183" s="111">
        <f t="shared" si="83"/>
        <v>0.59518492865179518</v>
      </c>
      <c r="J183" s="111">
        <f t="shared" si="83"/>
        <v>0.59817083793941983</v>
      </c>
      <c r="K183" s="111">
        <f t="shared" si="83"/>
        <v>0.60025074076358076</v>
      </c>
      <c r="L183" s="111">
        <f t="shared" si="83"/>
        <v>0.60131858972603225</v>
      </c>
      <c r="M183" s="111">
        <f t="shared" si="83"/>
        <v>0.60418841447557114</v>
      </c>
      <c r="N183" s="111">
        <f t="shared" si="83"/>
        <v>0.60962297222333461</v>
      </c>
      <c r="O183" s="111">
        <f t="shared" si="83"/>
        <v>0.61274291695597527</v>
      </c>
      <c r="P183" s="111">
        <f t="shared" si="83"/>
        <v>0.61871506953528632</v>
      </c>
      <c r="Q183" s="111">
        <f t="shared" si="83"/>
        <v>0.6257249421354556</v>
      </c>
      <c r="R183" s="111">
        <f t="shared" ref="R183:V183" si="84">IF(R159=0,"",R159/R135)</f>
        <v>0.63367943277523109</v>
      </c>
      <c r="S183" s="111">
        <f t="shared" si="84"/>
        <v>0.64343575347609361</v>
      </c>
      <c r="T183" s="111">
        <f t="shared" si="84"/>
        <v>0.65587167222960951</v>
      </c>
      <c r="U183" s="111">
        <f t="shared" si="84"/>
        <v>0.67316469422709924</v>
      </c>
      <c r="V183" s="111">
        <f t="shared" si="84"/>
        <v>0.69374848878297346</v>
      </c>
      <c r="W183" s="111">
        <f t="shared" ref="W183:Y183" si="85">IF(W159=0,"",W159/W135)</f>
        <v>0.70668488535284513</v>
      </c>
      <c r="X183" s="111">
        <f t="shared" si="85"/>
        <v>0.72057974598365826</v>
      </c>
      <c r="Y183" s="111">
        <f t="shared" si="85"/>
        <v>0.73215579309352474</v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0.58575564263605995</v>
      </c>
      <c r="C185" s="124">
        <f t="shared" si="89"/>
        <v>0.59028920237584559</v>
      </c>
      <c r="D185" s="124">
        <f t="shared" si="89"/>
        <v>0.58557178161995216</v>
      </c>
      <c r="E185" s="124">
        <f t="shared" si="89"/>
        <v>0.58477356751155218</v>
      </c>
      <c r="F185" s="124">
        <f t="shared" si="89"/>
        <v>0.59079511422643793</v>
      </c>
      <c r="G185" s="124">
        <f t="shared" si="89"/>
        <v>0.59836954506123397</v>
      </c>
      <c r="H185" s="124">
        <f t="shared" si="89"/>
        <v>0.60272348183432745</v>
      </c>
      <c r="I185" s="124">
        <f t="shared" si="89"/>
        <v>0.60881023799916134</v>
      </c>
      <c r="J185" s="124">
        <f t="shared" si="89"/>
        <v>0.61440930792594273</v>
      </c>
      <c r="K185" s="124">
        <f t="shared" si="89"/>
        <v>0.61552118231631481</v>
      </c>
      <c r="L185" s="124">
        <f t="shared" si="89"/>
        <v>0.62079425653720854</v>
      </c>
      <c r="M185" s="124">
        <f t="shared" si="89"/>
        <v>0.63433287411940797</v>
      </c>
      <c r="N185" s="124">
        <f t="shared" si="89"/>
        <v>0.64214982678278409</v>
      </c>
      <c r="O185" s="124">
        <f t="shared" si="89"/>
        <v>0.63722252556110792</v>
      </c>
      <c r="P185" s="124">
        <f t="shared" si="89"/>
        <v>0.64570044370269364</v>
      </c>
      <c r="Q185" s="124">
        <f t="shared" si="89"/>
        <v>0.65113095216964478</v>
      </c>
      <c r="R185" s="124">
        <f t="shared" ref="R185:V185" si="90">IF(R161=0,"",R161/R137)</f>
        <v>0.66119905026849091</v>
      </c>
      <c r="S185" s="124">
        <f t="shared" si="90"/>
        <v>0.65647715874229096</v>
      </c>
      <c r="T185" s="124">
        <f t="shared" si="90"/>
        <v>0.65965260863120212</v>
      </c>
      <c r="U185" s="124">
        <f t="shared" si="90"/>
        <v>0.66640381101569257</v>
      </c>
      <c r="V185" s="124">
        <f t="shared" si="90"/>
        <v>0.68794370899306945</v>
      </c>
      <c r="W185" s="124">
        <f t="shared" ref="W185:Y185" si="91">IF(W161=0,"",W161/W137)</f>
        <v>0.69257841869707648</v>
      </c>
      <c r="X185" s="124">
        <f t="shared" si="91"/>
        <v>0.70509859591134472</v>
      </c>
      <c r="Y185" s="124">
        <f t="shared" si="91"/>
        <v>0.71624820480259577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0.56710686192574145</v>
      </c>
      <c r="C186" s="111">
        <f t="shared" si="92"/>
        <v>0.56786726649101493</v>
      </c>
      <c r="D186" s="111">
        <f t="shared" si="92"/>
        <v>0.56848512911709315</v>
      </c>
      <c r="E186" s="111">
        <f t="shared" si="92"/>
        <v>0.56957962172072196</v>
      </c>
      <c r="F186" s="111">
        <f t="shared" si="92"/>
        <v>0.57106850105197338</v>
      </c>
      <c r="G186" s="111">
        <f t="shared" si="92"/>
        <v>0.57277911378225999</v>
      </c>
      <c r="H186" s="111">
        <f t="shared" si="92"/>
        <v>0.57385004315030375</v>
      </c>
      <c r="I186" s="111">
        <f t="shared" si="92"/>
        <v>0.57433635173847675</v>
      </c>
      <c r="J186" s="111">
        <f t="shared" si="92"/>
        <v>0.57451309587615651</v>
      </c>
      <c r="K186" s="111">
        <f t="shared" si="92"/>
        <v>0.57481857566177574</v>
      </c>
      <c r="L186" s="111">
        <f t="shared" si="92"/>
        <v>0.5750920837754977</v>
      </c>
      <c r="M186" s="111">
        <f t="shared" si="92"/>
        <v>0.57539237420339129</v>
      </c>
      <c r="N186" s="111">
        <f t="shared" si="92"/>
        <v>0.57560051862141359</v>
      </c>
      <c r="O186" s="111">
        <f t="shared" si="92"/>
        <v>0.57575604676242276</v>
      </c>
      <c r="P186" s="111">
        <f t="shared" si="92"/>
        <v>0.57586096457194802</v>
      </c>
      <c r="Q186" s="111">
        <f t="shared" si="92"/>
        <v>0.57602971129448532</v>
      </c>
      <c r="R186" s="111">
        <f t="shared" ref="R186:V186" si="93">IF(R162=0,"",R162/R138)</f>
        <v>0.57640772261856388</v>
      </c>
      <c r="S186" s="111">
        <f t="shared" si="93"/>
        <v>0.5772763881769698</v>
      </c>
      <c r="T186" s="111">
        <f t="shared" si="93"/>
        <v>0.57876155549757258</v>
      </c>
      <c r="U186" s="111">
        <f t="shared" si="93"/>
        <v>0.5803731072608459</v>
      </c>
      <c r="V186" s="111">
        <f t="shared" si="93"/>
        <v>0.58160131177928265</v>
      </c>
      <c r="W186" s="111">
        <f t="shared" ref="W186:Y186" si="94">IF(W162=0,"",W162/W138)</f>
        <v>0.58396126816542682</v>
      </c>
      <c r="X186" s="111">
        <f t="shared" si="94"/>
        <v>0.58661704496495104</v>
      </c>
      <c r="Y186" s="111">
        <f t="shared" si="94"/>
        <v>0.58899700723745341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0.57350026581398728</v>
      </c>
      <c r="C187" s="111">
        <f t="shared" si="95"/>
        <v>0.57443059991509093</v>
      </c>
      <c r="D187" s="111">
        <f t="shared" si="95"/>
        <v>0.57535952817262281</v>
      </c>
      <c r="E187" s="111">
        <f t="shared" si="95"/>
        <v>0.57660713118447038</v>
      </c>
      <c r="F187" s="111">
        <f t="shared" si="95"/>
        <v>0.57798434708977531</v>
      </c>
      <c r="G187" s="111">
        <f t="shared" si="95"/>
        <v>0.57939264841880134</v>
      </c>
      <c r="H187" s="111">
        <f t="shared" si="95"/>
        <v>0.58045116738317915</v>
      </c>
      <c r="I187" s="111">
        <f t="shared" si="95"/>
        <v>0.5809341065228707</v>
      </c>
      <c r="J187" s="111">
        <f t="shared" si="95"/>
        <v>0.58115167315136251</v>
      </c>
      <c r="K187" s="111">
        <f t="shared" si="95"/>
        <v>0.58145103291545752</v>
      </c>
      <c r="L187" s="111">
        <f t="shared" si="95"/>
        <v>0.58174749641048473</v>
      </c>
      <c r="M187" s="111">
        <f t="shared" si="95"/>
        <v>0.5820640093955527</v>
      </c>
      <c r="N187" s="111">
        <f t="shared" si="95"/>
        <v>0.58235515747094968</v>
      </c>
      <c r="O187" s="111">
        <f t="shared" si="95"/>
        <v>0.58261975926471277</v>
      </c>
      <c r="P187" s="111">
        <f t="shared" si="95"/>
        <v>0.58279052420731681</v>
      </c>
      <c r="Q187" s="111">
        <f t="shared" si="95"/>
        <v>0.5830146109699561</v>
      </c>
      <c r="R187" s="111">
        <f t="shared" ref="R187:V187" si="96">IF(R163=0,"",R163/R139)</f>
        <v>0.58343916768383597</v>
      </c>
      <c r="S187" s="111">
        <f t="shared" si="96"/>
        <v>0.58458038349001884</v>
      </c>
      <c r="T187" s="111">
        <f t="shared" si="96"/>
        <v>0.58628334426392748</v>
      </c>
      <c r="U187" s="111">
        <f t="shared" si="96"/>
        <v>0.58877757584131407</v>
      </c>
      <c r="V187" s="111">
        <f t="shared" si="96"/>
        <v>0.591609906579592</v>
      </c>
      <c r="W187" s="111">
        <f t="shared" ref="W187:Y187" si="97">IF(W163=0,"",W163/W139)</f>
        <v>0.59452396860214796</v>
      </c>
      <c r="X187" s="111">
        <f t="shared" si="97"/>
        <v>0.59669090985955064</v>
      </c>
      <c r="Y187" s="111">
        <f t="shared" si="97"/>
        <v>0.5985910309660758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0.73418463955709468</v>
      </c>
      <c r="C188" s="45">
        <f t="shared" si="98"/>
        <v>0.73667318760311706</v>
      </c>
      <c r="D188" s="45">
        <f t="shared" si="98"/>
        <v>0.73710298985362821</v>
      </c>
      <c r="E188" s="45">
        <f t="shared" si="98"/>
        <v>0.73768480178345608</v>
      </c>
      <c r="F188" s="45">
        <f t="shared" si="98"/>
        <v>0.74323656438907071</v>
      </c>
      <c r="G188" s="45">
        <f t="shared" si="98"/>
        <v>0.74914940723399548</v>
      </c>
      <c r="H188" s="45">
        <f t="shared" si="98"/>
        <v>0.75153276932609536</v>
      </c>
      <c r="I188" s="45">
        <f t="shared" si="98"/>
        <v>0.75269660875845534</v>
      </c>
      <c r="J188" s="45">
        <f t="shared" si="98"/>
        <v>0.75352003272407098</v>
      </c>
      <c r="K188" s="45">
        <f t="shared" si="98"/>
        <v>0.75518180596811435</v>
      </c>
      <c r="L188" s="45">
        <f t="shared" si="98"/>
        <v>0.75654331555705168</v>
      </c>
      <c r="M188" s="45">
        <f t="shared" si="98"/>
        <v>0.75845757256016899</v>
      </c>
      <c r="N188" s="45">
        <f t="shared" si="98"/>
        <v>0.76048899906880096</v>
      </c>
      <c r="O188" s="45">
        <f t="shared" si="98"/>
        <v>0.76231848373000732</v>
      </c>
      <c r="P188" s="45">
        <f t="shared" si="98"/>
        <v>0.76531345495587488</v>
      </c>
      <c r="Q188" s="45">
        <f t="shared" si="98"/>
        <v>0.76879730391989332</v>
      </c>
      <c r="R188" s="45">
        <f t="shared" ref="R188:V188" si="99">IF(R164=0,"",R164/R140)</f>
        <v>0.77297220994416227</v>
      </c>
      <c r="S188" s="45">
        <f t="shared" si="99"/>
        <v>0.77867275024670823</v>
      </c>
      <c r="T188" s="45">
        <f t="shared" si="99"/>
        <v>0.78743445938151047</v>
      </c>
      <c r="U188" s="45">
        <f t="shared" si="99"/>
        <v>0.80064923361055684</v>
      </c>
      <c r="V188" s="45">
        <f t="shared" si="99"/>
        <v>0.81665664414241568</v>
      </c>
      <c r="W188" s="45">
        <f t="shared" ref="W188:Y188" si="100">IF(W164=0,"",W164/W140)</f>
        <v>0.8307436019529657</v>
      </c>
      <c r="X188" s="45">
        <f t="shared" si="100"/>
        <v>0.84577924976218577</v>
      </c>
      <c r="Y188" s="45">
        <f t="shared" si="100"/>
        <v>0.85726115318646678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121.80863300988722</v>
      </c>
      <c r="C190" s="117">
        <f t="shared" si="101"/>
        <v>114.22071516512332</v>
      </c>
      <c r="D190" s="117">
        <f t="shared" si="101"/>
        <v>119.06533028140261</v>
      </c>
      <c r="E190" s="117">
        <f t="shared" si="101"/>
        <v>118.11249976149227</v>
      </c>
      <c r="F190" s="117">
        <f t="shared" si="101"/>
        <v>113.17136127062903</v>
      </c>
      <c r="G190" s="117">
        <f t="shared" si="101"/>
        <v>137.47342539587103</v>
      </c>
      <c r="H190" s="117">
        <f t="shared" si="101"/>
        <v>150.88696563435715</v>
      </c>
      <c r="I190" s="117">
        <f t="shared" si="101"/>
        <v>143.4617055386835</v>
      </c>
      <c r="J190" s="117">
        <f t="shared" si="101"/>
        <v>137.17493473188259</v>
      </c>
      <c r="K190" s="117">
        <f t="shared" si="101"/>
        <v>150.97035067884457</v>
      </c>
      <c r="L190" s="117">
        <f t="shared" si="101"/>
        <v>178.26981951650123</v>
      </c>
      <c r="M190" s="117">
        <f t="shared" si="101"/>
        <v>153.91374445460562</v>
      </c>
      <c r="N190" s="117">
        <f t="shared" si="101"/>
        <v>130.87691547563085</v>
      </c>
      <c r="O190" s="117">
        <f t="shared" si="101"/>
        <v>143.62167098300523</v>
      </c>
      <c r="P190" s="117">
        <f t="shared" si="101"/>
        <v>128.17100871005744</v>
      </c>
      <c r="Q190" s="117">
        <f t="shared" si="101"/>
        <v>126.71200479924539</v>
      </c>
      <c r="R190" s="117">
        <f t="shared" ref="R190:V190" si="102">R191+R194+R196+R209</f>
        <v>102.01112284989767</v>
      </c>
      <c r="S190" s="117">
        <f t="shared" si="102"/>
        <v>125.49791924883657</v>
      </c>
      <c r="T190" s="117">
        <f t="shared" si="102"/>
        <v>125.07177147649099</v>
      </c>
      <c r="U190" s="117">
        <f t="shared" si="102"/>
        <v>120.72732172632691</v>
      </c>
      <c r="V190" s="117">
        <f t="shared" si="102"/>
        <v>140.93210748494928</v>
      </c>
      <c r="W190" s="117">
        <f t="shared" ref="W190:Y190" si="103">W191+W194+W196+W209</f>
        <v>130.33184713424404</v>
      </c>
      <c r="X190" s="117">
        <f t="shared" si="103"/>
        <v>115.64920759953679</v>
      </c>
      <c r="Y190" s="117">
        <f t="shared" si="103"/>
        <v>111.03815287561669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54.838527389406671</v>
      </c>
      <c r="C196" s="122">
        <v>47.015350897478605</v>
      </c>
      <c r="D196" s="122">
        <v>48.831458356127797</v>
      </c>
      <c r="E196" s="122">
        <v>43.663363628202724</v>
      </c>
      <c r="F196" s="122">
        <v>34.574790315194541</v>
      </c>
      <c r="G196" s="122">
        <v>41.603299087940009</v>
      </c>
      <c r="H196" s="122">
        <v>41.753159552349999</v>
      </c>
      <c r="I196" s="122">
        <v>32.272710370780615</v>
      </c>
      <c r="J196" s="122">
        <v>29.509145130380613</v>
      </c>
      <c r="K196" s="122">
        <v>31.727545606772402</v>
      </c>
      <c r="L196" s="122">
        <v>41.956478763312141</v>
      </c>
      <c r="M196" s="122">
        <v>33.770868992901541</v>
      </c>
      <c r="N196" s="122">
        <v>26.25887027209744</v>
      </c>
      <c r="O196" s="122">
        <v>28.872065513469398</v>
      </c>
      <c r="P196" s="122">
        <v>25.837486558794907</v>
      </c>
      <c r="Q196" s="122">
        <v>24.983842889621961</v>
      </c>
      <c r="R196" s="122">
        <v>20.283175405270178</v>
      </c>
      <c r="S196" s="122">
        <v>25.239931988237913</v>
      </c>
      <c r="T196" s="122">
        <v>25.500254091328252</v>
      </c>
      <c r="U196" s="122">
        <v>24.879683139199468</v>
      </c>
      <c r="V196" s="122">
        <v>17.620439685856489</v>
      </c>
      <c r="W196" s="122">
        <v>16.325433015502679</v>
      </c>
      <c r="X196" s="122">
        <v>14.426395220579858</v>
      </c>
      <c r="Y196" s="122">
        <v>13.710539034157886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54.838527389406671</v>
      </c>
      <c r="C201" s="101">
        <v>47.013708380312366</v>
      </c>
      <c r="D201" s="101">
        <v>48.829524277705858</v>
      </c>
      <c r="E201" s="101">
        <v>43.660998260493756</v>
      </c>
      <c r="F201" s="101">
        <v>34.573028274837462</v>
      </c>
      <c r="G201" s="101">
        <v>41.601680072746667</v>
      </c>
      <c r="H201" s="101">
        <v>41.751177001980516</v>
      </c>
      <c r="I201" s="101">
        <v>32.271618056325536</v>
      </c>
      <c r="J201" s="101">
        <v>29.507598043355763</v>
      </c>
      <c r="K201" s="101">
        <v>31.725496104463186</v>
      </c>
      <c r="L201" s="101">
        <v>41.952266822863265</v>
      </c>
      <c r="M201" s="101">
        <v>33.766588265108396</v>
      </c>
      <c r="N201" s="101">
        <v>26.256220928898692</v>
      </c>
      <c r="O201" s="101">
        <v>28.868122604598579</v>
      </c>
      <c r="P201" s="101">
        <v>25.833970186663272</v>
      </c>
      <c r="Q201" s="101">
        <v>24.978992620817902</v>
      </c>
      <c r="R201" s="101">
        <v>20.279784304181703</v>
      </c>
      <c r="S201" s="101">
        <v>25.234746938030217</v>
      </c>
      <c r="T201" s="101">
        <v>25.493816458661026</v>
      </c>
      <c r="U201" s="101">
        <v>24.872956724776984</v>
      </c>
      <c r="V201" s="101">
        <v>17.615733307819653</v>
      </c>
      <c r="W201" s="101">
        <v>16.321559300398746</v>
      </c>
      <c r="X201" s="101">
        <v>14.421913591986986</v>
      </c>
      <c r="Y201" s="101">
        <v>13.704771248172074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1.6425171662382075E-3</v>
      </c>
      <c r="D202" s="104">
        <v>1.9340784219370579E-3</v>
      </c>
      <c r="E202" s="104">
        <v>2.3653677089662496E-3</v>
      </c>
      <c r="F202" s="104">
        <v>1.76204035707631E-3</v>
      </c>
      <c r="G202" s="104">
        <v>1.6190151933442335E-3</v>
      </c>
      <c r="H202" s="104">
        <v>1.9825503694812126E-3</v>
      </c>
      <c r="I202" s="104">
        <v>1.0923144550778335E-3</v>
      </c>
      <c r="J202" s="104">
        <v>1.5470870248492485E-3</v>
      </c>
      <c r="K202" s="104">
        <v>2.049502309215264E-3</v>
      </c>
      <c r="L202" s="104">
        <v>4.2119404488770232E-3</v>
      </c>
      <c r="M202" s="104">
        <v>4.2807277931449133E-3</v>
      </c>
      <c r="N202" s="104">
        <v>2.649343198748294E-3</v>
      </c>
      <c r="O202" s="104">
        <v>3.9429088708176421E-3</v>
      </c>
      <c r="P202" s="104">
        <v>3.5163721316367603E-3</v>
      </c>
      <c r="Q202" s="104">
        <v>4.850268804058022E-3</v>
      </c>
      <c r="R202" s="104">
        <v>3.3911010884749371E-3</v>
      </c>
      <c r="S202" s="104">
        <v>5.1850502076954399E-3</v>
      </c>
      <c r="T202" s="104">
        <v>6.4376326672267092E-3</v>
      </c>
      <c r="U202" s="104">
        <v>6.7264144224827632E-3</v>
      </c>
      <c r="V202" s="104">
        <v>4.7063780368373966E-3</v>
      </c>
      <c r="W202" s="104">
        <v>3.8737151039308065E-3</v>
      </c>
      <c r="X202" s="104">
        <v>4.481628592872192E-3</v>
      </c>
      <c r="Y202" s="104">
        <v>5.7677859858121568E-3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1.6425171662382075E-3</v>
      </c>
      <c r="D203" s="98">
        <v>1.9340784219370579E-3</v>
      </c>
      <c r="E203" s="98">
        <v>2.3653677089662496E-3</v>
      </c>
      <c r="F203" s="98">
        <v>1.76204035707631E-3</v>
      </c>
      <c r="G203" s="98">
        <v>1.6190151933442335E-3</v>
      </c>
      <c r="H203" s="98">
        <v>1.9825503694812126E-3</v>
      </c>
      <c r="I203" s="98">
        <v>1.0923144550778335E-3</v>
      </c>
      <c r="J203" s="98">
        <v>1.5470870248492485E-3</v>
      </c>
      <c r="K203" s="98">
        <v>2.049502309215264E-3</v>
      </c>
      <c r="L203" s="98">
        <v>4.2119404488770232E-3</v>
      </c>
      <c r="M203" s="98">
        <v>4.2807277931449133E-3</v>
      </c>
      <c r="N203" s="98">
        <v>2.649343198748294E-3</v>
      </c>
      <c r="O203" s="98">
        <v>3.9429088708176421E-3</v>
      </c>
      <c r="P203" s="98">
        <v>3.5163721316367603E-3</v>
      </c>
      <c r="Q203" s="98">
        <v>4.850268804058022E-3</v>
      </c>
      <c r="R203" s="98">
        <v>3.3911010884749371E-3</v>
      </c>
      <c r="S203" s="98">
        <v>5.1850502076954399E-3</v>
      </c>
      <c r="T203" s="98">
        <v>6.4376326672267092E-3</v>
      </c>
      <c r="U203" s="98">
        <v>6.7264144224827632E-3</v>
      </c>
      <c r="V203" s="98">
        <v>4.7063780368373966E-3</v>
      </c>
      <c r="W203" s="98">
        <v>3.8737151039308065E-3</v>
      </c>
      <c r="X203" s="98">
        <v>4.481628592872192E-3</v>
      </c>
      <c r="Y203" s="98">
        <v>5.7677859858121568E-3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66.970105620480538</v>
      </c>
      <c r="C209" s="122">
        <v>67.205364267644725</v>
      </c>
      <c r="D209" s="122">
        <v>70.233871925274812</v>
      </c>
      <c r="E209" s="122">
        <v>74.449136133289542</v>
      </c>
      <c r="F209" s="122">
        <v>78.596570955434501</v>
      </c>
      <c r="G209" s="122">
        <v>95.870126307931031</v>
      </c>
      <c r="H209" s="122">
        <v>109.13380608200715</v>
      </c>
      <c r="I209" s="122">
        <v>111.18899516790289</v>
      </c>
      <c r="J209" s="122">
        <v>107.66578960150198</v>
      </c>
      <c r="K209" s="122">
        <v>119.24280507207216</v>
      </c>
      <c r="L209" s="122">
        <v>136.3133407531891</v>
      </c>
      <c r="M209" s="122">
        <v>120.14287546170408</v>
      </c>
      <c r="N209" s="122">
        <v>104.61804520353341</v>
      </c>
      <c r="O209" s="122">
        <v>114.74960546953582</v>
      </c>
      <c r="P209" s="122">
        <v>102.33352215126251</v>
      </c>
      <c r="Q209" s="122">
        <v>101.72816190962342</v>
      </c>
      <c r="R209" s="122">
        <v>81.727947444627489</v>
      </c>
      <c r="S209" s="122">
        <v>100.25798726059865</v>
      </c>
      <c r="T209" s="122">
        <v>99.571517385162736</v>
      </c>
      <c r="U209" s="122">
        <v>95.847638587127435</v>
      </c>
      <c r="V209" s="122">
        <v>123.3116677990928</v>
      </c>
      <c r="W209" s="122">
        <v>114.00641411874136</v>
      </c>
      <c r="X209" s="122">
        <v>101.22281237895693</v>
      </c>
      <c r="Y209" s="122">
        <v>97.327613841458799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66.970105620480538</v>
      </c>
      <c r="C211" s="98">
        <v>67.205364267644725</v>
      </c>
      <c r="D211" s="98">
        <v>70.233871925274812</v>
      </c>
      <c r="E211" s="98">
        <v>74.449136133289542</v>
      </c>
      <c r="F211" s="98">
        <v>78.596570955434501</v>
      </c>
      <c r="G211" s="98">
        <v>95.870126307931031</v>
      </c>
      <c r="H211" s="98">
        <v>109.13380608200715</v>
      </c>
      <c r="I211" s="98">
        <v>111.18899516790289</v>
      </c>
      <c r="J211" s="98">
        <v>107.66578960150198</v>
      </c>
      <c r="K211" s="98">
        <v>119.24280507207216</v>
      </c>
      <c r="L211" s="98">
        <v>136.3133407531891</v>
      </c>
      <c r="M211" s="98">
        <v>120.14287546170408</v>
      </c>
      <c r="N211" s="98">
        <v>104.61804520353341</v>
      </c>
      <c r="O211" s="98">
        <v>114.74960546953582</v>
      </c>
      <c r="P211" s="98">
        <v>102.33352215126251</v>
      </c>
      <c r="Q211" s="98">
        <v>101.72816190962342</v>
      </c>
      <c r="R211" s="98">
        <v>81.727947444627489</v>
      </c>
      <c r="S211" s="98">
        <v>100.25798726059865</v>
      </c>
      <c r="T211" s="98">
        <v>99.571517385162736</v>
      </c>
      <c r="U211" s="98">
        <v>95.847638587127435</v>
      </c>
      <c r="V211" s="98">
        <v>123.3116677990928</v>
      </c>
      <c r="W211" s="98">
        <v>114.00641411874136</v>
      </c>
      <c r="X211" s="98">
        <v>101.22281237895693</v>
      </c>
      <c r="Y211" s="98">
        <v>97.327613841458799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16824.745928360469</v>
      </c>
      <c r="C214" s="117">
        <f t="shared" si="108"/>
        <v>18038.2187180906</v>
      </c>
      <c r="D214" s="117">
        <f t="shared" si="108"/>
        <v>18139.45148083966</v>
      </c>
      <c r="E214" s="117">
        <f t="shared" si="108"/>
        <v>17970.65500498383</v>
      </c>
      <c r="F214" s="117">
        <f t="shared" si="108"/>
        <v>13875.144088138972</v>
      </c>
      <c r="G214" s="117">
        <f t="shared" si="108"/>
        <v>19594.820214907839</v>
      </c>
      <c r="H214" s="117">
        <f t="shared" si="108"/>
        <v>18097.071335065211</v>
      </c>
      <c r="I214" s="117">
        <f t="shared" si="108"/>
        <v>16957.548069965233</v>
      </c>
      <c r="J214" s="117">
        <f t="shared" si="108"/>
        <v>13332.741512952329</v>
      </c>
      <c r="K214" s="117">
        <f t="shared" si="108"/>
        <v>16210.388448044077</v>
      </c>
      <c r="L214" s="117">
        <f t="shared" si="108"/>
        <v>16315.916500629022</v>
      </c>
      <c r="M214" s="117">
        <f t="shared" si="108"/>
        <v>16437.515876924615</v>
      </c>
      <c r="N214" s="117">
        <f t="shared" si="108"/>
        <v>16212.245945968649</v>
      </c>
      <c r="O214" s="117">
        <f t="shared" si="108"/>
        <v>16382.532849704216</v>
      </c>
      <c r="P214" s="117">
        <f t="shared" si="108"/>
        <v>13654.848316379739</v>
      </c>
      <c r="Q214" s="117">
        <f t="shared" si="108"/>
        <v>15099.643791777791</v>
      </c>
      <c r="R214" s="117">
        <f t="shared" ref="R214:V214" si="109">R215+R218+R220+R233</f>
        <v>15613.665269615942</v>
      </c>
      <c r="S214" s="117">
        <f t="shared" si="109"/>
        <v>16005.229955443854</v>
      </c>
      <c r="T214" s="117">
        <f t="shared" si="109"/>
        <v>14671.74555095661</v>
      </c>
      <c r="U214" s="117">
        <f t="shared" si="109"/>
        <v>14576.908578586865</v>
      </c>
      <c r="V214" s="117">
        <f t="shared" si="109"/>
        <v>15454.800117075381</v>
      </c>
      <c r="W214" s="117">
        <f t="shared" ref="W214:Y214" si="110">W215+W218+W220+W233</f>
        <v>15838.387319675649</v>
      </c>
      <c r="X214" s="117">
        <f t="shared" si="110"/>
        <v>14988.487344659672</v>
      </c>
      <c r="Y214" s="117">
        <f t="shared" si="110"/>
        <v>13932.938578660222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14269.220694234224</v>
      </c>
      <c r="C215" s="122">
        <f t="shared" si="111"/>
        <v>15477.581048057678</v>
      </c>
      <c r="D215" s="122">
        <f t="shared" si="111"/>
        <v>15469.468397605275</v>
      </c>
      <c r="E215" s="122">
        <f t="shared" si="111"/>
        <v>15181.108974801637</v>
      </c>
      <c r="F215" s="122">
        <f t="shared" si="111"/>
        <v>11276.24496826382</v>
      </c>
      <c r="G215" s="122">
        <f t="shared" si="111"/>
        <v>16981.997521322173</v>
      </c>
      <c r="H215" s="122">
        <f t="shared" si="111"/>
        <v>15354.1729488943</v>
      </c>
      <c r="I215" s="122">
        <f t="shared" si="111"/>
        <v>14375.690335723422</v>
      </c>
      <c r="J215" s="122">
        <f t="shared" si="111"/>
        <v>10753.358055456447</v>
      </c>
      <c r="K215" s="122">
        <f t="shared" si="111"/>
        <v>13701.891789325851</v>
      </c>
      <c r="L215" s="122">
        <f t="shared" si="111"/>
        <v>13762.134550271541</v>
      </c>
      <c r="M215" s="122">
        <f t="shared" si="111"/>
        <v>13969.999718478834</v>
      </c>
      <c r="N215" s="122">
        <f t="shared" si="111"/>
        <v>14105.467061873142</v>
      </c>
      <c r="O215" s="122">
        <f t="shared" si="111"/>
        <v>14245.503422832298</v>
      </c>
      <c r="P215" s="122">
        <f t="shared" si="111"/>
        <v>11513.759070922173</v>
      </c>
      <c r="Q215" s="122">
        <f t="shared" si="111"/>
        <v>12669.395132272391</v>
      </c>
      <c r="R215" s="122">
        <f t="shared" ref="R215:V215" si="112">SUM(R216:R217)</f>
        <v>13244.679528192917</v>
      </c>
      <c r="S215" s="122">
        <f t="shared" si="112"/>
        <v>13553.419394674824</v>
      </c>
      <c r="T215" s="122">
        <f t="shared" si="112"/>
        <v>12179.152004027568</v>
      </c>
      <c r="U215" s="122">
        <f t="shared" si="112"/>
        <v>12061.519323060069</v>
      </c>
      <c r="V215" s="122">
        <f t="shared" si="112"/>
        <v>12623.181786491828</v>
      </c>
      <c r="W215" s="122">
        <f t="shared" ref="W215:Y215" si="113">SUM(W216:W217)</f>
        <v>13260.024713665551</v>
      </c>
      <c r="X215" s="122">
        <f t="shared" si="113"/>
        <v>12517.138548310984</v>
      </c>
      <c r="Y215" s="122">
        <f t="shared" si="113"/>
        <v>11388.76408651428</v>
      </c>
      <c r="DA215" s="130" t="s">
        <v>2319</v>
      </c>
    </row>
    <row r="216" spans="1:105" ht="12" customHeight="1" x14ac:dyDescent="0.25">
      <c r="A216" s="97" t="s">
        <v>199</v>
      </c>
      <c r="B216" s="98">
        <v>14212.969868635782</v>
      </c>
      <c r="C216" s="98">
        <v>15416.565086351571</v>
      </c>
      <c r="D216" s="98">
        <v>15408.666947831382</v>
      </c>
      <c r="E216" s="98">
        <v>15121.462408046698</v>
      </c>
      <c r="F216" s="98">
        <v>11230.370617259407</v>
      </c>
      <c r="G216" s="98">
        <v>16910.247623298656</v>
      </c>
      <c r="H216" s="98">
        <v>15288.204956747728</v>
      </c>
      <c r="I216" s="98">
        <v>14312.938225623617</v>
      </c>
      <c r="J216" s="98">
        <v>10705.730888319797</v>
      </c>
      <c r="K216" s="98">
        <v>13640.31461037014</v>
      </c>
      <c r="L216" s="98">
        <v>13699.533730770672</v>
      </c>
      <c r="M216" s="98">
        <v>13906.023369086583</v>
      </c>
      <c r="N216" s="98">
        <v>14042.230636853981</v>
      </c>
      <c r="O216" s="98">
        <v>14181.300269695965</v>
      </c>
      <c r="P216" s="98">
        <v>11461.552803474338</v>
      </c>
      <c r="Q216" s="98">
        <v>12611.706678970471</v>
      </c>
      <c r="R216" s="98">
        <v>13184.451602005727</v>
      </c>
      <c r="S216" s="98">
        <v>13491.388782854779</v>
      </c>
      <c r="T216" s="98">
        <v>12123.29876732055</v>
      </c>
      <c r="U216" s="98">
        <v>12005.877717127885</v>
      </c>
      <c r="V216" s="98">
        <v>12562.961852128603</v>
      </c>
      <c r="W216" s="98">
        <v>13195.382401279645</v>
      </c>
      <c r="X216" s="98">
        <v>12455.236872415733</v>
      </c>
      <c r="Y216" s="98">
        <v>11331.390723014903</v>
      </c>
      <c r="DA216" s="63" t="s">
        <v>2320</v>
      </c>
    </row>
    <row r="217" spans="1:105" ht="12" customHeight="1" x14ac:dyDescent="0.25">
      <c r="A217" s="97" t="s">
        <v>53</v>
      </c>
      <c r="B217" s="98">
        <v>56.250825598440571</v>
      </c>
      <c r="C217" s="98">
        <v>61.015961706107028</v>
      </c>
      <c r="D217" s="98">
        <v>60.801449773893253</v>
      </c>
      <c r="E217" s="98">
        <v>59.646566754937602</v>
      </c>
      <c r="F217" s="98">
        <v>45.874351004412937</v>
      </c>
      <c r="G217" s="98">
        <v>71.749898023518853</v>
      </c>
      <c r="H217" s="98">
        <v>65.967992146572186</v>
      </c>
      <c r="I217" s="98">
        <v>62.7521100998053</v>
      </c>
      <c r="J217" s="98">
        <v>47.627167136650527</v>
      </c>
      <c r="K217" s="98">
        <v>61.577178955711446</v>
      </c>
      <c r="L217" s="98">
        <v>62.600819500868106</v>
      </c>
      <c r="M217" s="98">
        <v>63.976349392251294</v>
      </c>
      <c r="N217" s="98">
        <v>63.236425019160514</v>
      </c>
      <c r="O217" s="98">
        <v>64.203153136333583</v>
      </c>
      <c r="P217" s="98">
        <v>52.20626744783462</v>
      </c>
      <c r="Q217" s="98">
        <v>57.688453301919679</v>
      </c>
      <c r="R217" s="98">
        <v>60.227926187189134</v>
      </c>
      <c r="S217" s="98">
        <v>62.030611820044037</v>
      </c>
      <c r="T217" s="98">
        <v>55.853236707018212</v>
      </c>
      <c r="U217" s="98">
        <v>55.641605932183666</v>
      </c>
      <c r="V217" s="98">
        <v>60.219934363224972</v>
      </c>
      <c r="W217" s="98">
        <v>64.642312385905981</v>
      </c>
      <c r="X217" s="98">
        <v>61.901675895250548</v>
      </c>
      <c r="Y217" s="98">
        <v>57.373363499376161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0.95882017350672444</v>
      </c>
      <c r="C218" s="122">
        <f t="shared" si="114"/>
        <v>1.2256341586184198</v>
      </c>
      <c r="D218" s="122">
        <f t="shared" si="114"/>
        <v>2.0831696186159778</v>
      </c>
      <c r="E218" s="122">
        <f t="shared" si="114"/>
        <v>3.9830184742017343</v>
      </c>
      <c r="F218" s="122">
        <f t="shared" si="114"/>
        <v>2.688030126120093</v>
      </c>
      <c r="G218" s="122">
        <f t="shared" si="114"/>
        <v>3.9366612235118481</v>
      </c>
      <c r="H218" s="122">
        <f t="shared" si="114"/>
        <v>8.0103538746739638</v>
      </c>
      <c r="I218" s="122">
        <f t="shared" si="114"/>
        <v>13.482338393401637</v>
      </c>
      <c r="J218" s="122">
        <f t="shared" si="114"/>
        <v>9.8335498181943652</v>
      </c>
      <c r="K218" s="122">
        <f t="shared" si="114"/>
        <v>11.296206430678987</v>
      </c>
      <c r="L218" s="122">
        <f t="shared" si="114"/>
        <v>14.656169741209242</v>
      </c>
      <c r="M218" s="122">
        <f t="shared" si="114"/>
        <v>14.988940953407356</v>
      </c>
      <c r="N218" s="122">
        <f t="shared" si="114"/>
        <v>29.365082939365184</v>
      </c>
      <c r="O218" s="122">
        <f t="shared" si="114"/>
        <v>19.014450771981664</v>
      </c>
      <c r="P218" s="122">
        <f t="shared" si="114"/>
        <v>12.822609376829103</v>
      </c>
      <c r="Q218" s="122">
        <f t="shared" si="114"/>
        <v>18.846714901379421</v>
      </c>
      <c r="R218" s="122">
        <f t="shared" si="114"/>
        <v>17.153992761205973</v>
      </c>
      <c r="S218" s="122">
        <f t="shared" si="114"/>
        <v>16.366317687083754</v>
      </c>
      <c r="T218" s="122">
        <f t="shared" si="114"/>
        <v>16.145176399677734</v>
      </c>
      <c r="U218" s="122">
        <f t="shared" si="114"/>
        <v>15.994700029310874</v>
      </c>
      <c r="V218" s="122">
        <f t="shared" si="114"/>
        <v>7.9932511280072127</v>
      </c>
      <c r="W218" s="122">
        <f t="shared" si="114"/>
        <v>39.139830055417363</v>
      </c>
      <c r="X218" s="122">
        <f t="shared" si="114"/>
        <v>50.00933686631344</v>
      </c>
      <c r="Y218" s="122">
        <f t="shared" si="114"/>
        <v>48.409830197539975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0.95882017350672444</v>
      </c>
      <c r="C219" s="98">
        <f>RES_hhdet_fech!C86</f>
        <v>1.2256341586184198</v>
      </c>
      <c r="D219" s="98">
        <f>RES_hhdet_fech!D86</f>
        <v>2.0831696186159778</v>
      </c>
      <c r="E219" s="98">
        <f>RES_hhdet_fech!E86</f>
        <v>3.9830184742017343</v>
      </c>
      <c r="F219" s="98">
        <f>RES_hhdet_fech!F86</f>
        <v>2.688030126120093</v>
      </c>
      <c r="G219" s="98">
        <f>RES_hhdet_fech!G86</f>
        <v>3.9366612235118481</v>
      </c>
      <c r="H219" s="98">
        <f>RES_hhdet_fech!H86</f>
        <v>8.0103538746739638</v>
      </c>
      <c r="I219" s="98">
        <f>RES_hhdet_fech!I86</f>
        <v>13.482338393401637</v>
      </c>
      <c r="J219" s="98">
        <f>RES_hhdet_fech!J86</f>
        <v>9.8335498181943652</v>
      </c>
      <c r="K219" s="98">
        <f>RES_hhdet_fech!K86</f>
        <v>11.296206430678987</v>
      </c>
      <c r="L219" s="98">
        <f>RES_hhdet_fech!L86</f>
        <v>14.656169741209242</v>
      </c>
      <c r="M219" s="98">
        <f>RES_hhdet_fech!M86</f>
        <v>14.988940953407356</v>
      </c>
      <c r="N219" s="98">
        <f>RES_hhdet_fech!N86</f>
        <v>29.365082939365184</v>
      </c>
      <c r="O219" s="98">
        <f>RES_hhdet_fech!O86</f>
        <v>19.014450771981664</v>
      </c>
      <c r="P219" s="98">
        <f>RES_hhdet_fech!P86</f>
        <v>12.822609376829103</v>
      </c>
      <c r="Q219" s="98">
        <f>RES_hhdet_fech!Q86</f>
        <v>18.846714901379421</v>
      </c>
      <c r="R219" s="98">
        <f>RES_hhdet_fech!R86</f>
        <v>17.153992761205973</v>
      </c>
      <c r="S219" s="98">
        <f>RES_hhdet_fech!S86</f>
        <v>16.366317687083754</v>
      </c>
      <c r="T219" s="98">
        <f>RES_hhdet_fech!T86</f>
        <v>16.145176399677734</v>
      </c>
      <c r="U219" s="98">
        <f>RES_hhdet_fech!U86</f>
        <v>15.994700029310874</v>
      </c>
      <c r="V219" s="98">
        <f>RES_hhdet_fech!V86</f>
        <v>7.9932511280072127</v>
      </c>
      <c r="W219" s="98">
        <f>RES_hhdet_fech!W86</f>
        <v>39.139830055417363</v>
      </c>
      <c r="X219" s="98">
        <f>RES_hhdet_fech!X86</f>
        <v>50.00933686631344</v>
      </c>
      <c r="Y219" s="98">
        <f>RES_hhdet_fech!Y86</f>
        <v>48.409830197539975</v>
      </c>
      <c r="DA219" s="63" t="s">
        <v>2323</v>
      </c>
    </row>
    <row r="220" spans="1:105" ht="12" customHeight="1" x14ac:dyDescent="0.25">
      <c r="A220" s="121" t="s">
        <v>55</v>
      </c>
      <c r="B220" s="122">
        <v>1837.9710201404264</v>
      </c>
      <c r="C220" s="122">
        <v>1825.0595364416188</v>
      </c>
      <c r="D220" s="122">
        <v>1904.4989888842301</v>
      </c>
      <c r="E220" s="122">
        <v>2004.6498968836686</v>
      </c>
      <c r="F220" s="122">
        <v>1840.0102887136643</v>
      </c>
      <c r="G220" s="122">
        <v>1870.3641340850613</v>
      </c>
      <c r="H220" s="122">
        <v>2014.5046310129972</v>
      </c>
      <c r="I220" s="122">
        <v>1903.4566029928717</v>
      </c>
      <c r="J220" s="122">
        <v>1967.2704503917946</v>
      </c>
      <c r="K220" s="122">
        <v>1928.8819536487699</v>
      </c>
      <c r="L220" s="122">
        <v>1948.0965374529285</v>
      </c>
      <c r="M220" s="122">
        <v>1947.7924115162812</v>
      </c>
      <c r="N220" s="122">
        <v>1644.7563606249128</v>
      </c>
      <c r="O220" s="122">
        <v>1672.6678152957909</v>
      </c>
      <c r="P220" s="122">
        <v>1706.2224664432742</v>
      </c>
      <c r="Q220" s="122">
        <v>1964.9510550284599</v>
      </c>
      <c r="R220" s="122">
        <v>1937.2665520358489</v>
      </c>
      <c r="S220" s="122">
        <v>1921.218756776052</v>
      </c>
      <c r="T220" s="122">
        <v>1928.8396064556564</v>
      </c>
      <c r="U220" s="122">
        <v>1938.1819067618953</v>
      </c>
      <c r="V220" s="122">
        <v>1999.0607637566045</v>
      </c>
      <c r="W220" s="122">
        <v>1786.6736761691795</v>
      </c>
      <c r="X220" s="122">
        <v>1747.3878137871511</v>
      </c>
      <c r="Y220" s="122">
        <v>1853.9694128521874</v>
      </c>
      <c r="DA220" s="130" t="s">
        <v>2324</v>
      </c>
    </row>
    <row r="221" spans="1:105" ht="12" customHeight="1" x14ac:dyDescent="0.25">
      <c r="A221" s="97" t="s">
        <v>132</v>
      </c>
      <c r="B221" s="98">
        <v>2417.6182389799296</v>
      </c>
      <c r="C221" s="98">
        <v>2415.5975863002445</v>
      </c>
      <c r="D221" s="98">
        <v>2560.2873389694055</v>
      </c>
      <c r="E221" s="98">
        <v>2266.2810834352072</v>
      </c>
      <c r="F221" s="98">
        <v>1704.6603835328783</v>
      </c>
      <c r="G221" s="98">
        <v>2487.0627135180844</v>
      </c>
      <c r="H221" s="98">
        <v>2235.7578497868367</v>
      </c>
      <c r="I221" s="98">
        <v>2294.0921810099549</v>
      </c>
      <c r="J221" s="98">
        <v>1714.7578504134103</v>
      </c>
      <c r="K221" s="98">
        <v>2059.0518765429824</v>
      </c>
      <c r="L221" s="98">
        <v>1882.8862854389952</v>
      </c>
      <c r="M221" s="98">
        <v>1873.7252405155805</v>
      </c>
      <c r="N221" s="98">
        <v>1839.3854063232627</v>
      </c>
      <c r="O221" s="98">
        <v>1891.2232259124683</v>
      </c>
      <c r="P221" s="98">
        <v>1892.1656801296228</v>
      </c>
      <c r="Q221" s="98">
        <v>1920.9206624563349</v>
      </c>
      <c r="R221" s="98">
        <v>1926.95126911802</v>
      </c>
      <c r="S221" s="98">
        <v>1905.3088056838781</v>
      </c>
      <c r="T221" s="98">
        <v>2024.3571918926466</v>
      </c>
      <c r="U221" s="98">
        <v>2241.1846917269636</v>
      </c>
      <c r="V221" s="98">
        <v>1605.242073570166</v>
      </c>
      <c r="W221" s="98">
        <v>1791.9135972071106</v>
      </c>
      <c r="X221" s="98">
        <v>1888.8832765916811</v>
      </c>
      <c r="Y221" s="98">
        <v>1885.5350991828927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1222.4329322831663</v>
      </c>
      <c r="D222" s="98">
        <v>1298.6221178625037</v>
      </c>
      <c r="E222" s="98">
        <v>1223.0219517749272</v>
      </c>
      <c r="F222" s="98">
        <v>936.01399590529263</v>
      </c>
      <c r="G222" s="98">
        <v>1422.7417365931067</v>
      </c>
      <c r="H222" s="98">
        <v>1406.299337250892</v>
      </c>
      <c r="I222" s="98">
        <v>1437.5928581239334</v>
      </c>
      <c r="J222" s="98">
        <v>1120.5911691169738</v>
      </c>
      <c r="K222" s="98">
        <v>1364.8378838869914</v>
      </c>
      <c r="L222" s="98">
        <v>1274.3432693462378</v>
      </c>
      <c r="M222" s="98">
        <v>1319.8592404672261</v>
      </c>
      <c r="N222" s="98">
        <v>1251.4300129969254</v>
      </c>
      <c r="O222" s="98">
        <v>1312.3830766334827</v>
      </c>
      <c r="P222" s="98">
        <v>1318.8426004106836</v>
      </c>
      <c r="Q222" s="98">
        <v>1403.4973946241428</v>
      </c>
      <c r="R222" s="98">
        <v>1409.7771746096421</v>
      </c>
      <c r="S222" s="98">
        <v>1398.1969957181132</v>
      </c>
      <c r="T222" s="98">
        <v>1503.9276231289132</v>
      </c>
      <c r="U222" s="98">
        <v>1686.6574415535381</v>
      </c>
      <c r="V222" s="98">
        <v>1256.3729424440469</v>
      </c>
      <c r="W222" s="98">
        <v>1400.1901512149982</v>
      </c>
      <c r="X222" s="98">
        <v>1499.1579322166624</v>
      </c>
      <c r="Y222" s="98">
        <v>1527.3114923114701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449.28640915434289</v>
      </c>
      <c r="D223" s="101">
        <v>468.71810694243374</v>
      </c>
      <c r="E223" s="101">
        <v>519.45319582748448</v>
      </c>
      <c r="F223" s="101">
        <v>348.6179820681914</v>
      </c>
      <c r="G223" s="101">
        <v>456.42992678039241</v>
      </c>
      <c r="H223" s="101">
        <v>579.05532829667879</v>
      </c>
      <c r="I223" s="101">
        <v>491.98927836263164</v>
      </c>
      <c r="J223" s="101">
        <v>416.00890933933738</v>
      </c>
      <c r="K223" s="101">
        <v>464.79816465189009</v>
      </c>
      <c r="L223" s="101">
        <v>412.10946642019542</v>
      </c>
      <c r="M223" s="101">
        <v>474.14821139164076</v>
      </c>
      <c r="N223" s="101">
        <v>283.87692363104611</v>
      </c>
      <c r="O223" s="101">
        <v>316.71764849782505</v>
      </c>
      <c r="P223" s="101">
        <v>326.35473961740405</v>
      </c>
      <c r="Q223" s="101">
        <v>503.33381587785846</v>
      </c>
      <c r="R223" s="101">
        <v>492.20969501067725</v>
      </c>
      <c r="S223" s="101">
        <v>463.58363843450866</v>
      </c>
      <c r="T223" s="101">
        <v>509.57228075264959</v>
      </c>
      <c r="U223" s="101">
        <v>562.29537343993388</v>
      </c>
      <c r="V223" s="101">
        <v>449.44454443970056</v>
      </c>
      <c r="W223" s="101">
        <v>411.4287116268448</v>
      </c>
      <c r="X223" s="101">
        <v>494.67442265741983</v>
      </c>
      <c r="Y223" s="101">
        <v>596.47147122160641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773.14652312882356</v>
      </c>
      <c r="D224" s="104">
        <v>829.90401092006982</v>
      </c>
      <c r="E224" s="104">
        <v>703.5687559474427</v>
      </c>
      <c r="F224" s="104">
        <v>587.39601383710135</v>
      </c>
      <c r="G224" s="104">
        <v>966.31180981271393</v>
      </c>
      <c r="H224" s="104">
        <v>827.24400895421331</v>
      </c>
      <c r="I224" s="104">
        <v>945.6035797613016</v>
      </c>
      <c r="J224" s="104">
        <v>704.58225977763652</v>
      </c>
      <c r="K224" s="104">
        <v>900.03971923510119</v>
      </c>
      <c r="L224" s="104">
        <v>862.23380292604247</v>
      </c>
      <c r="M224" s="104">
        <v>845.7110290755852</v>
      </c>
      <c r="N224" s="104">
        <v>967.55308936587926</v>
      </c>
      <c r="O224" s="104">
        <v>995.66542813565763</v>
      </c>
      <c r="P224" s="104">
        <v>992.48786079327942</v>
      </c>
      <c r="Q224" s="104">
        <v>900.16357874628454</v>
      </c>
      <c r="R224" s="104">
        <v>917.56747959896484</v>
      </c>
      <c r="S224" s="104">
        <v>934.61335728360461</v>
      </c>
      <c r="T224" s="104">
        <v>994.35534237626359</v>
      </c>
      <c r="U224" s="104">
        <v>1124.3620681136047</v>
      </c>
      <c r="V224" s="104">
        <v>806.92839800434649</v>
      </c>
      <c r="W224" s="104">
        <v>988.76143958815351</v>
      </c>
      <c r="X224" s="104">
        <v>1004.4835095592425</v>
      </c>
      <c r="Y224" s="104">
        <v>930.84002108986385</v>
      </c>
      <c r="DA224" s="132" t="s">
        <v>2328</v>
      </c>
    </row>
    <row r="225" spans="1:105" ht="12" customHeight="1" x14ac:dyDescent="0.25">
      <c r="A225" s="106" t="s">
        <v>124</v>
      </c>
      <c r="B225" s="101">
        <v>2067.7629744674846</v>
      </c>
      <c r="C225" s="101">
        <v>1891.0571759431459</v>
      </c>
      <c r="D225" s="101">
        <v>2139.1901802103189</v>
      </c>
      <c r="E225" s="101">
        <v>2128.8319938192844</v>
      </c>
      <c r="F225" s="101">
        <v>1847.9906509269676</v>
      </c>
      <c r="G225" s="101">
        <v>2199.8850302299197</v>
      </c>
      <c r="H225" s="101">
        <v>2246.4870964278452</v>
      </c>
      <c r="I225" s="101">
        <v>1920.4020706095837</v>
      </c>
      <c r="J225" s="101">
        <v>1911.837111881656</v>
      </c>
      <c r="K225" s="101">
        <v>1998.1037089043716</v>
      </c>
      <c r="L225" s="101">
        <v>2609.8607475988183</v>
      </c>
      <c r="M225" s="101">
        <v>2091.7302310336804</v>
      </c>
      <c r="N225" s="101">
        <v>1662.7303761691078</v>
      </c>
      <c r="O225" s="101">
        <v>1884.6063073229529</v>
      </c>
      <c r="P225" s="101">
        <v>1761.6078078044407</v>
      </c>
      <c r="Q225" s="101">
        <v>1804.6396654937812</v>
      </c>
      <c r="R225" s="101">
        <v>1548.6284260134762</v>
      </c>
      <c r="S225" s="101">
        <v>2001.5492724180192</v>
      </c>
      <c r="T225" s="101">
        <v>2071.3618747004325</v>
      </c>
      <c r="U225" s="101">
        <v>2067.5878860110906</v>
      </c>
      <c r="V225" s="101">
        <v>1556.6199006132319</v>
      </c>
      <c r="W225" s="101">
        <v>1606.8904318366497</v>
      </c>
      <c r="X225" s="101">
        <v>1580.9529809255316</v>
      </c>
      <c r="Y225" s="101">
        <v>1602.3722511248081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1161.1659426939912</v>
      </c>
      <c r="D226" s="104">
        <v>1314.655841551112</v>
      </c>
      <c r="E226" s="104">
        <v>1365.5781768209249</v>
      </c>
      <c r="F226" s="104">
        <v>1160.5185197053841</v>
      </c>
      <c r="G226" s="104">
        <v>1368.1998595044793</v>
      </c>
      <c r="H226" s="104">
        <v>1498.560161140653</v>
      </c>
      <c r="I226" s="104">
        <v>1243.808275524372</v>
      </c>
      <c r="J226" s="104">
        <v>1256.9376846028447</v>
      </c>
      <c r="K226" s="104">
        <v>1288.7385987739317</v>
      </c>
      <c r="L226" s="104">
        <v>1691.5696629351821</v>
      </c>
      <c r="M226" s="104">
        <v>1403.8304918073638</v>
      </c>
      <c r="N226" s="104">
        <v>1060.9796546062908</v>
      </c>
      <c r="O226" s="104">
        <v>1245.9309627219288</v>
      </c>
      <c r="P226" s="104">
        <v>1198.4038391422514</v>
      </c>
      <c r="Q226" s="104">
        <v>1315.5758709356958</v>
      </c>
      <c r="R226" s="104">
        <v>1150.5124313485246</v>
      </c>
      <c r="S226" s="104">
        <v>1498.8477703400251</v>
      </c>
      <c r="T226" s="104">
        <v>1611.0582985319463</v>
      </c>
      <c r="U226" s="104">
        <v>1675.897332433161</v>
      </c>
      <c r="V226" s="104">
        <v>1312.3102833861797</v>
      </c>
      <c r="W226" s="104">
        <v>1376.159028931819</v>
      </c>
      <c r="X226" s="104">
        <v>1384.7078390374702</v>
      </c>
      <c r="Y226" s="104">
        <v>1431.856953020688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425.33305528060225</v>
      </c>
      <c r="D227" s="98">
        <v>473.00933799403691</v>
      </c>
      <c r="E227" s="98">
        <v>578.48792553614908</v>
      </c>
      <c r="F227" s="98">
        <v>430.93471979522752</v>
      </c>
      <c r="G227" s="98">
        <v>445.45012142989339</v>
      </c>
      <c r="H227" s="98">
        <v>623.39646362576798</v>
      </c>
      <c r="I227" s="98">
        <v>437.14260476309596</v>
      </c>
      <c r="J227" s="98">
        <v>486.46863911190604</v>
      </c>
      <c r="K227" s="98">
        <v>451.11426070066557</v>
      </c>
      <c r="L227" s="98">
        <v>579.42920860806009</v>
      </c>
      <c r="M227" s="98">
        <v>538.41569103525683</v>
      </c>
      <c r="N227" s="98">
        <v>259.17544156329296</v>
      </c>
      <c r="O227" s="98">
        <v>321.43348715032329</v>
      </c>
      <c r="P227" s="98">
        <v>315.91255751019327</v>
      </c>
      <c r="Q227" s="98">
        <v>496.55286552025831</v>
      </c>
      <c r="R227" s="98">
        <v>414.67358891370458</v>
      </c>
      <c r="S227" s="98">
        <v>475.53213297670504</v>
      </c>
      <c r="T227" s="98">
        <v>497.18667012869116</v>
      </c>
      <c r="U227" s="98">
        <v>493.51517450862553</v>
      </c>
      <c r="V227" s="98">
        <v>406.24195408931746</v>
      </c>
      <c r="W227" s="98">
        <v>341.05609296802305</v>
      </c>
      <c r="X227" s="98">
        <v>402.63166058196794</v>
      </c>
      <c r="Y227" s="98">
        <v>507.81704400529634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735.83288741338868</v>
      </c>
      <c r="D228" s="98">
        <v>841.64650355707511</v>
      </c>
      <c r="E228" s="98">
        <v>787.09025128477606</v>
      </c>
      <c r="F228" s="98">
        <v>729.58379991015647</v>
      </c>
      <c r="G228" s="98">
        <v>922.74973807458593</v>
      </c>
      <c r="H228" s="98">
        <v>875.16369751488514</v>
      </c>
      <c r="I228" s="98">
        <v>806.66567076127581</v>
      </c>
      <c r="J228" s="98">
        <v>770.46904549093858</v>
      </c>
      <c r="K228" s="98">
        <v>837.62433807326613</v>
      </c>
      <c r="L228" s="98">
        <v>1112.1404543271221</v>
      </c>
      <c r="M228" s="98">
        <v>865.41480077210701</v>
      </c>
      <c r="N228" s="98">
        <v>801.8042130429975</v>
      </c>
      <c r="O228" s="98">
        <v>924.49747557160538</v>
      </c>
      <c r="P228" s="98">
        <v>882.49128163205808</v>
      </c>
      <c r="Q228" s="98">
        <v>819.02300541543707</v>
      </c>
      <c r="R228" s="98">
        <v>735.83884243482009</v>
      </c>
      <c r="S228" s="98">
        <v>1023.3156373633201</v>
      </c>
      <c r="T228" s="98">
        <v>1113.8716284032548</v>
      </c>
      <c r="U228" s="98">
        <v>1182.3821579245355</v>
      </c>
      <c r="V228" s="98">
        <v>906.06832929686232</v>
      </c>
      <c r="W228" s="98">
        <v>1035.102935963796</v>
      </c>
      <c r="X228" s="98">
        <v>982.07617845550226</v>
      </c>
      <c r="Y228" s="98">
        <v>924.03990901539191</v>
      </c>
      <c r="DA228" s="63" t="s">
        <v>2332</v>
      </c>
    </row>
    <row r="229" spans="1:105" ht="12" customHeight="1" x14ac:dyDescent="0.25">
      <c r="A229" s="106" t="s">
        <v>122</v>
      </c>
      <c r="B229" s="101">
        <v>1695.4711598836154</v>
      </c>
      <c r="C229" s="101">
        <v>1757.3718292338885</v>
      </c>
      <c r="D229" s="101">
        <v>1781.2244228969435</v>
      </c>
      <c r="E229" s="101">
        <v>1958.0829177038959</v>
      </c>
      <c r="F229" s="101">
        <v>1855.883594014233</v>
      </c>
      <c r="G229" s="101">
        <v>1777.1699095419656</v>
      </c>
      <c r="H229" s="101">
        <v>1974.5420300737298</v>
      </c>
      <c r="I229" s="101">
        <v>1882.2660586729316</v>
      </c>
      <c r="J229" s="101">
        <v>2009.1610488373838</v>
      </c>
      <c r="K229" s="101">
        <v>1936.5215585608378</v>
      </c>
      <c r="L229" s="101">
        <v>1937.3403637688352</v>
      </c>
      <c r="M229" s="101">
        <v>1975.2914810181669</v>
      </c>
      <c r="N229" s="101">
        <v>1659.5817480680832</v>
      </c>
      <c r="O229" s="101">
        <v>1676.0260372239245</v>
      </c>
      <c r="P229" s="101">
        <v>1723.5086856150886</v>
      </c>
      <c r="Q229" s="101">
        <v>2016.9082035282479</v>
      </c>
      <c r="R229" s="101">
        <v>1995.9590477349932</v>
      </c>
      <c r="S229" s="101">
        <v>1959.6090313817397</v>
      </c>
      <c r="T229" s="101">
        <v>1951.669227962544</v>
      </c>
      <c r="U229" s="101">
        <v>1939.1628832526292</v>
      </c>
      <c r="V229" s="101">
        <v>2098.5617593100642</v>
      </c>
      <c r="W229" s="101">
        <v>1836.4499959483342</v>
      </c>
      <c r="X229" s="101">
        <v>1786.7200134783488</v>
      </c>
      <c r="Y229" s="101">
        <v>1907.0983950494378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1172.4997315409669</v>
      </c>
      <c r="D230" s="104">
        <v>1190.2186671649749</v>
      </c>
      <c r="E230" s="104">
        <v>1357.1922615725159</v>
      </c>
      <c r="F230" s="104">
        <v>1265.4011889663332</v>
      </c>
      <c r="G230" s="104">
        <v>1195.76437381644</v>
      </c>
      <c r="H230" s="104">
        <v>1392.2682639332511</v>
      </c>
      <c r="I230" s="104">
        <v>1288.0286832652175</v>
      </c>
      <c r="J230" s="104">
        <v>1401.4541955516645</v>
      </c>
      <c r="K230" s="104">
        <v>1339.1128861059672</v>
      </c>
      <c r="L230" s="104">
        <v>1336.0961024815213</v>
      </c>
      <c r="M230" s="104">
        <v>1393.8214952687408</v>
      </c>
      <c r="N230" s="104">
        <v>1108.3215205057631</v>
      </c>
      <c r="O230" s="104">
        <v>1134.981465982243</v>
      </c>
      <c r="P230" s="104">
        <v>1179.1925532627379</v>
      </c>
      <c r="Q230" s="104">
        <v>1460.6453488869834</v>
      </c>
      <c r="R230" s="104">
        <v>1450.7804301768444</v>
      </c>
      <c r="S230" s="104">
        <v>1430.2493840845414</v>
      </c>
      <c r="T230" s="104">
        <v>1448.0766528664192</v>
      </c>
      <c r="U230" s="104">
        <v>1458.2496752357602</v>
      </c>
      <c r="V230" s="104">
        <v>1613.5533491543517</v>
      </c>
      <c r="W230" s="104">
        <v>1402.8792305127699</v>
      </c>
      <c r="X230" s="104">
        <v>1400.4537114329701</v>
      </c>
      <c r="Y230" s="104">
        <v>1541.103168621129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399.97502583913086</v>
      </c>
      <c r="D231" s="98">
        <v>398.32469649569174</v>
      </c>
      <c r="E231" s="98">
        <v>538.30180190907288</v>
      </c>
      <c r="F231" s="98">
        <v>437.38202364427252</v>
      </c>
      <c r="G231" s="98">
        <v>360.81161597770813</v>
      </c>
      <c r="H231" s="98">
        <v>542.23561220277293</v>
      </c>
      <c r="I231" s="98">
        <v>418.56235497437206</v>
      </c>
      <c r="J231" s="98">
        <v>510.42298947401241</v>
      </c>
      <c r="K231" s="98">
        <v>455.1395755462031</v>
      </c>
      <c r="L231" s="98">
        <v>437.72880199643004</v>
      </c>
      <c r="M231" s="98">
        <v>514.96984184056646</v>
      </c>
      <c r="N231" s="98">
        <v>261.46014665466566</v>
      </c>
      <c r="O231" s="98">
        <v>285.14891508359125</v>
      </c>
      <c r="P231" s="98">
        <v>301.79026684843814</v>
      </c>
      <c r="Q231" s="98">
        <v>536.43331350474671</v>
      </c>
      <c r="R231" s="98">
        <v>514.73337056263733</v>
      </c>
      <c r="S231" s="98">
        <v>477.22366955164574</v>
      </c>
      <c r="T231" s="98">
        <v>488.28834347369548</v>
      </c>
      <c r="U231" s="98">
        <v>475.59715682711112</v>
      </c>
      <c r="V231" s="98">
        <v>556.00250639074477</v>
      </c>
      <c r="W231" s="98">
        <v>388.67550988564892</v>
      </c>
      <c r="X231" s="98">
        <v>447.21059987399065</v>
      </c>
      <c r="Y231" s="98">
        <v>594.94597626194513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772.52470570183618</v>
      </c>
      <c r="D232" s="98">
        <v>791.89397066928325</v>
      </c>
      <c r="E232" s="98">
        <v>818.89045966344293</v>
      </c>
      <c r="F232" s="98">
        <v>828.01916532206042</v>
      </c>
      <c r="G232" s="98">
        <v>834.95275783873194</v>
      </c>
      <c r="H232" s="98">
        <v>850.03265173047828</v>
      </c>
      <c r="I232" s="98">
        <v>869.46632829084535</v>
      </c>
      <c r="J232" s="98">
        <v>891.03120607765197</v>
      </c>
      <c r="K232" s="98">
        <v>883.97331055976406</v>
      </c>
      <c r="L232" s="98">
        <v>898.36730048509116</v>
      </c>
      <c r="M232" s="98">
        <v>878.85165342817413</v>
      </c>
      <c r="N232" s="98">
        <v>846.8613738510976</v>
      </c>
      <c r="O232" s="98">
        <v>849.83255089865156</v>
      </c>
      <c r="P232" s="98">
        <v>877.40228641429951</v>
      </c>
      <c r="Q232" s="98">
        <v>924.21203538223676</v>
      </c>
      <c r="R232" s="98">
        <v>936.04705961420734</v>
      </c>
      <c r="S232" s="98">
        <v>953.02571453289545</v>
      </c>
      <c r="T232" s="98">
        <v>959.78830939272359</v>
      </c>
      <c r="U232" s="98">
        <v>982.6525184086488</v>
      </c>
      <c r="V232" s="98">
        <v>1057.5508427636071</v>
      </c>
      <c r="W232" s="98">
        <v>1014.2037206271209</v>
      </c>
      <c r="X232" s="98">
        <v>953.24311155897919</v>
      </c>
      <c r="Y232" s="98">
        <v>946.15719235918425</v>
      </c>
      <c r="DA232" s="63" t="s">
        <v>2336</v>
      </c>
    </row>
    <row r="233" spans="1:105" ht="12" customHeight="1" x14ac:dyDescent="0.25">
      <c r="A233" s="121" t="s">
        <v>54</v>
      </c>
      <c r="B233" s="122">
        <v>716.59539381231286</v>
      </c>
      <c r="C233" s="122">
        <v>734.352499432684</v>
      </c>
      <c r="D233" s="122">
        <v>763.40092473153709</v>
      </c>
      <c r="E233" s="122">
        <v>780.91311482432218</v>
      </c>
      <c r="F233" s="122">
        <v>756.20080103536657</v>
      </c>
      <c r="G233" s="122">
        <v>738.52189827709003</v>
      </c>
      <c r="H233" s="122">
        <v>720.38340128324126</v>
      </c>
      <c r="I233" s="122">
        <v>664.91879285553648</v>
      </c>
      <c r="J233" s="122">
        <v>602.27945728589373</v>
      </c>
      <c r="K233" s="122">
        <v>568.31849863877687</v>
      </c>
      <c r="L233" s="122">
        <v>591.02924316334463</v>
      </c>
      <c r="M233" s="122">
        <v>504.73480597609165</v>
      </c>
      <c r="N233" s="122">
        <v>432.65744053122916</v>
      </c>
      <c r="O233" s="122">
        <v>445.3471608041462</v>
      </c>
      <c r="P233" s="122">
        <v>422.04416963746166</v>
      </c>
      <c r="Q233" s="122">
        <v>446.45088957556055</v>
      </c>
      <c r="R233" s="122">
        <v>414.56519662596861</v>
      </c>
      <c r="S233" s="122">
        <v>514.22548630589426</v>
      </c>
      <c r="T233" s="122">
        <v>547.60876407370722</v>
      </c>
      <c r="U233" s="122">
        <v>561.21264873559085</v>
      </c>
      <c r="V233" s="122">
        <v>824.56431569894005</v>
      </c>
      <c r="W233" s="122">
        <v>752.54909978550108</v>
      </c>
      <c r="X233" s="122">
        <v>673.95164569522422</v>
      </c>
      <c r="Y233" s="122">
        <v>641.79524909621409</v>
      </c>
      <c r="DA233" s="130" t="s">
        <v>2337</v>
      </c>
    </row>
    <row r="234" spans="1:105" ht="12" customHeight="1" x14ac:dyDescent="0.25">
      <c r="A234" s="97" t="s">
        <v>202</v>
      </c>
      <c r="B234" s="98">
        <v>747.82309094179595</v>
      </c>
      <c r="C234" s="98">
        <v>755.84631049468692</v>
      </c>
      <c r="D234" s="98">
        <v>816.95191367294035</v>
      </c>
      <c r="E234" s="98">
        <v>734.32897763295693</v>
      </c>
      <c r="F234" s="98">
        <v>570.11920491423291</v>
      </c>
      <c r="G234" s="98">
        <v>843.67010644344725</v>
      </c>
      <c r="H234" s="98">
        <v>737.25307959989925</v>
      </c>
      <c r="I234" s="98">
        <v>739.70408557636654</v>
      </c>
      <c r="J234" s="98">
        <v>549.98203853518453</v>
      </c>
      <c r="K234" s="98">
        <v>637.64928884889378</v>
      </c>
      <c r="L234" s="98">
        <v>573.18640764056659</v>
      </c>
      <c r="M234" s="98">
        <v>552.0561068342854</v>
      </c>
      <c r="N234" s="98">
        <v>535.05674015015495</v>
      </c>
      <c r="O234" s="98">
        <v>547.40182469800857</v>
      </c>
      <c r="P234" s="98">
        <v>530.34079971485221</v>
      </c>
      <c r="Q234" s="98">
        <v>546.62587484987864</v>
      </c>
      <c r="R234" s="98">
        <v>566.43098644288114</v>
      </c>
      <c r="S234" s="98">
        <v>580.65865758173527</v>
      </c>
      <c r="T234" s="98">
        <v>631.86705767351111</v>
      </c>
      <c r="U234" s="98">
        <v>746.70081210778949</v>
      </c>
      <c r="V234" s="98">
        <v>742.05995844464258</v>
      </c>
      <c r="W234" s="98">
        <v>826.19948238104882</v>
      </c>
      <c r="X234" s="98">
        <v>829.11448618882582</v>
      </c>
      <c r="Y234" s="98">
        <v>777.02916429430002</v>
      </c>
      <c r="DA234" s="63" t="s">
        <v>2338</v>
      </c>
    </row>
    <row r="235" spans="1:105" ht="12" customHeight="1" x14ac:dyDescent="0.25">
      <c r="A235" s="97" t="s">
        <v>50</v>
      </c>
      <c r="B235" s="98">
        <v>739.42322048850633</v>
      </c>
      <c r="C235" s="98">
        <v>744.75348914408914</v>
      </c>
      <c r="D235" s="98">
        <v>792.01583849619578</v>
      </c>
      <c r="E235" s="98">
        <v>803.66537293596059</v>
      </c>
      <c r="F235" s="98">
        <v>767.43498137076426</v>
      </c>
      <c r="G235" s="98">
        <v>766.03378331652618</v>
      </c>
      <c r="H235" s="98">
        <v>759.5312143941768</v>
      </c>
      <c r="I235" s="98">
        <v>692.20246182483868</v>
      </c>
      <c r="J235" s="98">
        <v>616.82250278007371</v>
      </c>
      <c r="K235" s="98">
        <v>617.27705858198351</v>
      </c>
      <c r="L235" s="98">
        <v>653.70925967831988</v>
      </c>
      <c r="M235" s="98">
        <v>540.24531780281109</v>
      </c>
      <c r="N235" s="98">
        <v>457.77508691807151</v>
      </c>
      <c r="O235" s="98">
        <v>497.65610752473356</v>
      </c>
      <c r="P235" s="98">
        <v>467.64072944314574</v>
      </c>
      <c r="Q235" s="98">
        <v>499.29206119959616</v>
      </c>
      <c r="R235" s="98">
        <v>444.03864044200037</v>
      </c>
      <c r="S235" s="98">
        <v>586.28951364811383</v>
      </c>
      <c r="T235" s="98">
        <v>632.92848303356686</v>
      </c>
      <c r="U235" s="98">
        <v>654.66819880208084</v>
      </c>
      <c r="V235" s="98">
        <v>912.92323348314881</v>
      </c>
      <c r="W235" s="98">
        <v>883.86196612402875</v>
      </c>
      <c r="X235" s="98">
        <v>797.90102684351712</v>
      </c>
      <c r="Y235" s="98">
        <v>758.16332094084089</v>
      </c>
      <c r="DA235" s="63" t="s">
        <v>2339</v>
      </c>
    </row>
    <row r="236" spans="1:105" ht="12" customHeight="1" x14ac:dyDescent="0.25">
      <c r="A236" s="109" t="s">
        <v>120</v>
      </c>
      <c r="B236" s="33">
        <v>521.69827292905723</v>
      </c>
      <c r="C236" s="33">
        <v>650.26471240695344</v>
      </c>
      <c r="D236" s="33">
        <v>496.85962412401204</v>
      </c>
      <c r="E236" s="33">
        <v>513.2713924572206</v>
      </c>
      <c r="F236" s="33">
        <v>651.3865487822826</v>
      </c>
      <c r="G236" s="33">
        <v>573.15186959861705</v>
      </c>
      <c r="H236" s="33">
        <v>536.41378017138777</v>
      </c>
      <c r="I236" s="33">
        <v>551.78700393555494</v>
      </c>
      <c r="J236" s="33">
        <v>549.51707377128582</v>
      </c>
      <c r="K236" s="33">
        <v>428.75249817716411</v>
      </c>
      <c r="L236" s="33">
        <v>444.38273671152621</v>
      </c>
      <c r="M236" s="33">
        <v>436.48868100626208</v>
      </c>
      <c r="N236" s="33">
        <v>389.18953591243405</v>
      </c>
      <c r="O236" s="33">
        <v>358.38675167418023</v>
      </c>
      <c r="P236" s="33">
        <v>355.34032965383977</v>
      </c>
      <c r="Q236" s="33">
        <v>376.97353441976549</v>
      </c>
      <c r="R236" s="33">
        <v>376.94516210645992</v>
      </c>
      <c r="S236" s="33">
        <v>425.51558422404878</v>
      </c>
      <c r="T236" s="33">
        <v>443.60497295083661</v>
      </c>
      <c r="U236" s="33">
        <v>449.38711518773215</v>
      </c>
      <c r="V236" s="33">
        <v>731.57979092101152</v>
      </c>
      <c r="W236" s="33">
        <v>622.7287918256759</v>
      </c>
      <c r="X236" s="33">
        <v>560.78613513404741</v>
      </c>
      <c r="Y236" s="33">
        <v>542.03568108057345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7167.7421136775283</v>
      </c>
      <c r="C238" s="117">
        <f t="shared" si="115"/>
        <v>7788.5165252793877</v>
      </c>
      <c r="D238" s="117">
        <f t="shared" si="115"/>
        <v>7925.2041347305412</v>
      </c>
      <c r="E238" s="117">
        <f t="shared" si="115"/>
        <v>8053.3409101367124</v>
      </c>
      <c r="F238" s="117">
        <f t="shared" si="115"/>
        <v>6517.1139062750344</v>
      </c>
      <c r="G238" s="117">
        <f t="shared" si="115"/>
        <v>9564.7219684982083</v>
      </c>
      <c r="H238" s="117">
        <f t="shared" si="115"/>
        <v>9193.8243720851442</v>
      </c>
      <c r="I238" s="117">
        <f t="shared" si="115"/>
        <v>8871.6302019388131</v>
      </c>
      <c r="J238" s="117">
        <f t="shared" si="115"/>
        <v>7180.130134941056</v>
      </c>
      <c r="K238" s="117">
        <f t="shared" si="115"/>
        <v>8913.4895001707046</v>
      </c>
      <c r="L238" s="117">
        <f t="shared" si="115"/>
        <v>9180.9788598140858</v>
      </c>
      <c r="M238" s="117">
        <f t="shared" si="115"/>
        <v>9452.6634740088921</v>
      </c>
      <c r="N238" s="117">
        <f t="shared" si="115"/>
        <v>9513.9824009391123</v>
      </c>
      <c r="O238" s="117">
        <f t="shared" si="115"/>
        <v>9704.6563792047364</v>
      </c>
      <c r="P238" s="117">
        <f t="shared" si="115"/>
        <v>8138.1776133015637</v>
      </c>
      <c r="Q238" s="117">
        <f t="shared" si="115"/>
        <v>9050.2143303155881</v>
      </c>
      <c r="R238" s="117">
        <f t="shared" ref="R238:V238" si="116">R239+R242+R244+R257</f>
        <v>9386.5729793959126</v>
      </c>
      <c r="S238" s="117">
        <f t="shared" si="116"/>
        <v>9670.5617518372965</v>
      </c>
      <c r="T238" s="117">
        <f t="shared" si="116"/>
        <v>8939.9707521431865</v>
      </c>
      <c r="U238" s="117">
        <f t="shared" si="116"/>
        <v>8975.3325320105032</v>
      </c>
      <c r="V238" s="117">
        <f t="shared" si="116"/>
        <v>9680.3124769482311</v>
      </c>
      <c r="W238" s="117">
        <f t="shared" ref="W238:Y238" si="117">W239+W242+W244+W257</f>
        <v>10199.118018583385</v>
      </c>
      <c r="X238" s="117">
        <f t="shared" si="117"/>
        <v>9917.926502310871</v>
      </c>
      <c r="Y238" s="117">
        <f t="shared" si="117"/>
        <v>9455.4593852055968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5757.0090781149493</v>
      </c>
      <c r="C239" s="122">
        <f t="shared" si="118"/>
        <v>6356.6138173593081</v>
      </c>
      <c r="D239" s="122">
        <f t="shared" si="118"/>
        <v>6429.7909296314365</v>
      </c>
      <c r="E239" s="122">
        <f t="shared" si="118"/>
        <v>6470.7355343979016</v>
      </c>
      <c r="F239" s="122">
        <f t="shared" si="118"/>
        <v>5019.0932162387808</v>
      </c>
      <c r="G239" s="122">
        <f t="shared" si="118"/>
        <v>8041.2443591164865</v>
      </c>
      <c r="H239" s="122">
        <f t="shared" si="118"/>
        <v>7567.4457320104084</v>
      </c>
      <c r="I239" s="122">
        <f t="shared" si="118"/>
        <v>7313.3560079327299</v>
      </c>
      <c r="J239" s="122">
        <f t="shared" si="118"/>
        <v>5615.0807584027025</v>
      </c>
      <c r="K239" s="122">
        <f t="shared" si="118"/>
        <v>7378.1687609031642</v>
      </c>
      <c r="L239" s="122">
        <f t="shared" si="118"/>
        <v>7600.1412082788274</v>
      </c>
      <c r="M239" s="122">
        <f t="shared" si="118"/>
        <v>7903.9343116226692</v>
      </c>
      <c r="N239" s="122">
        <f t="shared" si="118"/>
        <v>8132.2518851225623</v>
      </c>
      <c r="O239" s="122">
        <f t="shared" si="118"/>
        <v>8318.1832448721379</v>
      </c>
      <c r="P239" s="122">
        <f t="shared" si="118"/>
        <v>6748.3813359724209</v>
      </c>
      <c r="Q239" s="122">
        <f t="shared" si="118"/>
        <v>7447.0883094939882</v>
      </c>
      <c r="R239" s="122">
        <f t="shared" ref="R239:V239" si="119">SUM(R240:R241)</f>
        <v>7806.5494799988683</v>
      </c>
      <c r="S239" s="122">
        <f t="shared" si="119"/>
        <v>8016.3576573922583</v>
      </c>
      <c r="T239" s="122">
        <f t="shared" si="119"/>
        <v>7230.0420453697097</v>
      </c>
      <c r="U239" s="122">
        <f t="shared" si="119"/>
        <v>7213.0664119148878</v>
      </c>
      <c r="V239" s="122">
        <f t="shared" si="119"/>
        <v>7675.7750722317069</v>
      </c>
      <c r="W239" s="122">
        <f t="shared" ref="W239:Y239" si="120">SUM(W240:W241)</f>
        <v>8244.2336578425256</v>
      </c>
      <c r="X239" s="122">
        <f t="shared" si="120"/>
        <v>7972.2670809595875</v>
      </c>
      <c r="Y239" s="122">
        <f t="shared" si="120"/>
        <v>7431.20150290525</v>
      </c>
      <c r="DA239" s="130" t="s">
        <v>2487</v>
      </c>
    </row>
    <row r="240" spans="1:105" ht="12" customHeight="1" x14ac:dyDescent="0.25">
      <c r="A240" s="97" t="s">
        <v>199</v>
      </c>
      <c r="B240" s="98">
        <v>5700.7582525165089</v>
      </c>
      <c r="C240" s="98">
        <v>6295.5978556532009</v>
      </c>
      <c r="D240" s="98">
        <v>6368.9894798575433</v>
      </c>
      <c r="E240" s="98">
        <v>6411.0889676429642</v>
      </c>
      <c r="F240" s="98">
        <v>4973.2188652343675</v>
      </c>
      <c r="G240" s="98">
        <v>7969.4944610929679</v>
      </c>
      <c r="H240" s="98">
        <v>7501.4777398638362</v>
      </c>
      <c r="I240" s="98">
        <v>7250.6038978329243</v>
      </c>
      <c r="J240" s="98">
        <v>5567.4535912660522</v>
      </c>
      <c r="K240" s="98">
        <v>7316.5915819474531</v>
      </c>
      <c r="L240" s="98">
        <v>7537.5403887779594</v>
      </c>
      <c r="M240" s="98">
        <v>7839.9579622304182</v>
      </c>
      <c r="N240" s="98">
        <v>8069.0154601034019</v>
      </c>
      <c r="O240" s="98">
        <v>8253.9800917358043</v>
      </c>
      <c r="P240" s="98">
        <v>6696.1750685245861</v>
      </c>
      <c r="Q240" s="98">
        <v>7389.3998561920689</v>
      </c>
      <c r="R240" s="98">
        <v>7746.3215538116792</v>
      </c>
      <c r="S240" s="98">
        <v>7954.327045572214</v>
      </c>
      <c r="T240" s="98">
        <v>7174.1888086626914</v>
      </c>
      <c r="U240" s="98">
        <v>7157.4248059827041</v>
      </c>
      <c r="V240" s="98">
        <v>7615.5551378684822</v>
      </c>
      <c r="W240" s="98">
        <v>8179.5913454566189</v>
      </c>
      <c r="X240" s="98">
        <v>7910.3654050643372</v>
      </c>
      <c r="Y240" s="98">
        <v>7373.828139405874</v>
      </c>
      <c r="DA240" s="63" t="s">
        <v>2488</v>
      </c>
    </row>
    <row r="241" spans="1:105" ht="12" customHeight="1" x14ac:dyDescent="0.25">
      <c r="A241" s="97" t="s">
        <v>53</v>
      </c>
      <c r="B241" s="98">
        <v>56.250825598440571</v>
      </c>
      <c r="C241" s="98">
        <v>61.015961706107028</v>
      </c>
      <c r="D241" s="98">
        <v>60.801449773893253</v>
      </c>
      <c r="E241" s="98">
        <v>59.646566754937602</v>
      </c>
      <c r="F241" s="98">
        <v>45.874351004412937</v>
      </c>
      <c r="G241" s="98">
        <v>71.749898023518853</v>
      </c>
      <c r="H241" s="98">
        <v>65.967992146572186</v>
      </c>
      <c r="I241" s="98">
        <v>62.7521100998053</v>
      </c>
      <c r="J241" s="98">
        <v>47.627167136650527</v>
      </c>
      <c r="K241" s="98">
        <v>61.577178955711446</v>
      </c>
      <c r="L241" s="98">
        <v>62.600819500868106</v>
      </c>
      <c r="M241" s="98">
        <v>63.976349392251294</v>
      </c>
      <c r="N241" s="98">
        <v>63.236425019160514</v>
      </c>
      <c r="O241" s="98">
        <v>64.203153136333583</v>
      </c>
      <c r="P241" s="98">
        <v>52.20626744783462</v>
      </c>
      <c r="Q241" s="98">
        <v>57.688453301919679</v>
      </c>
      <c r="R241" s="98">
        <v>60.227926187189134</v>
      </c>
      <c r="S241" s="98">
        <v>62.030611820044037</v>
      </c>
      <c r="T241" s="98">
        <v>55.853236707018212</v>
      </c>
      <c r="U241" s="98">
        <v>55.641605932183666</v>
      </c>
      <c r="V241" s="98">
        <v>60.219934363224972</v>
      </c>
      <c r="W241" s="98">
        <v>64.642312385905981</v>
      </c>
      <c r="X241" s="98">
        <v>61.901675895250548</v>
      </c>
      <c r="Y241" s="98">
        <v>57.373363499376161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1.6093351062417527</v>
      </c>
      <c r="C242" s="122">
        <f t="shared" si="121"/>
        <v>2.3893917650710619</v>
      </c>
      <c r="D242" s="122">
        <f t="shared" si="121"/>
        <v>4.3026034702113938</v>
      </c>
      <c r="E242" s="122">
        <f t="shared" si="121"/>
        <v>8.6573333292664092</v>
      </c>
      <c r="F242" s="122">
        <f t="shared" si="121"/>
        <v>6.1608583990170933</v>
      </c>
      <c r="G242" s="122">
        <f t="shared" si="121"/>
        <v>9.5315784049437049</v>
      </c>
      <c r="H242" s="122">
        <f t="shared" si="121"/>
        <v>20.128267108111537</v>
      </c>
      <c r="I242" s="122">
        <f t="shared" si="121"/>
        <v>34.869347472849512</v>
      </c>
      <c r="J242" s="122">
        <f t="shared" si="121"/>
        <v>26.05883730870687</v>
      </c>
      <c r="K242" s="122">
        <f t="shared" si="121"/>
        <v>30.809921772033448</v>
      </c>
      <c r="L242" s="122">
        <f t="shared" si="121"/>
        <v>41.042879002853567</v>
      </c>
      <c r="M242" s="122">
        <f t="shared" si="121"/>
        <v>43.221743702321604</v>
      </c>
      <c r="N242" s="122">
        <f t="shared" si="121"/>
        <v>87.210874646706102</v>
      </c>
      <c r="O242" s="122">
        <f t="shared" si="121"/>
        <v>58.188521045878211</v>
      </c>
      <c r="P242" s="122">
        <f t="shared" si="121"/>
        <v>40.378604935688706</v>
      </c>
      <c r="Q242" s="122">
        <f t="shared" si="121"/>
        <v>60.879225512733406</v>
      </c>
      <c r="R242" s="122">
        <f t="shared" si="121"/>
        <v>56.610080294931699</v>
      </c>
      <c r="S242" s="122">
        <f t="shared" si="121"/>
        <v>55.066539479543692</v>
      </c>
      <c r="T242" s="122">
        <f t="shared" si="121"/>
        <v>55.406076624744586</v>
      </c>
      <c r="U242" s="122">
        <f t="shared" si="121"/>
        <v>56.281980003211601</v>
      </c>
      <c r="V242" s="122">
        <f t="shared" si="121"/>
        <v>29.01254787069572</v>
      </c>
      <c r="W242" s="122">
        <f t="shared" si="121"/>
        <v>145.33490705442293</v>
      </c>
      <c r="X242" s="122">
        <f t="shared" si="121"/>
        <v>187.7950220625934</v>
      </c>
      <c r="Y242" s="122">
        <f t="shared" si="121"/>
        <v>183.26571380116596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1.6093351062417527</v>
      </c>
      <c r="C243" s="98">
        <f>RES_hhdet_tesh!C86</f>
        <v>2.3893917650710619</v>
      </c>
      <c r="D243" s="98">
        <f>RES_hhdet_tesh!D86</f>
        <v>4.3026034702113938</v>
      </c>
      <c r="E243" s="98">
        <f>RES_hhdet_tesh!E86</f>
        <v>8.6573333292664092</v>
      </c>
      <c r="F243" s="98">
        <f>RES_hhdet_tesh!F86</f>
        <v>6.1608583990170933</v>
      </c>
      <c r="G243" s="98">
        <f>RES_hhdet_tesh!G86</f>
        <v>9.5315784049437049</v>
      </c>
      <c r="H243" s="98">
        <f>RES_hhdet_tesh!H86</f>
        <v>20.128267108111537</v>
      </c>
      <c r="I243" s="98">
        <f>RES_hhdet_tesh!I86</f>
        <v>34.869347472849512</v>
      </c>
      <c r="J243" s="98">
        <f>RES_hhdet_tesh!J86</f>
        <v>26.05883730870687</v>
      </c>
      <c r="K243" s="98">
        <f>RES_hhdet_tesh!K86</f>
        <v>30.809921772033448</v>
      </c>
      <c r="L243" s="98">
        <f>RES_hhdet_tesh!L86</f>
        <v>41.042879002853567</v>
      </c>
      <c r="M243" s="98">
        <f>RES_hhdet_tesh!M86</f>
        <v>43.221743702321604</v>
      </c>
      <c r="N243" s="98">
        <f>RES_hhdet_tesh!N86</f>
        <v>87.210874646706102</v>
      </c>
      <c r="O243" s="98">
        <f>RES_hhdet_tesh!O86</f>
        <v>58.188521045878211</v>
      </c>
      <c r="P243" s="98">
        <f>RES_hhdet_tesh!P86</f>
        <v>40.378604935688706</v>
      </c>
      <c r="Q243" s="98">
        <f>RES_hhdet_tesh!Q86</f>
        <v>60.879225512733406</v>
      </c>
      <c r="R243" s="98">
        <f>RES_hhdet_tesh!R86</f>
        <v>56.610080294931699</v>
      </c>
      <c r="S243" s="98">
        <f>RES_hhdet_tesh!S86</f>
        <v>55.066539479543692</v>
      </c>
      <c r="T243" s="98">
        <f>RES_hhdet_tesh!T86</f>
        <v>55.406076624744586</v>
      </c>
      <c r="U243" s="98">
        <f>RES_hhdet_tesh!U86</f>
        <v>56.281980003211601</v>
      </c>
      <c r="V243" s="98">
        <f>RES_hhdet_tesh!V86</f>
        <v>29.01254787069572</v>
      </c>
      <c r="W243" s="98">
        <f>RES_hhdet_tesh!W86</f>
        <v>145.33490705442293</v>
      </c>
      <c r="X243" s="98">
        <f>RES_hhdet_tesh!X86</f>
        <v>187.7950220625934</v>
      </c>
      <c r="Y243" s="98">
        <f>RES_hhdet_tesh!Y86</f>
        <v>183.26571380116596</v>
      </c>
      <c r="DA243" s="63" t="s">
        <v>2491</v>
      </c>
    </row>
    <row r="244" spans="1:105" ht="12" customHeight="1" x14ac:dyDescent="0.25">
      <c r="A244" s="121" t="s">
        <v>55</v>
      </c>
      <c r="B244" s="122">
        <v>989.37390504376515</v>
      </c>
      <c r="C244" s="122">
        <v>996.03296500218073</v>
      </c>
      <c r="D244" s="122">
        <v>1044.084562043528</v>
      </c>
      <c r="E244" s="122">
        <v>1117.2906943371672</v>
      </c>
      <c r="F244" s="122">
        <v>1045.1000930114233</v>
      </c>
      <c r="G244" s="122">
        <v>1072.0370186869561</v>
      </c>
      <c r="H244" s="122">
        <v>1172.0583810895337</v>
      </c>
      <c r="I244" s="122">
        <v>1118.5954780047377</v>
      </c>
      <c r="J244" s="122">
        <v>1168.9444347006088</v>
      </c>
      <c r="K244" s="122">
        <v>1154.6987432811338</v>
      </c>
      <c r="L244" s="122">
        <v>1172.8872129310671</v>
      </c>
      <c r="M244" s="122">
        <v>1185.3375385409856</v>
      </c>
      <c r="N244" s="122">
        <v>1016.6887406764324</v>
      </c>
      <c r="O244" s="122">
        <v>1044.499370727633</v>
      </c>
      <c r="P244" s="122">
        <v>1076.9035647964101</v>
      </c>
      <c r="Q244" s="122">
        <v>1251.5488024825472</v>
      </c>
      <c r="R244" s="122">
        <v>1249.3033048186517</v>
      </c>
      <c r="S244" s="122">
        <v>1261.5602687625283</v>
      </c>
      <c r="T244" s="122">
        <v>1293.2910804182025</v>
      </c>
      <c r="U244" s="122">
        <v>1331.9898921847962</v>
      </c>
      <c r="V244" s="122">
        <v>1408.2710232005663</v>
      </c>
      <c r="W244" s="122">
        <v>1288.3501881650859</v>
      </c>
      <c r="X244" s="122">
        <v>1282.6620401968464</v>
      </c>
      <c r="Y244" s="122">
        <v>1381.307473483183</v>
      </c>
      <c r="DA244" s="130" t="s">
        <v>2492</v>
      </c>
    </row>
    <row r="245" spans="1:105" ht="12" customHeight="1" x14ac:dyDescent="0.25">
      <c r="A245" s="97" t="s">
        <v>132</v>
      </c>
      <c r="B245" s="98">
        <v>996.83791419303736</v>
      </c>
      <c r="C245" s="98">
        <v>1008.662694191274</v>
      </c>
      <c r="D245" s="98">
        <v>1075.6042061891121</v>
      </c>
      <c r="E245" s="98">
        <v>975.86297154417832</v>
      </c>
      <c r="F245" s="98">
        <v>770.11008145259495</v>
      </c>
      <c r="G245" s="98">
        <v>1212.5776701778311</v>
      </c>
      <c r="H245" s="98">
        <v>1139.5545143334668</v>
      </c>
      <c r="I245" s="98">
        <v>1217.6501778319682</v>
      </c>
      <c r="J245" s="98">
        <v>942.54408704346656</v>
      </c>
      <c r="K245" s="98">
        <v>1178.2280277875818</v>
      </c>
      <c r="L245" s="98">
        <v>1114.6712197319339</v>
      </c>
      <c r="M245" s="98">
        <v>1145.1338938937365</v>
      </c>
      <c r="N245" s="98">
        <v>1151.1052408586856</v>
      </c>
      <c r="O245" s="98">
        <v>1202.3313447753167</v>
      </c>
      <c r="P245" s="98">
        <v>1205.4163780595786</v>
      </c>
      <c r="Q245" s="98">
        <v>1228.5023402079</v>
      </c>
      <c r="R245" s="98">
        <v>1238.5793269497983</v>
      </c>
      <c r="S245" s="98">
        <v>1236.8313804568957</v>
      </c>
      <c r="T245" s="98">
        <v>1326.964909354429</v>
      </c>
      <c r="U245" s="98">
        <v>1491.2544500032311</v>
      </c>
      <c r="V245" s="98">
        <v>1099.9328140136802</v>
      </c>
      <c r="W245" s="98">
        <v>1257.2571295419593</v>
      </c>
      <c r="X245" s="98">
        <v>1345.3368610702887</v>
      </c>
      <c r="Y245" s="98">
        <v>1358.5594642530309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1008.6809416124042</v>
      </c>
      <c r="D246" s="98">
        <v>1075.6253247679713</v>
      </c>
      <c r="E246" s="98">
        <v>975.88749053581478</v>
      </c>
      <c r="F246" s="98">
        <v>770.15590153079563</v>
      </c>
      <c r="G246" s="98">
        <v>1212.7896859052091</v>
      </c>
      <c r="H246" s="98">
        <v>1139.9411374386884</v>
      </c>
      <c r="I246" s="98">
        <v>1218.1239765342496</v>
      </c>
      <c r="J246" s="98">
        <v>942.65453636445409</v>
      </c>
      <c r="K246" s="98">
        <v>1177.9325185566888</v>
      </c>
      <c r="L246" s="98">
        <v>1114.6039583412146</v>
      </c>
      <c r="M246" s="98">
        <v>1144.7898874089028</v>
      </c>
      <c r="N246" s="98">
        <v>1150.9185803303792</v>
      </c>
      <c r="O246" s="98">
        <v>1202.0842942853574</v>
      </c>
      <c r="P246" s="98">
        <v>1205.187644445745</v>
      </c>
      <c r="Q246" s="98">
        <v>1228.2084352962431</v>
      </c>
      <c r="R246" s="98">
        <v>1238.3622557470055</v>
      </c>
      <c r="S246" s="98">
        <v>1236.751269285249</v>
      </c>
      <c r="T246" s="98">
        <v>1326.9159822407769</v>
      </c>
      <c r="U246" s="98">
        <v>1491.3705946388041</v>
      </c>
      <c r="V246" s="98">
        <v>1100.5267762336755</v>
      </c>
      <c r="W246" s="98">
        <v>1258.4795923001373</v>
      </c>
      <c r="X246" s="98">
        <v>1344.337471603199</v>
      </c>
      <c r="Y246" s="98">
        <v>1355.0438296592486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235.53441848358082</v>
      </c>
      <c r="D247" s="101">
        <v>245.72131384790148</v>
      </c>
      <c r="E247" s="101">
        <v>272.31873458837191</v>
      </c>
      <c r="F247" s="101">
        <v>182.75988769369425</v>
      </c>
      <c r="G247" s="101">
        <v>246.47787609249517</v>
      </c>
      <c r="H247" s="101">
        <v>312.69712848447512</v>
      </c>
      <c r="I247" s="101">
        <v>272.52039677294783</v>
      </c>
      <c r="J247" s="101">
        <v>238.07227658681768</v>
      </c>
      <c r="K247" s="101">
        <v>277.89279932158757</v>
      </c>
      <c r="L247" s="101">
        <v>252.37015541517218</v>
      </c>
      <c r="M247" s="101">
        <v>299.07885833331784</v>
      </c>
      <c r="N247" s="101">
        <v>183.36549096450005</v>
      </c>
      <c r="O247" s="101">
        <v>206.41886614969974</v>
      </c>
      <c r="P247" s="101">
        <v>212.69978365246553</v>
      </c>
      <c r="Q247" s="101">
        <v>328.04485654995875</v>
      </c>
      <c r="R247" s="101">
        <v>320.7947761480404</v>
      </c>
      <c r="S247" s="101">
        <v>302.13791200164439</v>
      </c>
      <c r="T247" s="101">
        <v>332.56063986451312</v>
      </c>
      <c r="U247" s="101">
        <v>367.00852652519956</v>
      </c>
      <c r="V247" s="101">
        <v>293.59837822932906</v>
      </c>
      <c r="W247" s="101">
        <v>269.71815271198341</v>
      </c>
      <c r="X247" s="101">
        <v>339.8539620439563</v>
      </c>
      <c r="Y247" s="101">
        <v>424.20380856938488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773.14652312882356</v>
      </c>
      <c r="D248" s="104">
        <v>829.90401092006982</v>
      </c>
      <c r="E248" s="104">
        <v>703.5687559474427</v>
      </c>
      <c r="F248" s="104">
        <v>587.39601383710135</v>
      </c>
      <c r="G248" s="104">
        <v>966.31180981271393</v>
      </c>
      <c r="H248" s="104">
        <v>827.24400895421331</v>
      </c>
      <c r="I248" s="104">
        <v>945.6035797613016</v>
      </c>
      <c r="J248" s="104">
        <v>704.58225977763652</v>
      </c>
      <c r="K248" s="104">
        <v>900.03971923510119</v>
      </c>
      <c r="L248" s="104">
        <v>862.23380292604247</v>
      </c>
      <c r="M248" s="104">
        <v>845.7110290755852</v>
      </c>
      <c r="N248" s="104">
        <v>967.55308936587926</v>
      </c>
      <c r="O248" s="104">
        <v>995.66542813565763</v>
      </c>
      <c r="P248" s="104">
        <v>992.48786079327942</v>
      </c>
      <c r="Q248" s="104">
        <v>900.16357874628454</v>
      </c>
      <c r="R248" s="104">
        <v>917.56747959896484</v>
      </c>
      <c r="S248" s="104">
        <v>934.61335728360461</v>
      </c>
      <c r="T248" s="104">
        <v>994.35534237626359</v>
      </c>
      <c r="U248" s="104">
        <v>1124.3620681136047</v>
      </c>
      <c r="V248" s="104">
        <v>806.92839800434649</v>
      </c>
      <c r="W248" s="104">
        <v>988.76143958815351</v>
      </c>
      <c r="X248" s="104">
        <v>1004.4835095592425</v>
      </c>
      <c r="Y248" s="104">
        <v>930.84002108986385</v>
      </c>
      <c r="DA248" s="132" t="s">
        <v>2496</v>
      </c>
    </row>
    <row r="249" spans="1:105" ht="12" customHeight="1" x14ac:dyDescent="0.25">
      <c r="A249" s="106" t="s">
        <v>124</v>
      </c>
      <c r="B249" s="101">
        <v>1045.4517597788149</v>
      </c>
      <c r="C249" s="101">
        <v>959.95240083801502</v>
      </c>
      <c r="D249" s="101">
        <v>1090.9556811480754</v>
      </c>
      <c r="E249" s="101">
        <v>1091.9290602514795</v>
      </c>
      <c r="F249" s="101">
        <v>956.52437870917117</v>
      </c>
      <c r="G249" s="101">
        <v>1156.9043103606934</v>
      </c>
      <c r="H249" s="101">
        <v>1202.508870439176</v>
      </c>
      <c r="I249" s="101">
        <v>1036.0741772127249</v>
      </c>
      <c r="J249" s="101">
        <v>1034.1508877390722</v>
      </c>
      <c r="K249" s="101">
        <v>1091.4763819657005</v>
      </c>
      <c r="L249" s="101">
        <v>1440.499397866</v>
      </c>
      <c r="M249" s="101">
        <v>1171.4606123825954</v>
      </c>
      <c r="N249" s="101">
        <v>952.0281978894277</v>
      </c>
      <c r="O249" s="101">
        <v>1115.100146857018</v>
      </c>
      <c r="P249" s="101">
        <v>1070.6214738541012</v>
      </c>
      <c r="Q249" s="101">
        <v>1116.7333704676296</v>
      </c>
      <c r="R249" s="101">
        <v>989.3618980282655</v>
      </c>
      <c r="S249" s="101">
        <v>1353.7832478992009</v>
      </c>
      <c r="T249" s="101">
        <v>1485.9421459968755</v>
      </c>
      <c r="U249" s="101">
        <v>1569.5742441134507</v>
      </c>
      <c r="V249" s="101">
        <v>1236.547336901669</v>
      </c>
      <c r="W249" s="101">
        <v>1316.5582324681868</v>
      </c>
      <c r="X249" s="101">
        <v>1315.8650857648508</v>
      </c>
      <c r="Y249" s="101">
        <v>1350.8630341288251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959.85593598873129</v>
      </c>
      <c r="D250" s="104">
        <v>1090.8660393151974</v>
      </c>
      <c r="E250" s="104">
        <v>1091.8844290386533</v>
      </c>
      <c r="F250" s="104">
        <v>956.6350274078618</v>
      </c>
      <c r="G250" s="104">
        <v>1157.4589096198315</v>
      </c>
      <c r="H250" s="104">
        <v>1203.651476893463</v>
      </c>
      <c r="I250" s="104">
        <v>1037.0379554341764</v>
      </c>
      <c r="J250" s="104">
        <v>1033.9849726832399</v>
      </c>
      <c r="K250" s="104">
        <v>1090.9993249574513</v>
      </c>
      <c r="L250" s="104">
        <v>1439.8755124510494</v>
      </c>
      <c r="M250" s="104">
        <v>1170.9890941353021</v>
      </c>
      <c r="N250" s="104">
        <v>951.87755326564024</v>
      </c>
      <c r="O250" s="104">
        <v>1114.8960366270685</v>
      </c>
      <c r="P250" s="104">
        <v>1070.6203054243911</v>
      </c>
      <c r="Q250" s="104">
        <v>1116.9175830406671</v>
      </c>
      <c r="R250" s="104">
        <v>989.35221647341916</v>
      </c>
      <c r="S250" s="104">
        <v>1353.1212286907432</v>
      </c>
      <c r="T250" s="104">
        <v>1485.3529586504342</v>
      </c>
      <c r="U250" s="104">
        <v>1568.2970029328947</v>
      </c>
      <c r="V250" s="104">
        <v>1236.3237210361171</v>
      </c>
      <c r="W250" s="104">
        <v>1315.8866049072717</v>
      </c>
      <c r="X250" s="104">
        <v>1315.1970645589431</v>
      </c>
      <c r="Y250" s="104">
        <v>1348.9963865588281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224.02304857534259</v>
      </c>
      <c r="D251" s="98">
        <v>249.21953575812211</v>
      </c>
      <c r="E251" s="98">
        <v>304.79417775387708</v>
      </c>
      <c r="F251" s="98">
        <v>227.05122749770527</v>
      </c>
      <c r="G251" s="98">
        <v>234.70917154524568</v>
      </c>
      <c r="H251" s="98">
        <v>328.48777937857801</v>
      </c>
      <c r="I251" s="98">
        <v>230.37228467290052</v>
      </c>
      <c r="J251" s="98">
        <v>263.51592719230115</v>
      </c>
      <c r="K251" s="98">
        <v>253.37498688418515</v>
      </c>
      <c r="L251" s="98">
        <v>327.73505812392722</v>
      </c>
      <c r="M251" s="98">
        <v>305.57429336319518</v>
      </c>
      <c r="N251" s="98">
        <v>150.07334022264266</v>
      </c>
      <c r="O251" s="98">
        <v>190.39856105546338</v>
      </c>
      <c r="P251" s="98">
        <v>188.12902379233319</v>
      </c>
      <c r="Q251" s="98">
        <v>297.89457762523</v>
      </c>
      <c r="R251" s="98">
        <v>253.51337403859901</v>
      </c>
      <c r="S251" s="98">
        <v>329.80559132742292</v>
      </c>
      <c r="T251" s="98">
        <v>371.48133024717941</v>
      </c>
      <c r="U251" s="98">
        <v>385.91484500835935</v>
      </c>
      <c r="V251" s="98">
        <v>330.25539173925489</v>
      </c>
      <c r="W251" s="98">
        <v>280.78366894347573</v>
      </c>
      <c r="X251" s="98">
        <v>333.12088610344102</v>
      </c>
      <c r="Y251" s="98">
        <v>424.95647754343634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735.83288741338868</v>
      </c>
      <c r="D252" s="98">
        <v>841.64650355707511</v>
      </c>
      <c r="E252" s="98">
        <v>787.09025128477606</v>
      </c>
      <c r="F252" s="98">
        <v>729.58379991015647</v>
      </c>
      <c r="G252" s="98">
        <v>922.74973807458593</v>
      </c>
      <c r="H252" s="98">
        <v>875.16369751488514</v>
      </c>
      <c r="I252" s="98">
        <v>806.66567076127581</v>
      </c>
      <c r="J252" s="98">
        <v>770.46904549093858</v>
      </c>
      <c r="K252" s="98">
        <v>837.62433807326613</v>
      </c>
      <c r="L252" s="98">
        <v>1112.1404543271221</v>
      </c>
      <c r="M252" s="98">
        <v>865.41480077210701</v>
      </c>
      <c r="N252" s="98">
        <v>801.8042130429975</v>
      </c>
      <c r="O252" s="98">
        <v>924.49747557160538</v>
      </c>
      <c r="P252" s="98">
        <v>882.49128163205808</v>
      </c>
      <c r="Q252" s="98">
        <v>819.02300541543707</v>
      </c>
      <c r="R252" s="98">
        <v>735.83884243482009</v>
      </c>
      <c r="S252" s="98">
        <v>1023.3156373633201</v>
      </c>
      <c r="T252" s="98">
        <v>1113.8716284032548</v>
      </c>
      <c r="U252" s="98">
        <v>1182.3821579245355</v>
      </c>
      <c r="V252" s="98">
        <v>906.06832929686232</v>
      </c>
      <c r="W252" s="98">
        <v>1035.102935963796</v>
      </c>
      <c r="X252" s="98">
        <v>982.07617845550226</v>
      </c>
      <c r="Y252" s="98">
        <v>924.03990901539191</v>
      </c>
      <c r="DA252" s="63" t="s">
        <v>2500</v>
      </c>
    </row>
    <row r="253" spans="1:105" ht="12" customHeight="1" x14ac:dyDescent="0.25">
      <c r="A253" s="106" t="s">
        <v>122</v>
      </c>
      <c r="B253" s="101">
        <v>967.06212175190387</v>
      </c>
      <c r="C253" s="101">
        <v>1007.5778899832939</v>
      </c>
      <c r="D253" s="101">
        <v>1026.1282279620596</v>
      </c>
      <c r="E253" s="101">
        <v>1135.6632216646924</v>
      </c>
      <c r="F253" s="101">
        <v>1085.1706380788055</v>
      </c>
      <c r="G253" s="101">
        <v>1047.6973558251775</v>
      </c>
      <c r="H253" s="101">
        <v>1170.6041245558424</v>
      </c>
      <c r="I253" s="101">
        <v>1119.1543722743008</v>
      </c>
      <c r="J253" s="101">
        <v>1196.8689263497479</v>
      </c>
      <c r="K253" s="101">
        <v>1157.1899460927903</v>
      </c>
      <c r="L253" s="101">
        <v>1161.4732322054385</v>
      </c>
      <c r="M253" s="101">
        <v>1190.0016553684027</v>
      </c>
      <c r="N253" s="101">
        <v>1006.0680828152534</v>
      </c>
      <c r="O253" s="101">
        <v>1024.486231369191</v>
      </c>
      <c r="P253" s="101">
        <v>1063.9695431554926</v>
      </c>
      <c r="Q253" s="101">
        <v>1259.7354475722575</v>
      </c>
      <c r="R253" s="101">
        <v>1261.953047654051</v>
      </c>
      <c r="S253" s="101">
        <v>1259.9900076829945</v>
      </c>
      <c r="T253" s="101">
        <v>1279.9750493986892</v>
      </c>
      <c r="U253" s="101">
        <v>1302.690557903828</v>
      </c>
      <c r="V253" s="101">
        <v>1443.8065720075351</v>
      </c>
      <c r="W253" s="101">
        <v>1289.6184368088709</v>
      </c>
      <c r="X253" s="101">
        <v>1277.1282471284519</v>
      </c>
      <c r="Y253" s="101">
        <v>1384.1551275311608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1007.8396546074598</v>
      </c>
      <c r="D254" s="104">
        <v>1026.2833463880265</v>
      </c>
      <c r="E254" s="104">
        <v>1135.7496988652149</v>
      </c>
      <c r="F254" s="104">
        <v>1085.5092846056639</v>
      </c>
      <c r="G254" s="104">
        <v>1047.9450824413173</v>
      </c>
      <c r="H254" s="104">
        <v>1170.8007619979969</v>
      </c>
      <c r="I254" s="104">
        <v>1118.5883336725944</v>
      </c>
      <c r="J254" s="104">
        <v>1196.3513533948658</v>
      </c>
      <c r="K254" s="104">
        <v>1157.1711779321943</v>
      </c>
      <c r="L254" s="104">
        <v>1161.5817663840498</v>
      </c>
      <c r="M254" s="104">
        <v>1189.9904656725614</v>
      </c>
      <c r="N254" s="104">
        <v>1006.253485572664</v>
      </c>
      <c r="O254" s="104">
        <v>1024.5555288938031</v>
      </c>
      <c r="P254" s="104">
        <v>1064.1244723525035</v>
      </c>
      <c r="Q254" s="104">
        <v>1259.8717394345251</v>
      </c>
      <c r="R254" s="104">
        <v>1262.2230099028222</v>
      </c>
      <c r="S254" s="104">
        <v>1260.0884859274847</v>
      </c>
      <c r="T254" s="104">
        <v>1280.0428017570421</v>
      </c>
      <c r="U254" s="104">
        <v>1302.807733059449</v>
      </c>
      <c r="V254" s="104">
        <v>1443.276741331732</v>
      </c>
      <c r="W254" s="104">
        <v>1288.8748287701194</v>
      </c>
      <c r="X254" s="104">
        <v>1275.494012017379</v>
      </c>
      <c r="Y254" s="104">
        <v>1381.7503354570499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235.31494890562365</v>
      </c>
      <c r="D255" s="98">
        <v>234.38937571874337</v>
      </c>
      <c r="E255" s="98">
        <v>316.85923920177203</v>
      </c>
      <c r="F255" s="98">
        <v>257.49011928360358</v>
      </c>
      <c r="G255" s="98">
        <v>212.99232460258543</v>
      </c>
      <c r="H255" s="98">
        <v>320.76811026751858</v>
      </c>
      <c r="I255" s="98">
        <v>249.12200538174901</v>
      </c>
      <c r="J255" s="98">
        <v>305.3201473172137</v>
      </c>
      <c r="K255" s="98">
        <v>273.19786737243015</v>
      </c>
      <c r="L255" s="98">
        <v>263.21446589895896</v>
      </c>
      <c r="M255" s="98">
        <v>311.13881224438751</v>
      </c>
      <c r="N255" s="98">
        <v>159.39211172156621</v>
      </c>
      <c r="O255" s="98">
        <v>174.72297799515138</v>
      </c>
      <c r="P255" s="98">
        <v>186.72218593820403</v>
      </c>
      <c r="Q255" s="98">
        <v>335.65970405228825</v>
      </c>
      <c r="R255" s="98">
        <v>326.17595028861484</v>
      </c>
      <c r="S255" s="98">
        <v>307.0627713945895</v>
      </c>
      <c r="T255" s="98">
        <v>320.25449236431859</v>
      </c>
      <c r="U255" s="98">
        <v>320.15521465080008</v>
      </c>
      <c r="V255" s="98">
        <v>385.72589856812476</v>
      </c>
      <c r="W255" s="98">
        <v>274.67110814299843</v>
      </c>
      <c r="X255" s="98">
        <v>322.2509004583996</v>
      </c>
      <c r="Y255" s="98">
        <v>435.59314309786578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772.52470570183618</v>
      </c>
      <c r="D256" s="98">
        <v>791.89397066928325</v>
      </c>
      <c r="E256" s="98">
        <v>818.89045966344293</v>
      </c>
      <c r="F256" s="98">
        <v>828.01916532206042</v>
      </c>
      <c r="G256" s="98">
        <v>834.95275783873194</v>
      </c>
      <c r="H256" s="98">
        <v>850.03265173047828</v>
      </c>
      <c r="I256" s="98">
        <v>869.46632829084535</v>
      </c>
      <c r="J256" s="98">
        <v>891.03120607765197</v>
      </c>
      <c r="K256" s="98">
        <v>883.97331055976406</v>
      </c>
      <c r="L256" s="98">
        <v>898.36730048509116</v>
      </c>
      <c r="M256" s="98">
        <v>878.85165342817413</v>
      </c>
      <c r="N256" s="98">
        <v>846.8613738510976</v>
      </c>
      <c r="O256" s="98">
        <v>849.83255089865156</v>
      </c>
      <c r="P256" s="98">
        <v>877.40228641429951</v>
      </c>
      <c r="Q256" s="98">
        <v>924.21203538223676</v>
      </c>
      <c r="R256" s="98">
        <v>936.04705961420734</v>
      </c>
      <c r="S256" s="98">
        <v>953.02571453289545</v>
      </c>
      <c r="T256" s="98">
        <v>959.78830939272359</v>
      </c>
      <c r="U256" s="98">
        <v>982.6525184086488</v>
      </c>
      <c r="V256" s="98">
        <v>1057.5508427636071</v>
      </c>
      <c r="W256" s="98">
        <v>1014.2037206271209</v>
      </c>
      <c r="X256" s="98">
        <v>953.24311155897919</v>
      </c>
      <c r="Y256" s="98">
        <v>946.15719235918425</v>
      </c>
      <c r="DA256" s="63" t="s">
        <v>2504</v>
      </c>
    </row>
    <row r="257" spans="1:105" ht="12" customHeight="1" x14ac:dyDescent="0.25">
      <c r="A257" s="121" t="s">
        <v>54</v>
      </c>
      <c r="B257" s="122">
        <v>419.74979541257176</v>
      </c>
      <c r="C257" s="122">
        <v>433.48035115282767</v>
      </c>
      <c r="D257" s="122">
        <v>447.02603958536503</v>
      </c>
      <c r="E257" s="122">
        <v>456.65734807237726</v>
      </c>
      <c r="F257" s="122">
        <v>446.75973862581327</v>
      </c>
      <c r="G257" s="122">
        <v>441.90901228982125</v>
      </c>
      <c r="H257" s="122">
        <v>434.19199187709074</v>
      </c>
      <c r="I257" s="122">
        <v>404.80936852849413</v>
      </c>
      <c r="J257" s="122">
        <v>370.0461045290383</v>
      </c>
      <c r="K257" s="122">
        <v>349.81207421437284</v>
      </c>
      <c r="L257" s="122">
        <v>366.9075596013376</v>
      </c>
      <c r="M257" s="122">
        <v>320.16988014291599</v>
      </c>
      <c r="N257" s="122">
        <v>277.83090049341149</v>
      </c>
      <c r="O257" s="122">
        <v>283.7852425590869</v>
      </c>
      <c r="P257" s="122">
        <v>272.5141075970439</v>
      </c>
      <c r="Q257" s="122">
        <v>290.69799282631971</v>
      </c>
      <c r="R257" s="122">
        <v>274.11011428346069</v>
      </c>
      <c r="S257" s="122">
        <v>337.57728620296632</v>
      </c>
      <c r="T257" s="122">
        <v>361.23154973052942</v>
      </c>
      <c r="U257" s="122">
        <v>373.99424790760895</v>
      </c>
      <c r="V257" s="122">
        <v>567.25383364526112</v>
      </c>
      <c r="W257" s="122">
        <v>521.19926552135075</v>
      </c>
      <c r="X257" s="122">
        <v>475.20235909184265</v>
      </c>
      <c r="Y257" s="122">
        <v>459.68469501599822</v>
      </c>
      <c r="DA257" s="130" t="s">
        <v>2505</v>
      </c>
    </row>
    <row r="258" spans="1:105" ht="12" customHeight="1" x14ac:dyDescent="0.25">
      <c r="A258" s="97" t="s">
        <v>202</v>
      </c>
      <c r="B258" s="98">
        <v>424.09560637961027</v>
      </c>
      <c r="C258" s="98">
        <v>429.22037822793681</v>
      </c>
      <c r="D258" s="98">
        <v>464.42501412681776</v>
      </c>
      <c r="E258" s="98">
        <v>418.25882129874412</v>
      </c>
      <c r="F258" s="98">
        <v>325.57711977131385</v>
      </c>
      <c r="G258" s="98">
        <v>483.23661589326264</v>
      </c>
      <c r="H258" s="98">
        <v>423.07271154109657</v>
      </c>
      <c r="I258" s="98">
        <v>424.83894587597644</v>
      </c>
      <c r="J258" s="98">
        <v>315.97188363512851</v>
      </c>
      <c r="K258" s="98">
        <v>366.53265598786538</v>
      </c>
      <c r="L258" s="98">
        <v>329.6349655618053</v>
      </c>
      <c r="M258" s="98">
        <v>317.64887400486043</v>
      </c>
      <c r="N258" s="98">
        <v>307.97893712231217</v>
      </c>
      <c r="O258" s="98">
        <v>315.16991057866215</v>
      </c>
      <c r="P258" s="98">
        <v>305.40256447565309</v>
      </c>
      <c r="Q258" s="98">
        <v>314.87274487587104</v>
      </c>
      <c r="R258" s="98">
        <v>326.49519491612773</v>
      </c>
      <c r="S258" s="98">
        <v>335.20053261247205</v>
      </c>
      <c r="T258" s="98">
        <v>365.70036116679569</v>
      </c>
      <c r="U258" s="98">
        <v>433.36507051719491</v>
      </c>
      <c r="V258" s="98">
        <v>431.58304525028404</v>
      </c>
      <c r="W258" s="98">
        <v>482.46849748885649</v>
      </c>
      <c r="X258" s="98">
        <v>486.37268982572266</v>
      </c>
      <c r="Y258" s="98">
        <v>457.66785230556218</v>
      </c>
      <c r="DA258" s="63" t="s">
        <v>2506</v>
      </c>
    </row>
    <row r="259" spans="1:105" ht="12" customHeight="1" x14ac:dyDescent="0.25">
      <c r="A259" s="97" t="s">
        <v>50</v>
      </c>
      <c r="B259" s="98">
        <v>424.059413499193</v>
      </c>
      <c r="C259" s="98">
        <v>427.80919355789626</v>
      </c>
      <c r="D259" s="98">
        <v>455.69385914241548</v>
      </c>
      <c r="E259" s="98">
        <v>463.39918512090162</v>
      </c>
      <c r="F259" s="98">
        <v>443.56540664143512</v>
      </c>
      <c r="G259" s="98">
        <v>443.83434249403626</v>
      </c>
      <c r="H259" s="98">
        <v>440.87078005906375</v>
      </c>
      <c r="I259" s="98">
        <v>402.12401869314414</v>
      </c>
      <c r="J259" s="98">
        <v>358.46742952805073</v>
      </c>
      <c r="K259" s="98">
        <v>358.91638330750976</v>
      </c>
      <c r="L259" s="98">
        <v>380.29372519821408</v>
      </c>
      <c r="M259" s="98">
        <v>314.45735573747879</v>
      </c>
      <c r="N259" s="98">
        <v>266.58768282845119</v>
      </c>
      <c r="O259" s="98">
        <v>289.94428156267423</v>
      </c>
      <c r="P259" s="98">
        <v>272.53658585286297</v>
      </c>
      <c r="Q259" s="98">
        <v>291.09456682067002</v>
      </c>
      <c r="R259" s="98">
        <v>259.06953479894287</v>
      </c>
      <c r="S259" s="98">
        <v>342.733348724591</v>
      </c>
      <c r="T259" s="98">
        <v>371.07542771281408</v>
      </c>
      <c r="U259" s="98">
        <v>385.45395507108867</v>
      </c>
      <c r="V259" s="98">
        <v>540.09442887530474</v>
      </c>
      <c r="W259" s="98">
        <v>525.47712379655479</v>
      </c>
      <c r="X259" s="98">
        <v>476.10028968512796</v>
      </c>
      <c r="Y259" s="98">
        <v>453.8297639226418</v>
      </c>
      <c r="DA259" s="63" t="s">
        <v>2507</v>
      </c>
    </row>
    <row r="260" spans="1:105" ht="12" customHeight="1" x14ac:dyDescent="0.25">
      <c r="A260" s="109" t="s">
        <v>120</v>
      </c>
      <c r="B260" s="33">
        <v>383.02285846797872</v>
      </c>
      <c r="C260" s="33">
        <v>479.03257847465454</v>
      </c>
      <c r="D260" s="33">
        <v>366.23671447935919</v>
      </c>
      <c r="E260" s="33">
        <v>378.63250540592333</v>
      </c>
      <c r="F260" s="33">
        <v>484.1343006061976</v>
      </c>
      <c r="G260" s="33">
        <v>429.37638336486026</v>
      </c>
      <c r="H260" s="33">
        <v>403.13253371688239</v>
      </c>
      <c r="I260" s="33">
        <v>415.32820661928059</v>
      </c>
      <c r="J260" s="33">
        <v>414.07212341057505</v>
      </c>
      <c r="K260" s="33">
        <v>323.78608588677145</v>
      </c>
      <c r="L260" s="33">
        <v>336.19478900805439</v>
      </c>
      <c r="M260" s="33">
        <v>331.05814544599957</v>
      </c>
      <c r="N260" s="33">
        <v>295.9743606140982</v>
      </c>
      <c r="O260" s="33">
        <v>273.20484512518374</v>
      </c>
      <c r="P260" s="33">
        <v>271.94673537253959</v>
      </c>
      <c r="Q260" s="33">
        <v>289.81623691106876</v>
      </c>
      <c r="R260" s="33">
        <v>291.36813498119079</v>
      </c>
      <c r="S260" s="33">
        <v>331.3373902405749</v>
      </c>
      <c r="T260" s="33">
        <v>349.30984205449164</v>
      </c>
      <c r="U260" s="33">
        <v>359.80144936951683</v>
      </c>
      <c r="V260" s="33">
        <v>597.44949697596348</v>
      </c>
      <c r="W260" s="33">
        <v>517.32795956108043</v>
      </c>
      <c r="X260" s="33">
        <v>474.30127665071029</v>
      </c>
      <c r="Y260" s="33">
        <v>464.66613303134437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272.02907023097873</v>
      </c>
      <c r="C262" s="117">
        <f t="shared" si="122"/>
        <v>254.46733108421591</v>
      </c>
      <c r="D262" s="117">
        <f t="shared" si="122"/>
        <v>274.05108428178772</v>
      </c>
      <c r="E262" s="117">
        <f t="shared" si="122"/>
        <v>266.04850481582935</v>
      </c>
      <c r="F262" s="117">
        <f t="shared" si="122"/>
        <v>227.40790115024583</v>
      </c>
      <c r="G262" s="117">
        <f t="shared" si="122"/>
        <v>212.50780695285442</v>
      </c>
      <c r="H262" s="117">
        <f t="shared" si="122"/>
        <v>195.81316283661252</v>
      </c>
      <c r="I262" s="117">
        <f t="shared" si="122"/>
        <v>162.26350204798797</v>
      </c>
      <c r="J262" s="117">
        <f t="shared" si="122"/>
        <v>139.9414369999343</v>
      </c>
      <c r="K262" s="117">
        <f t="shared" si="122"/>
        <v>130.45883058179177</v>
      </c>
      <c r="L262" s="117">
        <f t="shared" si="122"/>
        <v>135.40844331897333</v>
      </c>
      <c r="M262" s="117">
        <f t="shared" si="122"/>
        <v>102.34429593186542</v>
      </c>
      <c r="N262" s="117">
        <f t="shared" si="122"/>
        <v>80.660656095502588</v>
      </c>
      <c r="O262" s="117">
        <f t="shared" si="122"/>
        <v>87.068554918270507</v>
      </c>
      <c r="P262" s="117">
        <f t="shared" si="122"/>
        <v>77.645940876420781</v>
      </c>
      <c r="Q262" s="117">
        <f t="shared" si="122"/>
        <v>78.934322399803023</v>
      </c>
      <c r="R262" s="117">
        <f t="shared" ref="R262:V262" si="123">R263+R266+R268+R281</f>
        <v>68.195908724980967</v>
      </c>
      <c r="S262" s="117">
        <f t="shared" si="123"/>
        <v>90.902118343364052</v>
      </c>
      <c r="T262" s="117">
        <f t="shared" si="123"/>
        <v>98.010257334201853</v>
      </c>
      <c r="U262" s="117">
        <f t="shared" si="123"/>
        <v>100.40971676756121</v>
      </c>
      <c r="V262" s="117">
        <f t="shared" si="123"/>
        <v>121.46293508337085</v>
      </c>
      <c r="W262" s="117">
        <f t="shared" ref="W262:Y262" si="124">W263+W266+W268+W281</f>
        <v>113.32740934435205</v>
      </c>
      <c r="X262" s="117">
        <f t="shared" si="124"/>
        <v>97.840562021981725</v>
      </c>
      <c r="Y262" s="117">
        <f t="shared" si="124"/>
        <v>89.783084918241926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122.46811453310943</v>
      </c>
      <c r="C268" s="122">
        <v>104.74344207680446</v>
      </c>
      <c r="D268" s="122">
        <v>112.39471706776119</v>
      </c>
      <c r="E268" s="122">
        <v>98.351763208558424</v>
      </c>
      <c r="F268" s="122">
        <v>69.475001537591154</v>
      </c>
      <c r="G268" s="122">
        <v>64.310799165169826</v>
      </c>
      <c r="H268" s="122">
        <v>54.185053003052303</v>
      </c>
      <c r="I268" s="122">
        <v>36.50230551546904</v>
      </c>
      <c r="J268" s="122">
        <v>30.104276573971454</v>
      </c>
      <c r="K268" s="122">
        <v>27.416896618959822</v>
      </c>
      <c r="L268" s="122">
        <v>31.868891166739438</v>
      </c>
      <c r="M268" s="122">
        <v>22.455797059145294</v>
      </c>
      <c r="N268" s="122">
        <v>16.183585140104007</v>
      </c>
      <c r="O268" s="122">
        <v>17.5032709517833</v>
      </c>
      <c r="P268" s="122">
        <v>15.652338028155691</v>
      </c>
      <c r="Q268" s="122">
        <v>15.563503336245775</v>
      </c>
      <c r="R268" s="122">
        <v>13.559595659248949</v>
      </c>
      <c r="S268" s="122">
        <v>18.282082271212897</v>
      </c>
      <c r="T268" s="122">
        <v>19.982818153722175</v>
      </c>
      <c r="U268" s="122">
        <v>20.692598009725536</v>
      </c>
      <c r="V268" s="122">
        <v>15.186250740855501</v>
      </c>
      <c r="W268" s="122">
        <v>14.195448547322568</v>
      </c>
      <c r="X268" s="122">
        <v>12.204896562891953</v>
      </c>
      <c r="Y268" s="122">
        <v>11.086049781083693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469.71303728003386</v>
      </c>
      <c r="C273" s="101">
        <v>429.57254808724514</v>
      </c>
      <c r="D273" s="101">
        <v>485.93844133657615</v>
      </c>
      <c r="E273" s="101">
        <v>483.58547571598871</v>
      </c>
      <c r="F273" s="101">
        <v>419.78955626457008</v>
      </c>
      <c r="G273" s="101">
        <v>499.72588346702861</v>
      </c>
      <c r="H273" s="101">
        <v>510.31200882454942</v>
      </c>
      <c r="I273" s="101">
        <v>436.23853435967311</v>
      </c>
      <c r="J273" s="101">
        <v>434.29291833503714</v>
      </c>
      <c r="K273" s="101">
        <v>453.88923851471719</v>
      </c>
      <c r="L273" s="101">
        <v>592.85596742454766</v>
      </c>
      <c r="M273" s="101">
        <v>475.15743928161095</v>
      </c>
      <c r="N273" s="101">
        <v>377.70583225057459</v>
      </c>
      <c r="O273" s="101">
        <v>428.10716877148207</v>
      </c>
      <c r="P273" s="101">
        <v>400.16682962085679</v>
      </c>
      <c r="Q273" s="101">
        <v>409.94194641356739</v>
      </c>
      <c r="R273" s="101">
        <v>351.78643325322133</v>
      </c>
      <c r="S273" s="101">
        <v>454.67193272247738</v>
      </c>
      <c r="T273" s="101">
        <v>470.53056345695035</v>
      </c>
      <c r="U273" s="101">
        <v>469.67326418627937</v>
      </c>
      <c r="V273" s="101">
        <v>353.60177662330187</v>
      </c>
      <c r="W273" s="101">
        <v>365.02123049601346</v>
      </c>
      <c r="X273" s="101">
        <v>359.1292791470438</v>
      </c>
      <c r="Y273" s="101">
        <v>363.99488056551155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96.618656837541607</v>
      </c>
      <c r="D274" s="104">
        <v>107.44880121872544</v>
      </c>
      <c r="E274" s="104">
        <v>131.40931716479164</v>
      </c>
      <c r="F274" s="104">
        <v>97.891130948683895</v>
      </c>
      <c r="G274" s="104">
        <v>101.18844958401459</v>
      </c>
      <c r="H274" s="104">
        <v>141.61074067722947</v>
      </c>
      <c r="I274" s="104">
        <v>99.301314097984871</v>
      </c>
      <c r="J274" s="104">
        <v>110.50621606066061</v>
      </c>
      <c r="K274" s="104">
        <v>102.47511546076321</v>
      </c>
      <c r="L274" s="104">
        <v>131.62313902740698</v>
      </c>
      <c r="M274" s="104">
        <v>122.30650837556895</v>
      </c>
      <c r="N274" s="104">
        <v>58.874293305517647</v>
      </c>
      <c r="O274" s="104">
        <v>73.016830941067454</v>
      </c>
      <c r="P274" s="104">
        <v>71.762696564015528</v>
      </c>
      <c r="Q274" s="104">
        <v>112.79694893158192</v>
      </c>
      <c r="R274" s="104">
        <v>94.197252457637148</v>
      </c>
      <c r="S274" s="104">
        <v>108.02187932698833</v>
      </c>
      <c r="T274" s="104">
        <v>112.9409239864335</v>
      </c>
      <c r="U274" s="104">
        <v>112.10690704137939</v>
      </c>
      <c r="V274" s="104">
        <v>92.281922290929344</v>
      </c>
      <c r="W274" s="104">
        <v>77.474302078616134</v>
      </c>
      <c r="X274" s="104">
        <v>91.461808017799839</v>
      </c>
      <c r="Y274" s="104">
        <v>115.35571971624313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96.618656837541607</v>
      </c>
      <c r="D275" s="98">
        <v>107.44880121872544</v>
      </c>
      <c r="E275" s="98">
        <v>131.40931716479164</v>
      </c>
      <c r="F275" s="98">
        <v>97.891130948683895</v>
      </c>
      <c r="G275" s="98">
        <v>101.18844958401459</v>
      </c>
      <c r="H275" s="98">
        <v>141.61074067722947</v>
      </c>
      <c r="I275" s="98">
        <v>99.301314097984871</v>
      </c>
      <c r="J275" s="98">
        <v>110.50621606066061</v>
      </c>
      <c r="K275" s="98">
        <v>102.47511546076321</v>
      </c>
      <c r="L275" s="98">
        <v>131.62313902740698</v>
      </c>
      <c r="M275" s="98">
        <v>122.30650837556895</v>
      </c>
      <c r="N275" s="98">
        <v>58.874293305517647</v>
      </c>
      <c r="O275" s="98">
        <v>73.016830941067454</v>
      </c>
      <c r="P275" s="98">
        <v>71.762696564015528</v>
      </c>
      <c r="Q275" s="98">
        <v>112.79694893158192</v>
      </c>
      <c r="R275" s="98">
        <v>94.197252457637148</v>
      </c>
      <c r="S275" s="98">
        <v>108.02187932698833</v>
      </c>
      <c r="T275" s="98">
        <v>112.9409239864335</v>
      </c>
      <c r="U275" s="98">
        <v>112.10690704137939</v>
      </c>
      <c r="V275" s="98">
        <v>92.281922290929344</v>
      </c>
      <c r="W275" s="98">
        <v>77.474302078616134</v>
      </c>
      <c r="X275" s="98">
        <v>91.461808017799839</v>
      </c>
      <c r="Y275" s="98">
        <v>115.35571971624313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149.56095569786933</v>
      </c>
      <c r="C281" s="122">
        <v>149.72388900741146</v>
      </c>
      <c r="D281" s="122">
        <v>161.65636721402652</v>
      </c>
      <c r="E281" s="122">
        <v>167.69674160727095</v>
      </c>
      <c r="F281" s="122">
        <v>157.93289961265467</v>
      </c>
      <c r="G281" s="122">
        <v>148.19700778768458</v>
      </c>
      <c r="H281" s="122">
        <v>141.62810983356022</v>
      </c>
      <c r="I281" s="122">
        <v>125.76119653251892</v>
      </c>
      <c r="J281" s="122">
        <v>109.83716042596285</v>
      </c>
      <c r="K281" s="122">
        <v>103.04193396283195</v>
      </c>
      <c r="L281" s="122">
        <v>103.53955215223388</v>
      </c>
      <c r="M281" s="122">
        <v>79.88849887272012</v>
      </c>
      <c r="N281" s="122">
        <v>64.477070955398574</v>
      </c>
      <c r="O281" s="122">
        <v>69.5652839664872</v>
      </c>
      <c r="P281" s="122">
        <v>61.993602848265084</v>
      </c>
      <c r="Q281" s="122">
        <v>63.370819063557242</v>
      </c>
      <c r="R281" s="122">
        <v>54.636313065732011</v>
      </c>
      <c r="S281" s="122">
        <v>72.620036072151152</v>
      </c>
      <c r="T281" s="122">
        <v>78.027439180479675</v>
      </c>
      <c r="U281" s="122">
        <v>79.717118757835664</v>
      </c>
      <c r="V281" s="122">
        <v>106.27668434251535</v>
      </c>
      <c r="W281" s="122">
        <v>99.131960797029478</v>
      </c>
      <c r="X281" s="122">
        <v>85.635665459089779</v>
      </c>
      <c r="Y281" s="122">
        <v>78.697035137158238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167.96737876616916</v>
      </c>
      <c r="C283" s="98">
        <v>169.17820259397129</v>
      </c>
      <c r="D283" s="98">
        <v>179.91431787279589</v>
      </c>
      <c r="E283" s="98">
        <v>182.56062611613282</v>
      </c>
      <c r="F283" s="98">
        <v>174.33053036818285</v>
      </c>
      <c r="G283" s="98">
        <v>174.0122342181821</v>
      </c>
      <c r="H283" s="98">
        <v>172.53511066178126</v>
      </c>
      <c r="I283" s="98">
        <v>157.24071122813032</v>
      </c>
      <c r="J283" s="98">
        <v>140.11739973152157</v>
      </c>
      <c r="K283" s="98">
        <v>140.22065662748346</v>
      </c>
      <c r="L283" s="98">
        <v>148.49659542852717</v>
      </c>
      <c r="M283" s="98">
        <v>122.72212639208657</v>
      </c>
      <c r="N283" s="98">
        <v>103.98818874430913</v>
      </c>
      <c r="O283" s="98">
        <v>113.04756138531847</v>
      </c>
      <c r="P283" s="98">
        <v>106.22926810030499</v>
      </c>
      <c r="Q283" s="98">
        <v>113.41918462210029</v>
      </c>
      <c r="R283" s="98">
        <v>100.86781756280483</v>
      </c>
      <c r="S283" s="98">
        <v>133.18152592030555</v>
      </c>
      <c r="T283" s="98">
        <v>143.77603420590509</v>
      </c>
      <c r="U283" s="98">
        <v>148.71442803988072</v>
      </c>
      <c r="V283" s="98">
        <v>207.37964171803208</v>
      </c>
      <c r="W283" s="98">
        <v>200.77808422473441</v>
      </c>
      <c r="X283" s="98">
        <v>181.25119725777338</v>
      </c>
      <c r="Y283" s="98">
        <v>172.22437998492146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221.56240264152893</v>
      </c>
      <c r="C286" s="118">
        <f t="shared" si="129"/>
        <v>235.97204825288676</v>
      </c>
      <c r="D286" s="118">
        <f t="shared" si="129"/>
        <v>235.46291486808408</v>
      </c>
      <c r="E286" s="118">
        <f t="shared" si="129"/>
        <v>231.52703611666973</v>
      </c>
      <c r="F286" s="118">
        <f t="shared" si="129"/>
        <v>177.64000219107757</v>
      </c>
      <c r="G286" s="118">
        <f t="shared" si="129"/>
        <v>249.73131096511773</v>
      </c>
      <c r="H286" s="118">
        <f t="shared" si="129"/>
        <v>230.09522213181552</v>
      </c>
      <c r="I286" s="118">
        <f t="shared" si="129"/>
        <v>215.3510166772848</v>
      </c>
      <c r="J286" s="118">
        <f t="shared" si="129"/>
        <v>169.19037201358748</v>
      </c>
      <c r="K286" s="118">
        <f t="shared" si="129"/>
        <v>205.54375799201529</v>
      </c>
      <c r="L286" s="118">
        <f t="shared" si="129"/>
        <v>206.61099488122076</v>
      </c>
      <c r="M286" s="118">
        <f t="shared" si="129"/>
        <v>207.6536741735577</v>
      </c>
      <c r="N286" s="118">
        <f t="shared" si="129"/>
        <v>203.90379407711953</v>
      </c>
      <c r="O286" s="118">
        <f t="shared" si="129"/>
        <v>204.7905288436238</v>
      </c>
      <c r="P286" s="118">
        <f t="shared" si="129"/>
        <v>169.54744342502795</v>
      </c>
      <c r="Q286" s="118">
        <f t="shared" si="129"/>
        <v>186.37172321650539</v>
      </c>
      <c r="R286" s="118">
        <f t="shared" ref="R286:V286" si="130">R287+R290+R292+R305</f>
        <v>191.90756169278617</v>
      </c>
      <c r="S286" s="118">
        <f t="shared" si="130"/>
        <v>196.25680566422352</v>
      </c>
      <c r="T286" s="118">
        <f t="shared" si="130"/>
        <v>179.62887506698968</v>
      </c>
      <c r="U286" s="118">
        <f t="shared" si="130"/>
        <v>178.28594220003376</v>
      </c>
      <c r="V286" s="118">
        <f t="shared" si="130"/>
        <v>188.88350809293919</v>
      </c>
      <c r="W286" s="118">
        <f t="shared" ref="W286:Y286" si="131">W287+W290+W292+W305</f>
        <v>193.45727405096216</v>
      </c>
      <c r="X286" s="118">
        <f t="shared" si="131"/>
        <v>182.94248218929127</v>
      </c>
      <c r="Y286" s="118">
        <f t="shared" si="131"/>
        <v>169.94302274600565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187.90909736756083</v>
      </c>
      <c r="C287" s="123">
        <f t="shared" si="132"/>
        <v>202.47434400201334</v>
      </c>
      <c r="D287" s="123">
        <f t="shared" si="132"/>
        <v>200.80464528970646</v>
      </c>
      <c r="E287" s="123">
        <f t="shared" si="132"/>
        <v>195.58759349201364</v>
      </c>
      <c r="F287" s="123">
        <f t="shared" si="132"/>
        <v>144.36694625620882</v>
      </c>
      <c r="G287" s="123">
        <f t="shared" si="132"/>
        <v>216.43150880147604</v>
      </c>
      <c r="H287" s="123">
        <f t="shared" si="132"/>
        <v>195.22063929099366</v>
      </c>
      <c r="I287" s="123">
        <f t="shared" si="132"/>
        <v>182.56292221391911</v>
      </c>
      <c r="J287" s="123">
        <f t="shared" si="132"/>
        <v>136.45840564977053</v>
      </c>
      <c r="K287" s="123">
        <f t="shared" si="132"/>
        <v>173.73663431969081</v>
      </c>
      <c r="L287" s="123">
        <f t="shared" si="132"/>
        <v>174.27205581808437</v>
      </c>
      <c r="M287" s="123">
        <f t="shared" si="132"/>
        <v>176.48176229706834</v>
      </c>
      <c r="N287" s="123">
        <f t="shared" si="132"/>
        <v>177.40652718514681</v>
      </c>
      <c r="O287" s="123">
        <f t="shared" si="132"/>
        <v>178.0765041870892</v>
      </c>
      <c r="P287" s="123">
        <f t="shared" si="132"/>
        <v>142.96229218049203</v>
      </c>
      <c r="Q287" s="123">
        <f t="shared" si="132"/>
        <v>156.37567584198007</v>
      </c>
      <c r="R287" s="123">
        <f t="shared" ref="R287:V287" si="133">SUM(R288:R289)</f>
        <v>162.79035766214972</v>
      </c>
      <c r="S287" s="123">
        <f t="shared" si="133"/>
        <v>166.1926010204987</v>
      </c>
      <c r="T287" s="123">
        <f t="shared" si="133"/>
        <v>149.11159453761815</v>
      </c>
      <c r="U287" s="123">
        <f t="shared" si="133"/>
        <v>147.52094556143155</v>
      </c>
      <c r="V287" s="123">
        <f t="shared" si="133"/>
        <v>154.2763957518379</v>
      </c>
      <c r="W287" s="123">
        <f t="shared" ref="W287:Y287" si="134">SUM(W288:W289)</f>
        <v>161.96397923463968</v>
      </c>
      <c r="X287" s="123">
        <f t="shared" si="134"/>
        <v>152.77835202971031</v>
      </c>
      <c r="Y287" s="123">
        <f t="shared" si="134"/>
        <v>138.91118397433564</v>
      </c>
      <c r="DA287" s="130" t="s">
        <v>2823</v>
      </c>
    </row>
    <row r="288" spans="1:105" ht="12" customHeight="1" x14ac:dyDescent="0.25">
      <c r="A288" s="97" t="s">
        <v>199</v>
      </c>
      <c r="B288" s="99">
        <v>187.16833919366462</v>
      </c>
      <c r="C288" s="99">
        <v>201.67614648124209</v>
      </c>
      <c r="D288" s="99">
        <v>200.01539945131447</v>
      </c>
      <c r="E288" s="99">
        <v>194.81912997126406</v>
      </c>
      <c r="F288" s="99">
        <v>143.77962840486452</v>
      </c>
      <c r="G288" s="99">
        <v>215.51707346098772</v>
      </c>
      <c r="H288" s="99">
        <v>194.38188922334351</v>
      </c>
      <c r="I288" s="99">
        <v>181.76600684308357</v>
      </c>
      <c r="J288" s="99">
        <v>135.8540244639525</v>
      </c>
      <c r="K288" s="99">
        <v>172.95585076168601</v>
      </c>
      <c r="L288" s="99">
        <v>173.47933187904266</v>
      </c>
      <c r="M288" s="99">
        <v>175.67355477283033</v>
      </c>
      <c r="N288" s="99">
        <v>176.61119339683316</v>
      </c>
      <c r="O288" s="99">
        <v>177.27393001831803</v>
      </c>
      <c r="P288" s="99">
        <v>142.31406534036478</v>
      </c>
      <c r="Q288" s="99">
        <v>155.66363941252283</v>
      </c>
      <c r="R288" s="99">
        <v>162.05009621419305</v>
      </c>
      <c r="S288" s="99">
        <v>165.43197903861594</v>
      </c>
      <c r="T288" s="99">
        <v>148.42777310385031</v>
      </c>
      <c r="U288" s="99">
        <v>146.84040921274959</v>
      </c>
      <c r="V288" s="99">
        <v>153.54040742630238</v>
      </c>
      <c r="W288" s="99">
        <v>161.17440859906159</v>
      </c>
      <c r="X288" s="99">
        <v>152.02280905999302</v>
      </c>
      <c r="Y288" s="99">
        <v>138.21138882608724</v>
      </c>
      <c r="DA288" s="63" t="s">
        <v>2824</v>
      </c>
    </row>
    <row r="289" spans="1:105" ht="12" customHeight="1" x14ac:dyDescent="0.25">
      <c r="A289" s="97" t="s">
        <v>53</v>
      </c>
      <c r="B289" s="99">
        <v>0.74075817389621701</v>
      </c>
      <c r="C289" s="99">
        <v>0.79819752077126715</v>
      </c>
      <c r="D289" s="99">
        <v>0.78924583839200091</v>
      </c>
      <c r="E289" s="99">
        <v>0.76846352074957203</v>
      </c>
      <c r="F289" s="99">
        <v>0.5873178513442876</v>
      </c>
      <c r="G289" s="99">
        <v>0.91443534048833064</v>
      </c>
      <c r="H289" s="99">
        <v>0.83875006765014171</v>
      </c>
      <c r="I289" s="99">
        <v>0.79691537083554853</v>
      </c>
      <c r="J289" s="99">
        <v>0.60438118581801548</v>
      </c>
      <c r="K289" s="99">
        <v>0.78078355800480037</v>
      </c>
      <c r="L289" s="99">
        <v>0.79272393904169858</v>
      </c>
      <c r="M289" s="99">
        <v>0.80820752423801068</v>
      </c>
      <c r="N289" s="99">
        <v>0.79533378831366575</v>
      </c>
      <c r="O289" s="99">
        <v>0.80257416877118037</v>
      </c>
      <c r="P289" s="99">
        <v>0.6482268401272413</v>
      </c>
      <c r="Q289" s="99">
        <v>0.71203642945724199</v>
      </c>
      <c r="R289" s="99">
        <v>0.74026144795666382</v>
      </c>
      <c r="S289" s="99">
        <v>0.76062198188277541</v>
      </c>
      <c r="T289" s="99">
        <v>0.68382143376783322</v>
      </c>
      <c r="U289" s="99">
        <v>0.68053634868196733</v>
      </c>
      <c r="V289" s="99">
        <v>0.73598832553552029</v>
      </c>
      <c r="W289" s="99">
        <v>0.78957063557808083</v>
      </c>
      <c r="X289" s="99">
        <v>0.75554296971728774</v>
      </c>
      <c r="Y289" s="99">
        <v>0.6997951482483965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1.2626550335314285E-2</v>
      </c>
      <c r="C290" s="123">
        <f t="shared" si="135"/>
        <v>1.6033479100008741E-2</v>
      </c>
      <c r="D290" s="123">
        <f t="shared" si="135"/>
        <v>2.7041015605244093E-2</v>
      </c>
      <c r="E290" s="123">
        <f t="shared" si="135"/>
        <v>5.1315684479732046E-2</v>
      </c>
      <c r="F290" s="123">
        <f t="shared" si="135"/>
        <v>3.4414177932886716E-2</v>
      </c>
      <c r="G290" s="123">
        <f t="shared" si="135"/>
        <v>5.0171808538728262E-2</v>
      </c>
      <c r="H290" s="123">
        <f t="shared" si="135"/>
        <v>0.10184764816483015</v>
      </c>
      <c r="I290" s="123">
        <f t="shared" si="135"/>
        <v>0.17121787113484421</v>
      </c>
      <c r="J290" s="123">
        <f t="shared" si="135"/>
        <v>0.12478618522215992</v>
      </c>
      <c r="K290" s="123">
        <f t="shared" si="135"/>
        <v>0.14323313276897331</v>
      </c>
      <c r="L290" s="123">
        <f t="shared" si="135"/>
        <v>0.18559336285292605</v>
      </c>
      <c r="M290" s="123">
        <f t="shared" si="135"/>
        <v>0.18935395617259673</v>
      </c>
      <c r="N290" s="123">
        <f t="shared" si="135"/>
        <v>0.36932895322962633</v>
      </c>
      <c r="O290" s="123">
        <f t="shared" si="135"/>
        <v>0.23769092758666319</v>
      </c>
      <c r="P290" s="123">
        <f t="shared" si="135"/>
        <v>0.1592138255590349</v>
      </c>
      <c r="Q290" s="123">
        <f t="shared" si="135"/>
        <v>0.2326210327592583</v>
      </c>
      <c r="R290" s="123">
        <f t="shared" si="135"/>
        <v>0.21083972707580131</v>
      </c>
      <c r="S290" s="123">
        <f t="shared" si="135"/>
        <v>0.20068447867944839</v>
      </c>
      <c r="T290" s="123">
        <f t="shared" si="135"/>
        <v>0.19766835952543702</v>
      </c>
      <c r="U290" s="123">
        <f t="shared" si="135"/>
        <v>0.19562653834034288</v>
      </c>
      <c r="V290" s="123">
        <f t="shared" si="135"/>
        <v>9.7690898794461703E-2</v>
      </c>
      <c r="W290" s="123">
        <f t="shared" si="135"/>
        <v>0.47807170493504664</v>
      </c>
      <c r="X290" s="123">
        <f t="shared" si="135"/>
        <v>0.61039062905994312</v>
      </c>
      <c r="Y290" s="123">
        <f t="shared" si="135"/>
        <v>0.59046502128353595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1.2626550335314285E-2</v>
      </c>
      <c r="C291" s="99">
        <f>RES_hhdet_fecs!C86</f>
        <v>1.6033479100008741E-2</v>
      </c>
      <c r="D291" s="99">
        <f>RES_hhdet_fecs!D86</f>
        <v>2.7041015605244093E-2</v>
      </c>
      <c r="E291" s="99">
        <f>RES_hhdet_fecs!E86</f>
        <v>5.1315684479732046E-2</v>
      </c>
      <c r="F291" s="99">
        <f>RES_hhdet_fecs!F86</f>
        <v>3.4414177932886716E-2</v>
      </c>
      <c r="G291" s="99">
        <f>RES_hhdet_fecs!G86</f>
        <v>5.0171808538728262E-2</v>
      </c>
      <c r="H291" s="99">
        <f>RES_hhdet_fecs!H86</f>
        <v>0.10184764816483015</v>
      </c>
      <c r="I291" s="99">
        <f>RES_hhdet_fecs!I86</f>
        <v>0.17121787113484421</v>
      </c>
      <c r="J291" s="99">
        <f>RES_hhdet_fecs!J86</f>
        <v>0.12478618522215992</v>
      </c>
      <c r="K291" s="99">
        <f>RES_hhdet_fecs!K86</f>
        <v>0.14323313276897331</v>
      </c>
      <c r="L291" s="99">
        <f>RES_hhdet_fecs!L86</f>
        <v>0.18559336285292605</v>
      </c>
      <c r="M291" s="99">
        <f>RES_hhdet_fecs!M86</f>
        <v>0.18935395617259673</v>
      </c>
      <c r="N291" s="99">
        <f>RES_hhdet_fecs!N86</f>
        <v>0.36932895322962633</v>
      </c>
      <c r="O291" s="99">
        <f>RES_hhdet_fecs!O86</f>
        <v>0.23769092758666319</v>
      </c>
      <c r="P291" s="99">
        <f>RES_hhdet_fecs!P86</f>
        <v>0.1592138255590349</v>
      </c>
      <c r="Q291" s="99">
        <f>RES_hhdet_fecs!Q86</f>
        <v>0.2326210327592583</v>
      </c>
      <c r="R291" s="99">
        <f>RES_hhdet_fecs!R86</f>
        <v>0.21083972707580131</v>
      </c>
      <c r="S291" s="99">
        <f>RES_hhdet_fecs!S86</f>
        <v>0.20068447867944839</v>
      </c>
      <c r="T291" s="99">
        <f>RES_hhdet_fecs!T86</f>
        <v>0.19766835952543702</v>
      </c>
      <c r="U291" s="99">
        <f>RES_hhdet_fecs!U86</f>
        <v>0.19562653834034288</v>
      </c>
      <c r="V291" s="99">
        <f>RES_hhdet_fecs!V86</f>
        <v>9.7690898794461703E-2</v>
      </c>
      <c r="W291" s="99">
        <f>RES_hhdet_fecs!W86</f>
        <v>0.47807170493504664</v>
      </c>
      <c r="X291" s="99">
        <f>RES_hhdet_fecs!X86</f>
        <v>0.61039062905994312</v>
      </c>
      <c r="Y291" s="99">
        <f>RES_hhdet_fecs!Y86</f>
        <v>0.59046502128353595</v>
      </c>
      <c r="DA291" s="63" t="s">
        <v>2827</v>
      </c>
    </row>
    <row r="292" spans="1:105" ht="12" customHeight="1" x14ac:dyDescent="0.25">
      <c r="A292" s="121" t="s">
        <v>55</v>
      </c>
      <c r="B292" s="123">
        <v>24.203947978874353</v>
      </c>
      <c r="C292" s="123">
        <v>23.875031328103326</v>
      </c>
      <c r="D292" s="123">
        <v>24.721744412154735</v>
      </c>
      <c r="E292" s="123">
        <v>25.827141467483816</v>
      </c>
      <c r="F292" s="123">
        <v>23.557191885172067</v>
      </c>
      <c r="G292" s="123">
        <v>23.837344873000486</v>
      </c>
      <c r="H292" s="123">
        <v>25.613420093027241</v>
      </c>
      <c r="I292" s="123">
        <v>24.172793906545373</v>
      </c>
      <c r="J292" s="123">
        <v>24.964349532298293</v>
      </c>
      <c r="K292" s="123">
        <v>24.457751074051892</v>
      </c>
      <c r="L292" s="123">
        <v>24.669050231551108</v>
      </c>
      <c r="M292" s="123">
        <v>24.606288067318594</v>
      </c>
      <c r="N292" s="123">
        <v>20.686341878947911</v>
      </c>
      <c r="O292" s="123">
        <v>20.909253142765312</v>
      </c>
      <c r="P292" s="123">
        <v>21.185563573986297</v>
      </c>
      <c r="Q292" s="123">
        <v>24.252977037852865</v>
      </c>
      <c r="R292" s="123">
        <v>23.810943422340682</v>
      </c>
      <c r="S292" s="123">
        <v>23.558065534623083</v>
      </c>
      <c r="T292" s="123">
        <v>23.615137509639688</v>
      </c>
      <c r="U292" s="123">
        <v>23.705340919110114</v>
      </c>
      <c r="V292" s="123">
        <v>24.431866286780018</v>
      </c>
      <c r="W292" s="123">
        <v>21.823245765742477</v>
      </c>
      <c r="X292" s="123">
        <v>21.327800240992161</v>
      </c>
      <c r="Y292" s="123">
        <v>22.613260248006831</v>
      </c>
      <c r="DA292" s="130" t="s">
        <v>2828</v>
      </c>
    </row>
    <row r="293" spans="1:105" ht="12" customHeight="1" x14ac:dyDescent="0.25">
      <c r="A293" s="97" t="s">
        <v>132</v>
      </c>
      <c r="B293" s="99">
        <v>31.837229993200467</v>
      </c>
      <c r="C293" s="99">
        <v>31.600321467569824</v>
      </c>
      <c r="D293" s="99">
        <v>33.234341202123346</v>
      </c>
      <c r="E293" s="99">
        <v>29.197897467260447</v>
      </c>
      <c r="F293" s="99">
        <v>21.824340874750465</v>
      </c>
      <c r="G293" s="99">
        <v>31.697021207002461</v>
      </c>
      <c r="H293" s="99">
        <v>28.426544248785138</v>
      </c>
      <c r="I293" s="99">
        <v>29.133638984454691</v>
      </c>
      <c r="J293" s="99">
        <v>21.760004747922377</v>
      </c>
      <c r="K293" s="99">
        <v>26.108273836967889</v>
      </c>
      <c r="L293" s="99">
        <v>23.843282641692795</v>
      </c>
      <c r="M293" s="99">
        <v>23.670604092373939</v>
      </c>
      <c r="N293" s="99">
        <v>23.134219920507654</v>
      </c>
      <c r="O293" s="99">
        <v>23.641314084284058</v>
      </c>
      <c r="P293" s="99">
        <v>23.494354984355656</v>
      </c>
      <c r="Q293" s="99">
        <v>23.70951917548696</v>
      </c>
      <c r="R293" s="99">
        <v>23.684158278766223</v>
      </c>
      <c r="S293" s="99">
        <v>23.362977042404196</v>
      </c>
      <c r="T293" s="99">
        <v>24.7845768487811</v>
      </c>
      <c r="U293" s="99">
        <v>27.411280125320626</v>
      </c>
      <c r="V293" s="99">
        <v>19.618743167006052</v>
      </c>
      <c r="W293" s="99">
        <v>21.887248547072438</v>
      </c>
      <c r="X293" s="99">
        <v>23.054827831485216</v>
      </c>
      <c r="Y293" s="99">
        <v>22.998273654892042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15.991601354370072</v>
      </c>
      <c r="D294" s="99">
        <v>16.857033935511023</v>
      </c>
      <c r="E294" s="99">
        <v>15.756946395195031</v>
      </c>
      <c r="F294" s="99">
        <v>11.983553268151839</v>
      </c>
      <c r="G294" s="99">
        <v>18.132504159128153</v>
      </c>
      <c r="H294" s="99">
        <v>17.880393595044804</v>
      </c>
      <c r="I294" s="99">
        <v>18.256594779367031</v>
      </c>
      <c r="J294" s="99">
        <v>14.220123940290748</v>
      </c>
      <c r="K294" s="99">
        <v>17.305810320532501</v>
      </c>
      <c r="L294" s="99">
        <v>16.137207535332937</v>
      </c>
      <c r="M294" s="99">
        <v>16.673664240208701</v>
      </c>
      <c r="N294" s="99">
        <v>15.739418740776211</v>
      </c>
      <c r="O294" s="99">
        <v>16.405498879499909</v>
      </c>
      <c r="P294" s="99">
        <v>16.375604180928104</v>
      </c>
      <c r="Q294" s="99">
        <v>17.323072754101066</v>
      </c>
      <c r="R294" s="99">
        <v>17.32757142142426</v>
      </c>
      <c r="S294" s="99">
        <v>17.144750611697233</v>
      </c>
      <c r="T294" s="99">
        <v>18.412862067881512</v>
      </c>
      <c r="U294" s="99">
        <v>20.629018115528474</v>
      </c>
      <c r="V294" s="99">
        <v>15.354978844384268</v>
      </c>
      <c r="W294" s="99">
        <v>17.102560023301997</v>
      </c>
      <c r="X294" s="99">
        <v>18.298022142387765</v>
      </c>
      <c r="Y294" s="99">
        <v>18.628943938334842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5.8774669426758832</v>
      </c>
      <c r="D295" s="102">
        <v>6.0842926716220136</v>
      </c>
      <c r="E295" s="102">
        <v>6.6924360184932361</v>
      </c>
      <c r="F295" s="102">
        <v>4.4632689004924648</v>
      </c>
      <c r="G295" s="102">
        <v>5.8170905743682129</v>
      </c>
      <c r="H295" s="102">
        <v>7.3623992481519132</v>
      </c>
      <c r="I295" s="102">
        <v>6.2479782367459702</v>
      </c>
      <c r="J295" s="102">
        <v>5.2790869802517957</v>
      </c>
      <c r="K295" s="102">
        <v>5.8935269673854265</v>
      </c>
      <c r="L295" s="102">
        <v>5.2186064358544</v>
      </c>
      <c r="M295" s="102">
        <v>5.9898721276074047</v>
      </c>
      <c r="N295" s="102">
        <v>3.5703616866054513</v>
      </c>
      <c r="O295" s="102">
        <v>3.9591420523932959</v>
      </c>
      <c r="P295" s="102">
        <v>4.0522318864133435</v>
      </c>
      <c r="Q295" s="102">
        <v>6.2125432832645062</v>
      </c>
      <c r="R295" s="102">
        <v>6.0497494201355115</v>
      </c>
      <c r="S295" s="102">
        <v>5.6844821530608209</v>
      </c>
      <c r="T295" s="102">
        <v>6.2387870099717349</v>
      </c>
      <c r="U295" s="102">
        <v>6.8772716730708172</v>
      </c>
      <c r="V295" s="102">
        <v>5.4929641020209061</v>
      </c>
      <c r="W295" s="102">
        <v>5.0253776101782295</v>
      </c>
      <c r="X295" s="102">
        <v>6.0377651643910957</v>
      </c>
      <c r="Y295" s="102">
        <v>7.2752897193137693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10.114134411694192</v>
      </c>
      <c r="D296" s="105">
        <v>10.772741263889008</v>
      </c>
      <c r="E296" s="105">
        <v>9.0645103767017954</v>
      </c>
      <c r="F296" s="105">
        <v>7.5202843676593751</v>
      </c>
      <c r="G296" s="105">
        <v>12.315413584759936</v>
      </c>
      <c r="H296" s="105">
        <v>10.517994346892891</v>
      </c>
      <c r="I296" s="105">
        <v>12.008616542621057</v>
      </c>
      <c r="J296" s="105">
        <v>8.9410369600389537</v>
      </c>
      <c r="K296" s="105">
        <v>11.412283353147071</v>
      </c>
      <c r="L296" s="105">
        <v>10.918601099478538</v>
      </c>
      <c r="M296" s="105">
        <v>10.683792112601294</v>
      </c>
      <c r="N296" s="105">
        <v>12.169057054170759</v>
      </c>
      <c r="O296" s="105">
        <v>12.446356827106612</v>
      </c>
      <c r="P296" s="105">
        <v>12.323372294514758</v>
      </c>
      <c r="Q296" s="105">
        <v>11.110529470836562</v>
      </c>
      <c r="R296" s="105">
        <v>11.277822001288747</v>
      </c>
      <c r="S296" s="105">
        <v>11.460268458636415</v>
      </c>
      <c r="T296" s="105">
        <v>12.174075057909779</v>
      </c>
      <c r="U296" s="105">
        <v>13.751746442457664</v>
      </c>
      <c r="V296" s="105">
        <v>9.862014742363364</v>
      </c>
      <c r="W296" s="105">
        <v>12.077182413123769</v>
      </c>
      <c r="X296" s="105">
        <v>12.260256977996669</v>
      </c>
      <c r="Y296" s="105">
        <v>11.353654219021074</v>
      </c>
      <c r="DA296" s="132" t="s">
        <v>2832</v>
      </c>
    </row>
    <row r="297" spans="1:105" ht="12" customHeight="1" x14ac:dyDescent="0.25">
      <c r="A297" s="106" t="s">
        <v>124</v>
      </c>
      <c r="B297" s="102">
        <v>27.230041669987635</v>
      </c>
      <c r="C297" s="102">
        <v>24.738398072703898</v>
      </c>
      <c r="D297" s="102">
        <v>27.768202132327545</v>
      </c>
      <c r="E297" s="102">
        <v>27.427056041230983</v>
      </c>
      <c r="F297" s="102">
        <v>23.659362468198204</v>
      </c>
      <c r="G297" s="102">
        <v>28.037010115248943</v>
      </c>
      <c r="H297" s="102">
        <v>28.562961260325917</v>
      </c>
      <c r="I297" s="102">
        <v>24.387991508479011</v>
      </c>
      <c r="J297" s="102">
        <v>24.260909271690654</v>
      </c>
      <c r="K297" s="102">
        <v>25.335465988511984</v>
      </c>
      <c r="L297" s="102">
        <v>33.049073617289586</v>
      </c>
      <c r="M297" s="102">
        <v>26.424641722403276</v>
      </c>
      <c r="N297" s="102">
        <v>20.912403707548151</v>
      </c>
      <c r="O297" s="102">
        <v>23.558599020032776</v>
      </c>
      <c r="P297" s="102">
        <v>21.873263855485863</v>
      </c>
      <c r="Q297" s="102">
        <v>22.274287319683506</v>
      </c>
      <c r="R297" s="102">
        <v>19.034192169004644</v>
      </c>
      <c r="S297" s="102">
        <v>24.543081710032055</v>
      </c>
      <c r="T297" s="102">
        <v>25.360063812231932</v>
      </c>
      <c r="U297" s="102">
        <v>25.28806792959929</v>
      </c>
      <c r="V297" s="102">
        <v>19.024498884994252</v>
      </c>
      <c r="W297" s="102">
        <v>19.627291362897278</v>
      </c>
      <c r="X297" s="102">
        <v>19.296374337476088</v>
      </c>
      <c r="Y297" s="102">
        <v>19.544476018687568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15.19011994151046</v>
      </c>
      <c r="D298" s="105">
        <v>17.065163013719204</v>
      </c>
      <c r="E298" s="105">
        <v>17.593586198013977</v>
      </c>
      <c r="F298" s="105">
        <v>14.857828579919371</v>
      </c>
      <c r="G298" s="105">
        <v>17.437380941948621</v>
      </c>
      <c r="H298" s="105">
        <v>19.053443884449674</v>
      </c>
      <c r="I298" s="105">
        <v>15.795643071784204</v>
      </c>
      <c r="J298" s="105">
        <v>15.950339564391804</v>
      </c>
      <c r="K298" s="105">
        <v>16.340890010770803</v>
      </c>
      <c r="L298" s="105">
        <v>21.420610417836791</v>
      </c>
      <c r="M298" s="105">
        <v>17.734465580039451</v>
      </c>
      <c r="N298" s="105">
        <v>13.344096662106786</v>
      </c>
      <c r="O298" s="105">
        <v>15.574811483626959</v>
      </c>
      <c r="P298" s="105">
        <v>14.880158490927656</v>
      </c>
      <c r="Q298" s="105">
        <v>16.237875904188659</v>
      </c>
      <c r="R298" s="105">
        <v>14.140948431051216</v>
      </c>
      <c r="S298" s="105">
        <v>18.378934660905937</v>
      </c>
      <c r="T298" s="105">
        <v>19.724482600079124</v>
      </c>
      <c r="U298" s="105">
        <v>20.497414340807705</v>
      </c>
      <c r="V298" s="105">
        <v>16.038626714981266</v>
      </c>
      <c r="W298" s="105">
        <v>16.809032954197313</v>
      </c>
      <c r="X298" s="105">
        <v>16.901097712888404</v>
      </c>
      <c r="Y298" s="105">
        <v>17.464664568959861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5.5641143847293453</v>
      </c>
      <c r="D299" s="99">
        <v>6.1399958869507802</v>
      </c>
      <c r="E299" s="99">
        <v>7.4530168650792517</v>
      </c>
      <c r="F299" s="99">
        <v>5.5171495216453055</v>
      </c>
      <c r="G299" s="99">
        <v>5.6771555734726284</v>
      </c>
      <c r="H299" s="99">
        <v>7.9261746344684143</v>
      </c>
      <c r="I299" s="99">
        <v>5.5514573203791135</v>
      </c>
      <c r="J299" s="99">
        <v>6.1732097591729032</v>
      </c>
      <c r="K299" s="99">
        <v>5.7200184144502968</v>
      </c>
      <c r="L299" s="99">
        <v>7.3374024222993732</v>
      </c>
      <c r="M299" s="99">
        <v>6.8017574743832983</v>
      </c>
      <c r="N299" s="99">
        <v>3.259687525250575</v>
      </c>
      <c r="O299" s="99">
        <v>4.0180925883358345</v>
      </c>
      <c r="P299" s="99">
        <v>3.922574988069595</v>
      </c>
      <c r="Q299" s="99">
        <v>6.1288474411228737</v>
      </c>
      <c r="R299" s="99">
        <v>5.0967531308414724</v>
      </c>
      <c r="S299" s="99">
        <v>5.8309950977592679</v>
      </c>
      <c r="T299" s="99">
        <v>6.0871477046367026</v>
      </c>
      <c r="U299" s="99">
        <v>6.0360410029966802</v>
      </c>
      <c r="V299" s="99">
        <v>4.9649561845929355</v>
      </c>
      <c r="W299" s="99">
        <v>4.1658144047342596</v>
      </c>
      <c r="X299" s="99">
        <v>4.9143341620197312</v>
      </c>
      <c r="Y299" s="99">
        <v>6.1939527668900372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9.6260055567811111</v>
      </c>
      <c r="D300" s="99">
        <v>10.925167126768423</v>
      </c>
      <c r="E300" s="99">
        <v>10.140569332934728</v>
      </c>
      <c r="F300" s="99">
        <v>9.3406790582740644</v>
      </c>
      <c r="G300" s="99">
        <v>11.760225368475993</v>
      </c>
      <c r="H300" s="99">
        <v>11.127269249981262</v>
      </c>
      <c r="I300" s="99">
        <v>10.244185751405086</v>
      </c>
      <c r="J300" s="99">
        <v>9.7771298052189</v>
      </c>
      <c r="K300" s="99">
        <v>10.620871596320507</v>
      </c>
      <c r="L300" s="99">
        <v>14.083207995537419</v>
      </c>
      <c r="M300" s="99">
        <v>10.932708105656154</v>
      </c>
      <c r="N300" s="99">
        <v>10.084409136856207</v>
      </c>
      <c r="O300" s="99">
        <v>11.556718895291121</v>
      </c>
      <c r="P300" s="99">
        <v>10.957583502858061</v>
      </c>
      <c r="Q300" s="99">
        <v>10.109028463065782</v>
      </c>
      <c r="R300" s="99">
        <v>9.0441953002097435</v>
      </c>
      <c r="S300" s="99">
        <v>12.54793956314667</v>
      </c>
      <c r="T300" s="99">
        <v>13.637334895442418</v>
      </c>
      <c r="U300" s="99">
        <v>14.461373337811025</v>
      </c>
      <c r="V300" s="99">
        <v>11.073670530388334</v>
      </c>
      <c r="W300" s="99">
        <v>12.643218549463054</v>
      </c>
      <c r="X300" s="99">
        <v>11.986763550868673</v>
      </c>
      <c r="Y300" s="99">
        <v>11.270711802069824</v>
      </c>
      <c r="DA300" s="63" t="s">
        <v>2836</v>
      </c>
    </row>
    <row r="301" spans="1:105" ht="12" customHeight="1" x14ac:dyDescent="0.25">
      <c r="A301" s="106" t="s">
        <v>122</v>
      </c>
      <c r="B301" s="102">
        <v>22.327389988101899</v>
      </c>
      <c r="C301" s="102">
        <v>22.989555485894417</v>
      </c>
      <c r="D301" s="102">
        <v>23.121553322191254</v>
      </c>
      <c r="E301" s="102">
        <v>25.227190343420201</v>
      </c>
      <c r="F301" s="102">
        <v>23.760413846000791</v>
      </c>
      <c r="G301" s="102">
        <v>22.649606704736087</v>
      </c>
      <c r="H301" s="102">
        <v>25.105315584301067</v>
      </c>
      <c r="I301" s="102">
        <v>23.903686294736403</v>
      </c>
      <c r="J301" s="102">
        <v>25.495934572628954</v>
      </c>
      <c r="K301" s="102">
        <v>24.554619394526355</v>
      </c>
      <c r="L301" s="102">
        <v>24.532843126918031</v>
      </c>
      <c r="M301" s="102">
        <v>24.953681363311503</v>
      </c>
      <c r="N301" s="102">
        <v>20.872802950313378</v>
      </c>
      <c r="O301" s="102">
        <v>20.951232734745751</v>
      </c>
      <c r="P301" s="102">
        <v>21.400200470651793</v>
      </c>
      <c r="Q301" s="102">
        <v>24.894273179195896</v>
      </c>
      <c r="R301" s="102">
        <v>24.532332893985487</v>
      </c>
      <c r="S301" s="102">
        <v>24.028808703178555</v>
      </c>
      <c r="T301" s="102">
        <v>23.894644758129285</v>
      </c>
      <c r="U301" s="102">
        <v>23.717338958130778</v>
      </c>
      <c r="V301" s="102">
        <v>25.647934884012315</v>
      </c>
      <c r="W301" s="102">
        <v>22.431236399031363</v>
      </c>
      <c r="X301" s="102">
        <v>21.807870716151637</v>
      </c>
      <c r="Y301" s="102">
        <v>23.261285772489384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15.3383860985232</v>
      </c>
      <c r="D302" s="105">
        <v>15.449880444130079</v>
      </c>
      <c r="E302" s="105">
        <v>17.485545277855461</v>
      </c>
      <c r="F302" s="105">
        <v>16.200615182996732</v>
      </c>
      <c r="G302" s="105">
        <v>15.23973179663936</v>
      </c>
      <c r="H302" s="105">
        <v>17.701995506647219</v>
      </c>
      <c r="I302" s="105">
        <v>16.357216580264588</v>
      </c>
      <c r="J302" s="105">
        <v>17.784231133187564</v>
      </c>
      <c r="K302" s="105">
        <v>16.979623644920419</v>
      </c>
      <c r="L302" s="105">
        <v>16.919193290795896</v>
      </c>
      <c r="M302" s="105">
        <v>17.608022818152712</v>
      </c>
      <c r="N302" s="105">
        <v>13.939522250132299</v>
      </c>
      <c r="O302" s="105">
        <v>14.187882714998583</v>
      </c>
      <c r="P302" s="105">
        <v>14.641618718803519</v>
      </c>
      <c r="Q302" s="105">
        <v>18.028437917752363</v>
      </c>
      <c r="R302" s="105">
        <v>17.831542440495653</v>
      </c>
      <c r="S302" s="105">
        <v>17.537778351518288</v>
      </c>
      <c r="T302" s="105">
        <v>17.729068382610194</v>
      </c>
      <c r="U302" s="105">
        <v>17.835428953311347</v>
      </c>
      <c r="V302" s="105">
        <v>19.720320856602552</v>
      </c>
      <c r="W302" s="105">
        <v>17.135405662201581</v>
      </c>
      <c r="X302" s="105">
        <v>17.093284483576436</v>
      </c>
      <c r="Y302" s="105">
        <v>18.797163955064672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5.2323861669669203</v>
      </c>
      <c r="D303" s="99">
        <v>5.1705363968634748</v>
      </c>
      <c r="E303" s="99">
        <v>6.9352742400155192</v>
      </c>
      <c r="F303" s="99">
        <v>5.599692741564005</v>
      </c>
      <c r="G303" s="99">
        <v>4.5984580047844794</v>
      </c>
      <c r="H303" s="99">
        <v>6.8942549502929511</v>
      </c>
      <c r="I303" s="99">
        <v>5.3154989338475991</v>
      </c>
      <c r="J303" s="99">
        <v>6.4771866603354571</v>
      </c>
      <c r="K303" s="99">
        <v>5.7710584214868135</v>
      </c>
      <c r="L303" s="99">
        <v>5.5430280772251201</v>
      </c>
      <c r="M303" s="99">
        <v>6.5055681495576847</v>
      </c>
      <c r="N303" s="99">
        <v>3.2884225961365461</v>
      </c>
      <c r="O303" s="99">
        <v>3.5645157958714879</v>
      </c>
      <c r="P303" s="99">
        <v>3.7472234776369588</v>
      </c>
      <c r="Q303" s="99">
        <v>6.6210834114550066</v>
      </c>
      <c r="R303" s="99">
        <v>6.3265879190334964</v>
      </c>
      <c r="S303" s="99">
        <v>5.8517367906800342</v>
      </c>
      <c r="T303" s="99">
        <v>5.9782038573307306</v>
      </c>
      <c r="U303" s="99">
        <v>5.816890924124789</v>
      </c>
      <c r="V303" s="99">
        <v>6.7952806325536832</v>
      </c>
      <c r="W303" s="99">
        <v>4.7474596444194841</v>
      </c>
      <c r="X303" s="99">
        <v>5.4584438923691438</v>
      </c>
      <c r="Y303" s="99">
        <v>7.2566829320115058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10.105999931556283</v>
      </c>
      <c r="D304" s="99">
        <v>10.279344047266605</v>
      </c>
      <c r="E304" s="99">
        <v>10.55027103783994</v>
      </c>
      <c r="F304" s="99">
        <v>10.600922441432726</v>
      </c>
      <c r="G304" s="99">
        <v>10.641273791854882</v>
      </c>
      <c r="H304" s="99">
        <v>10.807740556354268</v>
      </c>
      <c r="I304" s="99">
        <v>11.041717646416988</v>
      </c>
      <c r="J304" s="99">
        <v>11.307044472852105</v>
      </c>
      <c r="K304" s="99">
        <v>11.208565223433606</v>
      </c>
      <c r="L304" s="99">
        <v>11.376165213570776</v>
      </c>
      <c r="M304" s="99">
        <v>11.102454668595025</v>
      </c>
      <c r="N304" s="99">
        <v>10.651099653995754</v>
      </c>
      <c r="O304" s="99">
        <v>10.623366919127093</v>
      </c>
      <c r="P304" s="99">
        <v>10.894395241166558</v>
      </c>
      <c r="Q304" s="99">
        <v>11.407354506297358</v>
      </c>
      <c r="R304" s="99">
        <v>11.504954521462158</v>
      </c>
      <c r="S304" s="99">
        <v>11.686041560838252</v>
      </c>
      <c r="T304" s="99">
        <v>11.750864525279461</v>
      </c>
      <c r="U304" s="99">
        <v>12.018538029186555</v>
      </c>
      <c r="V304" s="99">
        <v>12.925040224048869</v>
      </c>
      <c r="W304" s="99">
        <v>12.387946017782093</v>
      </c>
      <c r="X304" s="99">
        <v>11.634840591207292</v>
      </c>
      <c r="Y304" s="99">
        <v>11.54048102305317</v>
      </c>
      <c r="DA304" s="63" t="s">
        <v>2840</v>
      </c>
    </row>
    <row r="305" spans="1:105" ht="12" customHeight="1" x14ac:dyDescent="0.25">
      <c r="A305" s="121" t="s">
        <v>54</v>
      </c>
      <c r="B305" s="123">
        <v>9.4367307447584423</v>
      </c>
      <c r="C305" s="123">
        <v>9.6066394436700921</v>
      </c>
      <c r="D305" s="123">
        <v>9.9094841506176579</v>
      </c>
      <c r="E305" s="123">
        <v>10.060985472692547</v>
      </c>
      <c r="F305" s="123">
        <v>9.6814498717637871</v>
      </c>
      <c r="G305" s="123">
        <v>9.4122854821024688</v>
      </c>
      <c r="H305" s="123">
        <v>9.1593150996297865</v>
      </c>
      <c r="I305" s="123">
        <v>8.4440826856854851</v>
      </c>
      <c r="J305" s="123">
        <v>7.6428306462965221</v>
      </c>
      <c r="K305" s="123">
        <v>7.2061394655036084</v>
      </c>
      <c r="L305" s="123">
        <v>7.4842954687323751</v>
      </c>
      <c r="M305" s="123">
        <v>6.3762698529981705</v>
      </c>
      <c r="N305" s="123">
        <v>5.4415960597951774</v>
      </c>
      <c r="O305" s="123">
        <v>5.5670805861826249</v>
      </c>
      <c r="P305" s="123">
        <v>5.240373844990609</v>
      </c>
      <c r="Q305" s="123">
        <v>5.5104493039131848</v>
      </c>
      <c r="R305" s="123">
        <v>5.0954208812199697</v>
      </c>
      <c r="S305" s="123">
        <v>6.3054546304222736</v>
      </c>
      <c r="T305" s="123">
        <v>6.7044746602064009</v>
      </c>
      <c r="U305" s="123">
        <v>6.8640291811517411</v>
      </c>
      <c r="V305" s="123">
        <v>10.077555155526827</v>
      </c>
      <c r="W305" s="123">
        <v>9.1919773456449327</v>
      </c>
      <c r="X305" s="123">
        <v>8.2259392895288599</v>
      </c>
      <c r="Y305" s="123">
        <v>7.8281135023796402</v>
      </c>
      <c r="DA305" s="130" t="s">
        <v>2841</v>
      </c>
    </row>
    <row r="306" spans="1:105" ht="12" customHeight="1" x14ac:dyDescent="0.25">
      <c r="A306" s="97" t="s">
        <v>202</v>
      </c>
      <c r="B306" s="99">
        <v>9.8479633205388293</v>
      </c>
      <c r="C306" s="99">
        <v>9.8878167982818717</v>
      </c>
      <c r="D306" s="99">
        <v>10.604613877309244</v>
      </c>
      <c r="E306" s="99">
        <v>9.4608132913792904</v>
      </c>
      <c r="F306" s="99">
        <v>7.2990937007071865</v>
      </c>
      <c r="G306" s="99">
        <v>10.752374321041632</v>
      </c>
      <c r="H306" s="99">
        <v>9.3738046326429316</v>
      </c>
      <c r="I306" s="99">
        <v>9.3938124905777389</v>
      </c>
      <c r="J306" s="99">
        <v>6.9791847093234631</v>
      </c>
      <c r="K306" s="99">
        <v>8.0852369165004045</v>
      </c>
      <c r="L306" s="99">
        <v>7.2583488601725046</v>
      </c>
      <c r="M306" s="99">
        <v>6.9740756323781836</v>
      </c>
      <c r="N306" s="99">
        <v>6.7294870634676602</v>
      </c>
      <c r="O306" s="99">
        <v>6.8428191292711986</v>
      </c>
      <c r="P306" s="99">
        <v>6.585054967456248</v>
      </c>
      <c r="Q306" s="99">
        <v>6.7468880495032613</v>
      </c>
      <c r="R306" s="99">
        <v>6.9620033219891591</v>
      </c>
      <c r="S306" s="99">
        <v>7.120060982285791</v>
      </c>
      <c r="T306" s="99">
        <v>7.7360644217539001</v>
      </c>
      <c r="U306" s="99">
        <v>9.1326811244276414</v>
      </c>
      <c r="V306" s="99">
        <v>9.0692139079472476</v>
      </c>
      <c r="W306" s="99">
        <v>10.091576652200903</v>
      </c>
      <c r="X306" s="99">
        <v>10.119784514247572</v>
      </c>
      <c r="Y306" s="99">
        <v>9.4775904017997803</v>
      </c>
      <c r="DA306" s="63" t="s">
        <v>2842</v>
      </c>
    </row>
    <row r="307" spans="1:105" ht="12" customHeight="1" x14ac:dyDescent="0.25">
      <c r="A307" s="97" t="s">
        <v>50</v>
      </c>
      <c r="B307" s="99">
        <v>9.7373467627950774</v>
      </c>
      <c r="C307" s="99">
        <v>9.7427029255701108</v>
      </c>
      <c r="D307" s="99">
        <v>10.280925977888034</v>
      </c>
      <c r="E307" s="99">
        <v>10.354116851826372</v>
      </c>
      <c r="F307" s="99">
        <v>9.8252782750378813</v>
      </c>
      <c r="G307" s="99">
        <v>9.762917896315324</v>
      </c>
      <c r="H307" s="99">
        <v>9.6570599881235388</v>
      </c>
      <c r="I307" s="99">
        <v>8.7905694434988018</v>
      </c>
      <c r="J307" s="99">
        <v>7.8273795835860138</v>
      </c>
      <c r="K307" s="99">
        <v>7.8269220228653502</v>
      </c>
      <c r="L307" s="99">
        <v>8.2780222919133539</v>
      </c>
      <c r="M307" s="99">
        <v>6.8248709863940933</v>
      </c>
      <c r="N307" s="99">
        <v>5.7575043808034794</v>
      </c>
      <c r="O307" s="99">
        <v>6.2209707361636424</v>
      </c>
      <c r="P307" s="99">
        <v>5.8065302727230668</v>
      </c>
      <c r="Q307" s="99">
        <v>6.1626567564964843</v>
      </c>
      <c r="R307" s="99">
        <v>5.4576789826813137</v>
      </c>
      <c r="S307" s="99">
        <v>7.1891067771802657</v>
      </c>
      <c r="T307" s="99">
        <v>7.7490596473548479</v>
      </c>
      <c r="U307" s="99">
        <v>8.0070569162575502</v>
      </c>
      <c r="V307" s="99">
        <v>11.157448925484898</v>
      </c>
      <c r="W307" s="99">
        <v>10.795892482769521</v>
      </c>
      <c r="X307" s="99">
        <v>9.7388075951604129</v>
      </c>
      <c r="Y307" s="99">
        <v>9.2474796876787835</v>
      </c>
      <c r="DA307" s="63" t="s">
        <v>2843</v>
      </c>
    </row>
    <row r="308" spans="1:105" ht="12" customHeight="1" x14ac:dyDescent="0.25">
      <c r="A308" s="109" t="s">
        <v>120</v>
      </c>
      <c r="B308" s="110">
        <v>6.8701615641789298</v>
      </c>
      <c r="C308" s="110">
        <v>8.5066213294860038</v>
      </c>
      <c r="D308" s="110">
        <v>6.4495894762902211</v>
      </c>
      <c r="E308" s="110">
        <v>6.6127920315725417</v>
      </c>
      <c r="F308" s="110">
        <v>8.3395391945398707</v>
      </c>
      <c r="G308" s="110">
        <v>7.3046839015176985</v>
      </c>
      <c r="H308" s="110">
        <v>6.8202332641497296</v>
      </c>
      <c r="I308" s="110">
        <v>7.0073746391024292</v>
      </c>
      <c r="J308" s="110">
        <v>6.9732843803250493</v>
      </c>
      <c r="K308" s="110">
        <v>5.4364767387441795</v>
      </c>
      <c r="L308" s="110">
        <v>5.6272878901083079</v>
      </c>
      <c r="M308" s="110">
        <v>5.5141226341481939</v>
      </c>
      <c r="N308" s="110">
        <v>4.8948938507432223</v>
      </c>
      <c r="O308" s="110">
        <v>4.4800283984920535</v>
      </c>
      <c r="P308" s="110">
        <v>4.4121357515444206</v>
      </c>
      <c r="Q308" s="110">
        <v>4.6529049417103101</v>
      </c>
      <c r="R308" s="110">
        <v>4.6330330324496636</v>
      </c>
      <c r="S308" s="110">
        <v>5.2176900645999993</v>
      </c>
      <c r="T308" s="110">
        <v>5.4311371464648728</v>
      </c>
      <c r="U308" s="110">
        <v>5.4963235045250567</v>
      </c>
      <c r="V308" s="110">
        <v>8.9411287310268399</v>
      </c>
      <c r="W308" s="110">
        <v>7.6062929961300787</v>
      </c>
      <c r="X308" s="110">
        <v>6.8446938760177733</v>
      </c>
      <c r="Y308" s="110">
        <v>6.6113247796919712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94.390855646996442</v>
      </c>
      <c r="C310" s="118">
        <f t="shared" si="136"/>
        <v>101.8876767182352</v>
      </c>
      <c r="D310" s="118">
        <f t="shared" si="136"/>
        <v>102.87475718101847</v>
      </c>
      <c r="E310" s="118">
        <f t="shared" si="136"/>
        <v>103.75615976401383</v>
      </c>
      <c r="F310" s="118">
        <f t="shared" si="136"/>
        <v>83.43698063502255</v>
      </c>
      <c r="G310" s="118">
        <f t="shared" si="136"/>
        <v>121.90010063948696</v>
      </c>
      <c r="H310" s="118">
        <f t="shared" si="136"/>
        <v>116.89488436932261</v>
      </c>
      <c r="I310" s="118">
        <f t="shared" si="136"/>
        <v>112.6645536070325</v>
      </c>
      <c r="J310" s="118">
        <f t="shared" si="136"/>
        <v>91.114710913468159</v>
      </c>
      <c r="K310" s="118">
        <f t="shared" si="136"/>
        <v>113.02086526547836</v>
      </c>
      <c r="L310" s="118">
        <f t="shared" si="136"/>
        <v>116.26016694413174</v>
      </c>
      <c r="M310" s="118">
        <f t="shared" si="136"/>
        <v>119.41465582762854</v>
      </c>
      <c r="N310" s="118">
        <f t="shared" si="136"/>
        <v>119.65875146477251</v>
      </c>
      <c r="O310" s="118">
        <f t="shared" si="136"/>
        <v>121.31345808220782</v>
      </c>
      <c r="P310" s="118">
        <f t="shared" si="136"/>
        <v>101.04888582459911</v>
      </c>
      <c r="Q310" s="118">
        <f t="shared" si="136"/>
        <v>111.70488943176846</v>
      </c>
      <c r="R310" s="118">
        <f t="shared" ref="R310:V310" si="137">R311+R314+R316+R329</f>
        <v>115.37036961031059</v>
      </c>
      <c r="S310" s="118">
        <f t="shared" si="137"/>
        <v>118.5808366188871</v>
      </c>
      <c r="T310" s="118">
        <f t="shared" si="137"/>
        <v>109.45370363477751</v>
      </c>
      <c r="U310" s="118">
        <f t="shared" si="137"/>
        <v>109.77468977055447</v>
      </c>
      <c r="V310" s="118">
        <f t="shared" si="137"/>
        <v>118.30961036252094</v>
      </c>
      <c r="W310" s="118">
        <f t="shared" ref="W310:Y310" si="138">W311+W314+W316+W329</f>
        <v>124.57667120869465</v>
      </c>
      <c r="X310" s="118">
        <f t="shared" si="138"/>
        <v>121.05358271194537</v>
      </c>
      <c r="Y310" s="118">
        <f t="shared" si="138"/>
        <v>115.33025429646618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75.813136721794152</v>
      </c>
      <c r="C311" s="123">
        <f t="shared" si="139"/>
        <v>83.155837384904231</v>
      </c>
      <c r="D311" s="123">
        <f t="shared" si="139"/>
        <v>83.463235692797582</v>
      </c>
      <c r="E311" s="123">
        <f t="shared" si="139"/>
        <v>83.366478259054944</v>
      </c>
      <c r="F311" s="123">
        <f t="shared" si="139"/>
        <v>64.25819611430542</v>
      </c>
      <c r="G311" s="123">
        <f t="shared" si="139"/>
        <v>102.48374180362254</v>
      </c>
      <c r="H311" s="123">
        <f t="shared" si="139"/>
        <v>96.216292373426711</v>
      </c>
      <c r="I311" s="123">
        <f t="shared" si="139"/>
        <v>92.875375917154713</v>
      </c>
      <c r="J311" s="123">
        <f t="shared" si="139"/>
        <v>71.254482919178969</v>
      </c>
      <c r="K311" s="123">
        <f t="shared" si="139"/>
        <v>93.553374064784393</v>
      </c>
      <c r="L311" s="123">
        <f t="shared" si="139"/>
        <v>96.241773253725185</v>
      </c>
      <c r="M311" s="123">
        <f t="shared" si="139"/>
        <v>99.849698246616882</v>
      </c>
      <c r="N311" s="123">
        <f t="shared" si="139"/>
        <v>102.28052419718114</v>
      </c>
      <c r="O311" s="123">
        <f t="shared" si="139"/>
        <v>103.9817933749049</v>
      </c>
      <c r="P311" s="123">
        <f t="shared" si="139"/>
        <v>83.792274821449524</v>
      </c>
      <c r="Q311" s="123">
        <f t="shared" si="139"/>
        <v>91.917842587892991</v>
      </c>
      <c r="R311" s="123">
        <f t="shared" ref="R311:V311" si="140">SUM(R312:R313)</f>
        <v>95.950300590600619</v>
      </c>
      <c r="S311" s="123">
        <f t="shared" si="140"/>
        <v>98.296916150625421</v>
      </c>
      <c r="T311" s="123">
        <f t="shared" si="140"/>
        <v>88.518732470256083</v>
      </c>
      <c r="U311" s="123">
        <f t="shared" si="140"/>
        <v>88.220923830773629</v>
      </c>
      <c r="V311" s="123">
        <f t="shared" si="140"/>
        <v>93.810810362639586</v>
      </c>
      <c r="W311" s="123">
        <f t="shared" ref="W311:Y311" si="141">SUM(W312:W313)</f>
        <v>100.69882355409334</v>
      </c>
      <c r="X311" s="123">
        <f t="shared" si="141"/>
        <v>97.305771751968493</v>
      </c>
      <c r="Y311" s="123">
        <f t="shared" si="141"/>
        <v>90.639949276214764</v>
      </c>
      <c r="DA311" s="130" t="s">
        <v>2991</v>
      </c>
    </row>
    <row r="312" spans="1:105" ht="12" customHeight="1" x14ac:dyDescent="0.25">
      <c r="A312" s="97" t="s">
        <v>199</v>
      </c>
      <c r="B312" s="99">
        <v>75.072378547897941</v>
      </c>
      <c r="C312" s="99">
        <v>82.357639864132963</v>
      </c>
      <c r="D312" s="99">
        <v>82.673989854405576</v>
      </c>
      <c r="E312" s="99">
        <v>82.598014738305366</v>
      </c>
      <c r="F312" s="99">
        <v>63.670878262961132</v>
      </c>
      <c r="G312" s="99">
        <v>101.56930646313421</v>
      </c>
      <c r="H312" s="99">
        <v>95.377542305776572</v>
      </c>
      <c r="I312" s="99">
        <v>92.078460546319164</v>
      </c>
      <c r="J312" s="99">
        <v>70.650101733360955</v>
      </c>
      <c r="K312" s="99">
        <v>92.772590506779594</v>
      </c>
      <c r="L312" s="99">
        <v>95.449049314683492</v>
      </c>
      <c r="M312" s="99">
        <v>99.041490722378867</v>
      </c>
      <c r="N312" s="99">
        <v>101.48519040886747</v>
      </c>
      <c r="O312" s="99">
        <v>103.17921920613371</v>
      </c>
      <c r="P312" s="99">
        <v>83.144047981322288</v>
      </c>
      <c r="Q312" s="99">
        <v>91.205806158435749</v>
      </c>
      <c r="R312" s="99">
        <v>95.21003914264395</v>
      </c>
      <c r="S312" s="99">
        <v>97.536294168742643</v>
      </c>
      <c r="T312" s="99">
        <v>87.834911036488251</v>
      </c>
      <c r="U312" s="99">
        <v>87.54038748209166</v>
      </c>
      <c r="V312" s="99">
        <v>93.07482203710407</v>
      </c>
      <c r="W312" s="99">
        <v>99.90925291851525</v>
      </c>
      <c r="X312" s="99">
        <v>96.55022878225121</v>
      </c>
      <c r="Y312" s="99">
        <v>89.940154127966366</v>
      </c>
      <c r="DA312" s="63" t="s">
        <v>2992</v>
      </c>
    </row>
    <row r="313" spans="1:105" ht="12" customHeight="1" x14ac:dyDescent="0.25">
      <c r="A313" s="97" t="s">
        <v>53</v>
      </c>
      <c r="B313" s="99">
        <v>0.74075817389621701</v>
      </c>
      <c r="C313" s="99">
        <v>0.79819752077126715</v>
      </c>
      <c r="D313" s="99">
        <v>0.78924583839200091</v>
      </c>
      <c r="E313" s="99">
        <v>0.76846352074957203</v>
      </c>
      <c r="F313" s="99">
        <v>0.5873178513442876</v>
      </c>
      <c r="G313" s="99">
        <v>0.91443534048833064</v>
      </c>
      <c r="H313" s="99">
        <v>0.83875006765014171</v>
      </c>
      <c r="I313" s="99">
        <v>0.79691537083554853</v>
      </c>
      <c r="J313" s="99">
        <v>0.60438118581801548</v>
      </c>
      <c r="K313" s="99">
        <v>0.78078355800480037</v>
      </c>
      <c r="L313" s="99">
        <v>0.79272393904169858</v>
      </c>
      <c r="M313" s="99">
        <v>0.80820752423801068</v>
      </c>
      <c r="N313" s="99">
        <v>0.79533378831366575</v>
      </c>
      <c r="O313" s="99">
        <v>0.80257416877118037</v>
      </c>
      <c r="P313" s="99">
        <v>0.6482268401272413</v>
      </c>
      <c r="Q313" s="99">
        <v>0.71203642945724199</v>
      </c>
      <c r="R313" s="99">
        <v>0.74026144795666382</v>
      </c>
      <c r="S313" s="99">
        <v>0.76062198188277541</v>
      </c>
      <c r="T313" s="99">
        <v>0.68382143376783322</v>
      </c>
      <c r="U313" s="99">
        <v>0.68053634868196733</v>
      </c>
      <c r="V313" s="99">
        <v>0.73598832553552029</v>
      </c>
      <c r="W313" s="99">
        <v>0.78957063557808083</v>
      </c>
      <c r="X313" s="99">
        <v>0.75554296971728774</v>
      </c>
      <c r="Y313" s="99">
        <v>0.6997951482483965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2.1193078000258974E-2</v>
      </c>
      <c r="C314" s="123">
        <f t="shared" si="142"/>
        <v>3.1257502622303389E-2</v>
      </c>
      <c r="D314" s="123">
        <f t="shared" si="142"/>
        <v>5.5850837368904449E-2</v>
      </c>
      <c r="E314" s="123">
        <f t="shared" si="142"/>
        <v>0.11153776675603796</v>
      </c>
      <c r="F314" s="123">
        <f t="shared" si="142"/>
        <v>7.887593040823733E-2</v>
      </c>
      <c r="G314" s="123">
        <f t="shared" si="142"/>
        <v>0.12147769382555638</v>
      </c>
      <c r="H314" s="123">
        <f t="shared" si="142"/>
        <v>0.25592086175819623</v>
      </c>
      <c r="I314" s="123">
        <f t="shared" si="142"/>
        <v>0.44282047134229652</v>
      </c>
      <c r="J314" s="123">
        <f t="shared" si="142"/>
        <v>0.33068250623613749</v>
      </c>
      <c r="K314" s="123">
        <f t="shared" si="142"/>
        <v>0.39066226727144659</v>
      </c>
      <c r="L314" s="123">
        <f t="shared" si="142"/>
        <v>0.51973237686293738</v>
      </c>
      <c r="M314" s="123">
        <f t="shared" si="142"/>
        <v>0.54601643893007279</v>
      </c>
      <c r="N314" s="123">
        <f t="shared" si="142"/>
        <v>1.0968639560806372</v>
      </c>
      <c r="O314" s="123">
        <f t="shared" si="142"/>
        <v>0.7273880117889634</v>
      </c>
      <c r="P314" s="123">
        <f t="shared" si="142"/>
        <v>0.50136691944816236</v>
      </c>
      <c r="Q314" s="123">
        <f t="shared" si="142"/>
        <v>0.75141945885324068</v>
      </c>
      <c r="R314" s="123">
        <f t="shared" si="142"/>
        <v>0.69579450366303452</v>
      </c>
      <c r="S314" s="123">
        <f t="shared" si="142"/>
        <v>0.67522823272915589</v>
      </c>
      <c r="T314" s="123">
        <f t="shared" si="142"/>
        <v>0.6783467707650771</v>
      </c>
      <c r="U314" s="123">
        <f t="shared" si="142"/>
        <v>0.68836857826605069</v>
      </c>
      <c r="V314" s="123">
        <f t="shared" si="142"/>
        <v>0.35458186317639406</v>
      </c>
      <c r="W314" s="123">
        <f t="shared" si="142"/>
        <v>1.7751867267616732</v>
      </c>
      <c r="X314" s="123">
        <f t="shared" si="142"/>
        <v>2.2921384052250158</v>
      </c>
      <c r="Y314" s="123">
        <f t="shared" si="142"/>
        <v>2.2353309887388706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2.1193078000258974E-2</v>
      </c>
      <c r="C315" s="99">
        <f>RES_hhdet_tess!C86</f>
        <v>3.1257502622303389E-2</v>
      </c>
      <c r="D315" s="99">
        <f>RES_hhdet_tess!D86</f>
        <v>5.5850837368904449E-2</v>
      </c>
      <c r="E315" s="99">
        <f>RES_hhdet_tess!E86</f>
        <v>0.11153776675603796</v>
      </c>
      <c r="F315" s="99">
        <f>RES_hhdet_tess!F86</f>
        <v>7.887593040823733E-2</v>
      </c>
      <c r="G315" s="99">
        <f>RES_hhdet_tess!G86</f>
        <v>0.12147769382555638</v>
      </c>
      <c r="H315" s="99">
        <f>RES_hhdet_tess!H86</f>
        <v>0.25592086175819623</v>
      </c>
      <c r="I315" s="99">
        <f>RES_hhdet_tess!I86</f>
        <v>0.44282047134229652</v>
      </c>
      <c r="J315" s="99">
        <f>RES_hhdet_tess!J86</f>
        <v>0.33068250623613749</v>
      </c>
      <c r="K315" s="99">
        <f>RES_hhdet_tess!K86</f>
        <v>0.39066226727144659</v>
      </c>
      <c r="L315" s="99">
        <f>RES_hhdet_tess!L86</f>
        <v>0.51973237686293738</v>
      </c>
      <c r="M315" s="99">
        <f>RES_hhdet_tess!M86</f>
        <v>0.54601643893007279</v>
      </c>
      <c r="N315" s="99">
        <f>RES_hhdet_tess!N86</f>
        <v>1.0968639560806372</v>
      </c>
      <c r="O315" s="99">
        <f>RES_hhdet_tess!O86</f>
        <v>0.7273880117889634</v>
      </c>
      <c r="P315" s="99">
        <f>RES_hhdet_tess!P86</f>
        <v>0.50136691944816236</v>
      </c>
      <c r="Q315" s="99">
        <f>RES_hhdet_tess!Q86</f>
        <v>0.75141945885324068</v>
      </c>
      <c r="R315" s="99">
        <f>RES_hhdet_tess!R86</f>
        <v>0.69579450366303452</v>
      </c>
      <c r="S315" s="99">
        <f>RES_hhdet_tess!S86</f>
        <v>0.67522823272915589</v>
      </c>
      <c r="T315" s="99">
        <f>RES_hhdet_tess!T86</f>
        <v>0.6783467707650771</v>
      </c>
      <c r="U315" s="99">
        <f>RES_hhdet_tess!U86</f>
        <v>0.68836857826605069</v>
      </c>
      <c r="V315" s="99">
        <f>RES_hhdet_tess!V86</f>
        <v>0.35458186317639406</v>
      </c>
      <c r="W315" s="99">
        <f>RES_hhdet_tess!W86</f>
        <v>1.7751867267616732</v>
      </c>
      <c r="X315" s="99">
        <f>RES_hhdet_tess!X86</f>
        <v>2.2921384052250158</v>
      </c>
      <c r="Y315" s="99">
        <f>RES_hhdet_tess!Y86</f>
        <v>2.2353309887388706</v>
      </c>
      <c r="DA315" s="63" t="s">
        <v>2995</v>
      </c>
    </row>
    <row r="316" spans="1:105" ht="12" customHeight="1" x14ac:dyDescent="0.25">
      <c r="A316" s="121" t="s">
        <v>55</v>
      </c>
      <c r="B316" s="123">
        <v>13.028907565422584</v>
      </c>
      <c r="C316" s="123">
        <v>13.0298862959923</v>
      </c>
      <c r="D316" s="123">
        <v>13.552956361840124</v>
      </c>
      <c r="E316" s="123">
        <v>14.394745370654514</v>
      </c>
      <c r="F316" s="123">
        <v>13.380155307442681</v>
      </c>
      <c r="G316" s="123">
        <v>13.662856160126763</v>
      </c>
      <c r="H316" s="123">
        <v>14.902136846071095</v>
      </c>
      <c r="I316" s="123">
        <v>14.20551322897872</v>
      </c>
      <c r="J316" s="123">
        <v>14.833719200066804</v>
      </c>
      <c r="K316" s="123">
        <v>14.641297449679486</v>
      </c>
      <c r="L316" s="123">
        <v>14.852453672327108</v>
      </c>
      <c r="M316" s="123">
        <v>14.974263560068321</v>
      </c>
      <c r="N316" s="123">
        <v>12.787043344291376</v>
      </c>
      <c r="O316" s="123">
        <v>13.056807544384458</v>
      </c>
      <c r="P316" s="123">
        <v>13.371532366823004</v>
      </c>
      <c r="Q316" s="123">
        <v>15.447603282882703</v>
      </c>
      <c r="R316" s="123">
        <v>15.355187068666059</v>
      </c>
      <c r="S316" s="123">
        <v>15.469305295174498</v>
      </c>
      <c r="T316" s="123">
        <v>15.834000194649398</v>
      </c>
      <c r="U316" s="123">
        <v>16.291182156272356</v>
      </c>
      <c r="V316" s="123">
        <v>17.211427465429608</v>
      </c>
      <c r="W316" s="123">
        <v>15.736495793093525</v>
      </c>
      <c r="X316" s="123">
        <v>15.655574311653101</v>
      </c>
      <c r="Y316" s="123">
        <v>16.848101788442168</v>
      </c>
      <c r="DA316" s="130" t="s">
        <v>2996</v>
      </c>
    </row>
    <row r="317" spans="1:105" ht="12" customHeight="1" x14ac:dyDescent="0.25">
      <c r="A317" s="97" t="s">
        <v>132</v>
      </c>
      <c r="B317" s="99">
        <v>13.127199914531017</v>
      </c>
      <c r="C317" s="99">
        <v>13.195105662283757</v>
      </c>
      <c r="D317" s="99">
        <v>13.962103644709366</v>
      </c>
      <c r="E317" s="99">
        <v>12.57264475863399</v>
      </c>
      <c r="F317" s="99">
        <v>9.8595269128451086</v>
      </c>
      <c r="G317" s="99">
        <v>15.454013249386795</v>
      </c>
      <c r="H317" s="99">
        <v>14.488866416679091</v>
      </c>
      <c r="I317" s="99">
        <v>15.463450415796382</v>
      </c>
      <c r="J317" s="99">
        <v>11.960734749951607</v>
      </c>
      <c r="K317" s="99">
        <v>14.939643018375723</v>
      </c>
      <c r="L317" s="99">
        <v>14.11525547249521</v>
      </c>
      <c r="M317" s="99">
        <v>14.466374497713765</v>
      </c>
      <c r="N317" s="99">
        <v>14.477619373366766</v>
      </c>
      <c r="O317" s="99">
        <v>15.029792657870241</v>
      </c>
      <c r="P317" s="99">
        <v>14.967230717422117</v>
      </c>
      <c r="Q317" s="99">
        <v>15.163145652795492</v>
      </c>
      <c r="R317" s="99">
        <v>15.223378655399769</v>
      </c>
      <c r="S317" s="99">
        <v>15.166078622393075</v>
      </c>
      <c r="T317" s="99">
        <v>16.246275066102456</v>
      </c>
      <c r="U317" s="99">
        <v>18.239100783644584</v>
      </c>
      <c r="V317" s="99">
        <v>13.443018803452379</v>
      </c>
      <c r="W317" s="99">
        <v>15.35671101818375</v>
      </c>
      <c r="X317" s="99">
        <v>16.420553928188053</v>
      </c>
      <c r="Y317" s="99">
        <v>16.570639469334047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13.195344371072396</v>
      </c>
      <c r="D318" s="99">
        <v>13.962377778805498</v>
      </c>
      <c r="E318" s="99">
        <v>12.572960651931179</v>
      </c>
      <c r="F318" s="99">
        <v>9.8601135358553087</v>
      </c>
      <c r="G318" s="99">
        <v>15.45671533927395</v>
      </c>
      <c r="H318" s="99">
        <v>14.49378213633506</v>
      </c>
      <c r="I318" s="99">
        <v>15.469467384276477</v>
      </c>
      <c r="J318" s="99">
        <v>11.96213633429106</v>
      </c>
      <c r="K318" s="99">
        <v>14.935896033654551</v>
      </c>
      <c r="L318" s="99">
        <v>14.114403731016079</v>
      </c>
      <c r="M318" s="99">
        <v>14.462028694427545</v>
      </c>
      <c r="N318" s="99">
        <v>14.475271716536676</v>
      </c>
      <c r="O318" s="99">
        <v>15.026704393011931</v>
      </c>
      <c r="P318" s="99">
        <v>14.964390612680395</v>
      </c>
      <c r="Q318" s="99">
        <v>15.15951804636963</v>
      </c>
      <c r="R318" s="99">
        <v>15.220710633220328</v>
      </c>
      <c r="S318" s="99">
        <v>15.165096295823</v>
      </c>
      <c r="T318" s="99">
        <v>16.245676042465149</v>
      </c>
      <c r="U318" s="99">
        <v>18.240521315005743</v>
      </c>
      <c r="V318" s="99">
        <v>13.450278015278963</v>
      </c>
      <c r="W318" s="99">
        <v>15.371642734907974</v>
      </c>
      <c r="X318" s="99">
        <v>16.408355846715317</v>
      </c>
      <c r="Y318" s="99">
        <v>16.527758524559562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3.0812099593782079</v>
      </c>
      <c r="D319" s="102">
        <v>3.1896365149164918</v>
      </c>
      <c r="E319" s="102">
        <v>3.5084502752293818</v>
      </c>
      <c r="F319" s="102">
        <v>2.3398291681959336</v>
      </c>
      <c r="G319" s="102">
        <v>3.1413017545140147</v>
      </c>
      <c r="H319" s="102">
        <v>3.9757877894421685</v>
      </c>
      <c r="I319" s="102">
        <v>3.4608508416554167</v>
      </c>
      <c r="J319" s="102">
        <v>3.0210993742521071</v>
      </c>
      <c r="K319" s="102">
        <v>3.5236126805074788</v>
      </c>
      <c r="L319" s="102">
        <v>3.1958026315375418</v>
      </c>
      <c r="M319" s="102">
        <v>3.7782365818262522</v>
      </c>
      <c r="N319" s="102">
        <v>2.3062146623659197</v>
      </c>
      <c r="O319" s="102">
        <v>2.5803475659053188</v>
      </c>
      <c r="P319" s="102">
        <v>2.6410183181656359</v>
      </c>
      <c r="Q319" s="102">
        <v>4.0489885755330697</v>
      </c>
      <c r="R319" s="102">
        <v>3.9428886319315781</v>
      </c>
      <c r="S319" s="102">
        <v>3.7048278371865848</v>
      </c>
      <c r="T319" s="102">
        <v>4.071600984555368</v>
      </c>
      <c r="U319" s="102">
        <v>4.4887748725480803</v>
      </c>
      <c r="V319" s="102">
        <v>3.5882632729155999</v>
      </c>
      <c r="W319" s="102">
        <v>3.2944603217842001</v>
      </c>
      <c r="X319" s="102">
        <v>4.1480988687186473</v>
      </c>
      <c r="Y319" s="102">
        <v>5.1741043055384912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10.114134411694192</v>
      </c>
      <c r="D320" s="105">
        <v>10.772741263889008</v>
      </c>
      <c r="E320" s="105">
        <v>9.0645103767017954</v>
      </c>
      <c r="F320" s="105">
        <v>7.5202843676593751</v>
      </c>
      <c r="G320" s="105">
        <v>12.315413584759936</v>
      </c>
      <c r="H320" s="105">
        <v>10.517994346892891</v>
      </c>
      <c r="I320" s="105">
        <v>12.008616542621057</v>
      </c>
      <c r="J320" s="105">
        <v>8.9410369600389537</v>
      </c>
      <c r="K320" s="105">
        <v>11.412283353147071</v>
      </c>
      <c r="L320" s="105">
        <v>10.918601099478538</v>
      </c>
      <c r="M320" s="105">
        <v>10.683792112601294</v>
      </c>
      <c r="N320" s="105">
        <v>12.169057054170759</v>
      </c>
      <c r="O320" s="105">
        <v>12.446356827106612</v>
      </c>
      <c r="P320" s="105">
        <v>12.323372294514758</v>
      </c>
      <c r="Q320" s="105">
        <v>11.110529470836562</v>
      </c>
      <c r="R320" s="105">
        <v>11.277822001288747</v>
      </c>
      <c r="S320" s="105">
        <v>11.460268458636415</v>
      </c>
      <c r="T320" s="105">
        <v>12.174075057909779</v>
      </c>
      <c r="U320" s="105">
        <v>13.751746442457664</v>
      </c>
      <c r="V320" s="105">
        <v>9.862014742363364</v>
      </c>
      <c r="W320" s="105">
        <v>12.077182413123769</v>
      </c>
      <c r="X320" s="105">
        <v>12.260256977996669</v>
      </c>
      <c r="Y320" s="105">
        <v>11.353654219021074</v>
      </c>
      <c r="DA320" s="132" t="s">
        <v>3000</v>
      </c>
    </row>
    <row r="321" spans="1:105" ht="12" customHeight="1" x14ac:dyDescent="0.25">
      <c r="A321" s="106" t="s">
        <v>124</v>
      </c>
      <c r="B321" s="102">
        <v>13.767387913535099</v>
      </c>
      <c r="C321" s="102">
        <v>12.557888214529902</v>
      </c>
      <c r="D321" s="102">
        <v>14.161376651678736</v>
      </c>
      <c r="E321" s="102">
        <v>14.067995790892043</v>
      </c>
      <c r="F321" s="102">
        <v>12.246142573392669</v>
      </c>
      <c r="G321" s="102">
        <v>14.744469554651145</v>
      </c>
      <c r="H321" s="102">
        <v>15.289299607448539</v>
      </c>
      <c r="I321" s="102">
        <v>13.157540612314426</v>
      </c>
      <c r="J321" s="102">
        <v>13.123210499864504</v>
      </c>
      <c r="K321" s="102">
        <v>13.839653382015509</v>
      </c>
      <c r="L321" s="102">
        <v>18.241268500449824</v>
      </c>
      <c r="M321" s="102">
        <v>14.798957587766864</v>
      </c>
      <c r="N321" s="102">
        <v>11.973798218027136</v>
      </c>
      <c r="O321" s="102">
        <v>13.939355463741633</v>
      </c>
      <c r="P321" s="102">
        <v>13.293529855630378</v>
      </c>
      <c r="Q321" s="102">
        <v>13.783604798727762</v>
      </c>
      <c r="R321" s="102">
        <v>12.160247206773995</v>
      </c>
      <c r="S321" s="102">
        <v>16.600147360211221</v>
      </c>
      <c r="T321" s="102">
        <v>18.192662568541071</v>
      </c>
      <c r="U321" s="102">
        <v>19.19700747631363</v>
      </c>
      <c r="V321" s="102">
        <v>15.112676783112461</v>
      </c>
      <c r="W321" s="102">
        <v>16.081041689531322</v>
      </c>
      <c r="X321" s="102">
        <v>16.060835191739116</v>
      </c>
      <c r="Y321" s="102">
        <v>16.476764470009481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12.556626282383183</v>
      </c>
      <c r="D322" s="105">
        <v>14.160213037261515</v>
      </c>
      <c r="E322" s="105">
        <v>14.067420779440258</v>
      </c>
      <c r="F322" s="105">
        <v>12.247559181029533</v>
      </c>
      <c r="G322" s="105">
        <v>14.751537789956487</v>
      </c>
      <c r="H322" s="105">
        <v>15.303827277757215</v>
      </c>
      <c r="I322" s="105">
        <v>13.169780036256183</v>
      </c>
      <c r="J322" s="105">
        <v>13.121105064160103</v>
      </c>
      <c r="K322" s="105">
        <v>13.83360441591169</v>
      </c>
      <c r="L322" s="105">
        <v>18.233368142154301</v>
      </c>
      <c r="M322" s="105">
        <v>14.793000939741493</v>
      </c>
      <c r="N322" s="105">
        <v>11.971903538508336</v>
      </c>
      <c r="O322" s="105">
        <v>13.936803975377945</v>
      </c>
      <c r="P322" s="105">
        <v>13.293515347650093</v>
      </c>
      <c r="Q322" s="105">
        <v>13.785878495720127</v>
      </c>
      <c r="R322" s="105">
        <v>12.160128210782222</v>
      </c>
      <c r="S322" s="105">
        <v>16.592029652717983</v>
      </c>
      <c r="T322" s="105">
        <v>18.185449039661538</v>
      </c>
      <c r="U322" s="105">
        <v>19.181385909774711</v>
      </c>
      <c r="V322" s="105">
        <v>15.109943823201577</v>
      </c>
      <c r="W322" s="105">
        <v>16.07283812470558</v>
      </c>
      <c r="X322" s="105">
        <v>16.052681636630208</v>
      </c>
      <c r="Y322" s="105">
        <v>16.453996571575431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2.9306207256020715</v>
      </c>
      <c r="D323" s="99">
        <v>3.2350459104930893</v>
      </c>
      <c r="E323" s="99">
        <v>3.9268514465055278</v>
      </c>
      <c r="F323" s="99">
        <v>2.9068801227554677</v>
      </c>
      <c r="G323" s="99">
        <v>2.9913124214804947</v>
      </c>
      <c r="H323" s="99">
        <v>4.176558027775954</v>
      </c>
      <c r="I323" s="99">
        <v>2.9255942848510954</v>
      </c>
      <c r="J323" s="99">
        <v>3.3439752589412008</v>
      </c>
      <c r="K323" s="99">
        <v>3.2127328195911833</v>
      </c>
      <c r="L323" s="99">
        <v>4.15016014661688</v>
      </c>
      <c r="M323" s="99">
        <v>3.8602928340853384</v>
      </c>
      <c r="N323" s="99">
        <v>1.8874944016521276</v>
      </c>
      <c r="O323" s="99">
        <v>2.3800850800868272</v>
      </c>
      <c r="P323" s="99">
        <v>2.3359318447920359</v>
      </c>
      <c r="Q323" s="99">
        <v>3.6768500326543445</v>
      </c>
      <c r="R323" s="99">
        <v>3.1159329105724782</v>
      </c>
      <c r="S323" s="99">
        <v>4.044090089571311</v>
      </c>
      <c r="T323" s="99">
        <v>4.548114144219122</v>
      </c>
      <c r="U323" s="99">
        <v>4.7200125719636876</v>
      </c>
      <c r="V323" s="99">
        <v>4.0362732928132443</v>
      </c>
      <c r="W323" s="99">
        <v>3.4296195752425263</v>
      </c>
      <c r="X323" s="99">
        <v>4.0659180857615373</v>
      </c>
      <c r="Y323" s="99">
        <v>5.1832847695056081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9.6260055567811111</v>
      </c>
      <c r="D324" s="99">
        <v>10.925167126768423</v>
      </c>
      <c r="E324" s="99">
        <v>10.140569332934728</v>
      </c>
      <c r="F324" s="99">
        <v>9.3406790582740644</v>
      </c>
      <c r="G324" s="99">
        <v>11.760225368475993</v>
      </c>
      <c r="H324" s="99">
        <v>11.127269249981262</v>
      </c>
      <c r="I324" s="99">
        <v>10.244185751405086</v>
      </c>
      <c r="J324" s="99">
        <v>9.7771298052189</v>
      </c>
      <c r="K324" s="99">
        <v>10.620871596320507</v>
      </c>
      <c r="L324" s="99">
        <v>14.083207995537419</v>
      </c>
      <c r="M324" s="99">
        <v>10.932708105656154</v>
      </c>
      <c r="N324" s="99">
        <v>10.084409136856207</v>
      </c>
      <c r="O324" s="99">
        <v>11.556718895291121</v>
      </c>
      <c r="P324" s="99">
        <v>10.957583502858061</v>
      </c>
      <c r="Q324" s="99">
        <v>10.109028463065782</v>
      </c>
      <c r="R324" s="99">
        <v>9.0441953002097435</v>
      </c>
      <c r="S324" s="99">
        <v>12.54793956314667</v>
      </c>
      <c r="T324" s="99">
        <v>13.637334895442418</v>
      </c>
      <c r="U324" s="99">
        <v>14.461373337811025</v>
      </c>
      <c r="V324" s="99">
        <v>11.073670530388334</v>
      </c>
      <c r="W324" s="99">
        <v>12.643218549463054</v>
      </c>
      <c r="X324" s="99">
        <v>11.986763550868673</v>
      </c>
      <c r="Y324" s="99">
        <v>11.270711802069824</v>
      </c>
      <c r="DA324" s="63" t="s">
        <v>3004</v>
      </c>
    </row>
    <row r="325" spans="1:105" ht="12" customHeight="1" x14ac:dyDescent="0.25">
      <c r="A325" s="106" t="s">
        <v>122</v>
      </c>
      <c r="B325" s="102">
        <v>12.735087240621779</v>
      </c>
      <c r="C325" s="102">
        <v>13.180914489922944</v>
      </c>
      <c r="D325" s="102">
        <v>13.319870440381381</v>
      </c>
      <c r="E325" s="102">
        <v>14.631449975853084</v>
      </c>
      <c r="F325" s="102">
        <v>13.893168481817735</v>
      </c>
      <c r="G325" s="102">
        <v>13.352652961104988</v>
      </c>
      <c r="H325" s="102">
        <v>14.883646700679007</v>
      </c>
      <c r="I325" s="102">
        <v>14.212610861765542</v>
      </c>
      <c r="J325" s="102">
        <v>15.188076563540656</v>
      </c>
      <c r="K325" s="102">
        <v>14.672885291603775</v>
      </c>
      <c r="L325" s="102">
        <v>14.707916654551473</v>
      </c>
      <c r="M325" s="102">
        <v>15.03318493257008</v>
      </c>
      <c r="N325" s="102">
        <v>12.653465773317757</v>
      </c>
      <c r="O325" s="102">
        <v>12.806632468855128</v>
      </c>
      <c r="P325" s="102">
        <v>13.210935174411059</v>
      </c>
      <c r="Q325" s="102">
        <v>15.548649319052251</v>
      </c>
      <c r="R325" s="102">
        <v>15.51066505936606</v>
      </c>
      <c r="S325" s="102">
        <v>15.450050687500253</v>
      </c>
      <c r="T325" s="102">
        <v>15.670969581551262</v>
      </c>
      <c r="U325" s="102">
        <v>15.932830494124346</v>
      </c>
      <c r="V325" s="102">
        <v>17.645731310825333</v>
      </c>
      <c r="W325" s="102">
        <v>15.751986759471185</v>
      </c>
      <c r="X325" s="102">
        <v>15.588031415790786</v>
      </c>
      <c r="Y325" s="102">
        <v>16.882835232066864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13.184338837719695</v>
      </c>
      <c r="D326" s="105">
        <v>13.32188398730514</v>
      </c>
      <c r="E326" s="105">
        <v>14.632564114982854</v>
      </c>
      <c r="F326" s="105">
        <v>13.897504088669166</v>
      </c>
      <c r="G326" s="105">
        <v>13.355810177753623</v>
      </c>
      <c r="H326" s="105">
        <v>14.886146847531183</v>
      </c>
      <c r="I326" s="105">
        <v>14.205422500107765</v>
      </c>
      <c r="J326" s="105">
        <v>15.181508644955001</v>
      </c>
      <c r="K326" s="105">
        <v>14.672647315920967</v>
      </c>
      <c r="L326" s="105">
        <v>14.709291039779581</v>
      </c>
      <c r="M326" s="105">
        <v>15.033043574139056</v>
      </c>
      <c r="N326" s="105">
        <v>12.655797610978892</v>
      </c>
      <c r="O326" s="105">
        <v>12.80749872542504</v>
      </c>
      <c r="P326" s="105">
        <v>13.212858875696966</v>
      </c>
      <c r="Q326" s="105">
        <v>15.550331540804066</v>
      </c>
      <c r="R326" s="105">
        <v>15.513983165397935</v>
      </c>
      <c r="S326" s="105">
        <v>15.451258231893235</v>
      </c>
      <c r="T326" s="105">
        <v>15.671799086116469</v>
      </c>
      <c r="U326" s="105">
        <v>15.934263629477408</v>
      </c>
      <c r="V326" s="105">
        <v>17.639255893739197</v>
      </c>
      <c r="W326" s="105">
        <v>15.742903992315938</v>
      </c>
      <c r="X326" s="105">
        <v>15.568084704636702</v>
      </c>
      <c r="Y326" s="105">
        <v>16.853503470368295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3.0783389061634128</v>
      </c>
      <c r="D327" s="99">
        <v>3.0425399400385373</v>
      </c>
      <c r="E327" s="99">
        <v>4.0822930771429151</v>
      </c>
      <c r="F327" s="99">
        <v>3.2965816472364429</v>
      </c>
      <c r="G327" s="99">
        <v>2.7145363858987435</v>
      </c>
      <c r="H327" s="99">
        <v>4.0784062911769148</v>
      </c>
      <c r="I327" s="99">
        <v>3.1637048536907768</v>
      </c>
      <c r="J327" s="99">
        <v>3.8744641721028925</v>
      </c>
      <c r="K327" s="99">
        <v>3.4640820924873608</v>
      </c>
      <c r="L327" s="99">
        <v>3.3331258262088101</v>
      </c>
      <c r="M327" s="99">
        <v>3.9305889055440333</v>
      </c>
      <c r="N327" s="99">
        <v>2.0046979569831351</v>
      </c>
      <c r="O327" s="99">
        <v>2.1841318062979451</v>
      </c>
      <c r="P327" s="99">
        <v>2.3184636345304086</v>
      </c>
      <c r="Q327" s="99">
        <v>4.1429770345067078</v>
      </c>
      <c r="R327" s="99">
        <v>4.0090286439357756</v>
      </c>
      <c r="S327" s="99">
        <v>3.7652166710549859</v>
      </c>
      <c r="T327" s="99">
        <v>3.9209345608370083</v>
      </c>
      <c r="U327" s="99">
        <v>3.9157256002908531</v>
      </c>
      <c r="V327" s="99">
        <v>4.7142156696903257</v>
      </c>
      <c r="W327" s="99">
        <v>3.3549579745338423</v>
      </c>
      <c r="X327" s="99">
        <v>3.9332441134294083</v>
      </c>
      <c r="Y327" s="99">
        <v>5.3130224473151282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10.105999931556283</v>
      </c>
      <c r="D328" s="99">
        <v>10.279344047266605</v>
      </c>
      <c r="E328" s="99">
        <v>10.55027103783994</v>
      </c>
      <c r="F328" s="99">
        <v>10.600922441432726</v>
      </c>
      <c r="G328" s="99">
        <v>10.641273791854882</v>
      </c>
      <c r="H328" s="99">
        <v>10.807740556354268</v>
      </c>
      <c r="I328" s="99">
        <v>11.041717646416988</v>
      </c>
      <c r="J328" s="99">
        <v>11.307044472852105</v>
      </c>
      <c r="K328" s="99">
        <v>11.208565223433606</v>
      </c>
      <c r="L328" s="99">
        <v>11.376165213570776</v>
      </c>
      <c r="M328" s="99">
        <v>11.102454668595025</v>
      </c>
      <c r="N328" s="99">
        <v>10.651099653995754</v>
      </c>
      <c r="O328" s="99">
        <v>10.623366919127093</v>
      </c>
      <c r="P328" s="99">
        <v>10.894395241166558</v>
      </c>
      <c r="Q328" s="99">
        <v>11.407354506297358</v>
      </c>
      <c r="R328" s="99">
        <v>11.504954521462158</v>
      </c>
      <c r="S328" s="99">
        <v>11.686041560838252</v>
      </c>
      <c r="T328" s="99">
        <v>11.750864525279461</v>
      </c>
      <c r="U328" s="99">
        <v>12.018538029186555</v>
      </c>
      <c r="V328" s="99">
        <v>12.925040224048869</v>
      </c>
      <c r="W328" s="99">
        <v>12.387946017782093</v>
      </c>
      <c r="X328" s="99">
        <v>11.634840591207292</v>
      </c>
      <c r="Y328" s="99">
        <v>11.54048102305317</v>
      </c>
      <c r="DA328" s="63" t="s">
        <v>3008</v>
      </c>
    </row>
    <row r="329" spans="1:105" ht="12" customHeight="1" x14ac:dyDescent="0.25">
      <c r="A329" s="121" t="s">
        <v>54</v>
      </c>
      <c r="B329" s="123">
        <v>5.5276182817794464</v>
      </c>
      <c r="C329" s="123">
        <v>5.6706955347163568</v>
      </c>
      <c r="D329" s="123">
        <v>5.8027142890118588</v>
      </c>
      <c r="E329" s="123">
        <v>5.8833983675483204</v>
      </c>
      <c r="F329" s="123">
        <v>5.7197532828662201</v>
      </c>
      <c r="G329" s="123">
        <v>5.6320249819121111</v>
      </c>
      <c r="H329" s="123">
        <v>5.520534288066596</v>
      </c>
      <c r="I329" s="123">
        <v>5.1408439895567764</v>
      </c>
      <c r="J329" s="123">
        <v>4.6958262879862316</v>
      </c>
      <c r="K329" s="123">
        <v>4.4355314837430369</v>
      </c>
      <c r="L329" s="123">
        <v>4.6462076412165141</v>
      </c>
      <c r="M329" s="123">
        <v>4.0446775820132643</v>
      </c>
      <c r="N329" s="123">
        <v>3.4943199672193535</v>
      </c>
      <c r="O329" s="123">
        <v>3.5474691511295058</v>
      </c>
      <c r="P329" s="123">
        <v>3.3837117168784268</v>
      </c>
      <c r="Q329" s="123">
        <v>3.5880241021395487</v>
      </c>
      <c r="R329" s="123">
        <v>3.3690874473808821</v>
      </c>
      <c r="S329" s="123">
        <v>4.1393869403580368</v>
      </c>
      <c r="T329" s="123">
        <v>4.4226241991069442</v>
      </c>
      <c r="U329" s="123">
        <v>4.5742152052424441</v>
      </c>
      <c r="V329" s="123">
        <v>6.932790671275356</v>
      </c>
      <c r="W329" s="123">
        <v>6.3661651347461179</v>
      </c>
      <c r="X329" s="123">
        <v>5.8000982430987635</v>
      </c>
      <c r="Y329" s="123">
        <v>5.606872243070379</v>
      </c>
      <c r="DA329" s="130" t="s">
        <v>3009</v>
      </c>
    </row>
    <row r="330" spans="1:105" ht="12" customHeight="1" x14ac:dyDescent="0.25">
      <c r="A330" s="97" t="s">
        <v>202</v>
      </c>
      <c r="B330" s="99">
        <v>5.5848475750705804</v>
      </c>
      <c r="C330" s="99">
        <v>5.6149674968042653</v>
      </c>
      <c r="D330" s="99">
        <v>6.0285652892790624</v>
      </c>
      <c r="E330" s="99">
        <v>5.3886864556741951</v>
      </c>
      <c r="F330" s="99">
        <v>4.1682824987007541</v>
      </c>
      <c r="G330" s="99">
        <v>6.158735434661355</v>
      </c>
      <c r="H330" s="99">
        <v>5.3791581929246641</v>
      </c>
      <c r="I330" s="99">
        <v>5.3952079947537532</v>
      </c>
      <c r="J330" s="99">
        <v>4.0096330140449563</v>
      </c>
      <c r="K330" s="99">
        <v>4.6475443682307702</v>
      </c>
      <c r="L330" s="99">
        <v>4.1742189707661144</v>
      </c>
      <c r="M330" s="99">
        <v>4.0128299359880995</v>
      </c>
      <c r="N330" s="99">
        <v>3.8734962437880798</v>
      </c>
      <c r="O330" s="99">
        <v>3.9397944905794691</v>
      </c>
      <c r="P330" s="99">
        <v>3.7920761053186531</v>
      </c>
      <c r="Q330" s="99">
        <v>3.8864079752915766</v>
      </c>
      <c r="R330" s="99">
        <v>4.0129524796906475</v>
      </c>
      <c r="S330" s="99">
        <v>4.1102430874537097</v>
      </c>
      <c r="T330" s="99">
        <v>4.4773366781637165</v>
      </c>
      <c r="U330" s="99">
        <v>5.3003625218065462</v>
      </c>
      <c r="V330" s="99">
        <v>5.2746667056690324</v>
      </c>
      <c r="W330" s="99">
        <v>5.893089899607852</v>
      </c>
      <c r="X330" s="99">
        <v>5.9364380874299822</v>
      </c>
      <c r="Y330" s="99">
        <v>5.5822723824824836</v>
      </c>
      <c r="DA330" s="63" t="s">
        <v>3010</v>
      </c>
    </row>
    <row r="331" spans="1:105" ht="12" customHeight="1" x14ac:dyDescent="0.25">
      <c r="A331" s="97" t="s">
        <v>50</v>
      </c>
      <c r="B331" s="99">
        <v>5.5843709567859472</v>
      </c>
      <c r="C331" s="99">
        <v>5.5965066863297492</v>
      </c>
      <c r="D331" s="99">
        <v>5.9152287198153202</v>
      </c>
      <c r="E331" s="99">
        <v>5.9702576138803831</v>
      </c>
      <c r="F331" s="99">
        <v>5.678857048773124</v>
      </c>
      <c r="G331" s="99">
        <v>5.6565628562414476</v>
      </c>
      <c r="H331" s="99">
        <v>5.6054517435957001</v>
      </c>
      <c r="I331" s="99">
        <v>5.1067416054862242</v>
      </c>
      <c r="J331" s="99">
        <v>4.5488947413918259</v>
      </c>
      <c r="K331" s="99">
        <v>4.5509718947438005</v>
      </c>
      <c r="L331" s="99">
        <v>4.8157187435507769</v>
      </c>
      <c r="M331" s="99">
        <v>3.9725117699479267</v>
      </c>
      <c r="N331" s="99">
        <v>3.3529123703224926</v>
      </c>
      <c r="O331" s="99">
        <v>3.6244604726964837</v>
      </c>
      <c r="P331" s="99">
        <v>3.3839908214659311</v>
      </c>
      <c r="Q331" s="99">
        <v>3.5929189314301686</v>
      </c>
      <c r="R331" s="99">
        <v>3.184223683141151</v>
      </c>
      <c r="S331" s="99">
        <v>4.2026107967547324</v>
      </c>
      <c r="T331" s="99">
        <v>4.5431446049518511</v>
      </c>
      <c r="U331" s="99">
        <v>4.7143755607775493</v>
      </c>
      <c r="V331" s="99">
        <v>6.6008573164726894</v>
      </c>
      <c r="W331" s="99">
        <v>6.4184168434582318</v>
      </c>
      <c r="X331" s="99">
        <v>5.8110579649033687</v>
      </c>
      <c r="Y331" s="99">
        <v>5.5354584000854885</v>
      </c>
      <c r="DA331" s="63" t="s">
        <v>3011</v>
      </c>
    </row>
    <row r="332" spans="1:105" ht="12" customHeight="1" x14ac:dyDescent="0.25">
      <c r="A332" s="109" t="s">
        <v>120</v>
      </c>
      <c r="B332" s="110">
        <v>5.0439670916957144</v>
      </c>
      <c r="C332" s="110">
        <v>6.266599850525119</v>
      </c>
      <c r="D332" s="110">
        <v>4.7540116863020181</v>
      </c>
      <c r="E332" s="110">
        <v>4.878156179045809</v>
      </c>
      <c r="F332" s="110">
        <v>6.198250459537813</v>
      </c>
      <c r="G332" s="110">
        <v>5.4722996148536938</v>
      </c>
      <c r="H332" s="110">
        <v>5.1256287924564017</v>
      </c>
      <c r="I332" s="110">
        <v>5.2744271271524026</v>
      </c>
      <c r="J332" s="110">
        <v>5.2545094744567846</v>
      </c>
      <c r="K332" s="110">
        <v>4.1055283216684746</v>
      </c>
      <c r="L332" s="110">
        <v>4.2572870379765853</v>
      </c>
      <c r="M332" s="110">
        <v>4.1822280678951245</v>
      </c>
      <c r="N332" s="110">
        <v>3.7225129250997426</v>
      </c>
      <c r="O332" s="110">
        <v>3.4152084558058355</v>
      </c>
      <c r="P332" s="110">
        <v>3.3766668557487955</v>
      </c>
      <c r="Q332" s="110">
        <v>3.5771407745824342</v>
      </c>
      <c r="R332" s="110">
        <v>3.5812057818369198</v>
      </c>
      <c r="S332" s="110">
        <v>4.0628730725370064</v>
      </c>
      <c r="T332" s="110">
        <v>4.2766645427534069</v>
      </c>
      <c r="U332" s="110">
        <v>4.4006272015736769</v>
      </c>
      <c r="V332" s="110">
        <v>7.3018321843257157</v>
      </c>
      <c r="W332" s="110">
        <v>6.3188792411147157</v>
      </c>
      <c r="X332" s="110">
        <v>5.7891000513101387</v>
      </c>
      <c r="Y332" s="110">
        <v>5.6676319047290029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3.5823075513503566</v>
      </c>
      <c r="C334" s="118">
        <f t="shared" si="143"/>
        <v>3.3288861981236746</v>
      </c>
      <c r="D334" s="118">
        <f t="shared" si="143"/>
        <v>3.5573769799990527</v>
      </c>
      <c r="E334" s="118">
        <f t="shared" si="143"/>
        <v>3.4276670364100585</v>
      </c>
      <c r="F334" s="118">
        <f t="shared" si="143"/>
        <v>2.9114465263918063</v>
      </c>
      <c r="G334" s="118">
        <f t="shared" si="143"/>
        <v>2.7083613239933011</v>
      </c>
      <c r="H334" s="118">
        <f t="shared" si="143"/>
        <v>2.4896665523953057</v>
      </c>
      <c r="I334" s="118">
        <f t="shared" si="143"/>
        <v>2.0606522824807501</v>
      </c>
      <c r="J334" s="118">
        <f t="shared" si="143"/>
        <v>1.7758346070936502</v>
      </c>
      <c r="K334" s="118">
        <f t="shared" si="143"/>
        <v>1.6541860416836949</v>
      </c>
      <c r="L334" s="118">
        <f t="shared" si="143"/>
        <v>1.7146982327576807</v>
      </c>
      <c r="M334" s="118">
        <f t="shared" si="143"/>
        <v>1.2929063758832355</v>
      </c>
      <c r="N334" s="118">
        <f t="shared" si="143"/>
        <v>1.0144808970599439</v>
      </c>
      <c r="O334" s="118">
        <f t="shared" si="143"/>
        <v>1.0884040685860519</v>
      </c>
      <c r="P334" s="118">
        <f t="shared" si="143"/>
        <v>0.96410230732012403</v>
      </c>
      <c r="Q334" s="118">
        <f t="shared" si="143"/>
        <v>0.9742697171829402</v>
      </c>
      <c r="R334" s="118">
        <f t="shared" ref="R334:V334" si="144">R335+R338+R340+R353</f>
        <v>0.83819592227986928</v>
      </c>
      <c r="S334" s="118">
        <f t="shared" si="144"/>
        <v>1.1146456142051167</v>
      </c>
      <c r="T334" s="118">
        <f t="shared" si="144"/>
        <v>1.19995757892768</v>
      </c>
      <c r="U334" s="118">
        <f t="shared" si="144"/>
        <v>1.228082131642114</v>
      </c>
      <c r="V334" s="118">
        <f t="shared" si="144"/>
        <v>1.4844802331971905</v>
      </c>
      <c r="W334" s="118">
        <f t="shared" ref="W334:Y334" si="145">W335+W338+W340+W353</f>
        <v>1.3842325764934544</v>
      </c>
      <c r="X334" s="118">
        <f t="shared" si="145"/>
        <v>1.1941962429900599</v>
      </c>
      <c r="Y334" s="118">
        <f t="shared" si="145"/>
        <v>1.0951034310763854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1.6127631179972208</v>
      </c>
      <c r="C340" s="123">
        <v>1.3702308944248944</v>
      </c>
      <c r="D340" s="123">
        <v>1.4589629529042201</v>
      </c>
      <c r="E340" s="123">
        <v>1.2671264473226442</v>
      </c>
      <c r="F340" s="123">
        <v>0.88947108202738245</v>
      </c>
      <c r="G340" s="123">
        <v>0.81962579950151382</v>
      </c>
      <c r="H340" s="123">
        <v>0.68893588228299862</v>
      </c>
      <c r="I340" s="123">
        <v>0.46355809055579078</v>
      </c>
      <c r="J340" s="123">
        <v>0.38201848793079257</v>
      </c>
      <c r="K340" s="123">
        <v>0.34763953878104231</v>
      </c>
      <c r="L340" s="123">
        <v>0.40356073834206829</v>
      </c>
      <c r="M340" s="123">
        <v>0.28368208436977788</v>
      </c>
      <c r="N340" s="123">
        <v>0.20354332291991004</v>
      </c>
      <c r="O340" s="123">
        <v>0.21880036179958937</v>
      </c>
      <c r="P340" s="123">
        <v>0.19434956982383653</v>
      </c>
      <c r="Q340" s="123">
        <v>0.19209704388135418</v>
      </c>
      <c r="R340" s="123">
        <v>0.16666099186655361</v>
      </c>
      <c r="S340" s="123">
        <v>0.2241756649187284</v>
      </c>
      <c r="T340" s="123">
        <v>0.24465331225617501</v>
      </c>
      <c r="U340" s="123">
        <v>0.25308516636715461</v>
      </c>
      <c r="V340" s="123">
        <v>0.18560138552310165</v>
      </c>
      <c r="W340" s="123">
        <v>0.17338967184393578</v>
      </c>
      <c r="X340" s="123">
        <v>0.14896727206261662</v>
      </c>
      <c r="Y340" s="123">
        <v>0.13521891304362732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6.185576265754392</v>
      </c>
      <c r="C345" s="102">
        <v>5.619574506195419</v>
      </c>
      <c r="D345" s="102">
        <v>6.3078247963795269</v>
      </c>
      <c r="E345" s="102">
        <v>6.2303300503260308</v>
      </c>
      <c r="F345" s="102">
        <v>5.3744607782759051</v>
      </c>
      <c r="G345" s="102">
        <v>6.3688872177799505</v>
      </c>
      <c r="H345" s="102">
        <v>6.4883622798956369</v>
      </c>
      <c r="I345" s="102">
        <v>5.5399761510660932</v>
      </c>
      <c r="J345" s="102">
        <v>5.5111081501572512</v>
      </c>
      <c r="K345" s="102">
        <v>5.7552044539503839</v>
      </c>
      <c r="L345" s="102">
        <v>7.5074275629035032</v>
      </c>
      <c r="M345" s="102">
        <v>6.0026216136611295</v>
      </c>
      <c r="N345" s="102">
        <v>4.750461626206639</v>
      </c>
      <c r="O345" s="102">
        <v>5.3515713533906464</v>
      </c>
      <c r="P345" s="102">
        <v>4.9687306174121693</v>
      </c>
      <c r="Q345" s="102">
        <v>5.0598271075393058</v>
      </c>
      <c r="R345" s="102">
        <v>4.3238070931110961</v>
      </c>
      <c r="S345" s="102">
        <v>5.5752064412508835</v>
      </c>
      <c r="T345" s="102">
        <v>5.7607920955866065</v>
      </c>
      <c r="U345" s="102">
        <v>5.7444375108877743</v>
      </c>
      <c r="V345" s="102">
        <v>4.3216051667152957</v>
      </c>
      <c r="W345" s="102">
        <v>4.458535505995747</v>
      </c>
      <c r="X345" s="102">
        <v>4.3833643945010685</v>
      </c>
      <c r="Y345" s="102">
        <v>4.4397231724050696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1.2639442236351182</v>
      </c>
      <c r="D346" s="105">
        <v>1.3947614656797394</v>
      </c>
      <c r="E346" s="105">
        <v>1.6930273110714031</v>
      </c>
      <c r="F346" s="105">
        <v>1.2532756853369478</v>
      </c>
      <c r="G346" s="105">
        <v>1.2896226600700424</v>
      </c>
      <c r="H346" s="105">
        <v>1.8005098299658453</v>
      </c>
      <c r="I346" s="105">
        <v>1.2610690448973194</v>
      </c>
      <c r="J346" s="105">
        <v>1.402306328893717</v>
      </c>
      <c r="K346" s="105">
        <v>1.2993593830265295</v>
      </c>
      <c r="L346" s="105">
        <v>1.6667643342495262</v>
      </c>
      <c r="M346" s="105">
        <v>1.5450872278809102</v>
      </c>
      <c r="N346" s="105">
        <v>0.74047061823592086</v>
      </c>
      <c r="O346" s="105">
        <v>0.91274991236636849</v>
      </c>
      <c r="P346" s="105">
        <v>0.8910521342898895</v>
      </c>
      <c r="Q346" s="105">
        <v>1.3922289847254725</v>
      </c>
      <c r="R346" s="105">
        <v>1.1577784412019492</v>
      </c>
      <c r="S346" s="105">
        <v>1.3245688464069956</v>
      </c>
      <c r="T346" s="105">
        <v>1.3827564725852737</v>
      </c>
      <c r="U346" s="105">
        <v>1.3711470742407261</v>
      </c>
      <c r="V346" s="105">
        <v>1.1278394468921311</v>
      </c>
      <c r="W346" s="105">
        <v>0.94630640017943457</v>
      </c>
      <c r="X346" s="105">
        <v>1.1163401482444022</v>
      </c>
      <c r="Y346" s="105">
        <v>1.4070183105267411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1.2639442236351182</v>
      </c>
      <c r="D347" s="99">
        <v>1.3947614656797394</v>
      </c>
      <c r="E347" s="99">
        <v>1.6930273110714031</v>
      </c>
      <c r="F347" s="99">
        <v>1.2532756853369478</v>
      </c>
      <c r="G347" s="99">
        <v>1.2896226600700424</v>
      </c>
      <c r="H347" s="99">
        <v>1.8005098299658453</v>
      </c>
      <c r="I347" s="99">
        <v>1.2610690448973194</v>
      </c>
      <c r="J347" s="99">
        <v>1.402306328893717</v>
      </c>
      <c r="K347" s="99">
        <v>1.2993593830265295</v>
      </c>
      <c r="L347" s="99">
        <v>1.6667643342495262</v>
      </c>
      <c r="M347" s="99">
        <v>1.5450872278809102</v>
      </c>
      <c r="N347" s="99">
        <v>0.74047061823592086</v>
      </c>
      <c r="O347" s="99">
        <v>0.91274991236636849</v>
      </c>
      <c r="P347" s="99">
        <v>0.8910521342898895</v>
      </c>
      <c r="Q347" s="99">
        <v>1.3922289847254725</v>
      </c>
      <c r="R347" s="99">
        <v>1.1577784412019492</v>
      </c>
      <c r="S347" s="99">
        <v>1.3245688464069956</v>
      </c>
      <c r="T347" s="99">
        <v>1.3827564725852737</v>
      </c>
      <c r="U347" s="99">
        <v>1.3711470742407261</v>
      </c>
      <c r="V347" s="99">
        <v>1.1278394468921311</v>
      </c>
      <c r="W347" s="99">
        <v>0.94630640017943457</v>
      </c>
      <c r="X347" s="99">
        <v>1.1163401482444022</v>
      </c>
      <c r="Y347" s="99">
        <v>1.4070183105267411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1.9695444333531358</v>
      </c>
      <c r="C353" s="123">
        <v>1.9586553036987802</v>
      </c>
      <c r="D353" s="123">
        <v>2.0984140270948326</v>
      </c>
      <c r="E353" s="123">
        <v>2.1605405890874145</v>
      </c>
      <c r="F353" s="123">
        <v>2.0219754443644238</v>
      </c>
      <c r="G353" s="123">
        <v>1.8887355244917874</v>
      </c>
      <c r="H353" s="123">
        <v>1.8007306701123069</v>
      </c>
      <c r="I353" s="123">
        <v>1.5970941919249593</v>
      </c>
      <c r="J353" s="123">
        <v>1.3938161191628575</v>
      </c>
      <c r="K353" s="123">
        <v>1.3065465029026526</v>
      </c>
      <c r="L353" s="123">
        <v>1.3111374944156124</v>
      </c>
      <c r="M353" s="123">
        <v>1.0092242915134577</v>
      </c>
      <c r="N353" s="123">
        <v>0.81093757414003387</v>
      </c>
      <c r="O353" s="123">
        <v>0.86960370678646259</v>
      </c>
      <c r="P353" s="123">
        <v>0.76975273749628748</v>
      </c>
      <c r="Q353" s="123">
        <v>0.78217267330158602</v>
      </c>
      <c r="R353" s="123">
        <v>0.67153493041331569</v>
      </c>
      <c r="S353" s="123">
        <v>0.89046994928638834</v>
      </c>
      <c r="T353" s="123">
        <v>0.95530426667150503</v>
      </c>
      <c r="U353" s="123">
        <v>0.97499696527495938</v>
      </c>
      <c r="V353" s="123">
        <v>1.2988788476740889</v>
      </c>
      <c r="W353" s="123">
        <v>1.2108429046495186</v>
      </c>
      <c r="X353" s="123">
        <v>1.0452289709274434</v>
      </c>
      <c r="Y353" s="123">
        <v>0.95988451803275809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2.2119356906365306</v>
      </c>
      <c r="C355" s="99">
        <v>2.2131523965725064</v>
      </c>
      <c r="D355" s="99">
        <v>2.3354151451370466</v>
      </c>
      <c r="E355" s="99">
        <v>2.3520411840608788</v>
      </c>
      <c r="F355" s="99">
        <v>2.2319102129576054</v>
      </c>
      <c r="G355" s="99">
        <v>2.2177444293269892</v>
      </c>
      <c r="H355" s="99">
        <v>2.1936977469021439</v>
      </c>
      <c r="I355" s="99">
        <v>1.9968657547851874</v>
      </c>
      <c r="J355" s="99">
        <v>1.7780675462073992</v>
      </c>
      <c r="K355" s="99">
        <v>1.777963606714094</v>
      </c>
      <c r="L355" s="99">
        <v>1.8804355438310378</v>
      </c>
      <c r="M355" s="99">
        <v>1.5503376932692823</v>
      </c>
      <c r="N355" s="99">
        <v>1.3078746951433184</v>
      </c>
      <c r="O355" s="99">
        <v>1.4131557124269329</v>
      </c>
      <c r="P355" s="99">
        <v>1.3190114167517719</v>
      </c>
      <c r="Q355" s="99">
        <v>1.3999091088057416</v>
      </c>
      <c r="R355" s="99">
        <v>1.2397663577058875</v>
      </c>
      <c r="S355" s="99">
        <v>1.6330774955042693</v>
      </c>
      <c r="T355" s="99">
        <v>1.7602763894931277</v>
      </c>
      <c r="U355" s="99">
        <v>1.8188830490970658</v>
      </c>
      <c r="V355" s="99">
        <v>2.5345260979131492</v>
      </c>
      <c r="W355" s="99">
        <v>2.4523949363859248</v>
      </c>
      <c r="X355" s="99">
        <v>2.2122675333166399</v>
      </c>
      <c r="Y355" s="99">
        <v>2.1006574858531128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18.190788373590941</v>
      </c>
      <c r="D360" s="117">
        <f t="shared" si="150"/>
        <v>10.309562011829108</v>
      </c>
      <c r="E360" s="117">
        <f t="shared" si="150"/>
        <v>21.503766608165176</v>
      </c>
      <c r="F360" s="117">
        <f t="shared" si="150"/>
        <v>33.389035562827459</v>
      </c>
      <c r="G360" s="117">
        <f t="shared" si="150"/>
        <v>98.508219242915985</v>
      </c>
      <c r="H360" s="117">
        <f t="shared" si="150"/>
        <v>67.578690321562149</v>
      </c>
      <c r="I360" s="117">
        <f t="shared" si="150"/>
        <v>54.150546483914567</v>
      </c>
      <c r="J360" s="117">
        <f t="shared" si="150"/>
        <v>39.038384256843685</v>
      </c>
      <c r="K360" s="117">
        <f t="shared" si="150"/>
        <v>74.98252268026944</v>
      </c>
      <c r="L360" s="117">
        <f t="shared" si="150"/>
        <v>69.53266425400912</v>
      </c>
      <c r="M360" s="117">
        <f t="shared" si="150"/>
        <v>78.709613881113256</v>
      </c>
      <c r="N360" s="117">
        <f t="shared" si="150"/>
        <v>54.442151300939855</v>
      </c>
      <c r="O360" s="117">
        <f t="shared" si="150"/>
        <v>30.535271473630267</v>
      </c>
      <c r="P360" s="117">
        <f t="shared" si="150"/>
        <v>25.525351186724052</v>
      </c>
      <c r="Q360" s="117">
        <f t="shared" si="150"/>
        <v>7.5118018685802523</v>
      </c>
      <c r="R360" s="117">
        <f t="shared" ref="R360:V360" si="151">R361+R364+R366+R379</f>
        <v>0</v>
      </c>
      <c r="S360" s="117">
        <f t="shared" si="151"/>
        <v>0</v>
      </c>
      <c r="T360" s="117">
        <f t="shared" si="151"/>
        <v>0</v>
      </c>
      <c r="U360" s="117">
        <f t="shared" si="151"/>
        <v>5.8458745386207722</v>
      </c>
      <c r="V360" s="117">
        <f t="shared" si="151"/>
        <v>21.600085947270966</v>
      </c>
      <c r="W360" s="117">
        <f t="shared" ref="W360:Y360" si="152">W361+W364+W366+W379</f>
        <v>28.682154622041718</v>
      </c>
      <c r="X360" s="117">
        <f t="shared" si="152"/>
        <v>30.542213433054105</v>
      </c>
      <c r="Y360" s="117">
        <f t="shared" si="152"/>
        <v>28.20739617185632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15.583378802759396</v>
      </c>
      <c r="D361" s="122">
        <f t="shared" si="153"/>
        <v>8.7597556425252581</v>
      </c>
      <c r="E361" s="122">
        <f t="shared" si="153"/>
        <v>18.015917311859734</v>
      </c>
      <c r="F361" s="122">
        <f t="shared" si="153"/>
        <v>26.702066904320468</v>
      </c>
      <c r="G361" s="122">
        <f t="shared" si="153"/>
        <v>84.47643163054812</v>
      </c>
      <c r="H361" s="122">
        <f t="shared" si="153"/>
        <v>56.129136102240963</v>
      </c>
      <c r="I361" s="122">
        <f t="shared" si="153"/>
        <v>44.671887056427934</v>
      </c>
      <c r="J361" s="122">
        <f t="shared" si="153"/>
        <v>30.25230767136275</v>
      </c>
      <c r="K361" s="122">
        <f t="shared" si="153"/>
        <v>61.478315537711666</v>
      </c>
      <c r="L361" s="122">
        <f t="shared" si="153"/>
        <v>56.829799398750758</v>
      </c>
      <c r="M361" s="122">
        <f t="shared" si="153"/>
        <v>65.119028419026861</v>
      </c>
      <c r="N361" s="122">
        <f t="shared" si="153"/>
        <v>46.561050492264151</v>
      </c>
      <c r="O361" s="122">
        <f t="shared" si="153"/>
        <v>26.122463186546057</v>
      </c>
      <c r="P361" s="122">
        <f t="shared" si="153"/>
        <v>21.188330718078603</v>
      </c>
      <c r="Q361" s="122">
        <f t="shared" si="153"/>
        <v>6.1103861608683303</v>
      </c>
      <c r="R361" s="122">
        <f t="shared" ref="R361:V361" si="154">SUM(R362:R363)</f>
        <v>0</v>
      </c>
      <c r="S361" s="122">
        <f t="shared" si="154"/>
        <v>0</v>
      </c>
      <c r="T361" s="122">
        <f t="shared" si="154"/>
        <v>0</v>
      </c>
      <c r="U361" s="122">
        <f t="shared" si="154"/>
        <v>4.202565471962675</v>
      </c>
      <c r="V361" s="122">
        <f t="shared" si="154"/>
        <v>14.738927557531001</v>
      </c>
      <c r="W361" s="122">
        <f t="shared" ref="W361:Y361" si="155">SUM(W362:W363)</f>
        <v>19.471670410982608</v>
      </c>
      <c r="X361" s="122">
        <f t="shared" si="155"/>
        <v>19.955737929517444</v>
      </c>
      <c r="Y361" s="122">
        <f t="shared" si="155"/>
        <v>16.366843880792185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15.50704798607161</v>
      </c>
      <c r="D362" s="98">
        <v>8.7166624761771008</v>
      </c>
      <c r="E362" s="98">
        <v>17.927860244885863</v>
      </c>
      <c r="F362" s="98">
        <v>26.570184474686837</v>
      </c>
      <c r="G362" s="98">
        <v>84.061448957975884</v>
      </c>
      <c r="H362" s="98">
        <v>55.854745288026344</v>
      </c>
      <c r="I362" s="98">
        <v>44.452986197487419</v>
      </c>
      <c r="J362" s="98">
        <v>30.103118159941019</v>
      </c>
      <c r="K362" s="98">
        <v>61.174726065151511</v>
      </c>
      <c r="L362" s="98">
        <v>56.548050067481718</v>
      </c>
      <c r="M362" s="98">
        <v>64.796829845358829</v>
      </c>
      <c r="N362" s="98">
        <v>46.336806297702381</v>
      </c>
      <c r="O362" s="98">
        <v>25.996245433179723</v>
      </c>
      <c r="P362" s="98">
        <v>21.08477639008542</v>
      </c>
      <c r="Q362" s="98">
        <v>6.0801583068815237</v>
      </c>
      <c r="R362" s="98">
        <v>0</v>
      </c>
      <c r="S362" s="98">
        <v>0</v>
      </c>
      <c r="T362" s="98">
        <v>0</v>
      </c>
      <c r="U362" s="98">
        <v>4.180429192498015</v>
      </c>
      <c r="V362" s="98">
        <v>14.658923212498774</v>
      </c>
      <c r="W362" s="98">
        <v>19.364931090329801</v>
      </c>
      <c r="X362" s="98">
        <v>19.846375872434884</v>
      </c>
      <c r="Y362" s="98">
        <v>16.276863352398244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7.6330816687786546E-2</v>
      </c>
      <c r="D363" s="98">
        <v>4.3093166348157678E-2</v>
      </c>
      <c r="E363" s="98">
        <v>8.8057066973871362E-2</v>
      </c>
      <c r="F363" s="98">
        <v>0.13188242963363131</v>
      </c>
      <c r="G363" s="98">
        <v>0.41498267257223326</v>
      </c>
      <c r="H363" s="98">
        <v>0.2743908142146203</v>
      </c>
      <c r="I363" s="98">
        <v>0.21890085894051642</v>
      </c>
      <c r="J363" s="98">
        <v>0.14918951142173073</v>
      </c>
      <c r="K363" s="98">
        <v>0.30358947256015789</v>
      </c>
      <c r="L363" s="98">
        <v>0.28174933126903856</v>
      </c>
      <c r="M363" s="98">
        <v>0.32219857366803895</v>
      </c>
      <c r="N363" s="98">
        <v>0.22424419456177128</v>
      </c>
      <c r="O363" s="98">
        <v>0.12621775336633306</v>
      </c>
      <c r="P363" s="98">
        <v>0.10355432799318527</v>
      </c>
      <c r="Q363" s="98">
        <v>3.0227853986807E-2</v>
      </c>
      <c r="R363" s="98">
        <v>0</v>
      </c>
      <c r="S363" s="98">
        <v>0</v>
      </c>
      <c r="T363" s="98">
        <v>0</v>
      </c>
      <c r="U363" s="98">
        <v>2.2136279464659694E-2</v>
      </c>
      <c r="V363" s="98">
        <v>8.0004345032227725E-2</v>
      </c>
      <c r="W363" s="98">
        <v>0.10673932065280789</v>
      </c>
      <c r="X363" s="98">
        <v>0.10936205708256158</v>
      </c>
      <c r="Y363" s="98">
        <v>8.9980528393939704E-2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7.1759942864278049E-3</v>
      </c>
      <c r="D364" s="122">
        <f t="shared" si="156"/>
        <v>7.2971150021636901E-3</v>
      </c>
      <c r="E364" s="122">
        <f t="shared" si="156"/>
        <v>2.868942206732392E-2</v>
      </c>
      <c r="F364" s="122">
        <f t="shared" si="156"/>
        <v>3.4602025074392875E-2</v>
      </c>
      <c r="G364" s="122">
        <f t="shared" si="156"/>
        <v>8.6219924758566213E-2</v>
      </c>
      <c r="H364" s="122">
        <f t="shared" si="156"/>
        <v>0.11332868595917728</v>
      </c>
      <c r="I364" s="122">
        <f t="shared" si="156"/>
        <v>0.15265699785405468</v>
      </c>
      <c r="J364" s="122">
        <f t="shared" si="156"/>
        <v>0.10106365181249129</v>
      </c>
      <c r="K364" s="122">
        <f t="shared" si="156"/>
        <v>0.17359902217867279</v>
      </c>
      <c r="L364" s="122">
        <f t="shared" si="156"/>
        <v>0.18224420574722103</v>
      </c>
      <c r="M364" s="122">
        <f t="shared" si="156"/>
        <v>0.19576827999849283</v>
      </c>
      <c r="N364" s="122">
        <f t="shared" si="156"/>
        <v>0.26178598750401566</v>
      </c>
      <c r="O364" s="122">
        <f t="shared" si="156"/>
        <v>8.5590993374618632E-2</v>
      </c>
      <c r="P364" s="122">
        <f t="shared" si="156"/>
        <v>5.811388796413626E-2</v>
      </c>
      <c r="Q364" s="122">
        <f t="shared" si="156"/>
        <v>2.1629956144677255E-2</v>
      </c>
      <c r="R364" s="122">
        <f t="shared" si="156"/>
        <v>0</v>
      </c>
      <c r="S364" s="122">
        <f t="shared" si="156"/>
        <v>0</v>
      </c>
      <c r="T364" s="122">
        <f t="shared" si="156"/>
        <v>0</v>
      </c>
      <c r="U364" s="122">
        <f t="shared" si="156"/>
        <v>7.0931539541693289E-2</v>
      </c>
      <c r="V364" s="122">
        <f t="shared" si="156"/>
        <v>0.15491807709110123</v>
      </c>
      <c r="W364" s="122">
        <f t="shared" si="156"/>
        <v>0.66897260484822352</v>
      </c>
      <c r="X364" s="122">
        <f t="shared" si="156"/>
        <v>0.59195955275007583</v>
      </c>
      <c r="Y364" s="122">
        <f t="shared" si="156"/>
        <v>0.43890625878724354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7.1759942864278049E-3</v>
      </c>
      <c r="D365" s="98">
        <v>7.2971150021636901E-3</v>
      </c>
      <c r="E365" s="98">
        <v>2.868942206732392E-2</v>
      </c>
      <c r="F365" s="98">
        <v>3.4602025074392875E-2</v>
      </c>
      <c r="G365" s="98">
        <v>8.6219924758566213E-2</v>
      </c>
      <c r="H365" s="98">
        <v>0.11332868595917728</v>
      </c>
      <c r="I365" s="98">
        <v>0.15265699785405468</v>
      </c>
      <c r="J365" s="98">
        <v>0.10106365181249129</v>
      </c>
      <c r="K365" s="98">
        <v>0.17359902217867279</v>
      </c>
      <c r="L365" s="98">
        <v>0.18224420574722103</v>
      </c>
      <c r="M365" s="98">
        <v>0.19576827999849283</v>
      </c>
      <c r="N365" s="98">
        <v>0.26178598750401566</v>
      </c>
      <c r="O365" s="98">
        <v>8.5590993374618632E-2</v>
      </c>
      <c r="P365" s="98">
        <v>5.811388796413626E-2</v>
      </c>
      <c r="Q365" s="98">
        <v>2.1629956144677255E-2</v>
      </c>
      <c r="R365" s="98">
        <v>0</v>
      </c>
      <c r="S365" s="98">
        <v>0</v>
      </c>
      <c r="T365" s="98">
        <v>0</v>
      </c>
      <c r="U365" s="98">
        <v>7.0931539541693289E-2</v>
      </c>
      <c r="V365" s="98">
        <v>0.15491807709110123</v>
      </c>
      <c r="W365" s="98">
        <v>0.66897260484822352</v>
      </c>
      <c r="X365" s="98">
        <v>0.59195955275007583</v>
      </c>
      <c r="Y365" s="98">
        <v>0.43890625878724354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1.821605413015416</v>
      </c>
      <c r="D366" s="122">
        <v>1.0710689688542112</v>
      </c>
      <c r="E366" s="122">
        <v>2.4426023714243033</v>
      </c>
      <c r="F366" s="122">
        <v>4.7039257549912463</v>
      </c>
      <c r="G366" s="122">
        <v>9.9511902328963018</v>
      </c>
      <c r="H366" s="122">
        <v>8.3324458181282814</v>
      </c>
      <c r="I366" s="122">
        <v>6.8575782030589245</v>
      </c>
      <c r="J366" s="122">
        <v>6.595269566123906</v>
      </c>
      <c r="K366" s="122">
        <v>10.300236807094629</v>
      </c>
      <c r="L366" s="122">
        <v>9.5918893666666776</v>
      </c>
      <c r="M366" s="122">
        <v>10.580177074686221</v>
      </c>
      <c r="N366" s="122">
        <v>5.9433417056612443</v>
      </c>
      <c r="O366" s="122">
        <v>3.3430918596942041</v>
      </c>
      <c r="P366" s="122">
        <v>3.387045524995322</v>
      </c>
      <c r="Q366" s="122">
        <v>1.1088760025660749</v>
      </c>
      <c r="R366" s="122">
        <v>0</v>
      </c>
      <c r="S366" s="122">
        <v>0</v>
      </c>
      <c r="T366" s="122">
        <v>0</v>
      </c>
      <c r="U366" s="122">
        <v>1.1839803507628184</v>
      </c>
      <c r="V366" s="122">
        <v>4.6184170366449262</v>
      </c>
      <c r="W366" s="122">
        <v>5.8105972351347335</v>
      </c>
      <c r="X366" s="122">
        <v>6.9987469449351982</v>
      </c>
      <c r="Y366" s="122">
        <v>8.1607347179306338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7.4298426732103788E-3</v>
      </c>
      <c r="D367" s="98">
        <v>1.5444083746234897E-3</v>
      </c>
      <c r="E367" s="98">
        <v>1.5326930810114674E-2</v>
      </c>
      <c r="F367" s="98">
        <v>5.1719691012456645E-2</v>
      </c>
      <c r="G367" s="98">
        <v>0.33725911474374559</v>
      </c>
      <c r="H367" s="98">
        <v>0.19242151481777592</v>
      </c>
      <c r="I367" s="98">
        <v>0.19728435135744693</v>
      </c>
      <c r="J367" s="98">
        <v>0.16826008617874716</v>
      </c>
      <c r="K367" s="98">
        <v>0.40775770336575951</v>
      </c>
      <c r="L367" s="98">
        <v>0.39244306722908651</v>
      </c>
      <c r="M367" s="98">
        <v>0.46327396381324332</v>
      </c>
      <c r="N367" s="98">
        <v>0.24490604521329323</v>
      </c>
      <c r="O367" s="98">
        <v>8.635125204654788E-2</v>
      </c>
      <c r="P367" s="98">
        <v>1.7630076267598736E-2</v>
      </c>
      <c r="Q367" s="98">
        <v>1.4997409271900054E-2</v>
      </c>
      <c r="R367" s="98">
        <v>0</v>
      </c>
      <c r="S367" s="98">
        <v>0</v>
      </c>
      <c r="T367" s="98">
        <v>0</v>
      </c>
      <c r="U367" s="98">
        <v>3.3364991621227816E-2</v>
      </c>
      <c r="V367" s="98">
        <v>0.14376330491575035</v>
      </c>
      <c r="W367" s="98">
        <v>0.20917835217555034</v>
      </c>
      <c r="X367" s="98">
        <v>0.16456312740456047</v>
      </c>
      <c r="Y367" s="98">
        <v>0.10485656962427686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9.190713461358597E-5</v>
      </c>
      <c r="K368" s="98">
        <v>2.2561029641464145E-4</v>
      </c>
      <c r="L368" s="98">
        <v>1.0503303941466579E-4</v>
      </c>
      <c r="M368" s="98">
        <v>3.2603976561365133E-4</v>
      </c>
      <c r="N368" s="98">
        <v>4.1251516703880826E-4</v>
      </c>
      <c r="O368" s="98">
        <v>1.0743930576181425E-4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5.5077921549502259E-4</v>
      </c>
      <c r="Y368" s="98">
        <v>4.4609536347064017E-4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3.2652510125266253E-5</v>
      </c>
      <c r="K369" s="101">
        <v>7.4518249663849931E-5</v>
      </c>
      <c r="L369" s="101">
        <v>3.3003475561870403E-5</v>
      </c>
      <c r="M369" s="101">
        <v>1.148224501191148E-4</v>
      </c>
      <c r="N369" s="101">
        <v>9.1950772461957489E-5</v>
      </c>
      <c r="O369" s="101">
        <v>2.5417655919990534E-5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1.6851099381721263E-4</v>
      </c>
      <c r="Y369" s="101">
        <v>1.6526315125754286E-4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5.9254624488319711E-5</v>
      </c>
      <c r="K370" s="104">
        <v>1.5109204675079152E-4</v>
      </c>
      <c r="L370" s="104">
        <v>7.2029563852795385E-5</v>
      </c>
      <c r="M370" s="104">
        <v>2.1121731549453654E-4</v>
      </c>
      <c r="N370" s="104">
        <v>3.2056439457685076E-4</v>
      </c>
      <c r="O370" s="104">
        <v>8.2021649841823723E-5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3.8226822167781001E-4</v>
      </c>
      <c r="Y370" s="104">
        <v>2.8083221221309731E-4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0.31687828509071131</v>
      </c>
      <c r="D371" s="101">
        <v>0.21609958600769955</v>
      </c>
      <c r="E371" s="101">
        <v>0.27875540582869468</v>
      </c>
      <c r="F371" s="101">
        <v>0.41261052383438129</v>
      </c>
      <c r="G371" s="101">
        <v>1.0994653047712708</v>
      </c>
      <c r="H371" s="101">
        <v>0.87855490827043614</v>
      </c>
      <c r="I371" s="101">
        <v>0.15996555452803438</v>
      </c>
      <c r="J371" s="101">
        <v>8.721311260959215E-2</v>
      </c>
      <c r="K371" s="101">
        <v>0.52280179210244027</v>
      </c>
      <c r="L371" s="101">
        <v>0.58091620276056954</v>
      </c>
      <c r="M371" s="101">
        <v>0.43010302064553491</v>
      </c>
      <c r="N371" s="101">
        <v>0.24702081441945695</v>
      </c>
      <c r="O371" s="101">
        <v>0.18761953308774537</v>
      </c>
      <c r="P371" s="101">
        <v>0.11473368183957776</v>
      </c>
      <c r="Q371" s="101">
        <v>1.9028031772551721E-2</v>
      </c>
      <c r="R371" s="101">
        <v>0</v>
      </c>
      <c r="S371" s="101">
        <v>0</v>
      </c>
      <c r="T371" s="101">
        <v>0</v>
      </c>
      <c r="U371" s="101">
        <v>6.1375915031302242E-2</v>
      </c>
      <c r="V371" s="101">
        <v>0.10884455850436768</v>
      </c>
      <c r="W371" s="101">
        <v>9.1806072790666632E-2</v>
      </c>
      <c r="X371" s="101">
        <v>6.6552366394744031E-2</v>
      </c>
      <c r="Y371" s="101">
        <v>0.13298556345268173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2.9903338577157395E-4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2.0947293634740298E-4</v>
      </c>
      <c r="K372" s="104">
        <v>4.3354474664036825E-4</v>
      </c>
      <c r="L372" s="104">
        <v>4.2368702983572445E-4</v>
      </c>
      <c r="M372" s="104">
        <v>1.1546200605163496E-4</v>
      </c>
      <c r="N372" s="104">
        <v>1.7342761391419246E-4</v>
      </c>
      <c r="O372" s="104">
        <v>1.0011966996028256E-4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1.2884156667635133E-4</v>
      </c>
      <c r="V372" s="104">
        <v>0</v>
      </c>
      <c r="W372" s="104">
        <v>1.0422212545860721E-4</v>
      </c>
      <c r="X372" s="104">
        <v>1.0322304003015036E-4</v>
      </c>
      <c r="Y372" s="104">
        <v>3.1729226149028293E-4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1.0953540654666389E-4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7.9678265157301652E-5</v>
      </c>
      <c r="K373" s="98">
        <v>1.5132712609302207E-4</v>
      </c>
      <c r="L373" s="98">
        <v>1.4400568624256389E-4</v>
      </c>
      <c r="M373" s="98">
        <v>4.3273028623552913E-5</v>
      </c>
      <c r="N373" s="98">
        <v>4.0385775585411128E-5</v>
      </c>
      <c r="O373" s="98">
        <v>2.3898117754712923E-5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3.5782466539620789E-5</v>
      </c>
      <c r="V373" s="98">
        <v>0</v>
      </c>
      <c r="W373" s="98">
        <v>2.4672461589603824E-5</v>
      </c>
      <c r="X373" s="98">
        <v>2.8788977254174969E-5</v>
      </c>
      <c r="Y373" s="98">
        <v>1.0904907946095469E-4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1.8949797922491009E-4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1.2979467119010133E-4</v>
      </c>
      <c r="K374" s="98">
        <v>2.8221762054734617E-4</v>
      </c>
      <c r="L374" s="98">
        <v>2.7968134359316059E-4</v>
      </c>
      <c r="M374" s="98">
        <v>7.2188977428082042E-5</v>
      </c>
      <c r="N374" s="98">
        <v>1.3304183832878134E-4</v>
      </c>
      <c r="O374" s="98">
        <v>7.6221552205569642E-5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9.305910013673055E-5</v>
      </c>
      <c r="V374" s="98">
        <v>0</v>
      </c>
      <c r="W374" s="98">
        <v>7.9549663869003383E-5</v>
      </c>
      <c r="X374" s="98">
        <v>7.4434062775975389E-5</v>
      </c>
      <c r="Y374" s="98">
        <v>2.0824318202932821E-4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1.4205023432771617</v>
      </c>
      <c r="D375" s="101">
        <v>0.84843330674977457</v>
      </c>
      <c r="E375" s="101">
        <v>2.1412273634288126</v>
      </c>
      <c r="F375" s="101">
        <v>4.237336782147735</v>
      </c>
      <c r="G375" s="101">
        <v>8.462524814622034</v>
      </c>
      <c r="H375" s="101">
        <v>7.2234617267853398</v>
      </c>
      <c r="I375" s="101">
        <v>6.2996703136215677</v>
      </c>
      <c r="J375" s="101">
        <v>5.9190345408208973</v>
      </c>
      <c r="K375" s="101">
        <v>8.9494696030434149</v>
      </c>
      <c r="L375" s="101">
        <v>8.3905039659336591</v>
      </c>
      <c r="M375" s="101">
        <v>9.2331050099906147</v>
      </c>
      <c r="N375" s="101">
        <v>4.9933452825349258</v>
      </c>
      <c r="O375" s="101">
        <v>2.9558940130977378</v>
      </c>
      <c r="P375" s="101">
        <v>3.0647308860918043</v>
      </c>
      <c r="Q375" s="101">
        <v>1.013660212237802</v>
      </c>
      <c r="R375" s="101">
        <v>0</v>
      </c>
      <c r="S375" s="101">
        <v>0</v>
      </c>
      <c r="T375" s="101">
        <v>0</v>
      </c>
      <c r="U375" s="101">
        <v>1.0033781618095157</v>
      </c>
      <c r="V375" s="101">
        <v>3.9369773908378001</v>
      </c>
      <c r="W375" s="101">
        <v>4.9907577789122763</v>
      </c>
      <c r="X375" s="101">
        <v>5.8776211043611379</v>
      </c>
      <c r="Y375" s="101">
        <v>6.7074027057040873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7.6495908588561007E-2</v>
      </c>
      <c r="D376" s="104">
        <v>4.9916677221136362E-3</v>
      </c>
      <c r="E376" s="104">
        <v>7.2926713566816006E-3</v>
      </c>
      <c r="F376" s="104">
        <v>2.2587579966739046E-3</v>
      </c>
      <c r="G376" s="104">
        <v>5.1940998759251469E-2</v>
      </c>
      <c r="H376" s="104">
        <v>3.8007668254729246E-2</v>
      </c>
      <c r="I376" s="104">
        <v>0.20065798355187509</v>
      </c>
      <c r="J376" s="104">
        <v>0.420460446443708</v>
      </c>
      <c r="K376" s="104">
        <v>0.41954855353995946</v>
      </c>
      <c r="L376" s="104">
        <v>0.22749741067411189</v>
      </c>
      <c r="M376" s="104">
        <v>0.45325357846516151</v>
      </c>
      <c r="N376" s="104">
        <v>0.45748362071261528</v>
      </c>
      <c r="O376" s="104">
        <v>0.11301950248645132</v>
      </c>
      <c r="P376" s="104">
        <v>0.18995088079634109</v>
      </c>
      <c r="Q376" s="104">
        <v>6.119034928382111E-2</v>
      </c>
      <c r="R376" s="104">
        <v>0</v>
      </c>
      <c r="S376" s="104">
        <v>0</v>
      </c>
      <c r="T376" s="104">
        <v>0</v>
      </c>
      <c r="U376" s="104">
        <v>8.5732440734096194E-2</v>
      </c>
      <c r="V376" s="104">
        <v>0.42883178238700842</v>
      </c>
      <c r="W376" s="104">
        <v>0.51875080913078153</v>
      </c>
      <c r="X376" s="104">
        <v>0.88935634451923051</v>
      </c>
      <c r="Y376" s="104">
        <v>1.214726491524627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2.6095061850535228E-2</v>
      </c>
      <c r="D377" s="98">
        <v>1.6681623778428724E-3</v>
      </c>
      <c r="E377" s="98">
        <v>2.8848774814394405E-3</v>
      </c>
      <c r="F377" s="98">
        <v>7.7726523550071471E-4</v>
      </c>
      <c r="G377" s="98">
        <v>1.5598050047717402E-2</v>
      </c>
      <c r="H377" s="98">
        <v>1.4733379834116005E-2</v>
      </c>
      <c r="I377" s="98">
        <v>6.4998895883631239E-2</v>
      </c>
      <c r="J377" s="98">
        <v>0.15281729631602126</v>
      </c>
      <c r="K377" s="98">
        <v>0.14222963361514243</v>
      </c>
      <c r="L377" s="98">
        <v>7.4190789024699763E-2</v>
      </c>
      <c r="M377" s="98">
        <v>0.16630987865590557</v>
      </c>
      <c r="N377" s="98">
        <v>0.10657507429877934</v>
      </c>
      <c r="O377" s="98">
        <v>2.7699723476376739E-2</v>
      </c>
      <c r="P377" s="98">
        <v>4.6805046742428601E-2</v>
      </c>
      <c r="Q377" s="98">
        <v>2.1555199326239678E-2</v>
      </c>
      <c r="R377" s="98">
        <v>0</v>
      </c>
      <c r="S377" s="98">
        <v>0</v>
      </c>
      <c r="T377" s="98">
        <v>0</v>
      </c>
      <c r="U377" s="98">
        <v>2.6901528022656846E-2</v>
      </c>
      <c r="V377" s="98">
        <v>0.14374513018673829</v>
      </c>
      <c r="W377" s="98">
        <v>0.13991416767311396</v>
      </c>
      <c r="X377" s="98">
        <v>0.27773125928692638</v>
      </c>
      <c r="Y377" s="98">
        <v>0.46016768775930506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5.0400846738025779E-2</v>
      </c>
      <c r="D378" s="98">
        <v>3.3235053442707643E-3</v>
      </c>
      <c r="E378" s="98">
        <v>4.4077938752421601E-3</v>
      </c>
      <c r="F378" s="98">
        <v>1.4814927611731899E-3</v>
      </c>
      <c r="G378" s="98">
        <v>3.6342948711534068E-2</v>
      </c>
      <c r="H378" s="98">
        <v>2.3274288420613239E-2</v>
      </c>
      <c r="I378" s="98">
        <v>0.13565908766824383</v>
      </c>
      <c r="J378" s="98">
        <v>0.26764315012768675</v>
      </c>
      <c r="K378" s="98">
        <v>0.277318919924817</v>
      </c>
      <c r="L378" s="98">
        <v>0.15330662164941214</v>
      </c>
      <c r="M378" s="98">
        <v>0.28694369980925594</v>
      </c>
      <c r="N378" s="98">
        <v>0.35090854641383595</v>
      </c>
      <c r="O378" s="98">
        <v>8.5319779010074578E-2</v>
      </c>
      <c r="P378" s="98">
        <v>0.14314583405391249</v>
      </c>
      <c r="Q378" s="98">
        <v>3.9635149957581432E-2</v>
      </c>
      <c r="R378" s="98">
        <v>0</v>
      </c>
      <c r="S378" s="98">
        <v>0</v>
      </c>
      <c r="T378" s="98">
        <v>0</v>
      </c>
      <c r="U378" s="98">
        <v>5.8830912711439344E-2</v>
      </c>
      <c r="V378" s="98">
        <v>0.28508665220027013</v>
      </c>
      <c r="W378" s="98">
        <v>0.37883664145766754</v>
      </c>
      <c r="X378" s="98">
        <v>0.61162508523230419</v>
      </c>
      <c r="Y378" s="98">
        <v>0.75455880376532181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0.77862816352969932</v>
      </c>
      <c r="D379" s="122">
        <v>0.47144028544747468</v>
      </c>
      <c r="E379" s="122">
        <v>1.0165575028138145</v>
      </c>
      <c r="F379" s="122">
        <v>1.9484408784413501</v>
      </c>
      <c r="G379" s="122">
        <v>3.9943774547129927</v>
      </c>
      <c r="H379" s="122">
        <v>3.0037797152337307</v>
      </c>
      <c r="I379" s="122">
        <v>2.4684242265736582</v>
      </c>
      <c r="J379" s="122">
        <v>2.089743367544532</v>
      </c>
      <c r="K379" s="122">
        <v>3.0303713132844803</v>
      </c>
      <c r="L379" s="122">
        <v>2.9287312828444731</v>
      </c>
      <c r="M379" s="122">
        <v>2.8146401074016922</v>
      </c>
      <c r="N379" s="122">
        <v>1.6759731155104463</v>
      </c>
      <c r="O379" s="122">
        <v>0.98412543401538544</v>
      </c>
      <c r="P379" s="122">
        <v>0.89186105568598961</v>
      </c>
      <c r="Q379" s="122">
        <v>0.27090974900116993</v>
      </c>
      <c r="R379" s="122">
        <v>0</v>
      </c>
      <c r="S379" s="122">
        <v>0</v>
      </c>
      <c r="T379" s="122">
        <v>0</v>
      </c>
      <c r="U379" s="122">
        <v>0.3883971763535865</v>
      </c>
      <c r="V379" s="122">
        <v>2.0878232760039337</v>
      </c>
      <c r="W379" s="122">
        <v>2.7309143710761545</v>
      </c>
      <c r="X379" s="122">
        <v>2.9957690058513853</v>
      </c>
      <c r="Y379" s="122">
        <v>3.2409113143462562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4.5076681888602362E-4</v>
      </c>
      <c r="D380" s="98">
        <v>2.0892649693672873E-4</v>
      </c>
      <c r="E380" s="98">
        <v>6.2688078852054922E-4</v>
      </c>
      <c r="F380" s="98">
        <v>1.4631817478585939E-3</v>
      </c>
      <c r="G380" s="98">
        <v>7.5248820898744916E-3</v>
      </c>
      <c r="H380" s="98">
        <v>3.6089417244522322E-3</v>
      </c>
      <c r="I380" s="98">
        <v>3.1138233029314789E-3</v>
      </c>
      <c r="J380" s="98">
        <v>3.165049003298817E-3</v>
      </c>
      <c r="K380" s="98">
        <v>7.7775338313314972E-3</v>
      </c>
      <c r="L380" s="98">
        <v>6.0556814917891808E-3</v>
      </c>
      <c r="M380" s="98">
        <v>7.7777083022285143E-3</v>
      </c>
      <c r="N380" s="98">
        <v>3.8616157352119023E-3</v>
      </c>
      <c r="O380" s="98">
        <v>1.7404454307680044E-3</v>
      </c>
      <c r="P380" s="98">
        <v>1.7314792809832058E-3</v>
      </c>
      <c r="Q380" s="98">
        <v>6.5675332698150019E-4</v>
      </c>
      <c r="R380" s="98">
        <v>0</v>
      </c>
      <c r="S380" s="98">
        <v>0</v>
      </c>
      <c r="T380" s="98">
        <v>0</v>
      </c>
      <c r="U380" s="98">
        <v>3.7972298151269461E-4</v>
      </c>
      <c r="V380" s="98">
        <v>6.9074778964623546E-4</v>
      </c>
      <c r="W380" s="98">
        <v>5.6760980162338086E-3</v>
      </c>
      <c r="X380" s="98">
        <v>9.4599314339637551E-3</v>
      </c>
      <c r="Y380" s="98">
        <v>8.6353429390783297E-3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0.68120990913919488</v>
      </c>
      <c r="D381" s="98">
        <v>0.47123135895053797</v>
      </c>
      <c r="E381" s="98">
        <v>1.0159306220252939</v>
      </c>
      <c r="F381" s="98">
        <v>1.7102550620544696</v>
      </c>
      <c r="G381" s="98">
        <v>3.1931888314297741</v>
      </c>
      <c r="H381" s="98">
        <v>2.4540783743011589</v>
      </c>
      <c r="I381" s="98">
        <v>1.9359504024955276</v>
      </c>
      <c r="J381" s="98">
        <v>1.5907832374397213</v>
      </c>
      <c r="K381" s="98">
        <v>2.0825467462469032</v>
      </c>
      <c r="L381" s="98">
        <v>2.0274616851353908</v>
      </c>
      <c r="M381" s="98">
        <v>1.6764268516584526</v>
      </c>
      <c r="N381" s="98">
        <v>1.0010843930722455</v>
      </c>
      <c r="O381" s="98">
        <v>0.73849523774985171</v>
      </c>
      <c r="P381" s="98">
        <v>0.4453899692059517</v>
      </c>
      <c r="Q381" s="98">
        <v>0.14014794330957331</v>
      </c>
      <c r="R381" s="98">
        <v>0</v>
      </c>
      <c r="S381" s="98">
        <v>0</v>
      </c>
      <c r="T381" s="98">
        <v>0</v>
      </c>
      <c r="U381" s="98">
        <v>0.2399535776380371</v>
      </c>
      <c r="V381" s="98">
        <v>1.0264809160800854</v>
      </c>
      <c r="W381" s="98">
        <v>1.4829042458383457</v>
      </c>
      <c r="X381" s="98">
        <v>1.3560650768510623</v>
      </c>
      <c r="Y381" s="98">
        <v>1.603082311556592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9.6967487571618424E-2</v>
      </c>
      <c r="D382" s="33">
        <v>0</v>
      </c>
      <c r="E382" s="33">
        <v>0</v>
      </c>
      <c r="F382" s="33">
        <v>0.23672263463902193</v>
      </c>
      <c r="G382" s="33">
        <v>0.79366374119334404</v>
      </c>
      <c r="H382" s="33">
        <v>0.54609239920811958</v>
      </c>
      <c r="I382" s="33">
        <v>0.52936000077519907</v>
      </c>
      <c r="J382" s="33">
        <v>0.49579508110151171</v>
      </c>
      <c r="K382" s="33">
        <v>0.94004703320624572</v>
      </c>
      <c r="L382" s="33">
        <v>0.89521391621729318</v>
      </c>
      <c r="M382" s="33">
        <v>1.130435547441011</v>
      </c>
      <c r="N382" s="33">
        <v>0.67102710670298893</v>
      </c>
      <c r="O382" s="33">
        <v>0.24388975083476572</v>
      </c>
      <c r="P382" s="33">
        <v>0.44473960719905464</v>
      </c>
      <c r="Q382" s="33">
        <v>0.13010505236461514</v>
      </c>
      <c r="R382" s="33">
        <v>0</v>
      </c>
      <c r="S382" s="33">
        <v>0</v>
      </c>
      <c r="T382" s="33">
        <v>0</v>
      </c>
      <c r="U382" s="33">
        <v>0.1480638757340367</v>
      </c>
      <c r="V382" s="33">
        <v>1.0606516121342022</v>
      </c>
      <c r="W382" s="33">
        <v>1.242334027221575</v>
      </c>
      <c r="X382" s="33">
        <v>1.630243997566359</v>
      </c>
      <c r="Y382" s="33">
        <v>1.6291936598505856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9.5077208187864208</v>
      </c>
      <c r="D384" s="117">
        <f t="shared" si="157"/>
        <v>5.4670110126605973</v>
      </c>
      <c r="E384" s="117">
        <f t="shared" si="157"/>
        <v>11.639289437491316</v>
      </c>
      <c r="F384" s="117">
        <f t="shared" si="157"/>
        <v>18.449403406852564</v>
      </c>
      <c r="G384" s="117">
        <f t="shared" si="157"/>
        <v>55.047374692553696</v>
      </c>
      <c r="H384" s="117">
        <f t="shared" si="157"/>
        <v>38.544309190857383</v>
      </c>
      <c r="I384" s="117">
        <f t="shared" si="157"/>
        <v>31.601260737037993</v>
      </c>
      <c r="J384" s="117">
        <f t="shared" si="157"/>
        <v>23.238790909222679</v>
      </c>
      <c r="K384" s="117">
        <f t="shared" si="157"/>
        <v>45.116613067517918</v>
      </c>
      <c r="L384" s="117">
        <f t="shared" si="157"/>
        <v>42.480218260056986</v>
      </c>
      <c r="M384" s="117">
        <f t="shared" si="157"/>
        <v>48.843082163589102</v>
      </c>
      <c r="N384" s="117">
        <f t="shared" si="157"/>
        <v>34.614375492944582</v>
      </c>
      <c r="O384" s="117">
        <f t="shared" si="157"/>
        <v>19.419303849739176</v>
      </c>
      <c r="P384" s="117">
        <f t="shared" si="157"/>
        <v>16.460059657781251</v>
      </c>
      <c r="Q384" s="117">
        <f t="shared" si="157"/>
        <v>4.9215719077726598</v>
      </c>
      <c r="R384" s="117">
        <f t="shared" ref="R384:V384" si="158">R385+R388+R390+R403</f>
        <v>0</v>
      </c>
      <c r="S384" s="117">
        <f t="shared" si="158"/>
        <v>0</v>
      </c>
      <c r="T384" s="117">
        <f t="shared" si="158"/>
        <v>0</v>
      </c>
      <c r="U384" s="117">
        <f t="shared" si="158"/>
        <v>4.2706979263280385</v>
      </c>
      <c r="V384" s="117">
        <f t="shared" si="158"/>
        <v>15.736501449408101</v>
      </c>
      <c r="W384" s="117">
        <f t="shared" ref="W384:Y384" si="159">W385+W388+W390+W403</f>
        <v>22.470124158439788</v>
      </c>
      <c r="X384" s="117">
        <f t="shared" si="159"/>
        <v>23.950606350489569</v>
      </c>
      <c r="Y384" s="117">
        <f t="shared" si="159"/>
        <v>22.104277354554082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7.952108112053911</v>
      </c>
      <c r="D385" s="122">
        <f t="shared" si="160"/>
        <v>4.5571290017734833</v>
      </c>
      <c r="E385" s="122">
        <f t="shared" si="160"/>
        <v>9.552838047891786</v>
      </c>
      <c r="F385" s="122">
        <f t="shared" si="160"/>
        <v>14.429200488341992</v>
      </c>
      <c r="G385" s="122">
        <f t="shared" si="160"/>
        <v>46.508457389845077</v>
      </c>
      <c r="H385" s="122">
        <f t="shared" si="160"/>
        <v>31.476440745956296</v>
      </c>
      <c r="I385" s="122">
        <f t="shared" si="160"/>
        <v>25.511491316038263</v>
      </c>
      <c r="J385" s="122">
        <f t="shared" si="160"/>
        <v>17.588935166690121</v>
      </c>
      <c r="K385" s="122">
        <f t="shared" si="160"/>
        <v>36.37604710981428</v>
      </c>
      <c r="L385" s="122">
        <f t="shared" si="160"/>
        <v>34.206176852894544</v>
      </c>
      <c r="M385" s="122">
        <f t="shared" si="160"/>
        <v>39.805903052654372</v>
      </c>
      <c r="N385" s="122">
        <f t="shared" si="160"/>
        <v>28.837972314219304</v>
      </c>
      <c r="O385" s="122">
        <f t="shared" si="160"/>
        <v>16.352816800567378</v>
      </c>
      <c r="P385" s="122">
        <f t="shared" si="160"/>
        <v>13.385827573033342</v>
      </c>
      <c r="Q385" s="122">
        <f t="shared" si="160"/>
        <v>3.9021586671444113</v>
      </c>
      <c r="R385" s="122">
        <f t="shared" ref="R385:V385" si="161">SUM(R386:R387)</f>
        <v>0</v>
      </c>
      <c r="S385" s="122">
        <f t="shared" si="161"/>
        <v>0</v>
      </c>
      <c r="T385" s="122">
        <f t="shared" si="161"/>
        <v>0</v>
      </c>
      <c r="U385" s="122">
        <f t="shared" si="161"/>
        <v>2.8696233909191182</v>
      </c>
      <c r="V385" s="122">
        <f t="shared" si="161"/>
        <v>10.197542786489866</v>
      </c>
      <c r="W385" s="122">
        <f t="shared" ref="W385:Y385" si="162">SUM(W386:W387)</f>
        <v>13.613125327072748</v>
      </c>
      <c r="X385" s="122">
        <f t="shared" si="162"/>
        <v>14.084651424634924</v>
      </c>
      <c r="Y385" s="122">
        <f t="shared" si="162"/>
        <v>11.654597134444169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7.8757772953661247</v>
      </c>
      <c r="D386" s="98">
        <v>4.514035835425326</v>
      </c>
      <c r="E386" s="98">
        <v>9.4647809809179151</v>
      </c>
      <c r="F386" s="98">
        <v>14.297318058708361</v>
      </c>
      <c r="G386" s="98">
        <v>46.093474717272841</v>
      </c>
      <c r="H386" s="98">
        <v>31.202049931741676</v>
      </c>
      <c r="I386" s="98">
        <v>25.292590457097749</v>
      </c>
      <c r="J386" s="98">
        <v>17.439745655268389</v>
      </c>
      <c r="K386" s="98">
        <v>36.072457637254125</v>
      </c>
      <c r="L386" s="98">
        <v>33.924427521625503</v>
      </c>
      <c r="M386" s="98">
        <v>39.483704478986333</v>
      </c>
      <c r="N386" s="98">
        <v>28.613728119657534</v>
      </c>
      <c r="O386" s="98">
        <v>16.226599047201045</v>
      </c>
      <c r="P386" s="98">
        <v>13.282273245040157</v>
      </c>
      <c r="Q386" s="98">
        <v>3.8719308131576042</v>
      </c>
      <c r="R386" s="98">
        <v>0</v>
      </c>
      <c r="S386" s="98">
        <v>0</v>
      </c>
      <c r="T386" s="98">
        <v>0</v>
      </c>
      <c r="U386" s="98">
        <v>2.8474871114544587</v>
      </c>
      <c r="V386" s="98">
        <v>10.117538441457638</v>
      </c>
      <c r="W386" s="98">
        <v>13.506386006419939</v>
      </c>
      <c r="X386" s="98">
        <v>13.975289367552362</v>
      </c>
      <c r="Y386" s="98">
        <v>11.56461660605023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7.6330816687786546E-2</v>
      </c>
      <c r="D387" s="98">
        <v>4.3093166348157678E-2</v>
      </c>
      <c r="E387" s="98">
        <v>8.8057066973871362E-2</v>
      </c>
      <c r="F387" s="98">
        <v>0.13188242963363131</v>
      </c>
      <c r="G387" s="98">
        <v>0.41498267257223326</v>
      </c>
      <c r="H387" s="98">
        <v>0.2743908142146203</v>
      </c>
      <c r="I387" s="98">
        <v>0.21890085894051642</v>
      </c>
      <c r="J387" s="98">
        <v>0.14918951142173073</v>
      </c>
      <c r="K387" s="98">
        <v>0.30358947256015789</v>
      </c>
      <c r="L387" s="98">
        <v>0.28174933126903856</v>
      </c>
      <c r="M387" s="98">
        <v>0.32219857366803895</v>
      </c>
      <c r="N387" s="98">
        <v>0.22424419456177128</v>
      </c>
      <c r="O387" s="98">
        <v>0.12621775336633306</v>
      </c>
      <c r="P387" s="98">
        <v>0.10355432799318527</v>
      </c>
      <c r="Q387" s="98">
        <v>3.0227853986807E-2</v>
      </c>
      <c r="R387" s="98">
        <v>0</v>
      </c>
      <c r="S387" s="98">
        <v>0</v>
      </c>
      <c r="T387" s="98">
        <v>0</v>
      </c>
      <c r="U387" s="98">
        <v>2.2136279464659694E-2</v>
      </c>
      <c r="V387" s="98">
        <v>8.0004345032227725E-2</v>
      </c>
      <c r="W387" s="98">
        <v>0.10673932065280789</v>
      </c>
      <c r="X387" s="98">
        <v>0.10936205708256158</v>
      </c>
      <c r="Y387" s="98">
        <v>8.9980528393939704E-2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1.5582480461674361E-2</v>
      </c>
      <c r="D388" s="122">
        <f t="shared" si="163"/>
        <v>1.6483122614076792E-2</v>
      </c>
      <c r="E388" s="122">
        <f t="shared" si="163"/>
        <v>6.7349740176350495E-2</v>
      </c>
      <c r="F388" s="122">
        <f t="shared" si="163"/>
        <v>8.432339695839261E-2</v>
      </c>
      <c r="G388" s="122">
        <f t="shared" si="163"/>
        <v>0.21792807937767666</v>
      </c>
      <c r="H388" s="122">
        <f t="shared" si="163"/>
        <v>0.29684937191191119</v>
      </c>
      <c r="I388" s="122">
        <f t="shared" si="163"/>
        <v>0.41406788805763067</v>
      </c>
      <c r="J388" s="122">
        <f t="shared" si="163"/>
        <v>0.28370499355285644</v>
      </c>
      <c r="K388" s="122">
        <f t="shared" si="163"/>
        <v>0.50414979129279935</v>
      </c>
      <c r="L388" s="122">
        <f t="shared" si="163"/>
        <v>0.54731569606175579</v>
      </c>
      <c r="M388" s="122">
        <f t="shared" si="163"/>
        <v>0.61016163581625527</v>
      </c>
      <c r="N388" s="122">
        <f t="shared" si="163"/>
        <v>0.85038954237075537</v>
      </c>
      <c r="O388" s="122">
        <f t="shared" si="163"/>
        <v>0.29083363457084749</v>
      </c>
      <c r="P388" s="122">
        <f t="shared" si="163"/>
        <v>0.20635061299484031</v>
      </c>
      <c r="Q388" s="122">
        <f t="shared" si="163"/>
        <v>7.9340995016974877E-2</v>
      </c>
      <c r="R388" s="122">
        <f t="shared" si="163"/>
        <v>0</v>
      </c>
      <c r="S388" s="122">
        <f t="shared" si="163"/>
        <v>0</v>
      </c>
      <c r="T388" s="122">
        <f t="shared" si="163"/>
        <v>0</v>
      </c>
      <c r="U388" s="122">
        <f t="shared" si="163"/>
        <v>0.2626577006144204</v>
      </c>
      <c r="V388" s="122">
        <f t="shared" si="163"/>
        <v>0.57520126647769199</v>
      </c>
      <c r="W388" s="122">
        <f t="shared" si="163"/>
        <v>2.5057310156668469</v>
      </c>
      <c r="X388" s="122">
        <f t="shared" si="163"/>
        <v>2.2413659492035745</v>
      </c>
      <c r="Y388" s="122">
        <f t="shared" si="163"/>
        <v>1.6819924737148015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1.5582480461674361E-2</v>
      </c>
      <c r="D389" s="98">
        <v>1.6483122614076792E-2</v>
      </c>
      <c r="E389" s="98">
        <v>6.7349740176350495E-2</v>
      </c>
      <c r="F389" s="98">
        <v>8.432339695839261E-2</v>
      </c>
      <c r="G389" s="98">
        <v>0.21792807937767666</v>
      </c>
      <c r="H389" s="98">
        <v>0.29684937191191119</v>
      </c>
      <c r="I389" s="98">
        <v>0.41406788805763067</v>
      </c>
      <c r="J389" s="98">
        <v>0.28370499355285644</v>
      </c>
      <c r="K389" s="98">
        <v>0.50414979129279935</v>
      </c>
      <c r="L389" s="98">
        <v>0.54731569606175579</v>
      </c>
      <c r="M389" s="98">
        <v>0.61016163581625527</v>
      </c>
      <c r="N389" s="98">
        <v>0.85038954237075537</v>
      </c>
      <c r="O389" s="98">
        <v>0.29083363457084749</v>
      </c>
      <c r="P389" s="98">
        <v>0.20635061299484031</v>
      </c>
      <c r="Q389" s="98">
        <v>7.9340995016974877E-2</v>
      </c>
      <c r="R389" s="98">
        <v>0</v>
      </c>
      <c r="S389" s="98">
        <v>0</v>
      </c>
      <c r="T389" s="98">
        <v>0</v>
      </c>
      <c r="U389" s="98">
        <v>0.2626577006144204</v>
      </c>
      <c r="V389" s="98">
        <v>0.57520126647769199</v>
      </c>
      <c r="W389" s="98">
        <v>2.5057310156668469</v>
      </c>
      <c r="X389" s="98">
        <v>2.2413659492035745</v>
      </c>
      <c r="Y389" s="98">
        <v>1.6819924737148015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1.0725110775815414</v>
      </c>
      <c r="D390" s="122">
        <v>0.61998032055500374</v>
      </c>
      <c r="E390" s="122">
        <v>1.4291930568813165</v>
      </c>
      <c r="F390" s="122">
        <v>2.7643262110359754</v>
      </c>
      <c r="G390" s="122">
        <v>5.8647603196594691</v>
      </c>
      <c r="H390" s="122">
        <v>4.9310036827794734</v>
      </c>
      <c r="I390" s="122">
        <v>4.1483527218864307</v>
      </c>
      <c r="J390" s="122">
        <v>4.0635669288099363</v>
      </c>
      <c r="K390" s="122">
        <v>6.3067206078883675</v>
      </c>
      <c r="L390" s="122">
        <v>5.8617434495727032</v>
      </c>
      <c r="M390" s="122">
        <v>6.5834525880961845</v>
      </c>
      <c r="N390" s="122">
        <v>3.8260696017934297</v>
      </c>
      <c r="O390" s="122">
        <v>2.1559488925345578</v>
      </c>
      <c r="P390" s="122">
        <v>2.2611871360452565</v>
      </c>
      <c r="Q390" s="122">
        <v>0.75550085321355809</v>
      </c>
      <c r="R390" s="122">
        <v>0</v>
      </c>
      <c r="S390" s="122">
        <v>0</v>
      </c>
      <c r="T390" s="122">
        <v>0</v>
      </c>
      <c r="U390" s="122">
        <v>0.86982057808458757</v>
      </c>
      <c r="V390" s="122">
        <v>3.4390821029915677</v>
      </c>
      <c r="W390" s="122">
        <v>4.3805419008692477</v>
      </c>
      <c r="X390" s="122">
        <v>5.3794237177756177</v>
      </c>
      <c r="Y390" s="122">
        <v>6.3641286006879971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3.8950291791664906E-3</v>
      </c>
      <c r="D391" s="98">
        <v>8.2882512547173266E-4</v>
      </c>
      <c r="E391" s="98">
        <v>8.4175641438320008E-3</v>
      </c>
      <c r="F391" s="98">
        <v>2.905849522562241E-2</v>
      </c>
      <c r="G391" s="98">
        <v>0.19378381403577521</v>
      </c>
      <c r="H391" s="98">
        <v>0.11302871756257798</v>
      </c>
      <c r="I391" s="98">
        <v>0.11842553275066221</v>
      </c>
      <c r="J391" s="98">
        <v>0.10317248837366932</v>
      </c>
      <c r="K391" s="98">
        <v>0.25526822093100771</v>
      </c>
      <c r="L391" s="98">
        <v>0.25069214098196635</v>
      </c>
      <c r="M391" s="98">
        <v>0.30137298661438561</v>
      </c>
      <c r="N391" s="98">
        <v>0.16180882645391109</v>
      </c>
      <c r="O391" s="98">
        <v>5.7769366342062659E-2</v>
      </c>
      <c r="P391" s="98">
        <v>1.1920906633707519E-2</v>
      </c>
      <c r="Q391" s="98">
        <v>1.0268983725483651E-2</v>
      </c>
      <c r="R391" s="98">
        <v>0</v>
      </c>
      <c r="S391" s="98">
        <v>0</v>
      </c>
      <c r="T391" s="98">
        <v>0</v>
      </c>
      <c r="U391" s="98">
        <v>2.4686661062604094E-2</v>
      </c>
      <c r="V391" s="98">
        <v>0.10798935341494449</v>
      </c>
      <c r="W391" s="98">
        <v>0.15901929529900391</v>
      </c>
      <c r="X391" s="98">
        <v>0.12630542788074037</v>
      </c>
      <c r="Y391" s="98">
        <v>8.1201874183987277E-2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7.9276251707096617E-5</v>
      </c>
      <c r="K392" s="98">
        <v>1.9774264552935276E-4</v>
      </c>
      <c r="L392" s="98">
        <v>9.3112142803340481E-5</v>
      </c>
      <c r="M392" s="98">
        <v>2.859126090481557E-4</v>
      </c>
      <c r="N392" s="98">
        <v>3.8131604556464909E-4</v>
      </c>
      <c r="O392" s="98">
        <v>9.902617313011266E-5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5.1160371446027156E-4</v>
      </c>
      <c r="Y392" s="98">
        <v>4.0881348857708461E-4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2.002162721877691E-5</v>
      </c>
      <c r="K393" s="101">
        <v>4.6650598778561241E-5</v>
      </c>
      <c r="L393" s="101">
        <v>2.1082578950545103E-5</v>
      </c>
      <c r="M393" s="101">
        <v>7.4695293553619146E-5</v>
      </c>
      <c r="N393" s="101">
        <v>6.0751650987798317E-5</v>
      </c>
      <c r="O393" s="101">
        <v>1.7004523288288933E-5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1.293354927824616E-4</v>
      </c>
      <c r="Y393" s="101">
        <v>1.279812763639873E-4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5.9254624488319711E-5</v>
      </c>
      <c r="K394" s="104">
        <v>1.5109204675079152E-4</v>
      </c>
      <c r="L394" s="104">
        <v>7.2029563852795385E-5</v>
      </c>
      <c r="M394" s="104">
        <v>2.1121731549453654E-4</v>
      </c>
      <c r="N394" s="104">
        <v>3.2056439457685076E-4</v>
      </c>
      <c r="O394" s="104">
        <v>8.2021649841823723E-5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3.8226822167781001E-4</v>
      </c>
      <c r="Y394" s="104">
        <v>2.8083221221309731E-4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0.16689988838632633</v>
      </c>
      <c r="D395" s="101">
        <v>0.11452567315082954</v>
      </c>
      <c r="E395" s="101">
        <v>0.14876842055340039</v>
      </c>
      <c r="F395" s="101">
        <v>0.22176612983978408</v>
      </c>
      <c r="G395" s="101">
        <v>0.59554944367841856</v>
      </c>
      <c r="H395" s="101">
        <v>0.47990843405242567</v>
      </c>
      <c r="I395" s="101">
        <v>8.8186694770031701E-2</v>
      </c>
      <c r="J395" s="101">
        <v>4.8590397744301989E-2</v>
      </c>
      <c r="K395" s="101">
        <v>0.29492993877782403</v>
      </c>
      <c r="L395" s="101">
        <v>0.33247623527919212</v>
      </c>
      <c r="M395" s="101">
        <v>0.25334864643934712</v>
      </c>
      <c r="N395" s="101">
        <v>0.15231005456637522</v>
      </c>
      <c r="O395" s="101">
        <v>0.12323954182082812</v>
      </c>
      <c r="P395" s="101">
        <v>8.0966592081821415E-2</v>
      </c>
      <c r="Q395" s="101">
        <v>1.4264529905168716E-2</v>
      </c>
      <c r="R395" s="101">
        <v>0</v>
      </c>
      <c r="S395" s="101">
        <v>0</v>
      </c>
      <c r="T395" s="101">
        <v>0</v>
      </c>
      <c r="U395" s="101">
        <v>5.2097894512994729E-2</v>
      </c>
      <c r="V395" s="101">
        <v>9.4128452100661425E-2</v>
      </c>
      <c r="W395" s="101">
        <v>8.0294459944155128E-2</v>
      </c>
      <c r="X395" s="101">
        <v>5.8366772161408065E-2</v>
      </c>
      <c r="Y395" s="101">
        <v>0.11679036347110688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2.4719031090915833E-4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1.7418706219327976E-4</v>
      </c>
      <c r="K396" s="104">
        <v>3.6758630272908945E-4</v>
      </c>
      <c r="L396" s="104">
        <v>3.6210023325952061E-4</v>
      </c>
      <c r="M396" s="104">
        <v>9.7678598990501699E-5</v>
      </c>
      <c r="N396" s="104">
        <v>1.5794322041504674E-4</v>
      </c>
      <c r="O396" s="104">
        <v>9.1919241214813787E-5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1.234324341431592E-4</v>
      </c>
      <c r="V396" s="104">
        <v>0</v>
      </c>
      <c r="W396" s="104">
        <v>1.011284322294288E-4</v>
      </c>
      <c r="X396" s="104">
        <v>9.9682145859721191E-5</v>
      </c>
      <c r="Y396" s="104">
        <v>3.0401208577929154E-4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5.7692331684248212E-5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4.4392391003178434E-5</v>
      </c>
      <c r="K397" s="98">
        <v>8.5368682181743305E-5</v>
      </c>
      <c r="L397" s="98">
        <v>8.2418889666359987E-5</v>
      </c>
      <c r="M397" s="98">
        <v>2.5489621562419663E-5</v>
      </c>
      <c r="N397" s="98">
        <v>2.4901382086265395E-5</v>
      </c>
      <c r="O397" s="98">
        <v>1.5697689009244142E-5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3.0373334006428644E-5</v>
      </c>
      <c r="V397" s="98">
        <v>0</v>
      </c>
      <c r="W397" s="98">
        <v>2.1578768360425418E-5</v>
      </c>
      <c r="X397" s="98">
        <v>2.5248083083745805E-5</v>
      </c>
      <c r="Y397" s="98">
        <v>9.5768903749963316E-5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1.8949797922491009E-4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1.2979467119010133E-4</v>
      </c>
      <c r="K398" s="98">
        <v>2.8221762054734617E-4</v>
      </c>
      <c r="L398" s="98">
        <v>2.7968134359316059E-4</v>
      </c>
      <c r="M398" s="98">
        <v>7.2188977428082042E-5</v>
      </c>
      <c r="N398" s="98">
        <v>1.3304183832878134E-4</v>
      </c>
      <c r="O398" s="98">
        <v>7.6221552205569642E-5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9.305910013673055E-5</v>
      </c>
      <c r="V398" s="98">
        <v>0</v>
      </c>
      <c r="W398" s="98">
        <v>7.9549663869003383E-5</v>
      </c>
      <c r="X398" s="98">
        <v>7.4434062775975389E-5</v>
      </c>
      <c r="Y398" s="98">
        <v>2.0824318202932821E-4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0.83571576907160428</v>
      </c>
      <c r="D399" s="101">
        <v>0.50031860652408078</v>
      </c>
      <c r="E399" s="101">
        <v>1.2658937385783615</v>
      </c>
      <c r="F399" s="101">
        <v>2.5115593916172485</v>
      </c>
      <c r="G399" s="101">
        <v>5.0298132065191874</v>
      </c>
      <c r="H399" s="101">
        <v>4.3060094630479195</v>
      </c>
      <c r="I399" s="101">
        <v>3.7672119728062397</v>
      </c>
      <c r="J399" s="101">
        <v>3.5521970093817532</v>
      </c>
      <c r="K399" s="101">
        <v>5.3929309312244529</v>
      </c>
      <c r="L399" s="101">
        <v>5.0798956198286005</v>
      </c>
      <c r="M399" s="101">
        <v>5.6398173250891075</v>
      </c>
      <c r="N399" s="101">
        <v>3.0944566223220615</v>
      </c>
      <c r="O399" s="101">
        <v>1.8718877738571171</v>
      </c>
      <c r="P399" s="101">
        <v>1.9946905785311817</v>
      </c>
      <c r="Q399" s="101">
        <v>0.67693730815277608</v>
      </c>
      <c r="R399" s="101">
        <v>0</v>
      </c>
      <c r="S399" s="101">
        <v>0</v>
      </c>
      <c r="T399" s="101">
        <v>0</v>
      </c>
      <c r="U399" s="101">
        <v>0.71491414546949161</v>
      </c>
      <c r="V399" s="101">
        <v>2.8478965404028846</v>
      </c>
      <c r="W399" s="101">
        <v>3.6596921718467321</v>
      </c>
      <c r="X399" s="101">
        <v>4.3757507524699664</v>
      </c>
      <c r="Y399" s="101">
        <v>5.0634799189514403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6.5753200633535014E-2</v>
      </c>
      <c r="D400" s="104">
        <v>4.307215754621725E-3</v>
      </c>
      <c r="E400" s="104">
        <v>6.1133336057226841E-3</v>
      </c>
      <c r="F400" s="104">
        <v>1.9421943533204035E-3</v>
      </c>
      <c r="G400" s="104">
        <v>4.5613855426087709E-2</v>
      </c>
      <c r="H400" s="104">
        <v>3.2057068116549493E-2</v>
      </c>
      <c r="I400" s="104">
        <v>0.17452852155949672</v>
      </c>
      <c r="J400" s="104">
        <v>0.3593535699963113</v>
      </c>
      <c r="K400" s="104">
        <v>0.3630261880068249</v>
      </c>
      <c r="L400" s="104">
        <v>0.19822424110688203</v>
      </c>
      <c r="M400" s="104">
        <v>0.38853003874530545</v>
      </c>
      <c r="N400" s="104">
        <v>0.41695483918510234</v>
      </c>
      <c r="O400" s="104">
        <v>0.1028612651002046</v>
      </c>
      <c r="P400" s="104">
        <v>0.17360905879854582</v>
      </c>
      <c r="Q400" s="104">
        <v>5.4030031430129639E-2</v>
      </c>
      <c r="R400" s="104">
        <v>0</v>
      </c>
      <c r="S400" s="104">
        <v>0</v>
      </c>
      <c r="T400" s="104">
        <v>0</v>
      </c>
      <c r="U400" s="104">
        <v>7.7998444605353948E-2</v>
      </c>
      <c r="V400" s="104">
        <v>0.38906775707307684</v>
      </c>
      <c r="W400" s="104">
        <v>0.48143484534712677</v>
      </c>
      <c r="X400" s="104">
        <v>0.81838947940318252</v>
      </c>
      <c r="Y400" s="104">
        <v>1.1019436185071063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1.5352353895509235E-2</v>
      </c>
      <c r="D401" s="98">
        <v>9.8371041035096051E-4</v>
      </c>
      <c r="E401" s="98">
        <v>1.7055397304805244E-3</v>
      </c>
      <c r="F401" s="98">
        <v>4.6070159214721363E-4</v>
      </c>
      <c r="G401" s="98">
        <v>9.2709067145536408E-3</v>
      </c>
      <c r="H401" s="98">
        <v>8.7827796959362523E-3</v>
      </c>
      <c r="I401" s="98">
        <v>3.8869433891252879E-2</v>
      </c>
      <c r="J401" s="98">
        <v>9.1710419868624563E-2</v>
      </c>
      <c r="K401" s="98">
        <v>8.5707268082007904E-2</v>
      </c>
      <c r="L401" s="98">
        <v>4.4917619457469901E-2</v>
      </c>
      <c r="M401" s="98">
        <v>0.10158633893604951</v>
      </c>
      <c r="N401" s="98">
        <v>6.6046292771266363E-2</v>
      </c>
      <c r="O401" s="98">
        <v>1.7541486090130023E-2</v>
      </c>
      <c r="P401" s="98">
        <v>3.0463224744633335E-2</v>
      </c>
      <c r="Q401" s="98">
        <v>1.4394881472548209E-2</v>
      </c>
      <c r="R401" s="98">
        <v>0</v>
      </c>
      <c r="S401" s="98">
        <v>0</v>
      </c>
      <c r="T401" s="98">
        <v>0</v>
      </c>
      <c r="U401" s="98">
        <v>1.9167531893914604E-2</v>
      </c>
      <c r="V401" s="98">
        <v>0.10398110487280671</v>
      </c>
      <c r="W401" s="98">
        <v>0.1025982038894592</v>
      </c>
      <c r="X401" s="98">
        <v>0.2067643941708783</v>
      </c>
      <c r="Y401" s="98">
        <v>0.3473848147417844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5.0400846738025779E-2</v>
      </c>
      <c r="D402" s="98">
        <v>3.3235053442707643E-3</v>
      </c>
      <c r="E402" s="98">
        <v>4.4077938752421601E-3</v>
      </c>
      <c r="F402" s="98">
        <v>1.4814927611731899E-3</v>
      </c>
      <c r="G402" s="98">
        <v>3.6342948711534068E-2</v>
      </c>
      <c r="H402" s="98">
        <v>2.3274288420613239E-2</v>
      </c>
      <c r="I402" s="98">
        <v>0.13565908766824383</v>
      </c>
      <c r="J402" s="98">
        <v>0.26764315012768675</v>
      </c>
      <c r="K402" s="98">
        <v>0.277318919924817</v>
      </c>
      <c r="L402" s="98">
        <v>0.15330662164941214</v>
      </c>
      <c r="M402" s="98">
        <v>0.28694369980925594</v>
      </c>
      <c r="N402" s="98">
        <v>0.35090854641383595</v>
      </c>
      <c r="O402" s="98">
        <v>8.5319779010074578E-2</v>
      </c>
      <c r="P402" s="98">
        <v>0.14314583405391249</v>
      </c>
      <c r="Q402" s="98">
        <v>3.9635149957581432E-2</v>
      </c>
      <c r="R402" s="98">
        <v>0</v>
      </c>
      <c r="S402" s="98">
        <v>0</v>
      </c>
      <c r="T402" s="98">
        <v>0</v>
      </c>
      <c r="U402" s="98">
        <v>5.8830912711439344E-2</v>
      </c>
      <c r="V402" s="98">
        <v>0.28508665220027013</v>
      </c>
      <c r="W402" s="98">
        <v>0.37883664145766754</v>
      </c>
      <c r="X402" s="98">
        <v>0.61162508523230419</v>
      </c>
      <c r="Y402" s="98">
        <v>0.75455880376532181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0.46751914868929462</v>
      </c>
      <c r="D403" s="122">
        <v>0.27341856771803341</v>
      </c>
      <c r="E403" s="122">
        <v>0.58990859254186134</v>
      </c>
      <c r="F403" s="122">
        <v>1.1715533105162022</v>
      </c>
      <c r="G403" s="122">
        <v>2.4562289036714726</v>
      </c>
      <c r="H403" s="122">
        <v>1.8400153902097021</v>
      </c>
      <c r="I403" s="122">
        <v>1.5273488110556697</v>
      </c>
      <c r="J403" s="122">
        <v>1.3025838201697659</v>
      </c>
      <c r="K403" s="122">
        <v>1.9296955585224782</v>
      </c>
      <c r="L403" s="122">
        <v>1.8649822615279872</v>
      </c>
      <c r="M403" s="122">
        <v>1.8435648870222909</v>
      </c>
      <c r="N403" s="122">
        <v>1.0999440345610907</v>
      </c>
      <c r="O403" s="122">
        <v>0.61970452206639359</v>
      </c>
      <c r="P403" s="122">
        <v>0.60669433570781228</v>
      </c>
      <c r="Q403" s="122">
        <v>0.18457139239771531</v>
      </c>
      <c r="R403" s="122">
        <v>0</v>
      </c>
      <c r="S403" s="122">
        <v>0</v>
      </c>
      <c r="T403" s="122">
        <v>0</v>
      </c>
      <c r="U403" s="122">
        <v>0.26859625670991277</v>
      </c>
      <c r="V403" s="122">
        <v>1.5246752934489753</v>
      </c>
      <c r="W403" s="122">
        <v>1.9707259148309464</v>
      </c>
      <c r="X403" s="122">
        <v>2.2451652588754576</v>
      </c>
      <c r="Y403" s="122">
        <v>2.4035591457071144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2.5834416574338416E-4</v>
      </c>
      <c r="D404" s="98">
        <v>1.1980008962858584E-4</v>
      </c>
      <c r="E404" s="98">
        <v>3.5963785150364922E-4</v>
      </c>
      <c r="F404" s="98">
        <v>8.3983779820631253E-4</v>
      </c>
      <c r="G404" s="98">
        <v>4.3212904602664927E-3</v>
      </c>
      <c r="H404" s="98">
        <v>2.073529196719047E-3</v>
      </c>
      <c r="I404" s="98">
        <v>1.7899491270784919E-3</v>
      </c>
      <c r="J404" s="98">
        <v>1.8203023390845755E-3</v>
      </c>
      <c r="K404" s="98">
        <v>4.4752912425001642E-3</v>
      </c>
      <c r="L404" s="98">
        <v>3.4862511405074808E-3</v>
      </c>
      <c r="M404" s="98">
        <v>4.4793134425448909E-3</v>
      </c>
      <c r="N404" s="98">
        <v>2.2244394426719056E-3</v>
      </c>
      <c r="O404" s="98">
        <v>1.0026901712304828E-3</v>
      </c>
      <c r="P404" s="98">
        <v>9.9787596303308845E-4</v>
      </c>
      <c r="Q404" s="98">
        <v>3.7903855789012678E-4</v>
      </c>
      <c r="R404" s="98">
        <v>0</v>
      </c>
      <c r="S404" s="98">
        <v>0</v>
      </c>
      <c r="T404" s="98">
        <v>0</v>
      </c>
      <c r="U404" s="98">
        <v>2.2357613268299099E-4</v>
      </c>
      <c r="V404" s="98">
        <v>4.0820408407163687E-4</v>
      </c>
      <c r="W404" s="98">
        <v>3.3602707047804951E-3</v>
      </c>
      <c r="X404" s="98">
        <v>5.6039501665216679E-3</v>
      </c>
      <c r="Y404" s="98">
        <v>5.1158057437423344E-3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0.39484986101895597</v>
      </c>
      <c r="D405" s="98">
        <v>0.27329876762840483</v>
      </c>
      <c r="E405" s="98">
        <v>0.58954895469035773</v>
      </c>
      <c r="F405" s="98">
        <v>0.99304492628744978</v>
      </c>
      <c r="G405" s="98">
        <v>1.8551741235872821</v>
      </c>
      <c r="H405" s="98">
        <v>1.4265941587242259</v>
      </c>
      <c r="I405" s="98">
        <v>1.1260509816663473</v>
      </c>
      <c r="J405" s="98">
        <v>0.92581996394961774</v>
      </c>
      <c r="K405" s="98">
        <v>1.2127238347766032</v>
      </c>
      <c r="L405" s="98">
        <v>1.1813303018259576</v>
      </c>
      <c r="M405" s="98">
        <v>0.97722422623077676</v>
      </c>
      <c r="N405" s="98">
        <v>0.5836963676305823</v>
      </c>
      <c r="O405" s="98">
        <v>0.43065326910693447</v>
      </c>
      <c r="P405" s="98">
        <v>0.25983539672713152</v>
      </c>
      <c r="Q405" s="98">
        <v>8.1896940897440415E-2</v>
      </c>
      <c r="R405" s="98">
        <v>0</v>
      </c>
      <c r="S405" s="98">
        <v>0</v>
      </c>
      <c r="T405" s="98">
        <v>0</v>
      </c>
      <c r="U405" s="98">
        <v>0.1435095120771977</v>
      </c>
      <c r="V405" s="98">
        <v>0.61653427667657357</v>
      </c>
      <c r="W405" s="98">
        <v>0.89249781825909991</v>
      </c>
      <c r="X405" s="98">
        <v>0.81669826132573753</v>
      </c>
      <c r="Y405" s="98">
        <v>0.96552965165416293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7.241094350459526E-2</v>
      </c>
      <c r="D406" s="33">
        <v>0</v>
      </c>
      <c r="E406" s="33">
        <v>0</v>
      </c>
      <c r="F406" s="33">
        <v>0.17766854643054614</v>
      </c>
      <c r="G406" s="33">
        <v>0.59673348962392414</v>
      </c>
      <c r="H406" s="33">
        <v>0.41134770228875694</v>
      </c>
      <c r="I406" s="33">
        <v>0.39950788026224371</v>
      </c>
      <c r="J406" s="33">
        <v>0.37494355388106365</v>
      </c>
      <c r="K406" s="33">
        <v>0.71249643250337502</v>
      </c>
      <c r="L406" s="33">
        <v>0.68016570856152236</v>
      </c>
      <c r="M406" s="33">
        <v>0.86186134734896924</v>
      </c>
      <c r="N406" s="33">
        <v>0.51402322748783646</v>
      </c>
      <c r="O406" s="33">
        <v>0.1880485627882286</v>
      </c>
      <c r="P406" s="33">
        <v>0.34586106301764774</v>
      </c>
      <c r="Q406" s="33">
        <v>0.10229541294238477</v>
      </c>
      <c r="R406" s="33">
        <v>0</v>
      </c>
      <c r="S406" s="33">
        <v>0</v>
      </c>
      <c r="T406" s="33">
        <v>0</v>
      </c>
      <c r="U406" s="33">
        <v>0.12486316850003211</v>
      </c>
      <c r="V406" s="33">
        <v>0.90773281268833017</v>
      </c>
      <c r="W406" s="33">
        <v>1.0748678258670659</v>
      </c>
      <c r="X406" s="33">
        <v>1.4228630473831985</v>
      </c>
      <c r="Y406" s="33">
        <v>1.4329136883092093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0.52266678186359194</v>
      </c>
      <c r="D408" s="119">
        <f t="shared" si="164"/>
        <v>0.53028547734499221</v>
      </c>
      <c r="E408" s="119">
        <f t="shared" si="164"/>
        <v>0.54126747418620935</v>
      </c>
      <c r="F408" s="119">
        <f t="shared" si="164"/>
        <v>0.55255873959392154</v>
      </c>
      <c r="G408" s="119">
        <f t="shared" si="164"/>
        <v>0.55880996647406467</v>
      </c>
      <c r="H408" s="119">
        <f t="shared" si="164"/>
        <v>0.57036188489967166</v>
      </c>
      <c r="I408" s="119">
        <f t="shared" si="164"/>
        <v>0.58358156637302183</v>
      </c>
      <c r="J408" s="119">
        <f t="shared" si="164"/>
        <v>0.59528055147796666</v>
      </c>
      <c r="K408" s="119">
        <f t="shared" si="164"/>
        <v>0.60169505445819971</v>
      </c>
      <c r="L408" s="119">
        <f t="shared" si="164"/>
        <v>0.61093902723003535</v>
      </c>
      <c r="M408" s="119">
        <f t="shared" si="164"/>
        <v>0.62054785629318443</v>
      </c>
      <c r="N408" s="119">
        <f t="shared" si="164"/>
        <v>0.63580102302729946</v>
      </c>
      <c r="O408" s="119">
        <f t="shared" si="164"/>
        <v>0.63596303266893672</v>
      </c>
      <c r="P408" s="119">
        <f t="shared" si="164"/>
        <v>0.64485144738546307</v>
      </c>
      <c r="Q408" s="119">
        <f t="shared" si="164"/>
        <v>0.65517861012258671</v>
      </c>
      <c r="R408" s="119" t="str">
        <f t="shared" ref="R408:V408" si="165">IF(R384=0,"",R384/R360)</f>
        <v/>
      </c>
      <c r="S408" s="119" t="str">
        <f t="shared" si="165"/>
        <v/>
      </c>
      <c r="T408" s="119" t="str">
        <f t="shared" si="165"/>
        <v/>
      </c>
      <c r="U408" s="119">
        <f t="shared" si="165"/>
        <v>0.73054902189803617</v>
      </c>
      <c r="V408" s="119">
        <f t="shared" si="165"/>
        <v>0.72853883488349302</v>
      </c>
      <c r="W408" s="119">
        <f t="shared" ref="W408:Y408" si="166">IF(W384=0,"",W384/W360)</f>
        <v>0.78341827713221734</v>
      </c>
      <c r="X408" s="119">
        <f t="shared" si="166"/>
        <v>0.78418043941010462</v>
      </c>
      <c r="Y408" s="119">
        <f t="shared" si="166"/>
        <v>0.78363409440139775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0.51029421877659853</v>
      </c>
      <c r="D409" s="124">
        <f t="shared" si="167"/>
        <v>0.52023471746750194</v>
      </c>
      <c r="E409" s="124">
        <f t="shared" si="167"/>
        <v>0.53024433241615898</v>
      </c>
      <c r="F409" s="124">
        <f t="shared" si="167"/>
        <v>0.54037766215046479</v>
      </c>
      <c r="G409" s="124">
        <f t="shared" si="167"/>
        <v>0.55054950229487232</v>
      </c>
      <c r="H409" s="124">
        <f t="shared" si="167"/>
        <v>0.56078612520636306</v>
      </c>
      <c r="I409" s="124">
        <f t="shared" si="167"/>
        <v>0.57108604532002549</v>
      </c>
      <c r="J409" s="124">
        <f t="shared" si="167"/>
        <v>0.58140804852847794</v>
      </c>
      <c r="K409" s="124">
        <f t="shared" si="167"/>
        <v>0.59168906616351091</v>
      </c>
      <c r="L409" s="124">
        <f t="shared" si="167"/>
        <v>0.60190564131476543</v>
      </c>
      <c r="M409" s="124">
        <f t="shared" si="167"/>
        <v>0.61127913021846703</v>
      </c>
      <c r="N409" s="124">
        <f t="shared" si="167"/>
        <v>0.61935828357245859</v>
      </c>
      <c r="O409" s="124">
        <f t="shared" si="167"/>
        <v>0.62600592768715724</v>
      </c>
      <c r="P409" s="124">
        <f t="shared" si="167"/>
        <v>0.63175470267754974</v>
      </c>
      <c r="Q409" s="124">
        <f t="shared" si="167"/>
        <v>0.63861081188850533</v>
      </c>
      <c r="R409" s="124" t="str">
        <f t="shared" ref="R409:V409" si="168">IF(R385=0,"",R385/R361)</f>
        <v/>
      </c>
      <c r="S409" s="124" t="str">
        <f t="shared" si="168"/>
        <v/>
      </c>
      <c r="T409" s="124" t="str">
        <f t="shared" si="168"/>
        <v/>
      </c>
      <c r="U409" s="124">
        <f t="shared" si="168"/>
        <v>0.68282657582939488</v>
      </c>
      <c r="V409" s="124">
        <f t="shared" si="168"/>
        <v>0.6918782080097361</v>
      </c>
      <c r="W409" s="124">
        <f t="shared" ref="W409:Y409" si="169">IF(W385=0,"",W385/W361)</f>
        <v>0.69912467907193698</v>
      </c>
      <c r="X409" s="124">
        <f t="shared" si="169"/>
        <v>0.70579456767678195</v>
      </c>
      <c r="Y409" s="124">
        <f t="shared" si="169"/>
        <v>0.71208580098462237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0.50788372502878221</v>
      </c>
      <c r="D410" s="111">
        <f t="shared" si="170"/>
        <v>0.51786286870259357</v>
      </c>
      <c r="E410" s="111">
        <f t="shared" si="170"/>
        <v>0.52793701265145998</v>
      </c>
      <c r="F410" s="111">
        <f t="shared" si="170"/>
        <v>0.53809630386003837</v>
      </c>
      <c r="G410" s="111">
        <f t="shared" si="170"/>
        <v>0.54833071864269145</v>
      </c>
      <c r="H410" s="111">
        <f t="shared" si="170"/>
        <v>0.55862845262013039</v>
      </c>
      <c r="I410" s="111">
        <f t="shared" si="170"/>
        <v>0.56897393450088041</v>
      </c>
      <c r="J410" s="111">
        <f t="shared" si="170"/>
        <v>0.57933352826139783</v>
      </c>
      <c r="K410" s="111">
        <f t="shared" si="170"/>
        <v>0.58966275711372551</v>
      </c>
      <c r="L410" s="111">
        <f t="shared" si="170"/>
        <v>0.59992214552299727</v>
      </c>
      <c r="M410" s="111">
        <f t="shared" si="170"/>
        <v>0.60934623766650853</v>
      </c>
      <c r="N410" s="111">
        <f t="shared" si="170"/>
        <v>0.61751619081862252</v>
      </c>
      <c r="O410" s="111">
        <f t="shared" si="170"/>
        <v>0.62419010040929179</v>
      </c>
      <c r="P410" s="111">
        <f t="shared" si="170"/>
        <v>0.62994612792222016</v>
      </c>
      <c r="Q410" s="111">
        <f t="shared" si="170"/>
        <v>0.63681414491714017</v>
      </c>
      <c r="R410" s="111" t="str">
        <f t="shared" ref="R410:V410" si="171">IF(R386=0,"",R386/R362)</f>
        <v/>
      </c>
      <c r="S410" s="111" t="str">
        <f t="shared" si="171"/>
        <v/>
      </c>
      <c r="T410" s="111" t="str">
        <f t="shared" si="171"/>
        <v/>
      </c>
      <c r="U410" s="111">
        <f t="shared" si="171"/>
        <v>0.68114707374171379</v>
      </c>
      <c r="V410" s="111">
        <f t="shared" si="171"/>
        <v>0.69019656456287504</v>
      </c>
      <c r="W410" s="111">
        <f t="shared" ref="W410:Y410" si="172">IF(W386=0,"",W386/W362)</f>
        <v>0.69746625709216059</v>
      </c>
      <c r="X410" s="111">
        <f t="shared" si="172"/>
        <v>0.70417336935369557</v>
      </c>
      <c r="Y410" s="111">
        <f t="shared" si="172"/>
        <v>0.71049417542393334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 t="str">
        <f t="shared" ref="R411:V411" si="174">IF(R387=0,"",R387/R363)</f>
        <v/>
      </c>
      <c r="S411" s="111" t="str">
        <f t="shared" si="174"/>
        <v/>
      </c>
      <c r="T411" s="111" t="str">
        <f t="shared" si="174"/>
        <v/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2.1714733651817451</v>
      </c>
      <c r="D412" s="124">
        <f t="shared" si="176"/>
        <v>2.2588547130186836</v>
      </c>
      <c r="E412" s="124">
        <f t="shared" si="176"/>
        <v>2.3475460752853259</v>
      </c>
      <c r="F412" s="124">
        <f t="shared" si="176"/>
        <v>2.4369497674514977</v>
      </c>
      <c r="G412" s="124">
        <f t="shared" si="176"/>
        <v>2.5275837341301419</v>
      </c>
      <c r="H412" s="124">
        <f t="shared" si="176"/>
        <v>2.6193665743097108</v>
      </c>
      <c r="I412" s="124">
        <f t="shared" si="176"/>
        <v>2.712406859025839</v>
      </c>
      <c r="J412" s="124">
        <f t="shared" si="176"/>
        <v>2.807191195497559</v>
      </c>
      <c r="K412" s="124">
        <f t="shared" si="176"/>
        <v>2.9041050172155622</v>
      </c>
      <c r="L412" s="124">
        <f t="shared" si="176"/>
        <v>3.0031994368089894</v>
      </c>
      <c r="M412" s="124">
        <f t="shared" si="176"/>
        <v>3.1167543374286821</v>
      </c>
      <c r="N412" s="124">
        <f t="shared" si="176"/>
        <v>3.2484150526112892</v>
      </c>
      <c r="O412" s="124">
        <f t="shared" si="176"/>
        <v>3.3979467126630176</v>
      </c>
      <c r="P412" s="124">
        <f t="shared" si="176"/>
        <v>3.550796895953428</v>
      </c>
      <c r="Q412" s="124">
        <f t="shared" si="176"/>
        <v>3.6681070680995935</v>
      </c>
      <c r="R412" s="124" t="str">
        <f t="shared" ref="R412:V412" si="177">IF(R388=0,"",R388/R364)</f>
        <v/>
      </c>
      <c r="S412" s="124" t="str">
        <f t="shared" si="177"/>
        <v/>
      </c>
      <c r="T412" s="124" t="str">
        <f t="shared" si="177"/>
        <v/>
      </c>
      <c r="U412" s="124">
        <f t="shared" si="177"/>
        <v>3.7029747600505867</v>
      </c>
      <c r="V412" s="124">
        <f t="shared" si="177"/>
        <v>3.7129383302339773</v>
      </c>
      <c r="W412" s="124">
        <f t="shared" ref="W412:Y412" si="178">IF(W388=0,"",W388/W364)</f>
        <v>3.745640699644714</v>
      </c>
      <c r="X412" s="124">
        <f t="shared" si="178"/>
        <v>3.7863498254075387</v>
      </c>
      <c r="Y412" s="124">
        <f t="shared" si="178"/>
        <v>3.8322362464421693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2.1714733651817451</v>
      </c>
      <c r="D413" s="111">
        <f t="shared" si="179"/>
        <v>2.2588547130186836</v>
      </c>
      <c r="E413" s="111">
        <f t="shared" si="179"/>
        <v>2.3475460752853259</v>
      </c>
      <c r="F413" s="111">
        <f t="shared" si="179"/>
        <v>2.4369497674514977</v>
      </c>
      <c r="G413" s="111">
        <f t="shared" si="179"/>
        <v>2.5275837341301419</v>
      </c>
      <c r="H413" s="111">
        <f t="shared" si="179"/>
        <v>2.6193665743097108</v>
      </c>
      <c r="I413" s="111">
        <f t="shared" si="179"/>
        <v>2.712406859025839</v>
      </c>
      <c r="J413" s="111">
        <f t="shared" si="179"/>
        <v>2.807191195497559</v>
      </c>
      <c r="K413" s="111">
        <f t="shared" si="179"/>
        <v>2.9041050172155622</v>
      </c>
      <c r="L413" s="111">
        <f t="shared" si="179"/>
        <v>3.0031994368089894</v>
      </c>
      <c r="M413" s="111">
        <f t="shared" si="179"/>
        <v>3.1167543374286821</v>
      </c>
      <c r="N413" s="111">
        <f t="shared" si="179"/>
        <v>3.2484150526112892</v>
      </c>
      <c r="O413" s="111">
        <f t="shared" si="179"/>
        <v>3.3979467126630176</v>
      </c>
      <c r="P413" s="111">
        <f t="shared" si="179"/>
        <v>3.550796895953428</v>
      </c>
      <c r="Q413" s="111">
        <f t="shared" si="179"/>
        <v>3.6681070680995935</v>
      </c>
      <c r="R413" s="111" t="str">
        <f t="shared" ref="R413:V413" si="180">IF(R389=0,"",R389/R365)</f>
        <v/>
      </c>
      <c r="S413" s="111" t="str">
        <f t="shared" si="180"/>
        <v/>
      </c>
      <c r="T413" s="111" t="str">
        <f t="shared" si="180"/>
        <v/>
      </c>
      <c r="U413" s="111">
        <f t="shared" si="180"/>
        <v>3.7029747600505867</v>
      </c>
      <c r="V413" s="111">
        <f t="shared" si="180"/>
        <v>3.7129383302339773</v>
      </c>
      <c r="W413" s="111">
        <f t="shared" ref="W413:Y413" si="181">IF(W389=0,"",W389/W365)</f>
        <v>3.745640699644714</v>
      </c>
      <c r="X413" s="111">
        <f t="shared" si="181"/>
        <v>3.7863498254075387</v>
      </c>
      <c r="Y413" s="111">
        <f t="shared" si="181"/>
        <v>3.8322362464421693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0.58877244759947633</v>
      </c>
      <c r="D414" s="124">
        <f t="shared" si="182"/>
        <v>0.57884257557964269</v>
      </c>
      <c r="E414" s="124">
        <f t="shared" si="182"/>
        <v>0.58511081197712145</v>
      </c>
      <c r="F414" s="124">
        <f t="shared" si="182"/>
        <v>0.58766365691524813</v>
      </c>
      <c r="G414" s="124">
        <f t="shared" si="182"/>
        <v>0.58935264851755587</v>
      </c>
      <c r="H414" s="124">
        <f t="shared" si="182"/>
        <v>0.59178346795264558</v>
      </c>
      <c r="I414" s="124">
        <f t="shared" si="182"/>
        <v>0.60492969953095055</v>
      </c>
      <c r="J414" s="124">
        <f t="shared" si="182"/>
        <v>0.61613356180043566</v>
      </c>
      <c r="K414" s="124">
        <f t="shared" si="182"/>
        <v>0.61228889451788182</v>
      </c>
      <c r="L414" s="124">
        <f t="shared" si="182"/>
        <v>0.61111458081899717</v>
      </c>
      <c r="M414" s="124">
        <f t="shared" si="182"/>
        <v>0.62224408359360395</v>
      </c>
      <c r="N414" s="124">
        <f t="shared" si="182"/>
        <v>0.64375729871781773</v>
      </c>
      <c r="O414" s="124">
        <f t="shared" si="182"/>
        <v>0.64489669533991345</v>
      </c>
      <c r="P414" s="124">
        <f t="shared" si="182"/>
        <v>0.66759868426875646</v>
      </c>
      <c r="Q414" s="124">
        <f t="shared" si="182"/>
        <v>0.68132131227047621</v>
      </c>
      <c r="R414" s="124" t="str">
        <f t="shared" ref="R414:V414" si="183">IF(R390=0,"",R390/R366)</f>
        <v/>
      </c>
      <c r="S414" s="124" t="str">
        <f t="shared" si="183"/>
        <v/>
      </c>
      <c r="T414" s="124" t="str">
        <f t="shared" si="183"/>
        <v/>
      </c>
      <c r="U414" s="124">
        <f t="shared" si="183"/>
        <v>0.73465795063590111</v>
      </c>
      <c r="V414" s="124">
        <f t="shared" si="183"/>
        <v>0.74464520542517043</v>
      </c>
      <c r="W414" s="124">
        <f t="shared" ref="W414:Y414" si="184">IF(W390=0,"",W390/W366)</f>
        <v>0.75388840830019666</v>
      </c>
      <c r="X414" s="124">
        <f t="shared" si="184"/>
        <v>0.76862669276370388</v>
      </c>
      <c r="Y414" s="124">
        <f t="shared" si="184"/>
        <v>0.77984750401270087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0.52424113813482376</v>
      </c>
      <c r="D415" s="111">
        <f t="shared" si="185"/>
        <v>0.53666189531884101</v>
      </c>
      <c r="E415" s="111">
        <f t="shared" si="185"/>
        <v>0.54920089665159921</v>
      </c>
      <c r="F415" s="111">
        <f t="shared" si="185"/>
        <v>0.56184587836427125</v>
      </c>
      <c r="G415" s="111">
        <f t="shared" si="185"/>
        <v>0.5745843642595545</v>
      </c>
      <c r="H415" s="111">
        <f t="shared" si="185"/>
        <v>0.58740166176124697</v>
      </c>
      <c r="I415" s="111">
        <f t="shared" si="185"/>
        <v>0.60027838972435554</v>
      </c>
      <c r="J415" s="111">
        <f t="shared" si="185"/>
        <v>0.61317268234408517</v>
      </c>
      <c r="K415" s="111">
        <f t="shared" si="185"/>
        <v>0.62602918062355173</v>
      </c>
      <c r="L415" s="111">
        <f t="shared" si="185"/>
        <v>0.63879875048378976</v>
      </c>
      <c r="M415" s="111">
        <f t="shared" si="185"/>
        <v>0.65052865076586985</v>
      </c>
      <c r="N415" s="111">
        <f t="shared" si="185"/>
        <v>0.66069755980498057</v>
      </c>
      <c r="O415" s="111">
        <f t="shared" si="185"/>
        <v>0.66900438584170063</v>
      </c>
      <c r="P415" s="111">
        <f t="shared" si="185"/>
        <v>0.67616875008171351</v>
      </c>
      <c r="Q415" s="111">
        <f t="shared" si="185"/>
        <v>0.68471717610081939</v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>
        <f t="shared" si="186"/>
        <v>0.73989711560118288</v>
      </c>
      <c r="V415" s="111">
        <f t="shared" si="186"/>
        <v>0.75116076023870992</v>
      </c>
      <c r="W415" s="111">
        <f t="shared" ref="W415:Y415" si="187">IF(W391=0,"",W391/W367)</f>
        <v>0.76020914040640752</v>
      </c>
      <c r="X415" s="111">
        <f t="shared" si="187"/>
        <v>0.76751961312835448</v>
      </c>
      <c r="Y415" s="111">
        <f t="shared" si="187"/>
        <v>0.77440902820825308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>
        <f t="shared" si="188"/>
        <v>0.86256907083879186</v>
      </c>
      <c r="K416" s="111">
        <f t="shared" si="188"/>
        <v>0.87647881622356594</v>
      </c>
      <c r="L416" s="111">
        <f t="shared" si="188"/>
        <v>0.88650336429604648</v>
      </c>
      <c r="M416" s="111">
        <f t="shared" si="188"/>
        <v>0.87692557535130455</v>
      </c>
      <c r="N416" s="111">
        <f t="shared" si="188"/>
        <v>0.92436854698430027</v>
      </c>
      <c r="O416" s="111">
        <f t="shared" si="188"/>
        <v>0.92169408977424949</v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>
        <f t="shared" si="190"/>
        <v>0.9288725864509223</v>
      </c>
      <c r="Y416" s="111">
        <f t="shared" si="190"/>
        <v>0.91642622195509715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>
        <f t="shared" si="191"/>
        <v>0.61317268234408517</v>
      </c>
      <c r="K417" s="112">
        <f t="shared" si="191"/>
        <v>0.62602918062355184</v>
      </c>
      <c r="L417" s="112">
        <f t="shared" si="191"/>
        <v>0.63879875048378976</v>
      </c>
      <c r="M417" s="112">
        <f t="shared" si="191"/>
        <v>0.65052865076586985</v>
      </c>
      <c r="N417" s="112">
        <f t="shared" si="191"/>
        <v>0.66069755980498057</v>
      </c>
      <c r="O417" s="112">
        <f t="shared" si="191"/>
        <v>0.66900438584170063</v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>
        <f t="shared" si="193"/>
        <v>0.76751961312835459</v>
      </c>
      <c r="Y417" s="112">
        <f t="shared" si="193"/>
        <v>0.77440902820825308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0.52670030178479621</v>
      </c>
      <c r="D419" s="112">
        <f t="shared" si="197"/>
        <v>0.52996711038006816</v>
      </c>
      <c r="E419" s="112">
        <f t="shared" si="197"/>
        <v>0.53368801982919745</v>
      </c>
      <c r="F419" s="112">
        <f t="shared" si="197"/>
        <v>0.53747085212203483</v>
      </c>
      <c r="G419" s="112">
        <f t="shared" si="197"/>
        <v>0.54167188459149673</v>
      </c>
      <c r="H419" s="112">
        <f t="shared" si="197"/>
        <v>0.54624751342769873</v>
      </c>
      <c r="I419" s="112">
        <f t="shared" si="197"/>
        <v>0.55128552537588182</v>
      </c>
      <c r="J419" s="112">
        <f t="shared" si="197"/>
        <v>0.5571455517453664</v>
      </c>
      <c r="K419" s="112">
        <f t="shared" si="197"/>
        <v>0.56413337374335948</v>
      </c>
      <c r="L419" s="112">
        <f t="shared" si="197"/>
        <v>0.57233080037918227</v>
      </c>
      <c r="M419" s="112">
        <f t="shared" si="197"/>
        <v>0.5890417743616404</v>
      </c>
      <c r="N419" s="112">
        <f t="shared" si="197"/>
        <v>0.61658793783969612</v>
      </c>
      <c r="O419" s="112">
        <f t="shared" si="197"/>
        <v>0.65685880245311024</v>
      </c>
      <c r="P419" s="112">
        <f t="shared" si="197"/>
        <v>0.70569157010955197</v>
      </c>
      <c r="Q419" s="112">
        <f t="shared" si="197"/>
        <v>0.74965871802597872</v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>
        <f t="shared" si="198"/>
        <v>0.84883287664916041</v>
      </c>
      <c r="V419" s="112">
        <f t="shared" si="198"/>
        <v>0.86479704078991015</v>
      </c>
      <c r="W419" s="112">
        <f t="shared" ref="W419:Y419" si="199">IF(W395=0,"",W395/W371)</f>
        <v>0.8746094621348206</v>
      </c>
      <c r="X419" s="112">
        <f t="shared" si="199"/>
        <v>0.87700521143328691</v>
      </c>
      <c r="Y419" s="112">
        <f t="shared" si="199"/>
        <v>0.87821836024075395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0.82663114779425473</v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>
        <f t="shared" si="200"/>
        <v>0.83154924559990451</v>
      </c>
      <c r="K420" s="113">
        <f t="shared" si="200"/>
        <v>0.8478624307585203</v>
      </c>
      <c r="L420" s="113">
        <f t="shared" si="200"/>
        <v>0.85464082627197058</v>
      </c>
      <c r="M420" s="113">
        <f t="shared" si="200"/>
        <v>0.84598044266457262</v>
      </c>
      <c r="N420" s="113">
        <f t="shared" si="200"/>
        <v>0.91071552476754369</v>
      </c>
      <c r="O420" s="113">
        <f t="shared" si="200"/>
        <v>0.91809372974639369</v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0.95801717820786969</v>
      </c>
      <c r="V420" s="113" t="str">
        <f t="shared" si="201"/>
        <v/>
      </c>
      <c r="W420" s="113">
        <f t="shared" ref="W420:Y420" si="202">IF(W396=0,"",W396/W372)</f>
        <v>0.97031634870652195</v>
      </c>
      <c r="X420" s="113">
        <f t="shared" si="202"/>
        <v>0.96569666840470003</v>
      </c>
      <c r="Y420" s="113">
        <f t="shared" si="202"/>
        <v>0.95814528961842294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0.52670030178479621</v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>
        <f t="shared" si="203"/>
        <v>0.5571455517453664</v>
      </c>
      <c r="K421" s="111">
        <f t="shared" si="203"/>
        <v>0.56413337374335948</v>
      </c>
      <c r="L421" s="111">
        <f t="shared" si="203"/>
        <v>0.57233080037918227</v>
      </c>
      <c r="M421" s="111">
        <f t="shared" si="203"/>
        <v>0.5890417743616404</v>
      </c>
      <c r="N421" s="111">
        <f t="shared" si="203"/>
        <v>0.61658793783969612</v>
      </c>
      <c r="O421" s="111">
        <f t="shared" si="203"/>
        <v>0.65685880245311024</v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0.84883287664916041</v>
      </c>
      <c r="V421" s="111" t="str">
        <f t="shared" si="204"/>
        <v/>
      </c>
      <c r="W421" s="111">
        <f t="shared" ref="W421:Y421" si="205">IF(W397=0,"",W397/W373)</f>
        <v>0.87460946213482049</v>
      </c>
      <c r="X421" s="111">
        <f t="shared" si="205"/>
        <v>0.87700521143328691</v>
      </c>
      <c r="Y421" s="111">
        <f t="shared" si="205"/>
        <v>0.87821836024075395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 t="str">
        <f t="shared" si="207"/>
        <v/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0.58832410451613271</v>
      </c>
      <c r="D423" s="112">
        <f t="shared" si="209"/>
        <v>0.58969703634187709</v>
      </c>
      <c r="E423" s="112">
        <f t="shared" si="209"/>
        <v>0.59120005665874142</v>
      </c>
      <c r="F423" s="112">
        <f t="shared" si="209"/>
        <v>0.59272121163431346</v>
      </c>
      <c r="G423" s="112">
        <f t="shared" si="209"/>
        <v>0.59436318553871637</v>
      </c>
      <c r="H423" s="112">
        <f t="shared" si="209"/>
        <v>0.59611438752153878</v>
      </c>
      <c r="I423" s="112">
        <f t="shared" si="209"/>
        <v>0.59800144852985759</v>
      </c>
      <c r="J423" s="112">
        <f t="shared" si="209"/>
        <v>0.60013115059286459</v>
      </c>
      <c r="K423" s="112">
        <f t="shared" si="209"/>
        <v>0.60259782651147253</v>
      </c>
      <c r="L423" s="112">
        <f t="shared" si="209"/>
        <v>0.60543390962611043</v>
      </c>
      <c r="M423" s="112">
        <f t="shared" si="209"/>
        <v>0.61082564521757132</v>
      </c>
      <c r="N423" s="112">
        <f t="shared" si="209"/>
        <v>0.61971613161730466</v>
      </c>
      <c r="O423" s="112">
        <f t="shared" si="209"/>
        <v>0.63327296769189756</v>
      </c>
      <c r="P423" s="112">
        <f t="shared" si="209"/>
        <v>0.65085341997999835</v>
      </c>
      <c r="Q423" s="112">
        <f t="shared" si="209"/>
        <v>0.66781481603025417</v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0.71250718092189558</v>
      </c>
      <c r="V423" s="112">
        <f t="shared" si="210"/>
        <v>0.72337132212914335</v>
      </c>
      <c r="W423" s="112">
        <f t="shared" ref="W423:Y423" si="211">IF(W399=0,"",W399/W375)</f>
        <v>0.73329388721492972</v>
      </c>
      <c r="X423" s="112">
        <f t="shared" si="211"/>
        <v>0.7444764939378623</v>
      </c>
      <c r="Y423" s="112">
        <f t="shared" si="211"/>
        <v>0.75490918633010839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0.85956493421358704</v>
      </c>
      <c r="D424" s="113">
        <f t="shared" si="212"/>
        <v>0.86288110395255002</v>
      </c>
      <c r="E424" s="113">
        <f t="shared" si="212"/>
        <v>0.83828453343391129</v>
      </c>
      <c r="F424" s="113">
        <f t="shared" si="212"/>
        <v>0.85985057105734597</v>
      </c>
      <c r="G424" s="113">
        <f t="shared" si="212"/>
        <v>0.87818595167008029</v>
      </c>
      <c r="H424" s="113">
        <f t="shared" si="212"/>
        <v>0.84343685336604868</v>
      </c>
      <c r="I424" s="113">
        <f t="shared" si="212"/>
        <v>0.8697810995114319</v>
      </c>
      <c r="J424" s="113">
        <f t="shared" si="212"/>
        <v>0.8546667660079702</v>
      </c>
      <c r="K424" s="113">
        <f t="shared" si="212"/>
        <v>0.86527813037078882</v>
      </c>
      <c r="L424" s="113">
        <f t="shared" si="212"/>
        <v>0.87132526264589694</v>
      </c>
      <c r="M424" s="113">
        <f t="shared" si="212"/>
        <v>0.85720236354442614</v>
      </c>
      <c r="N424" s="113">
        <f t="shared" si="212"/>
        <v>0.91140932769487604</v>
      </c>
      <c r="O424" s="113">
        <f t="shared" si="212"/>
        <v>0.91011960623818466</v>
      </c>
      <c r="P424" s="113">
        <f t="shared" si="212"/>
        <v>0.9139681694062981</v>
      </c>
      <c r="Q424" s="113">
        <f t="shared" si="212"/>
        <v>0.88298288966321237</v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>
        <f t="shared" si="213"/>
        <v>0.90978915259476101</v>
      </c>
      <c r="V424" s="113">
        <f t="shared" si="213"/>
        <v>0.90727360483266217</v>
      </c>
      <c r="W424" s="113">
        <f t="shared" ref="W424:Y424" si="214">IF(W400=0,"",W400/W376)</f>
        <v>0.92806572418425459</v>
      </c>
      <c r="X424" s="113">
        <f t="shared" si="214"/>
        <v>0.92020424034371584</v>
      </c>
      <c r="Y424" s="113">
        <f t="shared" si="214"/>
        <v>0.90715368948942188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0.58832410451613271</v>
      </c>
      <c r="D425" s="111">
        <f t="shared" si="215"/>
        <v>0.5896970363418772</v>
      </c>
      <c r="E425" s="111">
        <f t="shared" si="215"/>
        <v>0.59120005665874142</v>
      </c>
      <c r="F425" s="111">
        <f t="shared" si="215"/>
        <v>0.59272121163431346</v>
      </c>
      <c r="G425" s="111">
        <f t="shared" si="215"/>
        <v>0.59436318553871637</v>
      </c>
      <c r="H425" s="111">
        <f t="shared" si="215"/>
        <v>0.59611438752153878</v>
      </c>
      <c r="I425" s="111">
        <f t="shared" si="215"/>
        <v>0.59800144852985759</v>
      </c>
      <c r="J425" s="111">
        <f t="shared" si="215"/>
        <v>0.60013115059286459</v>
      </c>
      <c r="K425" s="111">
        <f t="shared" si="215"/>
        <v>0.60259782651147253</v>
      </c>
      <c r="L425" s="111">
        <f t="shared" si="215"/>
        <v>0.60543390962611043</v>
      </c>
      <c r="M425" s="111">
        <f t="shared" si="215"/>
        <v>0.61082564521757132</v>
      </c>
      <c r="N425" s="111">
        <f t="shared" si="215"/>
        <v>0.61971613161730466</v>
      </c>
      <c r="O425" s="111">
        <f t="shared" si="215"/>
        <v>0.63327296769189756</v>
      </c>
      <c r="P425" s="111">
        <f t="shared" si="215"/>
        <v>0.65085341997999835</v>
      </c>
      <c r="Q425" s="111">
        <f t="shared" si="215"/>
        <v>0.66781481603025417</v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>
        <f t="shared" si="216"/>
        <v>0.71250718092189547</v>
      </c>
      <c r="V425" s="111">
        <f t="shared" si="216"/>
        <v>0.72337132212914335</v>
      </c>
      <c r="W425" s="111">
        <f t="shared" ref="W425:Y425" si="217">IF(W401=0,"",W401/W377)</f>
        <v>0.73329388721492972</v>
      </c>
      <c r="X425" s="111">
        <f t="shared" si="217"/>
        <v>0.7444764939378623</v>
      </c>
      <c r="Y425" s="111">
        <f t="shared" si="217"/>
        <v>0.75490918633010851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0.60043955585927378</v>
      </c>
      <c r="D427" s="124">
        <f t="shared" si="221"/>
        <v>0.57996436910034965</v>
      </c>
      <c r="E427" s="124">
        <f t="shared" si="221"/>
        <v>0.58030026920169697</v>
      </c>
      <c r="F427" s="124">
        <f t="shared" si="221"/>
        <v>0.6012773204868207</v>
      </c>
      <c r="G427" s="124">
        <f t="shared" si="221"/>
        <v>0.6149215820285967</v>
      </c>
      <c r="H427" s="124">
        <f t="shared" si="221"/>
        <v>0.61256668752306509</v>
      </c>
      <c r="I427" s="124">
        <f t="shared" si="221"/>
        <v>0.61875458627131297</v>
      </c>
      <c r="J427" s="124">
        <f t="shared" si="221"/>
        <v>0.62332238513110538</v>
      </c>
      <c r="K427" s="124">
        <f t="shared" si="221"/>
        <v>0.63678518538738738</v>
      </c>
      <c r="L427" s="124">
        <f t="shared" si="221"/>
        <v>0.63678845254681726</v>
      </c>
      <c r="M427" s="124">
        <f t="shared" si="221"/>
        <v>0.65499133696498057</v>
      </c>
      <c r="N427" s="124">
        <f t="shared" si="221"/>
        <v>0.65630171771943013</v>
      </c>
      <c r="O427" s="124">
        <f t="shared" si="221"/>
        <v>0.62970074814335641</v>
      </c>
      <c r="P427" s="124">
        <f t="shared" si="221"/>
        <v>0.68025656220762254</v>
      </c>
      <c r="Q427" s="124">
        <f t="shared" si="221"/>
        <v>0.68130214242278242</v>
      </c>
      <c r="R427" s="124" t="str">
        <f t="shared" ref="R427:V427" si="222">IF(R403=0,"",R403/R379)</f>
        <v/>
      </c>
      <c r="S427" s="124" t="str">
        <f t="shared" si="222"/>
        <v/>
      </c>
      <c r="T427" s="124" t="str">
        <f t="shared" si="222"/>
        <v/>
      </c>
      <c r="U427" s="124">
        <f t="shared" si="222"/>
        <v>0.69155048765182026</v>
      </c>
      <c r="V427" s="124">
        <f t="shared" si="222"/>
        <v>0.73027028243845615</v>
      </c>
      <c r="W427" s="124">
        <f t="shared" ref="W427:Y427" si="223">IF(W403=0,"",W403/W379)</f>
        <v>0.7216359237416714</v>
      </c>
      <c r="X427" s="124">
        <f t="shared" si="223"/>
        <v>0.74944538597273813</v>
      </c>
      <c r="Y427" s="124">
        <f t="shared" si="223"/>
        <v>0.74163064415477553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0.57312152296796826</v>
      </c>
      <c r="D428" s="111">
        <f t="shared" si="224"/>
        <v>0.57340783186953104</v>
      </c>
      <c r="E428" s="111">
        <f t="shared" si="224"/>
        <v>0.57369416656139915</v>
      </c>
      <c r="F428" s="111">
        <f t="shared" si="224"/>
        <v>0.57398050477012708</v>
      </c>
      <c r="G428" s="111">
        <f t="shared" si="224"/>
        <v>0.57426686673020921</v>
      </c>
      <c r="H428" s="111">
        <f t="shared" si="224"/>
        <v>0.57455324996520107</v>
      </c>
      <c r="I428" s="111">
        <f t="shared" si="224"/>
        <v>0.57483965946088256</v>
      </c>
      <c r="J428" s="111">
        <f t="shared" si="224"/>
        <v>0.57512611564223481</v>
      </c>
      <c r="K428" s="111">
        <f t="shared" si="224"/>
        <v>0.575412635875864</v>
      </c>
      <c r="L428" s="111">
        <f t="shared" si="224"/>
        <v>0.57569922480804891</v>
      </c>
      <c r="M428" s="111">
        <f t="shared" si="224"/>
        <v>0.57591687274533709</v>
      </c>
      <c r="N428" s="111">
        <f t="shared" si="224"/>
        <v>0.57603852770447694</v>
      </c>
      <c r="O428" s="111">
        <f t="shared" si="224"/>
        <v>0.57611123767783223</v>
      </c>
      <c r="P428" s="111">
        <f t="shared" si="224"/>
        <v>0.57631412283862449</v>
      </c>
      <c r="Q428" s="111">
        <f t="shared" si="224"/>
        <v>0.57713991283793487</v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>
        <f t="shared" si="225"/>
        <v>0.5887874676226742</v>
      </c>
      <c r="V428" s="111">
        <f t="shared" si="225"/>
        <v>0.59095966746516471</v>
      </c>
      <c r="W428" s="111">
        <f t="shared" ref="W428:Y428" si="226">IF(W404=0,"",W404/W380)</f>
        <v>0.59200364320172438</v>
      </c>
      <c r="X428" s="111">
        <f t="shared" si="226"/>
        <v>0.59238803215866298</v>
      </c>
      <c r="Y428" s="111">
        <f t="shared" si="226"/>
        <v>0.59242647105435697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0.57963023690877402</v>
      </c>
      <c r="D429" s="111">
        <f t="shared" si="227"/>
        <v>0.57996727602564158</v>
      </c>
      <c r="E429" s="111">
        <f t="shared" si="227"/>
        <v>0.58030434550252152</v>
      </c>
      <c r="F429" s="111">
        <f t="shared" si="227"/>
        <v>0.58064141911940292</v>
      </c>
      <c r="G429" s="111">
        <f t="shared" si="227"/>
        <v>0.58097852069606981</v>
      </c>
      <c r="H429" s="111">
        <f t="shared" si="227"/>
        <v>0.58131564731728391</v>
      </c>
      <c r="I429" s="111">
        <f t="shared" si="227"/>
        <v>0.58165280485224036</v>
      </c>
      <c r="J429" s="111">
        <f t="shared" si="227"/>
        <v>0.5819900173449617</v>
      </c>
      <c r="K429" s="111">
        <f t="shared" si="227"/>
        <v>0.58232730523919041</v>
      </c>
      <c r="L429" s="111">
        <f t="shared" si="227"/>
        <v>0.58266467400446587</v>
      </c>
      <c r="M429" s="111">
        <f t="shared" si="227"/>
        <v>0.58292088632679084</v>
      </c>
      <c r="N429" s="111">
        <f t="shared" si="227"/>
        <v>0.58306409696316042</v>
      </c>
      <c r="O429" s="111">
        <f t="shared" si="227"/>
        <v>0.58314969019855534</v>
      </c>
      <c r="P429" s="111">
        <f t="shared" si="227"/>
        <v>0.58338852397230723</v>
      </c>
      <c r="Q429" s="111">
        <f t="shared" si="227"/>
        <v>0.58436063322412057</v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>
        <f t="shared" si="228"/>
        <v>0.59807198329702582</v>
      </c>
      <c r="V429" s="111">
        <f t="shared" si="228"/>
        <v>0.60062906871273192</v>
      </c>
      <c r="W429" s="111">
        <f t="shared" ref="W429:Y429" si="229">IF(W405=0,"",W405/W381)</f>
        <v>0.60185802337799288</v>
      </c>
      <c r="X429" s="111">
        <f t="shared" si="229"/>
        <v>0.60225595015115652</v>
      </c>
      <c r="Y429" s="111">
        <f t="shared" si="229"/>
        <v>0.60229574282847287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0.74675486926598833</v>
      </c>
      <c r="D430" s="45" t="str">
        <f t="shared" si="230"/>
        <v/>
      </c>
      <c r="E430" s="45" t="str">
        <f t="shared" si="230"/>
        <v/>
      </c>
      <c r="F430" s="45">
        <f t="shared" si="230"/>
        <v>0.75053467828064979</v>
      </c>
      <c r="G430" s="45">
        <f t="shared" si="230"/>
        <v>0.7518719309599331</v>
      </c>
      <c r="H430" s="45">
        <f t="shared" si="230"/>
        <v>0.75325659702505676</v>
      </c>
      <c r="I430" s="45">
        <f t="shared" si="230"/>
        <v>0.75469978781396618</v>
      </c>
      <c r="J430" s="45">
        <f t="shared" si="230"/>
        <v>0.75624702255627207</v>
      </c>
      <c r="K430" s="45">
        <f t="shared" si="230"/>
        <v>0.75793700457012536</v>
      </c>
      <c r="L430" s="45">
        <f t="shared" si="230"/>
        <v>0.75978008857988677</v>
      </c>
      <c r="M430" s="45">
        <f t="shared" si="230"/>
        <v>0.76241529143344933</v>
      </c>
      <c r="N430" s="45">
        <f t="shared" si="230"/>
        <v>0.76602453515391922</v>
      </c>
      <c r="O430" s="45">
        <f t="shared" si="230"/>
        <v>0.77103921810814724</v>
      </c>
      <c r="P430" s="45">
        <f t="shared" si="230"/>
        <v>0.77767092792985426</v>
      </c>
      <c r="Q430" s="45">
        <f t="shared" si="230"/>
        <v>0.78625242512262494</v>
      </c>
      <c r="R430" s="45" t="str">
        <f t="shared" ref="R430:V430" si="231">IF(R406=0,"",R406/R382)</f>
        <v/>
      </c>
      <c r="S430" s="45" t="str">
        <f t="shared" si="231"/>
        <v/>
      </c>
      <c r="T430" s="45" t="str">
        <f t="shared" si="231"/>
        <v/>
      </c>
      <c r="U430" s="45">
        <f t="shared" si="231"/>
        <v>0.84330609259695843</v>
      </c>
      <c r="V430" s="45">
        <f t="shared" si="231"/>
        <v>0.85582560975118427</v>
      </c>
      <c r="W430" s="45">
        <f t="shared" ref="W430:Y430" si="232">IF(W406=0,"",W406/W382)</f>
        <v>0.86520034251252065</v>
      </c>
      <c r="X430" s="45">
        <f t="shared" si="232"/>
        <v>0.87279146526977536</v>
      </c>
      <c r="Y430" s="45">
        <f t="shared" si="232"/>
        <v>0.87952324123371728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2.6371094345528396</v>
      </c>
      <c r="D432" s="117">
        <f t="shared" si="233"/>
        <v>1.8158395534215752</v>
      </c>
      <c r="E432" s="117">
        <f t="shared" si="233"/>
        <v>3.4203932121554397</v>
      </c>
      <c r="F432" s="117">
        <f t="shared" si="233"/>
        <v>5.6083366036846485</v>
      </c>
      <c r="G432" s="117">
        <f t="shared" si="233"/>
        <v>11.340637616928765</v>
      </c>
      <c r="H432" s="117">
        <f t="shared" si="233"/>
        <v>8.8043865563340464</v>
      </c>
      <c r="I432" s="117">
        <f t="shared" si="233"/>
        <v>5.5371391661146037</v>
      </c>
      <c r="J432" s="117">
        <f t="shared" si="233"/>
        <v>4.4332600593839748</v>
      </c>
      <c r="K432" s="117">
        <f t="shared" si="233"/>
        <v>6.8833940140034855</v>
      </c>
      <c r="L432" s="117">
        <f t="shared" si="233"/>
        <v>6.8913778218155306</v>
      </c>
      <c r="M432" s="117">
        <f t="shared" si="233"/>
        <v>5.5652940807183819</v>
      </c>
      <c r="N432" s="117">
        <f t="shared" si="233"/>
        <v>3.2974393970015248</v>
      </c>
      <c r="O432" s="117">
        <f t="shared" si="233"/>
        <v>2.4467387062640107</v>
      </c>
      <c r="P432" s="117">
        <f t="shared" si="233"/>
        <v>1.4797743180865739</v>
      </c>
      <c r="Q432" s="117">
        <f t="shared" si="233"/>
        <v>0.4205223606309938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0.79616812051544472</v>
      </c>
      <c r="V432" s="117">
        <f t="shared" si="234"/>
        <v>2.999383219800809</v>
      </c>
      <c r="W432" s="117">
        <f t="shared" ref="W432:Y432" si="235">W433+W436+W438+W451</f>
        <v>4.1602463907005225</v>
      </c>
      <c r="X432" s="117">
        <f t="shared" si="235"/>
        <v>3.7584475396401231</v>
      </c>
      <c r="Y432" s="117">
        <f t="shared" si="235"/>
        <v>4.5867551193838452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0.83744086692734743</v>
      </c>
      <c r="D438" s="122">
        <v>0.57090718616583014</v>
      </c>
      <c r="E438" s="122">
        <v>0.73643576700097835</v>
      </c>
      <c r="F438" s="122">
        <v>1.090063694690756</v>
      </c>
      <c r="G438" s="122">
        <v>2.9046452842883212</v>
      </c>
      <c r="H438" s="122">
        <v>2.3210285583563439</v>
      </c>
      <c r="I438" s="122">
        <v>0.42260832751342181</v>
      </c>
      <c r="J438" s="122">
        <v>0.23061627526250711</v>
      </c>
      <c r="K438" s="122">
        <v>1.3815745754587812</v>
      </c>
      <c r="L438" s="122">
        <v>1.5350859977375464</v>
      </c>
      <c r="M438" s="122">
        <v>1.1363909329859843</v>
      </c>
      <c r="N438" s="122">
        <v>0.65270377060823681</v>
      </c>
      <c r="O438" s="122">
        <v>0.49572970171361957</v>
      </c>
      <c r="P438" s="122">
        <v>0.30311156382847082</v>
      </c>
      <c r="Q438" s="122">
        <v>5.026960152137664E-2</v>
      </c>
      <c r="R438" s="122">
        <v>0</v>
      </c>
      <c r="S438" s="122">
        <v>0</v>
      </c>
      <c r="T438" s="122">
        <v>0</v>
      </c>
      <c r="U438" s="122">
        <v>0.16224177039798152</v>
      </c>
      <c r="V438" s="122">
        <v>0.28755326085158067</v>
      </c>
      <c r="W438" s="122">
        <v>0.24260496442417442</v>
      </c>
      <c r="X438" s="122">
        <v>0.17589881020754522</v>
      </c>
      <c r="Y438" s="122">
        <v>0.35161877048598189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0.8371514885352257</v>
      </c>
      <c r="D443" s="101">
        <v>0.57090718616583014</v>
      </c>
      <c r="E443" s="101">
        <v>0.73643576700097835</v>
      </c>
      <c r="F443" s="101">
        <v>1.090063694690756</v>
      </c>
      <c r="G443" s="101">
        <v>2.9046452842883212</v>
      </c>
      <c r="H443" s="101">
        <v>2.3210285583563439</v>
      </c>
      <c r="I443" s="101">
        <v>0.42260832751342181</v>
      </c>
      <c r="J443" s="101">
        <v>0.23040577558039338</v>
      </c>
      <c r="K443" s="101">
        <v>1.3811747887431081</v>
      </c>
      <c r="L443" s="101">
        <v>1.5347055533200282</v>
      </c>
      <c r="M443" s="101">
        <v>1.136276611235236</v>
      </c>
      <c r="N443" s="101">
        <v>0.65259707660698241</v>
      </c>
      <c r="O443" s="101">
        <v>0.49566656597414843</v>
      </c>
      <c r="P443" s="101">
        <v>0.30311156382847082</v>
      </c>
      <c r="Q443" s="101">
        <v>5.026960152137664E-2</v>
      </c>
      <c r="R443" s="101">
        <v>0</v>
      </c>
      <c r="S443" s="101">
        <v>0</v>
      </c>
      <c r="T443" s="101">
        <v>0</v>
      </c>
      <c r="U443" s="101">
        <v>0.16214723774447851</v>
      </c>
      <c r="V443" s="101">
        <v>0.28755326085158067</v>
      </c>
      <c r="W443" s="101">
        <v>0.24253978296833673</v>
      </c>
      <c r="X443" s="101">
        <v>0.17582275344917556</v>
      </c>
      <c r="Y443" s="101">
        <v>0.35133067690718711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2.8937839212176021E-4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2.1049968211373272E-4</v>
      </c>
      <c r="K444" s="104">
        <v>3.9978671567307322E-4</v>
      </c>
      <c r="L444" s="104">
        <v>3.8044441751819132E-4</v>
      </c>
      <c r="M444" s="104">
        <v>1.1432175074812865E-4</v>
      </c>
      <c r="N444" s="104">
        <v>1.0669400125445058E-4</v>
      </c>
      <c r="O444" s="104">
        <v>6.3135739471137641E-5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9.4532653503001221E-5</v>
      </c>
      <c r="V444" s="104">
        <v>0</v>
      </c>
      <c r="W444" s="104">
        <v>6.518145583769593E-5</v>
      </c>
      <c r="X444" s="104">
        <v>7.6056758369669043E-5</v>
      </c>
      <c r="Y444" s="104">
        <v>2.88093578794776E-4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2.8937839212176021E-4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2.1049968211373272E-4</v>
      </c>
      <c r="K445" s="98">
        <v>3.9978671567307322E-4</v>
      </c>
      <c r="L445" s="98">
        <v>3.8044441751819132E-4</v>
      </c>
      <c r="M445" s="98">
        <v>1.1432175074812865E-4</v>
      </c>
      <c r="N445" s="98">
        <v>1.0669400125445058E-4</v>
      </c>
      <c r="O445" s="98">
        <v>6.3135739471137641E-5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9.4532653503001221E-5</v>
      </c>
      <c r="V445" s="98">
        <v>0</v>
      </c>
      <c r="W445" s="98">
        <v>6.518145583769593E-5</v>
      </c>
      <c r="X445" s="98">
        <v>7.6056758369669043E-5</v>
      </c>
      <c r="Y445" s="98">
        <v>2.88093578794776E-4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1.7996685676254924</v>
      </c>
      <c r="D451" s="122">
        <v>1.2449323672557451</v>
      </c>
      <c r="E451" s="122">
        <v>2.6839574451544612</v>
      </c>
      <c r="F451" s="122">
        <v>4.5182729089938922</v>
      </c>
      <c r="G451" s="122">
        <v>8.4359923326404438</v>
      </c>
      <c r="H451" s="122">
        <v>6.483357997977703</v>
      </c>
      <c r="I451" s="122">
        <v>5.1145308386011816</v>
      </c>
      <c r="J451" s="122">
        <v>4.2026437841214674</v>
      </c>
      <c r="K451" s="122">
        <v>5.5018194385447048</v>
      </c>
      <c r="L451" s="122">
        <v>5.3562918240779842</v>
      </c>
      <c r="M451" s="122">
        <v>4.4289031477323979</v>
      </c>
      <c r="N451" s="122">
        <v>2.6447356263932882</v>
      </c>
      <c r="O451" s="122">
        <v>1.9510090045503912</v>
      </c>
      <c r="P451" s="122">
        <v>1.1766627542581032</v>
      </c>
      <c r="Q451" s="122">
        <v>0.37025275910961714</v>
      </c>
      <c r="R451" s="122">
        <v>0</v>
      </c>
      <c r="S451" s="122">
        <v>0</v>
      </c>
      <c r="T451" s="122">
        <v>0</v>
      </c>
      <c r="U451" s="122">
        <v>0.63392635011746323</v>
      </c>
      <c r="V451" s="122">
        <v>2.7118299589492283</v>
      </c>
      <c r="W451" s="122">
        <v>3.9176414262763477</v>
      </c>
      <c r="X451" s="122">
        <v>3.582548729432578</v>
      </c>
      <c r="Y451" s="122">
        <v>4.2351363488978633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1.7996685676254924</v>
      </c>
      <c r="D453" s="98">
        <v>1.2449323672557451</v>
      </c>
      <c r="E453" s="98">
        <v>2.6839574451544612</v>
      </c>
      <c r="F453" s="98">
        <v>4.5182729089938922</v>
      </c>
      <c r="G453" s="98">
        <v>8.4359923326404438</v>
      </c>
      <c r="H453" s="98">
        <v>6.483357997977703</v>
      </c>
      <c r="I453" s="98">
        <v>5.1145308386011816</v>
      </c>
      <c r="J453" s="98">
        <v>4.2026437841214674</v>
      </c>
      <c r="K453" s="98">
        <v>5.5018194385447048</v>
      </c>
      <c r="L453" s="98">
        <v>5.3562918240779842</v>
      </c>
      <c r="M453" s="98">
        <v>4.4289031477323979</v>
      </c>
      <c r="N453" s="98">
        <v>2.6447356263932882</v>
      </c>
      <c r="O453" s="98">
        <v>1.9510090045503912</v>
      </c>
      <c r="P453" s="98">
        <v>1.1766627542581032</v>
      </c>
      <c r="Q453" s="98">
        <v>0.37025275910961714</v>
      </c>
      <c r="R453" s="98">
        <v>0</v>
      </c>
      <c r="S453" s="98">
        <v>0</v>
      </c>
      <c r="T453" s="98">
        <v>0</v>
      </c>
      <c r="U453" s="98">
        <v>0.63392635011746323</v>
      </c>
      <c r="V453" s="98">
        <v>2.7118299589492283</v>
      </c>
      <c r="W453" s="98">
        <v>3.9176414262763477</v>
      </c>
      <c r="X453" s="98">
        <v>3.582548729432578</v>
      </c>
      <c r="Y453" s="98">
        <v>4.2351363488978633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16926.06358787604</v>
      </c>
      <c r="D456" s="117">
        <f t="shared" si="240"/>
        <v>17182.603353048515</v>
      </c>
      <c r="E456" s="117">
        <f t="shared" si="240"/>
        <v>16891.04455308395</v>
      </c>
      <c r="F456" s="117">
        <f t="shared" si="240"/>
        <v>12800.87303760288</v>
      </c>
      <c r="G456" s="117">
        <f t="shared" si="240"/>
        <v>17658.265229043493</v>
      </c>
      <c r="H456" s="117">
        <f t="shared" si="240"/>
        <v>15859.316916677117</v>
      </c>
      <c r="I456" s="117">
        <f t="shared" si="240"/>
        <v>14377.345287033457</v>
      </c>
      <c r="J456" s="117">
        <f t="shared" si="240"/>
        <v>11173.038240607651</v>
      </c>
      <c r="K456" s="117">
        <f t="shared" si="240"/>
        <v>13409.914482108776</v>
      </c>
      <c r="L456" s="117">
        <f t="shared" si="240"/>
        <v>13527.574654546348</v>
      </c>
      <c r="M456" s="117">
        <f t="shared" si="240"/>
        <v>13748.146064871624</v>
      </c>
      <c r="N456" s="117">
        <f t="shared" si="240"/>
        <v>13840.821484499858</v>
      </c>
      <c r="O456" s="117">
        <f t="shared" si="240"/>
        <v>14027.69818448096</v>
      </c>
      <c r="P456" s="117">
        <f t="shared" si="240"/>
        <v>11454.25142962537</v>
      </c>
      <c r="Q456" s="117">
        <f t="shared" si="240"/>
        <v>11820.086014286069</v>
      </c>
      <c r="R456" s="117">
        <f t="shared" ref="R456:V456" si="241">R457+R460+R462+R475</f>
        <v>0</v>
      </c>
      <c r="S456" s="117">
        <f t="shared" si="241"/>
        <v>0</v>
      </c>
      <c r="T456" s="117">
        <f t="shared" si="241"/>
        <v>0</v>
      </c>
      <c r="U456" s="117">
        <f t="shared" si="241"/>
        <v>8120.821892517868</v>
      </c>
      <c r="V456" s="117">
        <f t="shared" si="241"/>
        <v>8114.7720892451234</v>
      </c>
      <c r="W456" s="117">
        <f t="shared" ref="W456:Y456" si="242">W457+W460+W462+W475</f>
        <v>7581.5595766704218</v>
      </c>
      <c r="X456" s="117">
        <f t="shared" si="242"/>
        <v>6461.4618490244166</v>
      </c>
      <c r="Y456" s="117">
        <f t="shared" si="242"/>
        <v>5401.189019521692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14499.935632937979</v>
      </c>
      <c r="D457" s="122">
        <f t="shared" si="243"/>
        <v>14599.592737542098</v>
      </c>
      <c r="E457" s="122">
        <f t="shared" si="243"/>
        <v>14151.365550245084</v>
      </c>
      <c r="F457" s="122">
        <f t="shared" si="243"/>
        <v>10237.186025951774</v>
      </c>
      <c r="G457" s="122">
        <f t="shared" si="243"/>
        <v>15142.972300178404</v>
      </c>
      <c r="H457" s="122">
        <f t="shared" si="243"/>
        <v>13172.344025446706</v>
      </c>
      <c r="I457" s="122">
        <f t="shared" si="243"/>
        <v>11860.695533782089</v>
      </c>
      <c r="J457" s="122">
        <f t="shared" si="243"/>
        <v>8658.4062561326136</v>
      </c>
      <c r="K457" s="122">
        <f t="shared" si="243"/>
        <v>10994.814850124354</v>
      </c>
      <c r="L457" s="122">
        <f t="shared" si="243"/>
        <v>11056.23324256798</v>
      </c>
      <c r="M457" s="122">
        <f t="shared" si="243"/>
        <v>11374.289240696311</v>
      </c>
      <c r="N457" s="122">
        <f t="shared" si="243"/>
        <v>11837.210187230186</v>
      </c>
      <c r="O457" s="122">
        <f t="shared" si="243"/>
        <v>12000.483759659135</v>
      </c>
      <c r="P457" s="122">
        <f t="shared" si="243"/>
        <v>9508.0559575280367</v>
      </c>
      <c r="Q457" s="122">
        <f t="shared" si="243"/>
        <v>9614.9088148963183</v>
      </c>
      <c r="R457" s="122">
        <f t="shared" ref="R457:V457" si="244">SUM(R458:R459)</f>
        <v>0</v>
      </c>
      <c r="S457" s="122">
        <f t="shared" si="244"/>
        <v>0</v>
      </c>
      <c r="T457" s="122">
        <f t="shared" si="244"/>
        <v>0</v>
      </c>
      <c r="U457" s="122">
        <f t="shared" si="244"/>
        <v>5838.0119970050055</v>
      </c>
      <c r="V457" s="122">
        <f t="shared" si="244"/>
        <v>5537.1556511963545</v>
      </c>
      <c r="W457" s="122">
        <f t="shared" ref="W457:Y457" si="245">SUM(W458:W459)</f>
        <v>5146.9504722880074</v>
      </c>
      <c r="X457" s="122">
        <f t="shared" si="245"/>
        <v>4221.8040150671768</v>
      </c>
      <c r="Y457" s="122">
        <f t="shared" si="245"/>
        <v>3133.9446191549323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14428.911759181761</v>
      </c>
      <c r="D458" s="98">
        <v>14527.770793628502</v>
      </c>
      <c r="E458" s="98">
        <v>14082.197396192259</v>
      </c>
      <c r="F458" s="98">
        <v>10186.624210997459</v>
      </c>
      <c r="G458" s="98">
        <v>15068.583846564521</v>
      </c>
      <c r="H458" s="98">
        <v>13107.95019270227</v>
      </c>
      <c r="I458" s="98">
        <v>11802.575839024237</v>
      </c>
      <c r="J458" s="98">
        <v>8615.7072523714542</v>
      </c>
      <c r="K458" s="98">
        <v>10940.520746389546</v>
      </c>
      <c r="L458" s="98">
        <v>11001.418931143249</v>
      </c>
      <c r="M458" s="98">
        <v>11318.01107041622</v>
      </c>
      <c r="N458" s="98">
        <v>11780.200612999579</v>
      </c>
      <c r="O458" s="98">
        <v>11942.500173324388</v>
      </c>
      <c r="P458" s="98">
        <v>9461.5869667281477</v>
      </c>
      <c r="Q458" s="98">
        <v>9567.3442171603474</v>
      </c>
      <c r="R458" s="98">
        <v>0</v>
      </c>
      <c r="S458" s="98">
        <v>0</v>
      </c>
      <c r="T458" s="98">
        <v>0</v>
      </c>
      <c r="U458" s="98">
        <v>5807.2612886707975</v>
      </c>
      <c r="V458" s="98">
        <v>5507.0994269910116</v>
      </c>
      <c r="W458" s="98">
        <v>5118.736046650657</v>
      </c>
      <c r="X458" s="98">
        <v>4198.6675530972971</v>
      </c>
      <c r="Y458" s="98">
        <v>3116.715030185745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71.0238737562171</v>
      </c>
      <c r="D459" s="98">
        <v>71.82194391359613</v>
      </c>
      <c r="E459" s="98">
        <v>69.168154052824804</v>
      </c>
      <c r="F459" s="98">
        <v>50.561814954314563</v>
      </c>
      <c r="G459" s="98">
        <v>74.388453613882334</v>
      </c>
      <c r="H459" s="98">
        <v>64.393832744436395</v>
      </c>
      <c r="I459" s="98">
        <v>58.119694757852336</v>
      </c>
      <c r="J459" s="98">
        <v>42.699003761159794</v>
      </c>
      <c r="K459" s="98">
        <v>54.294103734809106</v>
      </c>
      <c r="L459" s="98">
        <v>54.814311424729723</v>
      </c>
      <c r="M459" s="98">
        <v>56.278170280090904</v>
      </c>
      <c r="N459" s="98">
        <v>57.009574230608138</v>
      </c>
      <c r="O459" s="98">
        <v>57.983586334746938</v>
      </c>
      <c r="P459" s="98">
        <v>46.468990799889831</v>
      </c>
      <c r="Q459" s="98">
        <v>47.564597735971503</v>
      </c>
      <c r="R459" s="98">
        <v>0</v>
      </c>
      <c r="S459" s="98">
        <v>0</v>
      </c>
      <c r="T459" s="98">
        <v>0</v>
      </c>
      <c r="U459" s="98">
        <v>30.75070833420834</v>
      </c>
      <c r="V459" s="98">
        <v>30.056224205343167</v>
      </c>
      <c r="W459" s="98">
        <v>28.21442563735069</v>
      </c>
      <c r="X459" s="98">
        <v>23.136461969879601</v>
      </c>
      <c r="Y459" s="98">
        <v>17.22958896918713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6.6770792504324641</v>
      </c>
      <c r="D460" s="122">
        <f t="shared" si="246"/>
        <v>12.161858336939483</v>
      </c>
      <c r="E460" s="122">
        <f t="shared" si="246"/>
        <v>22.535322075035605</v>
      </c>
      <c r="F460" s="122">
        <f t="shared" si="246"/>
        <v>13.265915662277541</v>
      </c>
      <c r="G460" s="122">
        <f t="shared" si="246"/>
        <v>15.455505247339278</v>
      </c>
      <c r="H460" s="122">
        <f t="shared" si="246"/>
        <v>26.595891956842259</v>
      </c>
      <c r="I460" s="122">
        <f t="shared" si="246"/>
        <v>40.531490652299063</v>
      </c>
      <c r="J460" s="122">
        <f t="shared" si="246"/>
        <v>28.92507125825701</v>
      </c>
      <c r="K460" s="122">
        <f t="shared" si="246"/>
        <v>31.046542025802928</v>
      </c>
      <c r="L460" s="122">
        <f t="shared" si="246"/>
        <v>35.45559666170697</v>
      </c>
      <c r="M460" s="122">
        <f t="shared" si="246"/>
        <v>34.194690782669326</v>
      </c>
      <c r="N460" s="122">
        <f t="shared" si="246"/>
        <v>66.553819671046696</v>
      </c>
      <c r="O460" s="122">
        <f t="shared" si="246"/>
        <v>39.319926250071681</v>
      </c>
      <c r="P460" s="122">
        <f t="shared" si="246"/>
        <v>26.078038238334095</v>
      </c>
      <c r="Q460" s="122">
        <f t="shared" si="246"/>
        <v>34.035501280286354</v>
      </c>
      <c r="R460" s="122">
        <f t="shared" si="246"/>
        <v>0</v>
      </c>
      <c r="S460" s="122">
        <f t="shared" si="246"/>
        <v>0</v>
      </c>
      <c r="T460" s="122">
        <f t="shared" si="246"/>
        <v>0</v>
      </c>
      <c r="U460" s="122">
        <f t="shared" si="246"/>
        <v>98.534854857846739</v>
      </c>
      <c r="V460" s="122">
        <f t="shared" si="246"/>
        <v>58.199994720725755</v>
      </c>
      <c r="W460" s="122">
        <f t="shared" si="246"/>
        <v>176.8296603114878</v>
      </c>
      <c r="X460" s="122">
        <f t="shared" si="246"/>
        <v>125.23401667151843</v>
      </c>
      <c r="Y460" s="122">
        <f t="shared" si="246"/>
        <v>84.042343047823266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6.6770792504324641</v>
      </c>
      <c r="D461" s="98">
        <f>RES_hhdet_in_fech!D86</f>
        <v>12.161858336939483</v>
      </c>
      <c r="E461" s="98">
        <f>RES_hhdet_in_fech!E86</f>
        <v>22.535322075035605</v>
      </c>
      <c r="F461" s="98">
        <f>RES_hhdet_in_fech!F86</f>
        <v>13.265915662277541</v>
      </c>
      <c r="G461" s="98">
        <f>RES_hhdet_in_fech!G86</f>
        <v>15.455505247339278</v>
      </c>
      <c r="H461" s="98">
        <f>RES_hhdet_in_fech!H86</f>
        <v>26.595891956842259</v>
      </c>
      <c r="I461" s="98">
        <f>RES_hhdet_in_fech!I86</f>
        <v>40.531490652299063</v>
      </c>
      <c r="J461" s="98">
        <f>RES_hhdet_in_fech!J86</f>
        <v>28.92507125825701</v>
      </c>
      <c r="K461" s="98">
        <f>RES_hhdet_in_fech!K86</f>
        <v>31.046542025802928</v>
      </c>
      <c r="L461" s="98">
        <f>RES_hhdet_in_fech!L86</f>
        <v>35.45559666170697</v>
      </c>
      <c r="M461" s="98">
        <f>RES_hhdet_in_fech!M86</f>
        <v>34.194690782669326</v>
      </c>
      <c r="N461" s="98">
        <f>RES_hhdet_in_fech!N86</f>
        <v>66.553819671046696</v>
      </c>
      <c r="O461" s="98">
        <f>RES_hhdet_in_fech!O86</f>
        <v>39.319926250071681</v>
      </c>
      <c r="P461" s="98">
        <f>RES_hhdet_in_fech!P86</f>
        <v>26.078038238334095</v>
      </c>
      <c r="Q461" s="98">
        <f>RES_hhdet_in_fech!Q86</f>
        <v>34.035501280286354</v>
      </c>
      <c r="R461" s="98">
        <f>RES_hhdet_in_fech!R86</f>
        <v>0</v>
      </c>
      <c r="S461" s="98">
        <f>RES_hhdet_in_fech!S86</f>
        <v>0</v>
      </c>
      <c r="T461" s="98">
        <f>RES_hhdet_in_fech!T86</f>
        <v>0</v>
      </c>
      <c r="U461" s="98">
        <f>RES_hhdet_in_fech!U86</f>
        <v>98.534854857846739</v>
      </c>
      <c r="V461" s="98">
        <f>RES_hhdet_in_fech!V86</f>
        <v>58.199994720725755</v>
      </c>
      <c r="W461" s="98">
        <f>RES_hhdet_in_fech!W86</f>
        <v>176.8296603114878</v>
      </c>
      <c r="X461" s="98">
        <f>RES_hhdet_in_fech!X86</f>
        <v>125.23401667151843</v>
      </c>
      <c r="Y461" s="98">
        <f>RES_hhdet_in_fech!Y86</f>
        <v>84.042343047823266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1694.957272851371</v>
      </c>
      <c r="D462" s="122">
        <v>1785.1149480903518</v>
      </c>
      <c r="E462" s="122">
        <v>1918.6455207121874</v>
      </c>
      <c r="F462" s="122">
        <v>1803.4170605092531</v>
      </c>
      <c r="G462" s="122">
        <v>1783.8182217448482</v>
      </c>
      <c r="H462" s="122">
        <v>1955.4522038225059</v>
      </c>
      <c r="I462" s="122">
        <v>1820.7345273514438</v>
      </c>
      <c r="J462" s="122">
        <v>1887.6088360777908</v>
      </c>
      <c r="K462" s="122">
        <v>1842.0998626251042</v>
      </c>
      <c r="L462" s="122">
        <v>1866.101362256536</v>
      </c>
      <c r="M462" s="122">
        <v>1848.0311697971065</v>
      </c>
      <c r="N462" s="122">
        <v>1510.9750368740492</v>
      </c>
      <c r="O462" s="122">
        <v>1535.7938982557907</v>
      </c>
      <c r="P462" s="122">
        <v>1519.903517216329</v>
      </c>
      <c r="Q462" s="122">
        <v>1744.8556230338859</v>
      </c>
      <c r="R462" s="122">
        <v>0</v>
      </c>
      <c r="S462" s="122">
        <v>0</v>
      </c>
      <c r="T462" s="122">
        <v>0</v>
      </c>
      <c r="U462" s="122">
        <v>1644.7314237185353</v>
      </c>
      <c r="V462" s="122">
        <v>1735.0579880537678</v>
      </c>
      <c r="W462" s="122">
        <v>1535.9163108463329</v>
      </c>
      <c r="X462" s="122">
        <v>1480.6437154529742</v>
      </c>
      <c r="Y462" s="122">
        <v>1562.6281306210922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1920.2015619874821</v>
      </c>
      <c r="D463" s="98">
        <v>1995.718821874576</v>
      </c>
      <c r="E463" s="98">
        <v>1764.8733200161748</v>
      </c>
      <c r="F463" s="98">
        <v>1357.7878249997084</v>
      </c>
      <c r="G463" s="98">
        <v>2085.2331230567574</v>
      </c>
      <c r="H463" s="98">
        <v>1911.0693572423004</v>
      </c>
      <c r="I463" s="98">
        <v>1991.6814290686698</v>
      </c>
      <c r="J463" s="98">
        <v>1504.1235989691233</v>
      </c>
      <c r="K463" s="98">
        <v>1835.2252670835073</v>
      </c>
      <c r="L463" s="98">
        <v>1694.8061165519034</v>
      </c>
      <c r="M463" s="98">
        <v>1702.3305526534027</v>
      </c>
      <c r="N463" s="98">
        <v>1676.4316102593291</v>
      </c>
      <c r="O463" s="98">
        <v>1719.6319542831366</v>
      </c>
      <c r="P463" s="98">
        <v>1694.5271652245726</v>
      </c>
      <c r="Q463" s="98">
        <v>1693.3967944873557</v>
      </c>
      <c r="R463" s="98">
        <v>0</v>
      </c>
      <c r="S463" s="98">
        <v>0</v>
      </c>
      <c r="T463" s="98">
        <v>0</v>
      </c>
      <c r="U463" s="98">
        <v>1839.027737226917</v>
      </c>
      <c r="V463" s="98">
        <v>1324.8551792156707</v>
      </c>
      <c r="W463" s="98">
        <v>1478.8718758672649</v>
      </c>
      <c r="X463" s="98">
        <v>1547.1860725263041</v>
      </c>
      <c r="Y463" s="98">
        <v>1526.2602061706382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1068.8799755560049</v>
      </c>
      <c r="K464" s="98">
        <v>1311.92387365114</v>
      </c>
      <c r="L464" s="98">
        <v>1221.5342483925631</v>
      </c>
      <c r="M464" s="98">
        <v>1263.9474913622551</v>
      </c>
      <c r="N464" s="98">
        <v>1199.3878481653351</v>
      </c>
      <c r="O464" s="98">
        <v>1249.5191260098998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1281.1124552414226</v>
      </c>
      <c r="Y464" s="98">
        <v>1297.0222692908865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379.74869275684654</v>
      </c>
      <c r="K465" s="101">
        <v>433.32362179528735</v>
      </c>
      <c r="L465" s="101">
        <v>383.83042078455281</v>
      </c>
      <c r="M465" s="101">
        <v>445.12836496176834</v>
      </c>
      <c r="N465" s="101">
        <v>267.34687093314142</v>
      </c>
      <c r="O465" s="101">
        <v>295.60733834948985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391.95657161883662</v>
      </c>
      <c r="Y465" s="101">
        <v>480.50261228130586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689.13128279915827</v>
      </c>
      <c r="K466" s="104">
        <v>878.60025185585266</v>
      </c>
      <c r="L466" s="104">
        <v>837.70382760801033</v>
      </c>
      <c r="M466" s="104">
        <v>818.81912640048665</v>
      </c>
      <c r="N466" s="104">
        <v>932.04097723219354</v>
      </c>
      <c r="O466" s="104">
        <v>953.9117876604098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889.1558836225862</v>
      </c>
      <c r="Y466" s="104">
        <v>816.51965700958044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1819.0002248790584</v>
      </c>
      <c r="D467" s="101">
        <v>2049.949580154605</v>
      </c>
      <c r="E467" s="101">
        <v>2032.5550907759994</v>
      </c>
      <c r="F467" s="101">
        <v>1763.565009994066</v>
      </c>
      <c r="G467" s="101">
        <v>2111.7723360016316</v>
      </c>
      <c r="H467" s="101">
        <v>2171.1843568179288</v>
      </c>
      <c r="I467" s="101">
        <v>1847.4671292562462</v>
      </c>
      <c r="J467" s="101">
        <v>1817.7213255368399</v>
      </c>
      <c r="K467" s="101">
        <v>1888.2561621588138</v>
      </c>
      <c r="L467" s="101">
        <v>2446.9595936636811</v>
      </c>
      <c r="M467" s="101">
        <v>1925.3649461537993</v>
      </c>
      <c r="N467" s="101">
        <v>1487.7535327282674</v>
      </c>
      <c r="O467" s="101">
        <v>1627.1552347580005</v>
      </c>
      <c r="P467" s="101">
        <v>1445.6692522148314</v>
      </c>
      <c r="Q467" s="101">
        <v>1409.5287230240542</v>
      </c>
      <c r="R467" s="101">
        <v>0</v>
      </c>
      <c r="S467" s="101">
        <v>0</v>
      </c>
      <c r="T467" s="101">
        <v>0</v>
      </c>
      <c r="U467" s="101">
        <v>1691.4736772844672</v>
      </c>
      <c r="V467" s="101">
        <v>1296.9899748010207</v>
      </c>
      <c r="W467" s="101">
        <v>1348.1119022164808</v>
      </c>
      <c r="X467" s="101">
        <v>1325.349351319988</v>
      </c>
      <c r="Y467" s="101">
        <v>1342.5539088148337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1159.2527588411351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1218.0851248601482</v>
      </c>
      <c r="K468" s="104">
        <v>1260.5313508568706</v>
      </c>
      <c r="L468" s="104">
        <v>1642.4933856631585</v>
      </c>
      <c r="M468" s="104">
        <v>1342.8231303805144</v>
      </c>
      <c r="N468" s="104">
        <v>1008.4815749110292</v>
      </c>
      <c r="O468" s="104">
        <v>1164.3917616380861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1498.4274204459659</v>
      </c>
      <c r="V468" s="104">
        <v>0</v>
      </c>
      <c r="W468" s="104">
        <v>1212.1033190836019</v>
      </c>
      <c r="X468" s="104">
        <v>1200.4839555506487</v>
      </c>
      <c r="Y468" s="104">
        <v>1230.0363337106635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424.63225937923374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463.32911188970911</v>
      </c>
      <c r="K469" s="98">
        <v>439.98361911546169</v>
      </c>
      <c r="L469" s="98">
        <v>558.26204366700597</v>
      </c>
      <c r="M469" s="98">
        <v>503.26532289192039</v>
      </c>
      <c r="N469" s="98">
        <v>234.84328502916571</v>
      </c>
      <c r="O469" s="98">
        <v>277.93510948731131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416.15008585578977</v>
      </c>
      <c r="V469" s="98">
        <v>0</v>
      </c>
      <c r="W469" s="98">
        <v>286.9407282870925</v>
      </c>
      <c r="X469" s="98">
        <v>334.81580546605488</v>
      </c>
      <c r="Y469" s="98">
        <v>422.74693137696772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734.62049946190155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754.75601297043931</v>
      </c>
      <c r="K470" s="98">
        <v>820.54773174140905</v>
      </c>
      <c r="L470" s="98">
        <v>1084.2313419961527</v>
      </c>
      <c r="M470" s="98">
        <v>839.55780748859411</v>
      </c>
      <c r="N470" s="98">
        <v>773.63828988186344</v>
      </c>
      <c r="O470" s="98">
        <v>886.45665215077497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1082.2773345901765</v>
      </c>
      <c r="V470" s="98">
        <v>0</v>
      </c>
      <c r="W470" s="98">
        <v>925.16259079650933</v>
      </c>
      <c r="X470" s="98">
        <v>865.66815008459378</v>
      </c>
      <c r="Y470" s="98">
        <v>807.28940233369565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1709.30597540749</v>
      </c>
      <c r="D471" s="101">
        <v>1732.9257740603928</v>
      </c>
      <c r="E471" s="101">
        <v>1908.6743494042378</v>
      </c>
      <c r="F471" s="101">
        <v>1815.1096418555489</v>
      </c>
      <c r="G471" s="101">
        <v>1744.0620154534611</v>
      </c>
      <c r="H471" s="101">
        <v>1937.6077653553866</v>
      </c>
      <c r="I471" s="101">
        <v>1840.8333102366541</v>
      </c>
      <c r="J471" s="101">
        <v>1954.8580595713929</v>
      </c>
      <c r="K471" s="101">
        <v>1875.6952871399335</v>
      </c>
      <c r="L471" s="101">
        <v>1866.4109007480149</v>
      </c>
      <c r="M471" s="101">
        <v>1887.2214145449104</v>
      </c>
      <c r="N471" s="101">
        <v>1564.7510477698161</v>
      </c>
      <c r="O471" s="101">
        <v>1550.5411290571781</v>
      </c>
      <c r="P471" s="101">
        <v>1557.6794076237954</v>
      </c>
      <c r="Q471" s="101">
        <v>1785.1102768512474</v>
      </c>
      <c r="R471" s="101">
        <v>0</v>
      </c>
      <c r="S471" s="101">
        <v>0</v>
      </c>
      <c r="T471" s="101">
        <v>0</v>
      </c>
      <c r="U471" s="101">
        <v>1672.5366234548758</v>
      </c>
      <c r="V471" s="101">
        <v>1811.9132194477093</v>
      </c>
      <c r="W471" s="101">
        <v>1580.076032252131</v>
      </c>
      <c r="X471" s="101">
        <v>1526.1606037892393</v>
      </c>
      <c r="Y471" s="101">
        <v>1615.0202577035368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1170.5887064275851</v>
      </c>
      <c r="D472" s="104">
        <v>1184.7570532281957</v>
      </c>
      <c r="E472" s="104">
        <v>1346.2502837810637</v>
      </c>
      <c r="F472" s="104">
        <v>1250.9216905389289</v>
      </c>
      <c r="G472" s="104">
        <v>1179.8316710353408</v>
      </c>
      <c r="H472" s="104">
        <v>1368.5113987693533</v>
      </c>
      <c r="I472" s="104">
        <v>1265.538150058735</v>
      </c>
      <c r="J472" s="104">
        <v>1373.9688092554998</v>
      </c>
      <c r="K472" s="104">
        <v>1308.1366428068977</v>
      </c>
      <c r="L472" s="104">
        <v>1298.2310530617867</v>
      </c>
      <c r="M472" s="104">
        <v>1345.7592845416973</v>
      </c>
      <c r="N472" s="104">
        <v>1064.7457492270794</v>
      </c>
      <c r="O472" s="104">
        <v>1079.1599457450154</v>
      </c>
      <c r="P472" s="104">
        <v>1109.5573800409077</v>
      </c>
      <c r="Q472" s="104">
        <v>1350.3676701533957</v>
      </c>
      <c r="R472" s="104">
        <v>0</v>
      </c>
      <c r="S472" s="104">
        <v>0</v>
      </c>
      <c r="T472" s="104">
        <v>0</v>
      </c>
      <c r="U472" s="104">
        <v>1310.207997026989</v>
      </c>
      <c r="V472" s="104">
        <v>1446.0172888260099</v>
      </c>
      <c r="W472" s="104">
        <v>1250.1185060486923</v>
      </c>
      <c r="X472" s="104">
        <v>1237.818847146799</v>
      </c>
      <c r="Y472" s="104">
        <v>1348.2791655307703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399.32311752858516</v>
      </c>
      <c r="D473" s="98">
        <v>395.9332337614818</v>
      </c>
      <c r="E473" s="98">
        <v>532.55754141493151</v>
      </c>
      <c r="F473" s="98">
        <v>430.4568899463481</v>
      </c>
      <c r="G473" s="98">
        <v>354.30726963858086</v>
      </c>
      <c r="H473" s="98">
        <v>530.49290238628214</v>
      </c>
      <c r="I473" s="98">
        <v>409.9442294612968</v>
      </c>
      <c r="J473" s="98">
        <v>499.37205848702649</v>
      </c>
      <c r="K473" s="98">
        <v>443.46665923434489</v>
      </c>
      <c r="L473" s="98">
        <v>423.37530733918464</v>
      </c>
      <c r="M473" s="98">
        <v>493.79215950170584</v>
      </c>
      <c r="N473" s="98">
        <v>248.04244828793352</v>
      </c>
      <c r="O473" s="98">
        <v>264.48914945013257</v>
      </c>
      <c r="P473" s="98">
        <v>273.40165425135342</v>
      </c>
      <c r="Q473" s="98">
        <v>475.68684661132346</v>
      </c>
      <c r="R473" s="98">
        <v>0</v>
      </c>
      <c r="S473" s="98">
        <v>0</v>
      </c>
      <c r="T473" s="98">
        <v>0</v>
      </c>
      <c r="U473" s="98">
        <v>411.12322063534702</v>
      </c>
      <c r="V473" s="98">
        <v>484.70741202428712</v>
      </c>
      <c r="W473" s="98">
        <v>337.17400953964261</v>
      </c>
      <c r="X473" s="98">
        <v>386.55032856713183</v>
      </c>
      <c r="Y473" s="98">
        <v>510.76066125603342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771.26558889899968</v>
      </c>
      <c r="D474" s="98">
        <v>788.8238194667141</v>
      </c>
      <c r="E474" s="98">
        <v>813.69274236613217</v>
      </c>
      <c r="F474" s="98">
        <v>820.46480059258079</v>
      </c>
      <c r="G474" s="98">
        <v>825.52440139676025</v>
      </c>
      <c r="H474" s="98">
        <v>838.01849638307112</v>
      </c>
      <c r="I474" s="98">
        <v>855.593920597438</v>
      </c>
      <c r="J474" s="98">
        <v>874.5967507684735</v>
      </c>
      <c r="K474" s="98">
        <v>864.66998357255284</v>
      </c>
      <c r="L474" s="98">
        <v>874.85574572260214</v>
      </c>
      <c r="M474" s="98">
        <v>851.96712503999152</v>
      </c>
      <c r="N474" s="98">
        <v>816.70330093914595</v>
      </c>
      <c r="O474" s="98">
        <v>814.67079629488296</v>
      </c>
      <c r="P474" s="98">
        <v>836.15572578955414</v>
      </c>
      <c r="Q474" s="98">
        <v>874.68082354207218</v>
      </c>
      <c r="R474" s="98">
        <v>0</v>
      </c>
      <c r="S474" s="98">
        <v>0</v>
      </c>
      <c r="T474" s="98">
        <v>0</v>
      </c>
      <c r="U474" s="98">
        <v>899.08477639164187</v>
      </c>
      <c r="V474" s="98">
        <v>961.30987680172257</v>
      </c>
      <c r="W474" s="98">
        <v>912.9444965090496</v>
      </c>
      <c r="X474" s="98">
        <v>851.26851857966699</v>
      </c>
      <c r="Y474" s="98">
        <v>837.51850427473687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724.49360283625924</v>
      </c>
      <c r="D475" s="122">
        <v>785.7338090791244</v>
      </c>
      <c r="E475" s="122">
        <v>798.49816005164553</v>
      </c>
      <c r="F475" s="122">
        <v>747.00403547957478</v>
      </c>
      <c r="G475" s="122">
        <v>716.01920187290352</v>
      </c>
      <c r="H475" s="122">
        <v>704.9247954510621</v>
      </c>
      <c r="I475" s="122">
        <v>655.38373524762335</v>
      </c>
      <c r="J475" s="122">
        <v>598.09807713899113</v>
      </c>
      <c r="K475" s="122">
        <v>541.95322733351543</v>
      </c>
      <c r="L475" s="122">
        <v>569.7844530601252</v>
      </c>
      <c r="M475" s="122">
        <v>491.63096359553765</v>
      </c>
      <c r="N475" s="122">
        <v>426.08244072457683</v>
      </c>
      <c r="O475" s="122">
        <v>452.1006003159635</v>
      </c>
      <c r="P475" s="122">
        <v>400.21391664266929</v>
      </c>
      <c r="Q475" s="122">
        <v>426.28607507557922</v>
      </c>
      <c r="R475" s="122">
        <v>0</v>
      </c>
      <c r="S475" s="122">
        <v>0</v>
      </c>
      <c r="T475" s="122">
        <v>0</v>
      </c>
      <c r="U475" s="122">
        <v>539.54361693648013</v>
      </c>
      <c r="V475" s="122">
        <v>784.35845527427546</v>
      </c>
      <c r="W475" s="122">
        <v>721.86313322459387</v>
      </c>
      <c r="X475" s="122">
        <v>633.78010183274716</v>
      </c>
      <c r="Y475" s="122">
        <v>620.57392669784417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748.9168719492078</v>
      </c>
      <c r="D476" s="98">
        <v>809.93838645805181</v>
      </c>
      <c r="E476" s="98">
        <v>729.06235704939877</v>
      </c>
      <c r="F476" s="98">
        <v>567.22679091984833</v>
      </c>
      <c r="G476" s="98">
        <v>841.48441062731092</v>
      </c>
      <c r="H476" s="98">
        <v>736.35074132244665</v>
      </c>
      <c r="I476" s="98">
        <v>739.0564288386347</v>
      </c>
      <c r="J476" s="98">
        <v>549.39581952783942</v>
      </c>
      <c r="K476" s="98">
        <v>636.99097505905161</v>
      </c>
      <c r="L476" s="98">
        <v>572.58191666266816</v>
      </c>
      <c r="M476" s="98">
        <v>551.5533387494977</v>
      </c>
      <c r="N476" s="98">
        <v>534.64989286326693</v>
      </c>
      <c r="O476" s="98">
        <v>547.06433404951053</v>
      </c>
      <c r="P476" s="98">
        <v>529.92379046933377</v>
      </c>
      <c r="Q476" s="98">
        <v>545.57437091391762</v>
      </c>
      <c r="R476" s="98">
        <v>0</v>
      </c>
      <c r="S476" s="98">
        <v>0</v>
      </c>
      <c r="T476" s="98">
        <v>0</v>
      </c>
      <c r="U476" s="98">
        <v>736.02971249877294</v>
      </c>
      <c r="V476" s="98">
        <v>730.30879941688352</v>
      </c>
      <c r="W476" s="98">
        <v>814.97555467653331</v>
      </c>
      <c r="X476" s="98">
        <v>821.03733266416771</v>
      </c>
      <c r="Y476" s="98">
        <v>772.53106447293055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738.07259579735762</v>
      </c>
      <c r="D477" s="98">
        <v>785.72339850820879</v>
      </c>
      <c r="E477" s="98">
        <v>798.5450888182055</v>
      </c>
      <c r="F477" s="98">
        <v>763.9231236967961</v>
      </c>
      <c r="G477" s="98">
        <v>763.94277358529325</v>
      </c>
      <c r="H477" s="98">
        <v>758.40170842405553</v>
      </c>
      <c r="I477" s="98">
        <v>691.34716679531391</v>
      </c>
      <c r="J477" s="98">
        <v>615.93398313493219</v>
      </c>
      <c r="K477" s="98">
        <v>616.34819469797139</v>
      </c>
      <c r="L477" s="98">
        <v>652.68025017644959</v>
      </c>
      <c r="M477" s="98">
        <v>539.4511727294506</v>
      </c>
      <c r="N477" s="98">
        <v>457.21848458334182</v>
      </c>
      <c r="O477" s="98">
        <v>497.20386795361668</v>
      </c>
      <c r="P477" s="98">
        <v>467.16137643084579</v>
      </c>
      <c r="Q477" s="98">
        <v>498.14198676355062</v>
      </c>
      <c r="R477" s="98">
        <v>0</v>
      </c>
      <c r="S477" s="98">
        <v>0</v>
      </c>
      <c r="T477" s="98">
        <v>0</v>
      </c>
      <c r="U477" s="98">
        <v>644.49425125412733</v>
      </c>
      <c r="V477" s="98">
        <v>899.21460183876104</v>
      </c>
      <c r="W477" s="98">
        <v>873.09149896724352</v>
      </c>
      <c r="X477" s="98">
        <v>790.5281625953811</v>
      </c>
      <c r="Y477" s="98">
        <v>753.49986999972361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641.48571129574634</v>
      </c>
      <c r="D478" s="33">
        <v>0</v>
      </c>
      <c r="E478" s="33">
        <v>0</v>
      </c>
      <c r="F478" s="33">
        <v>645.0525400308868</v>
      </c>
      <c r="G478" s="33">
        <v>571.07649013664491</v>
      </c>
      <c r="H478" s="33">
        <v>535.18619725207986</v>
      </c>
      <c r="I478" s="33">
        <v>550.32241074600563</v>
      </c>
      <c r="J478" s="33">
        <v>547.53554203879787</v>
      </c>
      <c r="K478" s="33">
        <v>427.1939276410065</v>
      </c>
      <c r="L478" s="33">
        <v>442.48960200633775</v>
      </c>
      <c r="M478" s="33">
        <v>434.22285618584925</v>
      </c>
      <c r="N478" s="33">
        <v>386.37712897097538</v>
      </c>
      <c r="O478" s="33">
        <v>354.33326698417557</v>
      </c>
      <c r="P478" s="33">
        <v>349.69384299405078</v>
      </c>
      <c r="Q478" s="33">
        <v>368.60456979305093</v>
      </c>
      <c r="R478" s="33">
        <v>0</v>
      </c>
      <c r="S478" s="33">
        <v>0</v>
      </c>
      <c r="T478" s="33">
        <v>0</v>
      </c>
      <c r="U478" s="33">
        <v>426.65581634956561</v>
      </c>
      <c r="V478" s="33">
        <v>698.09724103682925</v>
      </c>
      <c r="W478" s="33">
        <v>597.92851914363996</v>
      </c>
      <c r="X478" s="33">
        <v>543.43024138544399</v>
      </c>
      <c r="Y478" s="33">
        <v>528.31592304434287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8846.6911850936922</v>
      </c>
      <c r="D480" s="117">
        <f t="shared" si="247"/>
        <v>9111.6850211009969</v>
      </c>
      <c r="E480" s="117">
        <f t="shared" si="247"/>
        <v>9142.5730216144802</v>
      </c>
      <c r="F480" s="117">
        <f t="shared" si="247"/>
        <v>7073.2342713596599</v>
      </c>
      <c r="G480" s="117">
        <f t="shared" si="247"/>
        <v>9867.6146006319359</v>
      </c>
      <c r="H480" s="117">
        <f t="shared" si="247"/>
        <v>9045.54988981721</v>
      </c>
      <c r="I480" s="117">
        <f t="shared" si="247"/>
        <v>8390.3536828927681</v>
      </c>
      <c r="J480" s="117">
        <f t="shared" si="247"/>
        <v>6651.0923655533343</v>
      </c>
      <c r="K480" s="117">
        <f t="shared" si="247"/>
        <v>8068.6792245922416</v>
      </c>
      <c r="L480" s="117">
        <f t="shared" si="247"/>
        <v>8264.5233002302284</v>
      </c>
      <c r="M480" s="117">
        <f t="shared" si="247"/>
        <v>8531.382568561663</v>
      </c>
      <c r="N480" s="117">
        <f t="shared" si="247"/>
        <v>8800.0084593832362</v>
      </c>
      <c r="O480" s="117">
        <f t="shared" si="247"/>
        <v>8921.0974787670475</v>
      </c>
      <c r="P480" s="117">
        <f t="shared" si="247"/>
        <v>7386.2906131109294</v>
      </c>
      <c r="Q480" s="117">
        <f t="shared" si="247"/>
        <v>7744.2675263693718</v>
      </c>
      <c r="R480" s="117">
        <f t="shared" ref="R480:V480" si="248">R481+R484+R486+R499</f>
        <v>0</v>
      </c>
      <c r="S480" s="117">
        <f t="shared" si="248"/>
        <v>0</v>
      </c>
      <c r="T480" s="117">
        <f t="shared" si="248"/>
        <v>0</v>
      </c>
      <c r="U480" s="117">
        <f t="shared" si="248"/>
        <v>5932.6584905870868</v>
      </c>
      <c r="V480" s="117">
        <f t="shared" si="248"/>
        <v>5911.9266032437326</v>
      </c>
      <c r="W480" s="117">
        <f t="shared" ref="W480:Y480" si="249">W481+W484+W486+W499</f>
        <v>5939.5323415304047</v>
      </c>
      <c r="X480" s="117">
        <f t="shared" si="249"/>
        <v>5066.9519919995946</v>
      </c>
      <c r="Y480" s="117">
        <f t="shared" si="249"/>
        <v>4232.555866003655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7399.2333261210479</v>
      </c>
      <c r="D481" s="122">
        <f t="shared" si="250"/>
        <v>7595.215002955807</v>
      </c>
      <c r="E481" s="122">
        <f t="shared" si="250"/>
        <v>7503.6813789667358</v>
      </c>
      <c r="F481" s="122">
        <f t="shared" si="250"/>
        <v>5531.9466517032261</v>
      </c>
      <c r="G481" s="122">
        <f t="shared" si="250"/>
        <v>8336.955863128258</v>
      </c>
      <c r="H481" s="122">
        <f t="shared" si="250"/>
        <v>7386.8677659154464</v>
      </c>
      <c r="I481" s="122">
        <f t="shared" si="250"/>
        <v>6773.4777071325025</v>
      </c>
      <c r="J481" s="122">
        <f t="shared" si="250"/>
        <v>5034.0670847448282</v>
      </c>
      <c r="K481" s="122">
        <f t="shared" si="250"/>
        <v>6505.5117313107812</v>
      </c>
      <c r="L481" s="122">
        <f t="shared" si="250"/>
        <v>6654.8091603935081</v>
      </c>
      <c r="M481" s="122">
        <f t="shared" si="250"/>
        <v>6952.8656339061072</v>
      </c>
      <c r="N481" s="122">
        <f t="shared" si="250"/>
        <v>7331.4741838493101</v>
      </c>
      <c r="O481" s="122">
        <f t="shared" si="250"/>
        <v>7512.3739686600802</v>
      </c>
      <c r="P481" s="122">
        <f t="shared" si="250"/>
        <v>6006.7590644896309</v>
      </c>
      <c r="Q481" s="122">
        <f t="shared" si="250"/>
        <v>6140.1847245148829</v>
      </c>
      <c r="R481" s="122">
        <f t="shared" ref="R481:V481" si="251">SUM(R482:R483)</f>
        <v>0</v>
      </c>
      <c r="S481" s="122">
        <f t="shared" si="251"/>
        <v>0</v>
      </c>
      <c r="T481" s="122">
        <f t="shared" si="251"/>
        <v>0</v>
      </c>
      <c r="U481" s="122">
        <f t="shared" si="251"/>
        <v>3986.3497415658562</v>
      </c>
      <c r="V481" s="122">
        <f t="shared" si="251"/>
        <v>3831.0373294207175</v>
      </c>
      <c r="W481" s="122">
        <f t="shared" ref="W481:Y481" si="252">SUM(W482:W483)</f>
        <v>3598.3600971375072</v>
      </c>
      <c r="X481" s="122">
        <f t="shared" si="252"/>
        <v>2979.7263396304397</v>
      </c>
      <c r="Y481" s="122">
        <f t="shared" si="252"/>
        <v>2231.6374643723875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7328.2094523648311</v>
      </c>
      <c r="D482" s="98">
        <v>7523.3930590422106</v>
      </c>
      <c r="E482" s="98">
        <v>7434.5132249139106</v>
      </c>
      <c r="F482" s="98">
        <v>5481.3848367489118</v>
      </c>
      <c r="G482" s="98">
        <v>8262.567409514375</v>
      </c>
      <c r="H482" s="98">
        <v>7322.4739331710098</v>
      </c>
      <c r="I482" s="98">
        <v>6715.3580123746506</v>
      </c>
      <c r="J482" s="98">
        <v>4991.3680809836687</v>
      </c>
      <c r="K482" s="98">
        <v>6451.2176275759721</v>
      </c>
      <c r="L482" s="98">
        <v>6599.9948489687786</v>
      </c>
      <c r="M482" s="98">
        <v>6896.587463626016</v>
      </c>
      <c r="N482" s="98">
        <v>7274.4646096187016</v>
      </c>
      <c r="O482" s="98">
        <v>7454.3903823253331</v>
      </c>
      <c r="P482" s="98">
        <v>5960.2900736897409</v>
      </c>
      <c r="Q482" s="98">
        <v>6092.6201267789111</v>
      </c>
      <c r="R482" s="98">
        <v>0</v>
      </c>
      <c r="S482" s="98">
        <v>0</v>
      </c>
      <c r="T482" s="98">
        <v>0</v>
      </c>
      <c r="U482" s="98">
        <v>3955.5990332316478</v>
      </c>
      <c r="V482" s="98">
        <v>3800.9811052153741</v>
      </c>
      <c r="W482" s="98">
        <v>3570.1456715001564</v>
      </c>
      <c r="X482" s="98">
        <v>2956.58987766056</v>
      </c>
      <c r="Y482" s="98">
        <v>2214.4078754032003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71.0238737562171</v>
      </c>
      <c r="D483" s="98">
        <v>71.82194391359613</v>
      </c>
      <c r="E483" s="98">
        <v>69.168154052824804</v>
      </c>
      <c r="F483" s="98">
        <v>50.561814954314563</v>
      </c>
      <c r="G483" s="98">
        <v>74.388453613882334</v>
      </c>
      <c r="H483" s="98">
        <v>64.393832744436395</v>
      </c>
      <c r="I483" s="98">
        <v>58.119694757852336</v>
      </c>
      <c r="J483" s="98">
        <v>42.699003761159794</v>
      </c>
      <c r="K483" s="98">
        <v>54.294103734809106</v>
      </c>
      <c r="L483" s="98">
        <v>54.814311424729723</v>
      </c>
      <c r="M483" s="98">
        <v>56.278170280090904</v>
      </c>
      <c r="N483" s="98">
        <v>57.009574230608138</v>
      </c>
      <c r="O483" s="98">
        <v>57.983586334746938</v>
      </c>
      <c r="P483" s="98">
        <v>46.468990799889831</v>
      </c>
      <c r="Q483" s="98">
        <v>47.564597735971503</v>
      </c>
      <c r="R483" s="98">
        <v>0</v>
      </c>
      <c r="S483" s="98">
        <v>0</v>
      </c>
      <c r="T483" s="98">
        <v>0</v>
      </c>
      <c r="U483" s="98">
        <v>30.75070833420834</v>
      </c>
      <c r="V483" s="98">
        <v>30.056224205343167</v>
      </c>
      <c r="W483" s="98">
        <v>28.21442563735069</v>
      </c>
      <c r="X483" s="98">
        <v>23.136461969879601</v>
      </c>
      <c r="Y483" s="98">
        <v>17.22958896918713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14.499099749521788</v>
      </c>
      <c r="D484" s="122">
        <f t="shared" si="253"/>
        <v>27.471871023461315</v>
      </c>
      <c r="E484" s="122">
        <f t="shared" si="253"/>
        <v>52.902706892540607</v>
      </c>
      <c r="F484" s="122">
        <f t="shared" si="253"/>
        <v>32.328370088218428</v>
      </c>
      <c r="G484" s="122">
        <f t="shared" si="253"/>
        <v>39.065083665937813</v>
      </c>
      <c r="H484" s="122">
        <f t="shared" si="253"/>
        <v>69.664390405705092</v>
      </c>
      <c r="I484" s="122">
        <f t="shared" si="253"/>
        <v>109.93789325183766</v>
      </c>
      <c r="J484" s="122">
        <f t="shared" si="253"/>
        <v>81.198205365318572</v>
      </c>
      <c r="K484" s="122">
        <f t="shared" si="253"/>
        <v>90.162418464328098</v>
      </c>
      <c r="L484" s="122">
        <f t="shared" si="253"/>
        <v>106.48022792616506</v>
      </c>
      <c r="M484" s="122">
        <f t="shared" si="253"/>
        <v>106.57645081391719</v>
      </c>
      <c r="N484" s="122">
        <f t="shared" si="253"/>
        <v>216.19442962820543</v>
      </c>
      <c r="O484" s="122">
        <f t="shared" si="253"/>
        <v>133.60701414358337</v>
      </c>
      <c r="P484" s="122">
        <f t="shared" si="253"/>
        <v>92.597817229231495</v>
      </c>
      <c r="Q484" s="122">
        <f t="shared" si="253"/>
        <v>124.84586281253117</v>
      </c>
      <c r="R484" s="122">
        <f t="shared" si="253"/>
        <v>0</v>
      </c>
      <c r="S484" s="122">
        <f t="shared" si="253"/>
        <v>0</v>
      </c>
      <c r="T484" s="122">
        <f t="shared" si="253"/>
        <v>0</v>
      </c>
      <c r="U484" s="122">
        <f t="shared" si="253"/>
        <v>364.87208052385438</v>
      </c>
      <c r="V484" s="122">
        <f t="shared" si="253"/>
        <v>216.09299121799779</v>
      </c>
      <c r="W484" s="122">
        <f t="shared" si="253"/>
        <v>662.34037256705824</v>
      </c>
      <c r="X484" s="122">
        <f t="shared" si="253"/>
        <v>474.17979715928857</v>
      </c>
      <c r="Y484" s="122">
        <f t="shared" si="253"/>
        <v>322.07011326379541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14.499099749521788</v>
      </c>
      <c r="D485" s="98">
        <f>RES_hhdet_in_tesh!D86</f>
        <v>27.471871023461315</v>
      </c>
      <c r="E485" s="98">
        <f>RES_hhdet_in_tesh!E86</f>
        <v>52.902706892540607</v>
      </c>
      <c r="F485" s="98">
        <f>RES_hhdet_in_tesh!F86</f>
        <v>32.328370088218428</v>
      </c>
      <c r="G485" s="98">
        <f>RES_hhdet_in_tesh!G86</f>
        <v>39.065083665937813</v>
      </c>
      <c r="H485" s="98">
        <f>RES_hhdet_in_tesh!H86</f>
        <v>69.664390405705092</v>
      </c>
      <c r="I485" s="98">
        <f>RES_hhdet_in_tesh!I86</f>
        <v>109.93789325183766</v>
      </c>
      <c r="J485" s="98">
        <f>RES_hhdet_in_tesh!J86</f>
        <v>81.198205365318572</v>
      </c>
      <c r="K485" s="98">
        <f>RES_hhdet_in_tesh!K86</f>
        <v>90.162418464328098</v>
      </c>
      <c r="L485" s="98">
        <f>RES_hhdet_in_tesh!L86</f>
        <v>106.48022792616506</v>
      </c>
      <c r="M485" s="98">
        <f>RES_hhdet_in_tesh!M86</f>
        <v>106.57645081391719</v>
      </c>
      <c r="N485" s="98">
        <f>RES_hhdet_in_tesh!N86</f>
        <v>216.19442962820543</v>
      </c>
      <c r="O485" s="98">
        <f>RES_hhdet_in_tesh!O86</f>
        <v>133.60701414358337</v>
      </c>
      <c r="P485" s="98">
        <f>RES_hhdet_in_tesh!P86</f>
        <v>92.597817229231495</v>
      </c>
      <c r="Q485" s="98">
        <f>RES_hhdet_in_tesh!Q86</f>
        <v>124.84586281253117</v>
      </c>
      <c r="R485" s="98">
        <f>RES_hhdet_in_tesh!R86</f>
        <v>0</v>
      </c>
      <c r="S485" s="98">
        <f>RES_hhdet_in_tesh!S86</f>
        <v>0</v>
      </c>
      <c r="T485" s="98">
        <f>RES_hhdet_in_tesh!T86</f>
        <v>0</v>
      </c>
      <c r="U485" s="98">
        <f>RES_hhdet_in_tesh!U86</f>
        <v>364.87208052385438</v>
      </c>
      <c r="V485" s="98">
        <f>RES_hhdet_in_tesh!V86</f>
        <v>216.09299121799779</v>
      </c>
      <c r="W485" s="98">
        <f>RES_hhdet_in_tesh!W86</f>
        <v>662.34037256705824</v>
      </c>
      <c r="X485" s="98">
        <f>RES_hhdet_in_tesh!X86</f>
        <v>474.17979715928857</v>
      </c>
      <c r="Y485" s="98">
        <f>RES_hhdet_in_tesh!Y86</f>
        <v>322.07011326379541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997.94414211323522</v>
      </c>
      <c r="D486" s="122">
        <v>1033.3005342583394</v>
      </c>
      <c r="E486" s="122">
        <v>1122.620238520175</v>
      </c>
      <c r="F486" s="122">
        <v>1059.802664722215</v>
      </c>
      <c r="G486" s="122">
        <v>1051.2979934592029</v>
      </c>
      <c r="H486" s="122">
        <v>1157.204286593726</v>
      </c>
      <c r="I486" s="122">
        <v>1101.4163905563362</v>
      </c>
      <c r="J486" s="122">
        <v>1163.019155458584</v>
      </c>
      <c r="K486" s="122">
        <v>1127.8972884782672</v>
      </c>
      <c r="L486" s="122">
        <v>1140.4017517611626</v>
      </c>
      <c r="M486" s="122">
        <v>1149.9264617028164</v>
      </c>
      <c r="N486" s="122">
        <v>972.7012081680931</v>
      </c>
      <c r="O486" s="122">
        <v>990.42840970836255</v>
      </c>
      <c r="P486" s="122">
        <v>1014.6855883090764</v>
      </c>
      <c r="Q486" s="122">
        <v>1188.8073228079663</v>
      </c>
      <c r="R486" s="122">
        <v>0</v>
      </c>
      <c r="S486" s="122">
        <v>0</v>
      </c>
      <c r="T486" s="122">
        <v>0</v>
      </c>
      <c r="U486" s="122">
        <v>1208.3150170955273</v>
      </c>
      <c r="V486" s="122">
        <v>1292.0026119388808</v>
      </c>
      <c r="W486" s="122">
        <v>1157.9095028662518</v>
      </c>
      <c r="X486" s="122">
        <v>1138.0622821699822</v>
      </c>
      <c r="Y486" s="122">
        <v>1218.6116473648913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1006.6486523045842</v>
      </c>
      <c r="D487" s="98">
        <v>1071.0262454706944</v>
      </c>
      <c r="E487" s="98">
        <v>969.27000982936795</v>
      </c>
      <c r="F487" s="98">
        <v>762.86749316927455</v>
      </c>
      <c r="G487" s="98">
        <v>1198.1423483445326</v>
      </c>
      <c r="H487" s="98">
        <v>1122.5653161851255</v>
      </c>
      <c r="I487" s="98">
        <v>1195.5633210852443</v>
      </c>
      <c r="J487" s="98">
        <v>922.28750175693631</v>
      </c>
      <c r="K487" s="98">
        <v>1148.904570211927</v>
      </c>
      <c r="L487" s="98">
        <v>1082.6400295656401</v>
      </c>
      <c r="M487" s="98">
        <v>1107.4147975751357</v>
      </c>
      <c r="N487" s="98">
        <v>1107.6142740782732</v>
      </c>
      <c r="O487" s="98">
        <v>1150.4413194489532</v>
      </c>
      <c r="P487" s="98">
        <v>1145.7863152894085</v>
      </c>
      <c r="Q487" s="98">
        <v>1159.4978711395618</v>
      </c>
      <c r="R487" s="98">
        <v>0</v>
      </c>
      <c r="S487" s="98">
        <v>0</v>
      </c>
      <c r="T487" s="98">
        <v>0</v>
      </c>
      <c r="U487" s="98">
        <v>1360.6913182847659</v>
      </c>
      <c r="V487" s="98">
        <v>995.17922362583545</v>
      </c>
      <c r="W487" s="98">
        <v>1124.2519175242646</v>
      </c>
      <c r="X487" s="98">
        <v>1187.4956558229671</v>
      </c>
      <c r="Y487" s="98">
        <v>1181.949683053532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921.98280735353364</v>
      </c>
      <c r="K488" s="98">
        <v>1149.8734837531863</v>
      </c>
      <c r="L488" s="98">
        <v>1082.8942208028498</v>
      </c>
      <c r="M488" s="98">
        <v>1108.3878810766837</v>
      </c>
      <c r="N488" s="98">
        <v>1108.6764024792174</v>
      </c>
      <c r="O488" s="98">
        <v>1151.6743935032102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1189.9902398345916</v>
      </c>
      <c r="Y488" s="98">
        <v>1188.6252180378735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232.85152455437546</v>
      </c>
      <c r="K489" s="101">
        <v>271.27323189733357</v>
      </c>
      <c r="L489" s="101">
        <v>245.19039319483954</v>
      </c>
      <c r="M489" s="101">
        <v>289.56875467619687</v>
      </c>
      <c r="N489" s="101">
        <v>176.63542524702362</v>
      </c>
      <c r="O489" s="101">
        <v>197.76260584280027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300.83435621200567</v>
      </c>
      <c r="Y489" s="101">
        <v>372.10556102829304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689.13128279915827</v>
      </c>
      <c r="K490" s="104">
        <v>878.60025185585266</v>
      </c>
      <c r="L490" s="104">
        <v>837.70382760801033</v>
      </c>
      <c r="M490" s="104">
        <v>818.81912640048665</v>
      </c>
      <c r="N490" s="104">
        <v>932.04097723219354</v>
      </c>
      <c r="O490" s="104">
        <v>953.9117876604098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889.1558836225862</v>
      </c>
      <c r="Y490" s="104">
        <v>816.51965700958044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958.06796739041215</v>
      </c>
      <c r="D491" s="101">
        <v>1086.4058554193698</v>
      </c>
      <c r="E491" s="101">
        <v>1084.7503015899979</v>
      </c>
      <c r="F491" s="101">
        <v>947.86478869411576</v>
      </c>
      <c r="G491" s="101">
        <v>1143.8877010701913</v>
      </c>
      <c r="H491" s="101">
        <v>1186.0040561049109</v>
      </c>
      <c r="I491" s="101">
        <v>1018.4818869667018</v>
      </c>
      <c r="J491" s="101">
        <v>1012.7353508355413</v>
      </c>
      <c r="K491" s="101">
        <v>1065.2283192503396</v>
      </c>
      <c r="L491" s="101">
        <v>1400.4703427370534</v>
      </c>
      <c r="M491" s="101">
        <v>1134.1203841761383</v>
      </c>
      <c r="N491" s="101">
        <v>917.3308827586452</v>
      </c>
      <c r="O491" s="101">
        <v>1068.8112389084495</v>
      </c>
      <c r="P491" s="101">
        <v>1020.1966044545862</v>
      </c>
      <c r="Q491" s="101">
        <v>1056.6654955230074</v>
      </c>
      <c r="R491" s="101">
        <v>0</v>
      </c>
      <c r="S491" s="101">
        <v>0</v>
      </c>
      <c r="T491" s="101">
        <v>0</v>
      </c>
      <c r="U491" s="101">
        <v>1435.7784672657078</v>
      </c>
      <c r="V491" s="101">
        <v>1121.6330921421029</v>
      </c>
      <c r="W491" s="101">
        <v>1179.0714256951062</v>
      </c>
      <c r="X491" s="101">
        <v>1162.3382880773559</v>
      </c>
      <c r="Y491" s="101">
        <v>1179.0554923341779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958.27443862450389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1012.8977666539218</v>
      </c>
      <c r="K492" s="104">
        <v>1068.7571751848275</v>
      </c>
      <c r="L492" s="104">
        <v>1403.7419042694082</v>
      </c>
      <c r="M492" s="104">
        <v>1136.0021062595347</v>
      </c>
      <c r="N492" s="104">
        <v>918.43982671349681</v>
      </c>
      <c r="O492" s="104">
        <v>1069.0207753282843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1435.5192090849416</v>
      </c>
      <c r="V492" s="104">
        <v>0</v>
      </c>
      <c r="W492" s="104">
        <v>1176.1236668282568</v>
      </c>
      <c r="X492" s="104">
        <v>1159.3033563485576</v>
      </c>
      <c r="Y492" s="104">
        <v>1178.5535192043869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223.65393916260223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258.14175368348259</v>
      </c>
      <c r="K493" s="98">
        <v>248.20944344341868</v>
      </c>
      <c r="L493" s="98">
        <v>319.51056227325552</v>
      </c>
      <c r="M493" s="98">
        <v>296.44429877094069</v>
      </c>
      <c r="N493" s="98">
        <v>144.80153683163326</v>
      </c>
      <c r="O493" s="98">
        <v>182.56412317750937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353.24187449476511</v>
      </c>
      <c r="V493" s="98">
        <v>0</v>
      </c>
      <c r="W493" s="98">
        <v>250.96107603174761</v>
      </c>
      <c r="X493" s="98">
        <v>293.63520626396371</v>
      </c>
      <c r="Y493" s="98">
        <v>371.26411687069111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734.62049946190155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754.75601297043931</v>
      </c>
      <c r="K494" s="98">
        <v>820.54773174140905</v>
      </c>
      <c r="L494" s="98">
        <v>1084.2313419961527</v>
      </c>
      <c r="M494" s="98">
        <v>839.55780748859411</v>
      </c>
      <c r="N494" s="98">
        <v>773.63828988186344</v>
      </c>
      <c r="O494" s="98">
        <v>886.45665215077497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1082.2773345901765</v>
      </c>
      <c r="V494" s="98">
        <v>0</v>
      </c>
      <c r="W494" s="98">
        <v>925.16259079650933</v>
      </c>
      <c r="X494" s="98">
        <v>865.66815008459378</v>
      </c>
      <c r="Y494" s="98">
        <v>807.28940233369565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1005.6259073256864</v>
      </c>
      <c r="D495" s="101">
        <v>1021.9011931638672</v>
      </c>
      <c r="E495" s="101">
        <v>1128.4083835108718</v>
      </c>
      <c r="F495" s="101">
        <v>1075.8539861697459</v>
      </c>
      <c r="G495" s="101">
        <v>1036.6062552819931</v>
      </c>
      <c r="H495" s="101">
        <v>1155.0358663018037</v>
      </c>
      <c r="I495" s="101">
        <v>1100.8209860235318</v>
      </c>
      <c r="J495" s="101">
        <v>1173.1712165363149</v>
      </c>
      <c r="K495" s="101">
        <v>1130.2899032283365</v>
      </c>
      <c r="L495" s="101">
        <v>1129.988448608661</v>
      </c>
      <c r="M495" s="101">
        <v>1152.7632382078123</v>
      </c>
      <c r="N495" s="101">
        <v>969.70146626803489</v>
      </c>
      <c r="O495" s="101">
        <v>981.91578232638471</v>
      </c>
      <c r="P495" s="101">
        <v>1013.8209696843652</v>
      </c>
      <c r="Q495" s="101">
        <v>1192.1230911291318</v>
      </c>
      <c r="R495" s="101">
        <v>0</v>
      </c>
      <c r="S495" s="101">
        <v>0</v>
      </c>
      <c r="T495" s="101">
        <v>0</v>
      </c>
      <c r="U495" s="101">
        <v>1191.6943545664594</v>
      </c>
      <c r="V495" s="101">
        <v>1310.6860611351619</v>
      </c>
      <c r="W495" s="101">
        <v>1158.6600957853077</v>
      </c>
      <c r="X495" s="101">
        <v>1136.1906954951041</v>
      </c>
      <c r="Y495" s="101">
        <v>1219.1936286496191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1006.197004431595</v>
      </c>
      <c r="D496" s="104">
        <v>1022.3044740051156</v>
      </c>
      <c r="E496" s="104">
        <v>1128.5407910246797</v>
      </c>
      <c r="F496" s="104">
        <v>1075.6057299579188</v>
      </c>
      <c r="G496" s="104">
        <v>1036.1115988386721</v>
      </c>
      <c r="H496" s="104">
        <v>1154.2529479735933</v>
      </c>
      <c r="I496" s="104">
        <v>1100.7411636317499</v>
      </c>
      <c r="J496" s="104">
        <v>1174.2854788022198</v>
      </c>
      <c r="K496" s="104">
        <v>1131.9020285574729</v>
      </c>
      <c r="L496" s="104">
        <v>1131.1815132841207</v>
      </c>
      <c r="M496" s="104">
        <v>1153.5880394709986</v>
      </c>
      <c r="N496" s="104">
        <v>970.4192074690294</v>
      </c>
      <c r="O496" s="104">
        <v>982.16462488947411</v>
      </c>
      <c r="P496" s="104">
        <v>1014.1001274872365</v>
      </c>
      <c r="Q496" s="104">
        <v>1192.3515474998248</v>
      </c>
      <c r="R496" s="104">
        <v>0</v>
      </c>
      <c r="S496" s="104">
        <v>0</v>
      </c>
      <c r="T496" s="104">
        <v>0</v>
      </c>
      <c r="U496" s="104">
        <v>1192.0130233380635</v>
      </c>
      <c r="V496" s="104">
        <v>1311.9333182835267</v>
      </c>
      <c r="W496" s="104">
        <v>1160.1921366322181</v>
      </c>
      <c r="X496" s="104">
        <v>1139.0461519218541</v>
      </c>
      <c r="Y496" s="104">
        <v>1223.0964194729572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234.93141553259531</v>
      </c>
      <c r="D497" s="98">
        <v>233.48065453840144</v>
      </c>
      <c r="E497" s="98">
        <v>314.84804865854761</v>
      </c>
      <c r="F497" s="98">
        <v>255.14092936533785</v>
      </c>
      <c r="G497" s="98">
        <v>210.58719744191183</v>
      </c>
      <c r="H497" s="98">
        <v>316.23445159052204</v>
      </c>
      <c r="I497" s="98">
        <v>245.1472430343118</v>
      </c>
      <c r="J497" s="98">
        <v>299.68872803374649</v>
      </c>
      <c r="K497" s="98">
        <v>267.23204498492009</v>
      </c>
      <c r="L497" s="98">
        <v>256.3257675615186</v>
      </c>
      <c r="M497" s="98">
        <v>301.62091443100735</v>
      </c>
      <c r="N497" s="98">
        <v>153.71590652988348</v>
      </c>
      <c r="O497" s="98">
        <v>167.49382859459129</v>
      </c>
      <c r="P497" s="98">
        <v>177.94440169768239</v>
      </c>
      <c r="Q497" s="98">
        <v>317.67072395775267</v>
      </c>
      <c r="R497" s="98">
        <v>0</v>
      </c>
      <c r="S497" s="98">
        <v>0</v>
      </c>
      <c r="T497" s="98">
        <v>0</v>
      </c>
      <c r="U497" s="98">
        <v>292.92824694642161</v>
      </c>
      <c r="V497" s="98">
        <v>350.62344148180404</v>
      </c>
      <c r="W497" s="98">
        <v>247.2476401231684</v>
      </c>
      <c r="X497" s="98">
        <v>287.77763334218702</v>
      </c>
      <c r="Y497" s="98">
        <v>385.5779151982203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771.26558889899968</v>
      </c>
      <c r="D498" s="98">
        <v>788.8238194667141</v>
      </c>
      <c r="E498" s="98">
        <v>813.69274236613217</v>
      </c>
      <c r="F498" s="98">
        <v>820.46480059258079</v>
      </c>
      <c r="G498" s="98">
        <v>825.52440139676025</v>
      </c>
      <c r="H498" s="98">
        <v>838.01849638307112</v>
      </c>
      <c r="I498" s="98">
        <v>855.593920597438</v>
      </c>
      <c r="J498" s="98">
        <v>874.5967507684735</v>
      </c>
      <c r="K498" s="98">
        <v>864.66998357255284</v>
      </c>
      <c r="L498" s="98">
        <v>874.85574572260214</v>
      </c>
      <c r="M498" s="98">
        <v>851.96712503999152</v>
      </c>
      <c r="N498" s="98">
        <v>816.70330093914595</v>
      </c>
      <c r="O498" s="98">
        <v>814.67079629488296</v>
      </c>
      <c r="P498" s="98">
        <v>836.15572578955414</v>
      </c>
      <c r="Q498" s="98">
        <v>874.68082354207218</v>
      </c>
      <c r="R498" s="98">
        <v>0</v>
      </c>
      <c r="S498" s="98">
        <v>0</v>
      </c>
      <c r="T498" s="98">
        <v>0</v>
      </c>
      <c r="U498" s="98">
        <v>899.08477639164187</v>
      </c>
      <c r="V498" s="98">
        <v>961.30987680172257</v>
      </c>
      <c r="W498" s="98">
        <v>912.9444965090496</v>
      </c>
      <c r="X498" s="98">
        <v>851.26851857966699</v>
      </c>
      <c r="Y498" s="98">
        <v>837.51850427473687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435.01461710988849</v>
      </c>
      <c r="D499" s="122">
        <v>455.69761286338905</v>
      </c>
      <c r="E499" s="122">
        <v>463.36869723502952</v>
      </c>
      <c r="F499" s="122">
        <v>449.15658484600067</v>
      </c>
      <c r="G499" s="122">
        <v>440.29566037853891</v>
      </c>
      <c r="H499" s="122">
        <v>431.81344690233135</v>
      </c>
      <c r="I499" s="122">
        <v>405.52169195209098</v>
      </c>
      <c r="J499" s="122">
        <v>372.80791998460387</v>
      </c>
      <c r="K499" s="122">
        <v>345.10778633886542</v>
      </c>
      <c r="L499" s="122">
        <v>362.83216014939183</v>
      </c>
      <c r="M499" s="122">
        <v>322.01402213882284</v>
      </c>
      <c r="N499" s="122">
        <v>279.63863773762699</v>
      </c>
      <c r="O499" s="122">
        <v>284.68808625502282</v>
      </c>
      <c r="P499" s="122">
        <v>272.24814308299017</v>
      </c>
      <c r="Q499" s="122">
        <v>290.42961623399123</v>
      </c>
      <c r="R499" s="122">
        <v>0</v>
      </c>
      <c r="S499" s="122">
        <v>0</v>
      </c>
      <c r="T499" s="122">
        <v>0</v>
      </c>
      <c r="U499" s="122">
        <v>373.12165140184965</v>
      </c>
      <c r="V499" s="122">
        <v>572.79367066613634</v>
      </c>
      <c r="W499" s="122">
        <v>520.92236895958695</v>
      </c>
      <c r="X499" s="122">
        <v>474.98357303988456</v>
      </c>
      <c r="Y499" s="122">
        <v>460.2366410025806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429.22037822793681</v>
      </c>
      <c r="D500" s="98">
        <v>464.42501412681781</v>
      </c>
      <c r="E500" s="98">
        <v>418.25882129874401</v>
      </c>
      <c r="F500" s="98">
        <v>325.57711977131385</v>
      </c>
      <c r="G500" s="98">
        <v>483.23661589326264</v>
      </c>
      <c r="H500" s="98">
        <v>423.07271154109674</v>
      </c>
      <c r="I500" s="98">
        <v>424.83894587597678</v>
      </c>
      <c r="J500" s="98">
        <v>315.97188363512851</v>
      </c>
      <c r="K500" s="98">
        <v>366.53265598786555</v>
      </c>
      <c r="L500" s="98">
        <v>329.6349655618049</v>
      </c>
      <c r="M500" s="98">
        <v>317.64887400486026</v>
      </c>
      <c r="N500" s="98">
        <v>307.97893712231263</v>
      </c>
      <c r="O500" s="98">
        <v>315.16991057866255</v>
      </c>
      <c r="P500" s="98">
        <v>305.40256447565315</v>
      </c>
      <c r="Q500" s="98">
        <v>314.87274487586961</v>
      </c>
      <c r="R500" s="98">
        <v>0</v>
      </c>
      <c r="S500" s="98">
        <v>0</v>
      </c>
      <c r="T500" s="98">
        <v>0</v>
      </c>
      <c r="U500" s="98">
        <v>433.36507051719758</v>
      </c>
      <c r="V500" s="98">
        <v>431.58304525028512</v>
      </c>
      <c r="W500" s="98">
        <v>482.46849748885387</v>
      </c>
      <c r="X500" s="98">
        <v>486.37268982572391</v>
      </c>
      <c r="Y500" s="98">
        <v>457.66785230556428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427.80919355789615</v>
      </c>
      <c r="D501" s="98">
        <v>455.69385914241548</v>
      </c>
      <c r="E501" s="98">
        <v>463.39918512090162</v>
      </c>
      <c r="F501" s="98">
        <v>443.56540664143489</v>
      </c>
      <c r="G501" s="98">
        <v>443.83434249403626</v>
      </c>
      <c r="H501" s="98">
        <v>440.8707800590638</v>
      </c>
      <c r="I501" s="98">
        <v>402.12401869314397</v>
      </c>
      <c r="J501" s="98">
        <v>358.4674295280505</v>
      </c>
      <c r="K501" s="98">
        <v>358.91638330750948</v>
      </c>
      <c r="L501" s="98">
        <v>380.29372519821425</v>
      </c>
      <c r="M501" s="98">
        <v>314.45735573747811</v>
      </c>
      <c r="N501" s="98">
        <v>266.58768282845085</v>
      </c>
      <c r="O501" s="98">
        <v>289.94428156267503</v>
      </c>
      <c r="P501" s="98">
        <v>272.53658585286252</v>
      </c>
      <c r="Q501" s="98">
        <v>291.09456682066991</v>
      </c>
      <c r="R501" s="98">
        <v>0</v>
      </c>
      <c r="S501" s="98">
        <v>0</v>
      </c>
      <c r="T501" s="98">
        <v>0</v>
      </c>
      <c r="U501" s="98">
        <v>385.45395507108753</v>
      </c>
      <c r="V501" s="98">
        <v>540.09442887530508</v>
      </c>
      <c r="W501" s="98">
        <v>525.47712379655411</v>
      </c>
      <c r="X501" s="98">
        <v>476.10028968512921</v>
      </c>
      <c r="Y501" s="98">
        <v>453.82976392264129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479.03257847465466</v>
      </c>
      <c r="D502" s="33">
        <v>0</v>
      </c>
      <c r="E502" s="33">
        <v>0</v>
      </c>
      <c r="F502" s="33">
        <v>484.13430060619766</v>
      </c>
      <c r="G502" s="33">
        <v>429.37638336486037</v>
      </c>
      <c r="H502" s="33">
        <v>403.13253371688234</v>
      </c>
      <c r="I502" s="33">
        <v>415.32820661928076</v>
      </c>
      <c r="J502" s="33">
        <v>414.0721234105755</v>
      </c>
      <c r="K502" s="33">
        <v>323.78608588677133</v>
      </c>
      <c r="L502" s="33">
        <v>336.1947890080541</v>
      </c>
      <c r="M502" s="33">
        <v>331.058145445999</v>
      </c>
      <c r="N502" s="33">
        <v>295.97436061409735</v>
      </c>
      <c r="O502" s="33">
        <v>273.20484512518408</v>
      </c>
      <c r="P502" s="33">
        <v>271.94673537254027</v>
      </c>
      <c r="Q502" s="33">
        <v>289.81623691106819</v>
      </c>
      <c r="R502" s="33">
        <v>0</v>
      </c>
      <c r="S502" s="33">
        <v>0</v>
      </c>
      <c r="T502" s="33">
        <v>0</v>
      </c>
      <c r="U502" s="33">
        <v>359.80144936951774</v>
      </c>
      <c r="V502" s="33">
        <v>597.44949697596383</v>
      </c>
      <c r="W502" s="33">
        <v>517.32795956108157</v>
      </c>
      <c r="X502" s="33">
        <v>474.30127665070938</v>
      </c>
      <c r="Y502" s="33">
        <v>464.66613303134352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210.98563361491637</v>
      </c>
      <c r="D504" s="117">
        <f t="shared" si="254"/>
        <v>260.22349576118876</v>
      </c>
      <c r="E504" s="117">
        <f t="shared" si="254"/>
        <v>231.01399514760499</v>
      </c>
      <c r="F504" s="117">
        <f t="shared" si="254"/>
        <v>184.88005945886431</v>
      </c>
      <c r="G504" s="117">
        <f t="shared" si="254"/>
        <v>174.7967388049872</v>
      </c>
      <c r="H504" s="117">
        <f t="shared" si="254"/>
        <v>177.66181480586087</v>
      </c>
      <c r="I504" s="117">
        <f t="shared" si="254"/>
        <v>126.41004420050233</v>
      </c>
      <c r="J504" s="117">
        <f t="shared" si="254"/>
        <v>109.09954618885135</v>
      </c>
      <c r="K504" s="117">
        <f t="shared" si="254"/>
        <v>105.8495158235197</v>
      </c>
      <c r="L504" s="117">
        <f t="shared" si="254"/>
        <v>115.28091506742385</v>
      </c>
      <c r="M504" s="117">
        <f t="shared" si="254"/>
        <v>83.584309519222359</v>
      </c>
      <c r="N504" s="117">
        <f t="shared" si="254"/>
        <v>72.081480282462408</v>
      </c>
      <c r="O504" s="117">
        <f t="shared" si="254"/>
        <v>96.647918559962491</v>
      </c>
      <c r="P504" s="117">
        <f t="shared" si="254"/>
        <v>57.096666978684809</v>
      </c>
      <c r="Q504" s="117">
        <f t="shared" si="254"/>
        <v>56.896544531321041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95.098915493961385</v>
      </c>
      <c r="V504" s="117">
        <f t="shared" si="255"/>
        <v>96.888691404231963</v>
      </c>
      <c r="W504" s="117">
        <f t="shared" ref="W504:Y504" si="256">W505+W508+W510+W523</f>
        <v>94.55535230466208</v>
      </c>
      <c r="X504" s="117">
        <f t="shared" si="256"/>
        <v>68.368972761903535</v>
      </c>
      <c r="Y504" s="117">
        <f t="shared" si="256"/>
        <v>75.51830217797793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67.000629404540149</v>
      </c>
      <c r="D510" s="122">
        <v>81.815303262515059</v>
      </c>
      <c r="E510" s="122">
        <v>49.739008982910867</v>
      </c>
      <c r="F510" s="122">
        <v>35.934191352917622</v>
      </c>
      <c r="G510" s="122">
        <v>44.770191961779943</v>
      </c>
      <c r="H510" s="122">
        <v>46.835533998352275</v>
      </c>
      <c r="I510" s="122">
        <v>9.6479311351601904</v>
      </c>
      <c r="J510" s="122">
        <v>5.6753113144458496</v>
      </c>
      <c r="K510" s="122">
        <v>21.245187997213304</v>
      </c>
      <c r="L510" s="122">
        <v>25.679352243054357</v>
      </c>
      <c r="M510" s="122">
        <v>17.067283435501317</v>
      </c>
      <c r="N510" s="122">
        <v>14.267996559442066</v>
      </c>
      <c r="O510" s="122">
        <v>19.581675687850353</v>
      </c>
      <c r="P510" s="122">
        <v>11.695472617527908</v>
      </c>
      <c r="Q510" s="122">
        <v>6.8014614424809414</v>
      </c>
      <c r="R510" s="122">
        <v>0</v>
      </c>
      <c r="S510" s="122">
        <v>0</v>
      </c>
      <c r="T510" s="122">
        <v>0</v>
      </c>
      <c r="U510" s="122">
        <v>19.379093454130615</v>
      </c>
      <c r="V510" s="122">
        <v>9.2887960994792991</v>
      </c>
      <c r="W510" s="122">
        <v>5.5139998278143194</v>
      </c>
      <c r="X510" s="122">
        <v>3.1997309626097401</v>
      </c>
      <c r="Y510" s="122">
        <v>5.7892021417913613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413.20409108352703</v>
      </c>
      <c r="D515" s="101">
        <v>465.66654662792018</v>
      </c>
      <c r="E515" s="101">
        <v>461.71521442067609</v>
      </c>
      <c r="F515" s="101">
        <v>400.61142767025211</v>
      </c>
      <c r="G515" s="101">
        <v>479.71020384613064</v>
      </c>
      <c r="H515" s="101">
        <v>493.20623849476067</v>
      </c>
      <c r="I515" s="101">
        <v>419.67063308184891</v>
      </c>
      <c r="J515" s="101">
        <v>412.91357630894873</v>
      </c>
      <c r="K515" s="101">
        <v>428.93626979599628</v>
      </c>
      <c r="L515" s="101">
        <v>555.85134129664186</v>
      </c>
      <c r="M515" s="101">
        <v>437.36590116829717</v>
      </c>
      <c r="N515" s="101">
        <v>337.95809249455328</v>
      </c>
      <c r="O515" s="101">
        <v>369.62458312762749</v>
      </c>
      <c r="P515" s="101">
        <v>328.39822733312116</v>
      </c>
      <c r="Q515" s="101">
        <v>320.18854472214417</v>
      </c>
      <c r="R515" s="101">
        <v>0</v>
      </c>
      <c r="S515" s="101">
        <v>0</v>
      </c>
      <c r="T515" s="101">
        <v>0</v>
      </c>
      <c r="U515" s="101">
        <v>384.23516053193958</v>
      </c>
      <c r="V515" s="101">
        <v>294.62424267579985</v>
      </c>
      <c r="W515" s="101">
        <v>306.23709970749587</v>
      </c>
      <c r="X515" s="101">
        <v>301.0663586458486</v>
      </c>
      <c r="Y515" s="101">
        <v>304.97454592637769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96.459464040586738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105.24984105686636</v>
      </c>
      <c r="K516" s="104">
        <v>99.946678918268304</v>
      </c>
      <c r="L516" s="104">
        <v>126.8148058393971</v>
      </c>
      <c r="M516" s="104">
        <v>114.32175074812865</v>
      </c>
      <c r="N516" s="104">
        <v>53.347000627225292</v>
      </c>
      <c r="O516" s="104">
        <v>63.13573947113764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94.532653503001214</v>
      </c>
      <c r="V516" s="104">
        <v>0</v>
      </c>
      <c r="W516" s="104">
        <v>65.181455837695935</v>
      </c>
      <c r="X516" s="104">
        <v>76.056758369669041</v>
      </c>
      <c r="Y516" s="104">
        <v>96.031192931592003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96.459464040586738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105.24984105686636</v>
      </c>
      <c r="K517" s="98">
        <v>99.946678918268304</v>
      </c>
      <c r="L517" s="98">
        <v>126.8148058393971</v>
      </c>
      <c r="M517" s="98">
        <v>114.32175074812865</v>
      </c>
      <c r="N517" s="98">
        <v>53.347000627225292</v>
      </c>
      <c r="O517" s="98">
        <v>63.13573947113764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94.532653503001214</v>
      </c>
      <c r="V517" s="98">
        <v>0</v>
      </c>
      <c r="W517" s="98">
        <v>65.181455837695935</v>
      </c>
      <c r="X517" s="98">
        <v>76.056758369669041</v>
      </c>
      <c r="Y517" s="98">
        <v>96.031192931592003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143.98500421037622</v>
      </c>
      <c r="D523" s="122">
        <v>178.40819249867369</v>
      </c>
      <c r="E523" s="122">
        <v>181.27498616469413</v>
      </c>
      <c r="F523" s="122">
        <v>148.94586810594669</v>
      </c>
      <c r="G523" s="122">
        <v>130.02654684320726</v>
      </c>
      <c r="H523" s="122">
        <v>130.8262808075086</v>
      </c>
      <c r="I523" s="122">
        <v>116.76211306534213</v>
      </c>
      <c r="J523" s="122">
        <v>103.4242348744055</v>
      </c>
      <c r="K523" s="122">
        <v>84.604327826306388</v>
      </c>
      <c r="L523" s="122">
        <v>89.601562824369495</v>
      </c>
      <c r="M523" s="122">
        <v>66.517026083721035</v>
      </c>
      <c r="N523" s="122">
        <v>57.81348372302034</v>
      </c>
      <c r="O523" s="122">
        <v>77.066242872112142</v>
      </c>
      <c r="P523" s="122">
        <v>45.401194361156897</v>
      </c>
      <c r="Q523" s="122">
        <v>50.095083088840099</v>
      </c>
      <c r="R523" s="122">
        <v>0</v>
      </c>
      <c r="S523" s="122">
        <v>0</v>
      </c>
      <c r="T523" s="122">
        <v>0</v>
      </c>
      <c r="U523" s="122">
        <v>75.719822039830774</v>
      </c>
      <c r="V523" s="122">
        <v>87.599895304752664</v>
      </c>
      <c r="W523" s="122">
        <v>89.041352476847763</v>
      </c>
      <c r="X523" s="122">
        <v>65.1692417992938</v>
      </c>
      <c r="Y523" s="122">
        <v>69.729100036186566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167.66057086132778</v>
      </c>
      <c r="D525" s="98">
        <v>178.48492720512473</v>
      </c>
      <c r="E525" s="98">
        <v>181.39750237594356</v>
      </c>
      <c r="F525" s="98">
        <v>173.53277677896426</v>
      </c>
      <c r="G525" s="98">
        <v>173.53724044763521</v>
      </c>
      <c r="H525" s="98">
        <v>172.27853208560845</v>
      </c>
      <c r="I525" s="98">
        <v>157.04642240922348</v>
      </c>
      <c r="J525" s="98">
        <v>139.91556360893125</v>
      </c>
      <c r="K525" s="98">
        <v>140.00965590759122</v>
      </c>
      <c r="L525" s="98">
        <v>148.26284563008232</v>
      </c>
      <c r="M525" s="98">
        <v>122.541728397222</v>
      </c>
      <c r="N525" s="98">
        <v>103.86175095795194</v>
      </c>
      <c r="O525" s="98">
        <v>112.94483064434358</v>
      </c>
      <c r="P525" s="98">
        <v>106.12037827003095</v>
      </c>
      <c r="Q525" s="98">
        <v>113.15793371320818</v>
      </c>
      <c r="R525" s="98">
        <v>0</v>
      </c>
      <c r="S525" s="98">
        <v>0</v>
      </c>
      <c r="T525" s="98">
        <v>0</v>
      </c>
      <c r="U525" s="98">
        <v>146.40331411488759</v>
      </c>
      <c r="V525" s="98">
        <v>204.265588953693</v>
      </c>
      <c r="W525" s="98">
        <v>198.33146490539906</v>
      </c>
      <c r="X525" s="98">
        <v>179.5763774151668</v>
      </c>
      <c r="Y525" s="98">
        <v>171.16503046913726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181.63082499741273</v>
      </c>
      <c r="D528" s="118">
        <f t="shared" si="261"/>
        <v>177.89981098288141</v>
      </c>
      <c r="E528" s="118">
        <f t="shared" si="261"/>
        <v>174.84263228381622</v>
      </c>
      <c r="F528" s="118">
        <f t="shared" si="261"/>
        <v>137.4552536887592</v>
      </c>
      <c r="G528" s="118">
        <f t="shared" si="261"/>
        <v>199.89325143874009</v>
      </c>
      <c r="H528" s="118">
        <f t="shared" si="261"/>
        <v>189.8078717362184</v>
      </c>
      <c r="I528" s="118">
        <f t="shared" si="261"/>
        <v>180.06691008562007</v>
      </c>
      <c r="J528" s="118">
        <f t="shared" si="261"/>
        <v>142.47791855170706</v>
      </c>
      <c r="K528" s="118">
        <f t="shared" si="261"/>
        <v>170.64111662220796</v>
      </c>
      <c r="L528" s="118">
        <f t="shared" si="261"/>
        <v>168.75418979028117</v>
      </c>
      <c r="M528" s="118">
        <f t="shared" si="261"/>
        <v>164.9120551181386</v>
      </c>
      <c r="N528" s="118">
        <f t="shared" si="261"/>
        <v>154.68698469195212</v>
      </c>
      <c r="O528" s="118">
        <f t="shared" si="261"/>
        <v>149.40957314677217</v>
      </c>
      <c r="P528" s="118">
        <f t="shared" si="261"/>
        <v>117.97582184186678</v>
      </c>
      <c r="Q528" s="118">
        <f t="shared" si="261"/>
        <v>126.1374737436462</v>
      </c>
      <c r="R528" s="118">
        <f t="shared" ref="R528:V528" si="262">R529+R532+R534+R547</f>
        <v>0</v>
      </c>
      <c r="S528" s="118">
        <f t="shared" si="262"/>
        <v>0</v>
      </c>
      <c r="T528" s="118">
        <f t="shared" si="262"/>
        <v>0</v>
      </c>
      <c r="U528" s="118">
        <f t="shared" si="262"/>
        <v>102.38827551429688</v>
      </c>
      <c r="V528" s="118">
        <f t="shared" si="262"/>
        <v>104.77481345988706</v>
      </c>
      <c r="W528" s="118">
        <f t="shared" ref="W528:Y528" si="263">W529+W532+W534+W547</f>
        <v>98.197112194284102</v>
      </c>
      <c r="X528" s="118">
        <f t="shared" si="263"/>
        <v>83.036156105172495</v>
      </c>
      <c r="Y528" s="118">
        <f t="shared" si="263"/>
        <v>69.735728511008503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155.5964420047643</v>
      </c>
      <c r="D529" s="123">
        <f t="shared" si="264"/>
        <v>151.1566515894103</v>
      </c>
      <c r="E529" s="123">
        <f t="shared" si="264"/>
        <v>146.48365857063689</v>
      </c>
      <c r="F529" s="123">
        <f t="shared" si="264"/>
        <v>109.92648689840679</v>
      </c>
      <c r="G529" s="123">
        <f t="shared" si="264"/>
        <v>171.41989489153244</v>
      </c>
      <c r="H529" s="123">
        <f t="shared" si="264"/>
        <v>157.64957585393799</v>
      </c>
      <c r="I529" s="123">
        <f t="shared" si="264"/>
        <v>148.5475067612519</v>
      </c>
      <c r="J529" s="123">
        <f t="shared" si="264"/>
        <v>110.41148117307092</v>
      </c>
      <c r="K529" s="123">
        <f t="shared" si="264"/>
        <v>139.90898193890771</v>
      </c>
      <c r="L529" s="123">
        <f t="shared" si="264"/>
        <v>137.92462659630411</v>
      </c>
      <c r="M529" s="123">
        <f t="shared" si="264"/>
        <v>136.43711707312849</v>
      </c>
      <c r="N529" s="123">
        <f t="shared" si="264"/>
        <v>132.29434055471901</v>
      </c>
      <c r="O529" s="123">
        <f t="shared" si="264"/>
        <v>127.81763141076485</v>
      </c>
      <c r="P529" s="123">
        <f t="shared" si="264"/>
        <v>97.930512753247243</v>
      </c>
      <c r="Q529" s="123">
        <f t="shared" si="264"/>
        <v>102.6050323763054</v>
      </c>
      <c r="R529" s="123">
        <f t="shared" ref="R529:V529" si="265">SUM(R530:R531)</f>
        <v>0</v>
      </c>
      <c r="S529" s="123">
        <f t="shared" si="265"/>
        <v>0</v>
      </c>
      <c r="T529" s="123">
        <f t="shared" si="265"/>
        <v>0</v>
      </c>
      <c r="U529" s="123">
        <f t="shared" si="265"/>
        <v>73.606340431607222</v>
      </c>
      <c r="V529" s="123">
        <f t="shared" si="265"/>
        <v>71.493622257285892</v>
      </c>
      <c r="W529" s="123">
        <f t="shared" ref="W529:Y529" si="266">SUM(W530:W531)</f>
        <v>66.663813411283826</v>
      </c>
      <c r="X529" s="123">
        <f t="shared" si="266"/>
        <v>54.2543445170216</v>
      </c>
      <c r="Y529" s="123">
        <f t="shared" si="266"/>
        <v>40.462925911316844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154.83429641090666</v>
      </c>
      <c r="D530" s="99">
        <v>150.41304423352119</v>
      </c>
      <c r="E530" s="99">
        <v>145.76768496185255</v>
      </c>
      <c r="F530" s="99">
        <v>109.38355618726752</v>
      </c>
      <c r="G530" s="99">
        <v>170.57781048122911</v>
      </c>
      <c r="H530" s="99">
        <v>156.87889598100432</v>
      </c>
      <c r="I530" s="99">
        <v>147.81959533941213</v>
      </c>
      <c r="J530" s="99">
        <v>109.86698601883339</v>
      </c>
      <c r="K530" s="99">
        <v>139.21808965173685</v>
      </c>
      <c r="L530" s="99">
        <v>137.24082739728925</v>
      </c>
      <c r="M530" s="99">
        <v>135.76204796378201</v>
      </c>
      <c r="N530" s="99">
        <v>131.65719346441222</v>
      </c>
      <c r="O530" s="99">
        <v>127.20004591884302</v>
      </c>
      <c r="P530" s="99">
        <v>97.451894188475748</v>
      </c>
      <c r="Q530" s="99">
        <v>102.09744908200477</v>
      </c>
      <c r="R530" s="99">
        <v>0</v>
      </c>
      <c r="S530" s="99">
        <v>0</v>
      </c>
      <c r="T530" s="99">
        <v>0</v>
      </c>
      <c r="U530" s="99">
        <v>73.218631891898497</v>
      </c>
      <c r="V530" s="99">
        <v>71.105547860397152</v>
      </c>
      <c r="W530" s="99">
        <v>66.298377369821637</v>
      </c>
      <c r="X530" s="99">
        <v>53.957018166926012</v>
      </c>
      <c r="Y530" s="99">
        <v>40.240471571287486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0.7621455938576307</v>
      </c>
      <c r="D531" s="99">
        <v>0.74360735588911586</v>
      </c>
      <c r="E531" s="99">
        <v>0.71597360878432881</v>
      </c>
      <c r="F531" s="99">
        <v>0.54293071113928315</v>
      </c>
      <c r="G531" s="99">
        <v>0.84208441030332704</v>
      </c>
      <c r="H531" s="99">
        <v>0.77067987293366735</v>
      </c>
      <c r="I531" s="99">
        <v>0.72791142183977298</v>
      </c>
      <c r="J531" s="99">
        <v>0.54449515423753658</v>
      </c>
      <c r="K531" s="99">
        <v>0.69089228717086337</v>
      </c>
      <c r="L531" s="99">
        <v>0.68379919901485287</v>
      </c>
      <c r="M531" s="99">
        <v>0.67506910934649011</v>
      </c>
      <c r="N531" s="99">
        <v>0.63714709030678995</v>
      </c>
      <c r="O531" s="99">
        <v>0.61758549192182388</v>
      </c>
      <c r="P531" s="99">
        <v>0.47861856477149584</v>
      </c>
      <c r="Q531" s="99">
        <v>0.5075832943006362</v>
      </c>
      <c r="R531" s="99">
        <v>0</v>
      </c>
      <c r="S531" s="99">
        <v>0</v>
      </c>
      <c r="T531" s="99">
        <v>0</v>
      </c>
      <c r="U531" s="99">
        <v>0.38770853970872027</v>
      </c>
      <c r="V531" s="99">
        <v>0.38807439688873879</v>
      </c>
      <c r="W531" s="99">
        <v>0.365436041462192</v>
      </c>
      <c r="X531" s="99">
        <v>0.2973263500955865</v>
      </c>
      <c r="Y531" s="99">
        <v>0.22245434002935563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7.1650647330537276E-2</v>
      </c>
      <c r="D532" s="123">
        <f t="shared" si="267"/>
        <v>0.1259176071801863</v>
      </c>
      <c r="E532" s="123">
        <f t="shared" si="267"/>
        <v>0.23326769511382464</v>
      </c>
      <c r="F532" s="123">
        <f t="shared" si="267"/>
        <v>0.14244886246551747</v>
      </c>
      <c r="G532" s="123">
        <f t="shared" si="267"/>
        <v>0.17495779774775222</v>
      </c>
      <c r="H532" s="123">
        <f t="shared" si="267"/>
        <v>0.31830561655188422</v>
      </c>
      <c r="I532" s="123">
        <f t="shared" si="267"/>
        <v>0.50763059085086459</v>
      </c>
      <c r="J532" s="123">
        <f t="shared" si="267"/>
        <v>0.36885078687532813</v>
      </c>
      <c r="K532" s="123">
        <f t="shared" si="267"/>
        <v>0.39506714271813975</v>
      </c>
      <c r="L532" s="123">
        <f t="shared" si="267"/>
        <v>0.44230252953484878</v>
      </c>
      <c r="M532" s="123">
        <f t="shared" si="267"/>
        <v>0.41017288472865276</v>
      </c>
      <c r="N532" s="123">
        <f t="shared" si="267"/>
        <v>0.74381493151800127</v>
      </c>
      <c r="O532" s="123">
        <f t="shared" si="267"/>
        <v>0.41879810357519059</v>
      </c>
      <c r="P532" s="123">
        <f t="shared" si="267"/>
        <v>0.26859703683767633</v>
      </c>
      <c r="Q532" s="123">
        <f t="shared" si="267"/>
        <v>0.36320819864636683</v>
      </c>
      <c r="R532" s="123">
        <f t="shared" si="267"/>
        <v>0</v>
      </c>
      <c r="S532" s="123">
        <f t="shared" si="267"/>
        <v>0</v>
      </c>
      <c r="T532" s="123">
        <f t="shared" si="267"/>
        <v>0</v>
      </c>
      <c r="U532" s="123">
        <f t="shared" si="267"/>
        <v>1.2423390145081017</v>
      </c>
      <c r="V532" s="123">
        <f t="shared" si="267"/>
        <v>0.75145592792584626</v>
      </c>
      <c r="W532" s="123">
        <f t="shared" si="267"/>
        <v>2.2903153127380813</v>
      </c>
      <c r="X532" s="123">
        <f t="shared" si="267"/>
        <v>1.6093806016333696</v>
      </c>
      <c r="Y532" s="123">
        <f t="shared" si="267"/>
        <v>1.0850858944260853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7.1650647330537276E-2</v>
      </c>
      <c r="D533" s="99">
        <f>RES_hhdet_in_fecs!D86</f>
        <v>0.1259176071801863</v>
      </c>
      <c r="E533" s="99">
        <f>RES_hhdet_in_fecs!E86</f>
        <v>0.23326769511382464</v>
      </c>
      <c r="F533" s="99">
        <f>RES_hhdet_in_fecs!F86</f>
        <v>0.14244886246551747</v>
      </c>
      <c r="G533" s="99">
        <f>RES_hhdet_in_fecs!G86</f>
        <v>0.17495779774775222</v>
      </c>
      <c r="H533" s="99">
        <f>RES_hhdet_in_fecs!H86</f>
        <v>0.31830561655188422</v>
      </c>
      <c r="I533" s="99">
        <f>RES_hhdet_in_fecs!I86</f>
        <v>0.50763059085086459</v>
      </c>
      <c r="J533" s="99">
        <f>RES_hhdet_in_fecs!J86</f>
        <v>0.36885078687532813</v>
      </c>
      <c r="K533" s="99">
        <f>RES_hhdet_in_fecs!K86</f>
        <v>0.39506714271813975</v>
      </c>
      <c r="L533" s="99">
        <f>RES_hhdet_in_fecs!L86</f>
        <v>0.44230252953484878</v>
      </c>
      <c r="M533" s="99">
        <f>RES_hhdet_in_fecs!M86</f>
        <v>0.41017288472865276</v>
      </c>
      <c r="N533" s="99">
        <f>RES_hhdet_in_fecs!N86</f>
        <v>0.74381493151800127</v>
      </c>
      <c r="O533" s="99">
        <f>RES_hhdet_in_fecs!O86</f>
        <v>0.41879810357519059</v>
      </c>
      <c r="P533" s="99">
        <f>RES_hhdet_in_fecs!P86</f>
        <v>0.26859703683767633</v>
      </c>
      <c r="Q533" s="99">
        <f>RES_hhdet_in_fecs!Q86</f>
        <v>0.36320819864636683</v>
      </c>
      <c r="R533" s="99">
        <f>RES_hhdet_in_fecs!R86</f>
        <v>0</v>
      </c>
      <c r="S533" s="99">
        <f>RES_hhdet_in_fecs!S86</f>
        <v>0</v>
      </c>
      <c r="T533" s="99">
        <f>RES_hhdet_in_fecs!T86</f>
        <v>0</v>
      </c>
      <c r="U533" s="99">
        <f>RES_hhdet_in_fecs!U86</f>
        <v>1.2423390145081017</v>
      </c>
      <c r="V533" s="99">
        <f>RES_hhdet_in_fecs!V86</f>
        <v>0.75145592792584626</v>
      </c>
      <c r="W533" s="99">
        <f>RES_hhdet_in_fecs!W86</f>
        <v>2.2903153127380813</v>
      </c>
      <c r="X533" s="99">
        <f>RES_hhdet_in_fecs!X86</f>
        <v>1.6093806016333696</v>
      </c>
      <c r="Y533" s="99">
        <f>RES_hhdet_in_fecs!Y86</f>
        <v>1.0850858944260853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18.188309774747253</v>
      </c>
      <c r="D534" s="123">
        <v>18.48215927021598</v>
      </c>
      <c r="E534" s="123">
        <v>19.860289409965699</v>
      </c>
      <c r="F534" s="123">
        <v>19.365018997591438</v>
      </c>
      <c r="G534" s="123">
        <v>20.192992895687969</v>
      </c>
      <c r="H534" s="123">
        <v>23.4032917709809</v>
      </c>
      <c r="I534" s="123">
        <v>22.803517191874029</v>
      </c>
      <c r="J534" s="123">
        <v>24.07067551480495</v>
      </c>
      <c r="K534" s="123">
        <v>23.440714547982143</v>
      </c>
      <c r="L534" s="123">
        <v>23.279296658570349</v>
      </c>
      <c r="M534" s="123">
        <v>22.167542932376051</v>
      </c>
      <c r="N534" s="123">
        <v>16.886871394202053</v>
      </c>
      <c r="O534" s="123">
        <v>16.357802097116139</v>
      </c>
      <c r="P534" s="123">
        <v>15.654612408818496</v>
      </c>
      <c r="Q534" s="123">
        <v>18.62014202526797</v>
      </c>
      <c r="R534" s="123">
        <v>0</v>
      </c>
      <c r="S534" s="123">
        <v>0</v>
      </c>
      <c r="T534" s="123">
        <v>0</v>
      </c>
      <c r="U534" s="123">
        <v>20.736966822763577</v>
      </c>
      <c r="V534" s="123">
        <v>22.402400836538035</v>
      </c>
      <c r="W534" s="123">
        <v>19.893340515493872</v>
      </c>
      <c r="X534" s="123">
        <v>19.027731737061778</v>
      </c>
      <c r="Y534" s="123">
        <v>20.175374475286787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20.605369467885353</v>
      </c>
      <c r="D535" s="99">
        <v>20.662643133380339</v>
      </c>
      <c r="E535" s="99">
        <v>18.268562133581401</v>
      </c>
      <c r="F535" s="99">
        <v>14.57987040357313</v>
      </c>
      <c r="G535" s="99">
        <v>23.605038409435647</v>
      </c>
      <c r="H535" s="99">
        <v>22.872107881079231</v>
      </c>
      <c r="I535" s="99">
        <v>24.944516087455426</v>
      </c>
      <c r="J535" s="99">
        <v>19.180494598751874</v>
      </c>
      <c r="K535" s="99">
        <v>23.353235342867954</v>
      </c>
      <c r="L535" s="99">
        <v>21.142417643521082</v>
      </c>
      <c r="M535" s="99">
        <v>20.419831779776096</v>
      </c>
      <c r="N535" s="99">
        <v>18.736037533877649</v>
      </c>
      <c r="O535" s="99">
        <v>18.315868568033327</v>
      </c>
      <c r="P535" s="99">
        <v>17.453190736993992</v>
      </c>
      <c r="Q535" s="99">
        <v>18.071001636033774</v>
      </c>
      <c r="R535" s="99">
        <v>0</v>
      </c>
      <c r="S535" s="99">
        <v>0</v>
      </c>
      <c r="T535" s="99">
        <v>0</v>
      </c>
      <c r="U535" s="99">
        <v>23.186677546900679</v>
      </c>
      <c r="V535" s="99">
        <v>17.106020075124508</v>
      </c>
      <c r="W535" s="99">
        <v>19.154495331326746</v>
      </c>
      <c r="X535" s="99">
        <v>19.882866639758976</v>
      </c>
      <c r="Y535" s="99">
        <v>19.705821623716648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13.630293821543082</v>
      </c>
      <c r="K536" s="99">
        <v>16.694226873843462</v>
      </c>
      <c r="L536" s="99">
        <v>15.2384316962012</v>
      </c>
      <c r="M536" s="99">
        <v>15.161329926116956</v>
      </c>
      <c r="N536" s="99">
        <v>13.404528764180412</v>
      </c>
      <c r="O536" s="99">
        <v>13.308678073955484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16.463558294903368</v>
      </c>
      <c r="Y536" s="99">
        <v>16.746089151312685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4.8425327249022843</v>
      </c>
      <c r="K537" s="102">
        <v>5.514041627974593</v>
      </c>
      <c r="L537" s="102">
        <v>4.7882191250440451</v>
      </c>
      <c r="M537" s="102">
        <v>5.3394132642209096</v>
      </c>
      <c r="N537" s="102">
        <v>2.9879065616003446</v>
      </c>
      <c r="O537" s="102">
        <v>3.1485255571518365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5.0370284353383568</v>
      </c>
      <c r="Y537" s="102">
        <v>6.2038561505197753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8.7877610966407964</v>
      </c>
      <c r="K538" s="105">
        <v>11.180185245868868</v>
      </c>
      <c r="L538" s="105">
        <v>10.450212571157156</v>
      </c>
      <c r="M538" s="105">
        <v>9.8219166618960454</v>
      </c>
      <c r="N538" s="105">
        <v>10.416622202580067</v>
      </c>
      <c r="O538" s="105">
        <v>10.160152516803645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11.426529859565013</v>
      </c>
      <c r="Y538" s="105">
        <v>10.542233000792908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19.5193944415945</v>
      </c>
      <c r="D539" s="102">
        <v>21.224120428132871</v>
      </c>
      <c r="E539" s="102">
        <v>21.039390501652676</v>
      </c>
      <c r="F539" s="102">
        <v>18.937089301117542</v>
      </c>
      <c r="G539" s="102">
        <v>23.905464838496787</v>
      </c>
      <c r="H539" s="102">
        <v>25.985222697783573</v>
      </c>
      <c r="I539" s="102">
        <v>23.138325665027136</v>
      </c>
      <c r="J539" s="102">
        <v>23.179474140549775</v>
      </c>
      <c r="K539" s="102">
        <v>24.028053304100947</v>
      </c>
      <c r="L539" s="102">
        <v>30.525404163228259</v>
      </c>
      <c r="M539" s="102">
        <v>23.095178697144004</v>
      </c>
      <c r="N539" s="102">
        <v>16.627344569125565</v>
      </c>
      <c r="O539" s="102">
        <v>17.330895338031119</v>
      </c>
      <c r="P539" s="102">
        <v>14.890018713963219</v>
      </c>
      <c r="Q539" s="102">
        <v>15.041717300235785</v>
      </c>
      <c r="R539" s="102">
        <v>0</v>
      </c>
      <c r="S539" s="102">
        <v>0</v>
      </c>
      <c r="T539" s="102">
        <v>0</v>
      </c>
      <c r="U539" s="102">
        <v>21.326298641588121</v>
      </c>
      <c r="V539" s="102">
        <v>16.746235282346898</v>
      </c>
      <c r="W539" s="102">
        <v>17.46087917316596</v>
      </c>
      <c r="X539" s="102">
        <v>17.032046029446388</v>
      </c>
      <c r="Y539" s="102">
        <v>17.333956385921013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12.439752094495331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15.532949003800372</v>
      </c>
      <c r="K540" s="105">
        <v>16.040257194368866</v>
      </c>
      <c r="L540" s="105">
        <v>20.48982523562184</v>
      </c>
      <c r="M540" s="105">
        <v>16.107460674792488</v>
      </c>
      <c r="N540" s="105">
        <v>11.270933167881632</v>
      </c>
      <c r="O540" s="105">
        <v>12.401983118971819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18.892348778656721</v>
      </c>
      <c r="V540" s="105">
        <v>0</v>
      </c>
      <c r="W540" s="105">
        <v>15.699282504008044</v>
      </c>
      <c r="X540" s="105">
        <v>15.427402569885846</v>
      </c>
      <c r="Y540" s="105">
        <v>15.881221619220279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4.5566594495609918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5.9083452544297845</v>
      </c>
      <c r="K541" s="99">
        <v>5.5987900714439167</v>
      </c>
      <c r="L541" s="99">
        <v>6.9642239111968518</v>
      </c>
      <c r="M541" s="99">
        <v>6.0367789428614254</v>
      </c>
      <c r="N541" s="99">
        <v>2.6246418738220578</v>
      </c>
      <c r="O541" s="99">
        <v>2.9602979423196847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5.2468691235746308</v>
      </c>
      <c r="V541" s="99">
        <v>0</v>
      </c>
      <c r="W541" s="99">
        <v>3.71648479495185</v>
      </c>
      <c r="X541" s="99">
        <v>4.3027132464391249</v>
      </c>
      <c r="Y541" s="99">
        <v>5.4581621063091106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7.883092644934341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9.6246037493705909</v>
      </c>
      <c r="K542" s="99">
        <v>10.441467122924951</v>
      </c>
      <c r="L542" s="99">
        <v>13.52560132442499</v>
      </c>
      <c r="M542" s="99">
        <v>10.070681731931066</v>
      </c>
      <c r="N542" s="99">
        <v>8.6462912940595729</v>
      </c>
      <c r="O542" s="99">
        <v>9.4416851766521361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13.645479655082095</v>
      </c>
      <c r="V542" s="99">
        <v>0</v>
      </c>
      <c r="W542" s="99">
        <v>11.982797709056193</v>
      </c>
      <c r="X542" s="99">
        <v>11.124689323446718</v>
      </c>
      <c r="Y542" s="99">
        <v>10.423059512911166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18.342283359295116</v>
      </c>
      <c r="D543" s="102">
        <v>17.941819485579376</v>
      </c>
      <c r="E543" s="102">
        <v>19.757075790881586</v>
      </c>
      <c r="F543" s="102">
        <v>19.490573460205852</v>
      </c>
      <c r="G543" s="102">
        <v>19.742948837714266</v>
      </c>
      <c r="H543" s="102">
        <v>23.189725518060502</v>
      </c>
      <c r="I543" s="102">
        <v>23.055241391186787</v>
      </c>
      <c r="J543" s="102">
        <v>24.928233609680486</v>
      </c>
      <c r="K543" s="102">
        <v>23.86821621178888</v>
      </c>
      <c r="L543" s="102">
        <v>23.283158098530755</v>
      </c>
      <c r="M543" s="102">
        <v>22.637638592652522</v>
      </c>
      <c r="N543" s="102">
        <v>17.487879721890078</v>
      </c>
      <c r="O543" s="102">
        <v>16.514875440878967</v>
      </c>
      <c r="P543" s="102">
        <v>16.043694291996164</v>
      </c>
      <c r="Q543" s="102">
        <v>19.049717608119913</v>
      </c>
      <c r="R543" s="102">
        <v>0</v>
      </c>
      <c r="S543" s="102">
        <v>0</v>
      </c>
      <c r="T543" s="102">
        <v>0</v>
      </c>
      <c r="U543" s="102">
        <v>21.08753804437324</v>
      </c>
      <c r="V543" s="102">
        <v>23.394725999112719</v>
      </c>
      <c r="W543" s="102">
        <v>20.465301610503545</v>
      </c>
      <c r="X543" s="102">
        <v>19.612668634256718</v>
      </c>
      <c r="Y543" s="102">
        <v>20.85181870583126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12.561396297328713</v>
      </c>
      <c r="D544" s="105">
        <v>12.266363338506409</v>
      </c>
      <c r="E544" s="105">
        <v>13.935310074482034</v>
      </c>
      <c r="F544" s="105">
        <v>13.432346201130589</v>
      </c>
      <c r="G544" s="105">
        <v>13.3558073692175</v>
      </c>
      <c r="H544" s="105">
        <v>16.378652208785709</v>
      </c>
      <c r="I544" s="105">
        <v>15.850043226134975</v>
      </c>
      <c r="J544" s="105">
        <v>17.520768467990536</v>
      </c>
      <c r="K544" s="105">
        <v>16.646034374105316</v>
      </c>
      <c r="L544" s="105">
        <v>16.19521127140084</v>
      </c>
      <c r="M544" s="105">
        <v>16.142680493856062</v>
      </c>
      <c r="N544" s="105">
        <v>11.899749562983535</v>
      </c>
      <c r="O544" s="105">
        <v>11.494175646667042</v>
      </c>
      <c r="P544" s="105">
        <v>11.428153519702851</v>
      </c>
      <c r="Q544" s="105">
        <v>14.410382998260328</v>
      </c>
      <c r="R544" s="105">
        <v>0</v>
      </c>
      <c r="S544" s="105">
        <v>0</v>
      </c>
      <c r="T544" s="105">
        <v>0</v>
      </c>
      <c r="U544" s="105">
        <v>16.519256197975928</v>
      </c>
      <c r="V544" s="105">
        <v>18.670418593433432</v>
      </c>
      <c r="W544" s="105">
        <v>16.191658979025743</v>
      </c>
      <c r="X544" s="105">
        <v>15.907192741086146</v>
      </c>
      <c r="Y544" s="105">
        <v>17.407876211084574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4.2850711803545245</v>
      </c>
      <c r="D545" s="99">
        <v>4.099288448948097</v>
      </c>
      <c r="E545" s="99">
        <v>5.512611259235797</v>
      </c>
      <c r="F545" s="99">
        <v>4.6222285648674486</v>
      </c>
      <c r="G545" s="99">
        <v>4.0107921824591752</v>
      </c>
      <c r="H545" s="99">
        <v>6.349058367528154</v>
      </c>
      <c r="I545" s="99">
        <v>5.1342851710670177</v>
      </c>
      <c r="J545" s="99">
        <v>6.3679627639261831</v>
      </c>
      <c r="K545" s="99">
        <v>5.6431117452263369</v>
      </c>
      <c r="L545" s="99">
        <v>5.2815348495026564</v>
      </c>
      <c r="M545" s="99">
        <v>5.923146251167676</v>
      </c>
      <c r="N545" s="99">
        <v>2.7721575951426534</v>
      </c>
      <c r="O545" s="99">
        <v>2.8170844853944446</v>
      </c>
      <c r="P545" s="99">
        <v>2.8159661983501851</v>
      </c>
      <c r="Q545" s="99">
        <v>5.0762690772396875</v>
      </c>
      <c r="R545" s="99">
        <v>0</v>
      </c>
      <c r="S545" s="99">
        <v>0</v>
      </c>
      <c r="T545" s="99">
        <v>0</v>
      </c>
      <c r="U545" s="99">
        <v>5.1834898169014796</v>
      </c>
      <c r="V545" s="99">
        <v>6.2583555174367911</v>
      </c>
      <c r="W545" s="99">
        <v>4.3671112399675343</v>
      </c>
      <c r="X545" s="99">
        <v>4.9675528812806258</v>
      </c>
      <c r="Y545" s="99">
        <v>6.5945232945408261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8.2763251169741867</v>
      </c>
      <c r="D546" s="99">
        <v>8.1670748895583145</v>
      </c>
      <c r="E546" s="99">
        <v>8.4226988152462372</v>
      </c>
      <c r="F546" s="99">
        <v>8.8101176362631382</v>
      </c>
      <c r="G546" s="99">
        <v>9.345015186758328</v>
      </c>
      <c r="H546" s="99">
        <v>10.029593841257554</v>
      </c>
      <c r="I546" s="99">
        <v>10.715758055067955</v>
      </c>
      <c r="J546" s="99">
        <v>11.152805704064354</v>
      </c>
      <c r="K546" s="99">
        <v>11.002922628878981</v>
      </c>
      <c r="L546" s="99">
        <v>10.913676421898186</v>
      </c>
      <c r="M546" s="99">
        <v>10.219534242688386</v>
      </c>
      <c r="N546" s="99">
        <v>9.1275919678408837</v>
      </c>
      <c r="O546" s="99">
        <v>8.6770911612725978</v>
      </c>
      <c r="P546" s="99">
        <v>8.6121873213526641</v>
      </c>
      <c r="Q546" s="99">
        <v>9.3341139210206396</v>
      </c>
      <c r="R546" s="99">
        <v>0</v>
      </c>
      <c r="S546" s="99">
        <v>0</v>
      </c>
      <c r="T546" s="99">
        <v>0</v>
      </c>
      <c r="U546" s="99">
        <v>11.335766381074448</v>
      </c>
      <c r="V546" s="99">
        <v>12.412063075996636</v>
      </c>
      <c r="W546" s="99">
        <v>11.824547739058207</v>
      </c>
      <c r="X546" s="99">
        <v>10.939639859805517</v>
      </c>
      <c r="Y546" s="99">
        <v>10.813352916543749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7.7744225705706578</v>
      </c>
      <c r="D547" s="123">
        <v>8.1350825160749434</v>
      </c>
      <c r="E547" s="123">
        <v>8.2654166080997946</v>
      </c>
      <c r="F547" s="123">
        <v>8.0212989302954494</v>
      </c>
      <c r="G547" s="123">
        <v>8.10540585377192</v>
      </c>
      <c r="H547" s="123">
        <v>8.4366984947476116</v>
      </c>
      <c r="I547" s="123">
        <v>8.2082555416433074</v>
      </c>
      <c r="J547" s="123">
        <v>7.6269110769558468</v>
      </c>
      <c r="K547" s="123">
        <v>6.896352992599958</v>
      </c>
      <c r="L547" s="123">
        <v>7.1079640058718621</v>
      </c>
      <c r="M547" s="123">
        <v>5.8972222279053854</v>
      </c>
      <c r="N547" s="123">
        <v>4.7619578115130832</v>
      </c>
      <c r="O547" s="123">
        <v>4.8153415353159668</v>
      </c>
      <c r="P547" s="123">
        <v>4.1220996429633576</v>
      </c>
      <c r="Q547" s="123">
        <v>4.5490911434264723</v>
      </c>
      <c r="R547" s="123">
        <v>0</v>
      </c>
      <c r="S547" s="123">
        <v>0</v>
      </c>
      <c r="T547" s="123">
        <v>0</v>
      </c>
      <c r="U547" s="123">
        <v>6.8026292454179726</v>
      </c>
      <c r="V547" s="123">
        <v>10.127334438137282</v>
      </c>
      <c r="W547" s="123">
        <v>9.3496429547683189</v>
      </c>
      <c r="X547" s="123">
        <v>8.1446992494557477</v>
      </c>
      <c r="Y547" s="123">
        <v>8.012342229978783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8.0365046840572294</v>
      </c>
      <c r="D548" s="99">
        <v>8.3856842236367815</v>
      </c>
      <c r="E548" s="99">
        <v>7.5466725106877268</v>
      </c>
      <c r="F548" s="99">
        <v>6.0908581950555032</v>
      </c>
      <c r="G548" s="99">
        <v>9.5256840178527789</v>
      </c>
      <c r="H548" s="99">
        <v>8.8128112828635121</v>
      </c>
      <c r="I548" s="99">
        <v>9.2562016744431173</v>
      </c>
      <c r="J548" s="99">
        <v>7.0058627869762589</v>
      </c>
      <c r="K548" s="99">
        <v>8.1057080123342029</v>
      </c>
      <c r="L548" s="99">
        <v>7.1428618878477916</v>
      </c>
      <c r="M548" s="99">
        <v>6.6160043813369152</v>
      </c>
      <c r="N548" s="99">
        <v>5.9753230605215428</v>
      </c>
      <c r="O548" s="99">
        <v>5.8268040528977831</v>
      </c>
      <c r="P548" s="99">
        <v>5.4580777345675582</v>
      </c>
      <c r="Q548" s="99">
        <v>5.8220703980652999</v>
      </c>
      <c r="R548" s="99">
        <v>0</v>
      </c>
      <c r="S548" s="99">
        <v>0</v>
      </c>
      <c r="T548" s="99">
        <v>0</v>
      </c>
      <c r="U548" s="99">
        <v>9.2799489986927153</v>
      </c>
      <c r="V548" s="99">
        <v>9.4294660879546797</v>
      </c>
      <c r="W548" s="99">
        <v>10.555644279895811</v>
      </c>
      <c r="X548" s="99">
        <v>10.551139311233385</v>
      </c>
      <c r="Y548" s="99">
        <v>9.9742883249761682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7.9201365271178243</v>
      </c>
      <c r="D549" s="99">
        <v>8.1349747303942728</v>
      </c>
      <c r="E549" s="99">
        <v>8.2659023772924201</v>
      </c>
      <c r="F549" s="99">
        <v>8.2029754109736892</v>
      </c>
      <c r="G549" s="99">
        <v>8.6479052695350909</v>
      </c>
      <c r="H549" s="99">
        <v>9.0767222165608192</v>
      </c>
      <c r="I549" s="99">
        <v>8.6586741596554049</v>
      </c>
      <c r="J549" s="99">
        <v>7.854353488505974</v>
      </c>
      <c r="K549" s="99">
        <v>7.8430287017613152</v>
      </c>
      <c r="L549" s="99">
        <v>8.1420749560327188</v>
      </c>
      <c r="M549" s="99">
        <v>6.4708362211842969</v>
      </c>
      <c r="N549" s="99">
        <v>5.1099386553627415</v>
      </c>
      <c r="O549" s="99">
        <v>5.2957382387980587</v>
      </c>
      <c r="P549" s="99">
        <v>4.811641132187833</v>
      </c>
      <c r="Q549" s="99">
        <v>5.3158980146212</v>
      </c>
      <c r="R549" s="99">
        <v>0</v>
      </c>
      <c r="S549" s="99">
        <v>0</v>
      </c>
      <c r="T549" s="99">
        <v>0</v>
      </c>
      <c r="U549" s="99">
        <v>8.1258591603377983</v>
      </c>
      <c r="V549" s="99">
        <v>11.610312789059137</v>
      </c>
      <c r="W549" s="99">
        <v>11.308367759026986</v>
      </c>
      <c r="X549" s="99">
        <v>10.159066392184343</v>
      </c>
      <c r="Y549" s="99">
        <v>9.7285731303723519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6.8836784383910725</v>
      </c>
      <c r="D550" s="110">
        <v>0</v>
      </c>
      <c r="E550" s="110">
        <v>0</v>
      </c>
      <c r="F550" s="110">
        <v>6.9265479215414372</v>
      </c>
      <c r="G550" s="110">
        <v>6.4646404928770567</v>
      </c>
      <c r="H550" s="110">
        <v>6.4052287760386761</v>
      </c>
      <c r="I550" s="110">
        <v>6.8924307009078856</v>
      </c>
      <c r="J550" s="110">
        <v>6.9821406391719192</v>
      </c>
      <c r="K550" s="110">
        <v>5.4360412905052806</v>
      </c>
      <c r="L550" s="110">
        <v>5.5199824199164738</v>
      </c>
      <c r="M550" s="110">
        <v>5.2085992725845394</v>
      </c>
      <c r="N550" s="110">
        <v>4.3182056138348779</v>
      </c>
      <c r="O550" s="110">
        <v>3.7740177665339316</v>
      </c>
      <c r="P550" s="110">
        <v>3.6017559745161969</v>
      </c>
      <c r="Q550" s="110">
        <v>3.933545761669083</v>
      </c>
      <c r="R550" s="110">
        <v>0</v>
      </c>
      <c r="S550" s="110">
        <v>0</v>
      </c>
      <c r="T550" s="110">
        <v>0</v>
      </c>
      <c r="U550" s="110">
        <v>5.3793266066363801</v>
      </c>
      <c r="V550" s="110">
        <v>9.0135628458913022</v>
      </c>
      <c r="W550" s="110">
        <v>7.7444295312516473</v>
      </c>
      <c r="X550" s="110">
        <v>6.9836144529378279</v>
      </c>
      <c r="Y550" s="110">
        <v>6.8211824552523765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94.932398788626955</v>
      </c>
      <c r="D552" s="118">
        <f t="shared" si="268"/>
        <v>94.337686186641179</v>
      </c>
      <c r="E552" s="118">
        <f t="shared" si="268"/>
        <v>94.636629956329372</v>
      </c>
      <c r="F552" s="118">
        <f t="shared" si="268"/>
        <v>75.952101728823521</v>
      </c>
      <c r="G552" s="118">
        <f t="shared" si="268"/>
        <v>111.70234113487413</v>
      </c>
      <c r="H552" s="118">
        <f t="shared" si="268"/>
        <v>108.25917549226462</v>
      </c>
      <c r="I552" s="118">
        <f t="shared" si="268"/>
        <v>105.08372943971627</v>
      </c>
      <c r="J552" s="118">
        <f t="shared" si="268"/>
        <v>84.814333928893006</v>
      </c>
      <c r="K552" s="118">
        <f t="shared" si="268"/>
        <v>102.67391595880743</v>
      </c>
      <c r="L552" s="118">
        <f t="shared" si="268"/>
        <v>103.09852055146715</v>
      </c>
      <c r="M552" s="118">
        <f t="shared" si="268"/>
        <v>102.33582228046436</v>
      </c>
      <c r="N552" s="118">
        <f t="shared" si="268"/>
        <v>98.350143116151358</v>
      </c>
      <c r="O552" s="118">
        <f t="shared" si="268"/>
        <v>95.018965248192544</v>
      </c>
      <c r="P552" s="118">
        <f t="shared" si="268"/>
        <v>76.076879471217296</v>
      </c>
      <c r="Q552" s="118">
        <f t="shared" si="268"/>
        <v>82.642574731736389</v>
      </c>
      <c r="R552" s="118">
        <f t="shared" ref="R552:V552" si="269">R553+R556+R558+R571</f>
        <v>0</v>
      </c>
      <c r="S552" s="118">
        <f t="shared" si="269"/>
        <v>0</v>
      </c>
      <c r="T552" s="118">
        <f t="shared" si="269"/>
        <v>0</v>
      </c>
      <c r="U552" s="118">
        <f t="shared" si="269"/>
        <v>74.799654530796218</v>
      </c>
      <c r="V552" s="118">
        <f t="shared" si="269"/>
        <v>76.332520523201453</v>
      </c>
      <c r="W552" s="118">
        <f t="shared" ref="W552:Y552" si="270">W553+W556+W558+W571</f>
        <v>76.929412454605085</v>
      </c>
      <c r="X552" s="118">
        <f t="shared" si="270"/>
        <v>65.115329381480223</v>
      </c>
      <c r="Y552" s="118">
        <f t="shared" si="270"/>
        <v>54.647294459145876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79.399964817239493</v>
      </c>
      <c r="D553" s="123">
        <f t="shared" si="271"/>
        <v>78.636937932950502</v>
      </c>
      <c r="E553" s="123">
        <f t="shared" si="271"/>
        <v>77.672129748663906</v>
      </c>
      <c r="F553" s="123">
        <f t="shared" si="271"/>
        <v>59.401817998574757</v>
      </c>
      <c r="G553" s="123">
        <f t="shared" si="271"/>
        <v>94.375137815972508</v>
      </c>
      <c r="H553" s="123">
        <f t="shared" si="271"/>
        <v>88.407694783556508</v>
      </c>
      <c r="I553" s="123">
        <f t="shared" si="271"/>
        <v>84.833408178433103</v>
      </c>
      <c r="J553" s="123">
        <f t="shared" si="271"/>
        <v>64.194123803973952</v>
      </c>
      <c r="K553" s="123">
        <f t="shared" si="271"/>
        <v>82.782614871319808</v>
      </c>
      <c r="L553" s="123">
        <f t="shared" si="271"/>
        <v>83.017610824547987</v>
      </c>
      <c r="M553" s="123">
        <f t="shared" si="271"/>
        <v>83.401162253977134</v>
      </c>
      <c r="N553" s="123">
        <f t="shared" si="271"/>
        <v>81.937595692321054</v>
      </c>
      <c r="O553" s="123">
        <f t="shared" si="271"/>
        <v>80.01459492607097</v>
      </c>
      <c r="P553" s="123">
        <f t="shared" si="271"/>
        <v>61.868061967487698</v>
      </c>
      <c r="Q553" s="123">
        <f t="shared" si="271"/>
        <v>65.524683029678741</v>
      </c>
      <c r="R553" s="123">
        <f t="shared" ref="R553:V553" si="272">SUM(R554:R555)</f>
        <v>0</v>
      </c>
      <c r="S553" s="123">
        <f t="shared" si="272"/>
        <v>0</v>
      </c>
      <c r="T553" s="123">
        <f t="shared" si="272"/>
        <v>0</v>
      </c>
      <c r="U553" s="123">
        <f t="shared" si="272"/>
        <v>50.260365396247103</v>
      </c>
      <c r="V553" s="123">
        <f t="shared" si="272"/>
        <v>49.464879251495944</v>
      </c>
      <c r="W553" s="123">
        <f t="shared" ref="W553:Y553" si="273">SUM(W554:W555)</f>
        <v>46.606317156875278</v>
      </c>
      <c r="X553" s="123">
        <f t="shared" si="273"/>
        <v>38.292421632978439</v>
      </c>
      <c r="Y553" s="123">
        <f t="shared" si="273"/>
        <v>28.813075007741485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78.637819223381868</v>
      </c>
      <c r="D554" s="99">
        <v>77.893330577061391</v>
      </c>
      <c r="E554" s="99">
        <v>76.956156139879582</v>
      </c>
      <c r="F554" s="99">
        <v>58.858887287435472</v>
      </c>
      <c r="G554" s="99">
        <v>93.533053405669179</v>
      </c>
      <c r="H554" s="99">
        <v>87.637014910622838</v>
      </c>
      <c r="I554" s="99">
        <v>84.105496756593325</v>
      </c>
      <c r="J554" s="99">
        <v>63.649628649736421</v>
      </c>
      <c r="K554" s="99">
        <v>82.09172258414894</v>
      </c>
      <c r="L554" s="99">
        <v>82.33381162553313</v>
      </c>
      <c r="M554" s="99">
        <v>82.726093144630639</v>
      </c>
      <c r="N554" s="99">
        <v>81.300448602014271</v>
      </c>
      <c r="O554" s="99">
        <v>79.39700943414914</v>
      </c>
      <c r="P554" s="99">
        <v>61.389443402716203</v>
      </c>
      <c r="Q554" s="99">
        <v>65.01709973537811</v>
      </c>
      <c r="R554" s="99">
        <v>0</v>
      </c>
      <c r="S554" s="99">
        <v>0</v>
      </c>
      <c r="T554" s="99">
        <v>0</v>
      </c>
      <c r="U554" s="99">
        <v>49.872656856538384</v>
      </c>
      <c r="V554" s="99">
        <v>49.076804854607204</v>
      </c>
      <c r="W554" s="99">
        <v>46.240881115413089</v>
      </c>
      <c r="X554" s="99">
        <v>37.995095282882851</v>
      </c>
      <c r="Y554" s="99">
        <v>28.59062066771213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0.7621455938576307</v>
      </c>
      <c r="D555" s="99">
        <v>0.74360735588911586</v>
      </c>
      <c r="E555" s="99">
        <v>0.71597360878432881</v>
      </c>
      <c r="F555" s="99">
        <v>0.54293071113928315</v>
      </c>
      <c r="G555" s="99">
        <v>0.84208441030332704</v>
      </c>
      <c r="H555" s="99">
        <v>0.77067987293366735</v>
      </c>
      <c r="I555" s="99">
        <v>0.72791142183977298</v>
      </c>
      <c r="J555" s="99">
        <v>0.54449515423753658</v>
      </c>
      <c r="K555" s="99">
        <v>0.69089228717086337</v>
      </c>
      <c r="L555" s="99">
        <v>0.68379919901485287</v>
      </c>
      <c r="M555" s="99">
        <v>0.67506910934649011</v>
      </c>
      <c r="N555" s="99">
        <v>0.63714709030678995</v>
      </c>
      <c r="O555" s="99">
        <v>0.61758549192182388</v>
      </c>
      <c r="P555" s="99">
        <v>0.47861856477149584</v>
      </c>
      <c r="Q555" s="99">
        <v>0.5075832943006362</v>
      </c>
      <c r="R555" s="99">
        <v>0</v>
      </c>
      <c r="S555" s="99">
        <v>0</v>
      </c>
      <c r="T555" s="99">
        <v>0</v>
      </c>
      <c r="U555" s="99">
        <v>0.38770853970872027</v>
      </c>
      <c r="V555" s="99">
        <v>0.38807439688873879</v>
      </c>
      <c r="W555" s="99">
        <v>0.365436041462192</v>
      </c>
      <c r="X555" s="99">
        <v>0.2973263500955865</v>
      </c>
      <c r="Y555" s="99">
        <v>0.22245434002935563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0.15558747227629222</v>
      </c>
      <c r="D556" s="123">
        <f t="shared" si="274"/>
        <v>0.28442958043099897</v>
      </c>
      <c r="E556" s="123">
        <f t="shared" si="274"/>
        <v>0.54760666215531306</v>
      </c>
      <c r="F556" s="123">
        <f t="shared" si="274"/>
        <v>0.34714072225907311</v>
      </c>
      <c r="G556" s="123">
        <f t="shared" si="274"/>
        <v>0.44222048374644962</v>
      </c>
      <c r="H556" s="123">
        <f t="shared" si="274"/>
        <v>0.83375909241104929</v>
      </c>
      <c r="I556" s="123">
        <f t="shared" si="274"/>
        <v>1.3769006964752246</v>
      </c>
      <c r="J556" s="123">
        <f t="shared" si="274"/>
        <v>1.0354346813687676</v>
      </c>
      <c r="K556" s="123">
        <f t="shared" si="274"/>
        <v>1.1473164713047663</v>
      </c>
      <c r="L556" s="123">
        <f t="shared" si="274"/>
        <v>1.3283227075982493</v>
      </c>
      <c r="M556" s="123">
        <f t="shared" si="274"/>
        <v>1.2784081175736632</v>
      </c>
      <c r="N556" s="123">
        <f t="shared" si="274"/>
        <v>2.4162196199001107</v>
      </c>
      <c r="O556" s="123">
        <f t="shared" si="274"/>
        <v>1.423053639312825</v>
      </c>
      <c r="P556" s="123">
        <f t="shared" si="274"/>
        <v>0.95373352466550954</v>
      </c>
      <c r="Q556" s="123">
        <f t="shared" si="274"/>
        <v>1.3322865606464598</v>
      </c>
      <c r="R556" s="123">
        <f t="shared" si="274"/>
        <v>0</v>
      </c>
      <c r="S556" s="123">
        <f t="shared" si="274"/>
        <v>0</v>
      </c>
      <c r="T556" s="123">
        <f t="shared" si="274"/>
        <v>0</v>
      </c>
      <c r="U556" s="123">
        <f t="shared" si="274"/>
        <v>4.6003500141496199</v>
      </c>
      <c r="V556" s="123">
        <f t="shared" si="274"/>
        <v>2.7901095182774154</v>
      </c>
      <c r="W556" s="123">
        <f t="shared" si="274"/>
        <v>8.5786982504112679</v>
      </c>
      <c r="X556" s="123">
        <f t="shared" si="274"/>
        <v>6.0936779600087876</v>
      </c>
      <c r="Y556" s="123">
        <f t="shared" si="274"/>
        <v>4.1583054951227654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0.15558747227629222</v>
      </c>
      <c r="D557" s="99">
        <f>RES_hhdet_in_tess!D86</f>
        <v>0.28442958043099897</v>
      </c>
      <c r="E557" s="99">
        <f>RES_hhdet_in_tess!E86</f>
        <v>0.54760666215531306</v>
      </c>
      <c r="F557" s="99">
        <f>RES_hhdet_in_tess!F86</f>
        <v>0.34714072225907311</v>
      </c>
      <c r="G557" s="99">
        <f>RES_hhdet_in_tess!G86</f>
        <v>0.44222048374644962</v>
      </c>
      <c r="H557" s="99">
        <f>RES_hhdet_in_tess!H86</f>
        <v>0.83375909241104929</v>
      </c>
      <c r="I557" s="99">
        <f>RES_hhdet_in_tess!I86</f>
        <v>1.3769006964752246</v>
      </c>
      <c r="J557" s="99">
        <f>RES_hhdet_in_tess!J86</f>
        <v>1.0354346813687676</v>
      </c>
      <c r="K557" s="99">
        <f>RES_hhdet_in_tess!K86</f>
        <v>1.1473164713047663</v>
      </c>
      <c r="L557" s="99">
        <f>RES_hhdet_in_tess!L86</f>
        <v>1.3283227075982493</v>
      </c>
      <c r="M557" s="99">
        <f>RES_hhdet_in_tess!M86</f>
        <v>1.2784081175736632</v>
      </c>
      <c r="N557" s="99">
        <f>RES_hhdet_in_tess!N86</f>
        <v>2.4162196199001107</v>
      </c>
      <c r="O557" s="99">
        <f>RES_hhdet_in_tess!O86</f>
        <v>1.423053639312825</v>
      </c>
      <c r="P557" s="99">
        <f>RES_hhdet_in_tess!P86</f>
        <v>0.95373352466550954</v>
      </c>
      <c r="Q557" s="99">
        <f>RES_hhdet_in_tess!Q86</f>
        <v>1.3322865606464598</v>
      </c>
      <c r="R557" s="99">
        <f>RES_hhdet_in_tess!R86</f>
        <v>0</v>
      </c>
      <c r="S557" s="99">
        <f>RES_hhdet_in_tess!S86</f>
        <v>0</v>
      </c>
      <c r="T557" s="99">
        <f>RES_hhdet_in_tess!T86</f>
        <v>0</v>
      </c>
      <c r="U557" s="99">
        <f>RES_hhdet_in_tess!U86</f>
        <v>4.6003500141496199</v>
      </c>
      <c r="V557" s="99">
        <f>RES_hhdet_in_tess!V86</f>
        <v>2.7901095182774154</v>
      </c>
      <c r="W557" s="99">
        <f>RES_hhdet_in_tess!W86</f>
        <v>8.5786982504112679</v>
      </c>
      <c r="X557" s="99">
        <f>RES_hhdet_in_tess!X86</f>
        <v>6.0936779600087876</v>
      </c>
      <c r="Y557" s="99">
        <f>RES_hhdet_in_tess!Y86</f>
        <v>4.1583054951227654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10.70877566377542</v>
      </c>
      <c r="D558" s="123">
        <v>10.698260674244986</v>
      </c>
      <c r="E558" s="123">
        <v>11.620470062765657</v>
      </c>
      <c r="F558" s="123">
        <v>11.380117880357838</v>
      </c>
      <c r="G558" s="123">
        <v>11.900793844569892</v>
      </c>
      <c r="H558" s="123">
        <v>13.849681165738689</v>
      </c>
      <c r="I558" s="123">
        <v>13.794524803129221</v>
      </c>
      <c r="J558" s="123">
        <v>14.83075103987931</v>
      </c>
      <c r="K558" s="123">
        <v>14.352489197293218</v>
      </c>
      <c r="L558" s="123">
        <v>14.2263176192633</v>
      </c>
      <c r="M558" s="123">
        <v>13.793622437478206</v>
      </c>
      <c r="N558" s="123">
        <v>10.871046712526704</v>
      </c>
      <c r="O558" s="123">
        <v>10.549092515454502</v>
      </c>
      <c r="P558" s="123">
        <v>10.450998646864575</v>
      </c>
      <c r="Q558" s="123">
        <v>12.686299599318215</v>
      </c>
      <c r="R558" s="123">
        <v>0</v>
      </c>
      <c r="S558" s="123">
        <v>0</v>
      </c>
      <c r="T558" s="123">
        <v>0</v>
      </c>
      <c r="U558" s="123">
        <v>15.234577548416166</v>
      </c>
      <c r="V558" s="123">
        <v>16.681840372940876</v>
      </c>
      <c r="W558" s="123">
        <v>14.997358816999487</v>
      </c>
      <c r="X558" s="123">
        <v>14.62522251585276</v>
      </c>
      <c r="Y558" s="123">
        <v>15.733715427073951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10.802182341532767</v>
      </c>
      <c r="D559" s="99">
        <v>11.088853226256729</v>
      </c>
      <c r="E559" s="99">
        <v>10.033110704298357</v>
      </c>
      <c r="F559" s="99">
        <v>8.1916400933327882</v>
      </c>
      <c r="G559" s="99">
        <v>13.56308598780795</v>
      </c>
      <c r="H559" s="99">
        <v>13.435114177328455</v>
      </c>
      <c r="I559" s="99">
        <v>14.973653949431025</v>
      </c>
      <c r="J559" s="99">
        <v>11.760955321802923</v>
      </c>
      <c r="K559" s="99">
        <v>14.619806786604594</v>
      </c>
      <c r="L559" s="99">
        <v>13.505749972887699</v>
      </c>
      <c r="M559" s="99">
        <v>13.283685616563776</v>
      </c>
      <c r="N559" s="99">
        <v>12.37885427904749</v>
      </c>
      <c r="O559" s="99">
        <v>12.253396402514445</v>
      </c>
      <c r="P559" s="99">
        <v>11.80130216557097</v>
      </c>
      <c r="Q559" s="99">
        <v>12.373525209538332</v>
      </c>
      <c r="R559" s="99">
        <v>0</v>
      </c>
      <c r="S559" s="99">
        <v>0</v>
      </c>
      <c r="T559" s="99">
        <v>0</v>
      </c>
      <c r="U559" s="99">
        <v>17.15575583732652</v>
      </c>
      <c r="V559" s="99">
        <v>12.849371044289159</v>
      </c>
      <c r="W559" s="99">
        <v>14.561422430746449</v>
      </c>
      <c r="X559" s="99">
        <v>15.260490111230474</v>
      </c>
      <c r="Y559" s="99">
        <v>15.26036617366759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11.757069876908142</v>
      </c>
      <c r="K560" s="99">
        <v>14.632136208153959</v>
      </c>
      <c r="L560" s="99">
        <v>13.508920965277875</v>
      </c>
      <c r="M560" s="99">
        <v>13.295357968551064</v>
      </c>
      <c r="N560" s="99">
        <v>12.390724776754706</v>
      </c>
      <c r="O560" s="99">
        <v>12.266529923472911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15.292547975572427</v>
      </c>
      <c r="Y560" s="99">
        <v>15.346555213460721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2.9693087802673457</v>
      </c>
      <c r="K561" s="102">
        <v>3.4519509622850899</v>
      </c>
      <c r="L561" s="102">
        <v>3.0587083941207207</v>
      </c>
      <c r="M561" s="102">
        <v>3.4734413066550176</v>
      </c>
      <c r="N561" s="102">
        <v>1.9741025741746374</v>
      </c>
      <c r="O561" s="102">
        <v>2.1063774066692629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3.8660181160074165</v>
      </c>
      <c r="Y561" s="102">
        <v>4.8043222126678122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8.7877610966407964</v>
      </c>
      <c r="K562" s="105">
        <v>11.180185245868868</v>
      </c>
      <c r="L562" s="105">
        <v>10.450212571157156</v>
      </c>
      <c r="M562" s="105">
        <v>9.8219166618960454</v>
      </c>
      <c r="N562" s="105">
        <v>10.416622202580067</v>
      </c>
      <c r="O562" s="105">
        <v>10.160152516803645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11.426529859565013</v>
      </c>
      <c r="Y562" s="105">
        <v>10.542233000792908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10.280870943044297</v>
      </c>
      <c r="D563" s="102">
        <v>11.248085773656152</v>
      </c>
      <c r="E563" s="102">
        <v>11.228470655240242</v>
      </c>
      <c r="F563" s="102">
        <v>10.178133523382717</v>
      </c>
      <c r="G563" s="102">
        <v>12.948918191104314</v>
      </c>
      <c r="H563" s="102">
        <v>14.194363284529274</v>
      </c>
      <c r="I563" s="102">
        <v>12.755824020562736</v>
      </c>
      <c r="J563" s="102">
        <v>12.914340909204055</v>
      </c>
      <c r="K563" s="102">
        <v>13.555026774927741</v>
      </c>
      <c r="L563" s="102">
        <v>17.470628996638453</v>
      </c>
      <c r="M563" s="102">
        <v>13.604025038964863</v>
      </c>
      <c r="N563" s="102">
        <v>10.252220099627204</v>
      </c>
      <c r="O563" s="102">
        <v>11.383951157179309</v>
      </c>
      <c r="P563" s="102">
        <v>10.507760685217315</v>
      </c>
      <c r="Q563" s="102">
        <v>11.276154508203945</v>
      </c>
      <c r="R563" s="102">
        <v>0</v>
      </c>
      <c r="S563" s="102">
        <v>0</v>
      </c>
      <c r="T563" s="102">
        <v>0</v>
      </c>
      <c r="U563" s="102">
        <v>18.102463424218328</v>
      </c>
      <c r="V563" s="102">
        <v>14.482094716545184</v>
      </c>
      <c r="W563" s="102">
        <v>15.271450142043772</v>
      </c>
      <c r="X563" s="102">
        <v>14.937193129196105</v>
      </c>
      <c r="Y563" s="102">
        <v>15.222998753728298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10.28308655214866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12.91641202605199</v>
      </c>
      <c r="K564" s="105">
        <v>13.599931454809431</v>
      </c>
      <c r="L564" s="105">
        <v>17.511441169540124</v>
      </c>
      <c r="M564" s="105">
        <v>13.626596711863145</v>
      </c>
      <c r="N564" s="105">
        <v>10.264613814607234</v>
      </c>
      <c r="O564" s="105">
        <v>11.38618293794865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18.099194666647609</v>
      </c>
      <c r="V564" s="105">
        <v>0</v>
      </c>
      <c r="W564" s="105">
        <v>15.233270476601266</v>
      </c>
      <c r="X564" s="105">
        <v>14.898191263876869</v>
      </c>
      <c r="Y564" s="105">
        <v>15.216517687842176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2.3999939072143173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3.2918082766813996</v>
      </c>
      <c r="K565" s="99">
        <v>3.1584643318844816</v>
      </c>
      <c r="L565" s="99">
        <v>3.9858398451151333</v>
      </c>
      <c r="M565" s="99">
        <v>3.5559149799320822</v>
      </c>
      <c r="N565" s="99">
        <v>1.6183225205476586</v>
      </c>
      <c r="O565" s="99">
        <v>1.9444977612965142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4.4537150115655129</v>
      </c>
      <c r="V565" s="99">
        <v>0</v>
      </c>
      <c r="W565" s="99">
        <v>3.2504727675450757</v>
      </c>
      <c r="X565" s="99">
        <v>3.7735019404301493</v>
      </c>
      <c r="Y565" s="99">
        <v>4.7934581749310068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7.883092644934341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9.6246037493705909</v>
      </c>
      <c r="K566" s="99">
        <v>10.441467122924951</v>
      </c>
      <c r="L566" s="99">
        <v>13.52560132442499</v>
      </c>
      <c r="M566" s="99">
        <v>10.070681731931066</v>
      </c>
      <c r="N566" s="99">
        <v>8.6462912940595729</v>
      </c>
      <c r="O566" s="99">
        <v>9.4416851766521361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13.645479655082095</v>
      </c>
      <c r="V566" s="99">
        <v>0</v>
      </c>
      <c r="W566" s="99">
        <v>11.982797709056193</v>
      </c>
      <c r="X566" s="99">
        <v>11.124689323446718</v>
      </c>
      <c r="Y566" s="99">
        <v>10.423059512911166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10.791207432138464</v>
      </c>
      <c r="D567" s="102">
        <v>10.580237777227103</v>
      </c>
      <c r="E567" s="102">
        <v>11.680384326980242</v>
      </c>
      <c r="F567" s="102">
        <v>11.552476316780808</v>
      </c>
      <c r="G567" s="102">
        <v>11.734481963111747</v>
      </c>
      <c r="H567" s="102">
        <v>13.823729023991234</v>
      </c>
      <c r="I567" s="102">
        <v>13.787067748135225</v>
      </c>
      <c r="J567" s="102">
        <v>14.96020951842527</v>
      </c>
      <c r="K567" s="102">
        <v>14.382935211929874</v>
      </c>
      <c r="L567" s="102">
        <v>14.096413436036309</v>
      </c>
      <c r="M567" s="102">
        <v>13.827650199559166</v>
      </c>
      <c r="N567" s="102">
        <v>10.837521171438427</v>
      </c>
      <c r="O567" s="102">
        <v>10.458424181507459</v>
      </c>
      <c r="P567" s="102">
        <v>10.442093299059282</v>
      </c>
      <c r="Q567" s="102">
        <v>12.721683659894891</v>
      </c>
      <c r="R567" s="102">
        <v>0</v>
      </c>
      <c r="S567" s="102">
        <v>0</v>
      </c>
      <c r="T567" s="102">
        <v>0</v>
      </c>
      <c r="U567" s="102">
        <v>15.025022284579597</v>
      </c>
      <c r="V567" s="102">
        <v>16.92307387682721</v>
      </c>
      <c r="W567" s="102">
        <v>15.007080570992104</v>
      </c>
      <c r="X567" s="102">
        <v>14.601170781596526</v>
      </c>
      <c r="Y567" s="102">
        <v>15.741229492722011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10.797335781944151</v>
      </c>
      <c r="D568" s="105">
        <v>10.584413139013497</v>
      </c>
      <c r="E568" s="105">
        <v>11.681754904044057</v>
      </c>
      <c r="F568" s="105">
        <v>11.549810551682111</v>
      </c>
      <c r="G568" s="105">
        <v>11.728882404858544</v>
      </c>
      <c r="H568" s="105">
        <v>13.814358881355103</v>
      </c>
      <c r="I568" s="105">
        <v>13.786068024531401</v>
      </c>
      <c r="J568" s="105">
        <v>14.974418524511892</v>
      </c>
      <c r="K568" s="105">
        <v>14.403449501313734</v>
      </c>
      <c r="L568" s="105">
        <v>14.111296714659129</v>
      </c>
      <c r="M568" s="105">
        <v>13.837543873275919</v>
      </c>
      <c r="N568" s="105">
        <v>10.845542748936218</v>
      </c>
      <c r="O568" s="105">
        <v>10.461074613577139</v>
      </c>
      <c r="P568" s="105">
        <v>10.444968552096956</v>
      </c>
      <c r="Q568" s="105">
        <v>12.724121620957529</v>
      </c>
      <c r="R568" s="105">
        <v>0</v>
      </c>
      <c r="S568" s="105">
        <v>0</v>
      </c>
      <c r="T568" s="105">
        <v>0</v>
      </c>
      <c r="U568" s="105">
        <v>15.029040097852274</v>
      </c>
      <c r="V568" s="105">
        <v>16.939177980999109</v>
      </c>
      <c r="W568" s="105">
        <v>15.026923716114014</v>
      </c>
      <c r="X568" s="105">
        <v>14.637866212312243</v>
      </c>
      <c r="Y568" s="105">
        <v>15.791619131060511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2.521010664969964</v>
      </c>
      <c r="D569" s="99">
        <v>2.4173382494551827</v>
      </c>
      <c r="E569" s="99">
        <v>3.2590560887978199</v>
      </c>
      <c r="F569" s="99">
        <v>2.7396929154189693</v>
      </c>
      <c r="G569" s="99">
        <v>2.3838672181002156</v>
      </c>
      <c r="H569" s="99">
        <v>3.7847650400975468</v>
      </c>
      <c r="I569" s="99">
        <v>3.0703099694634441</v>
      </c>
      <c r="J569" s="99">
        <v>3.8216128204475388</v>
      </c>
      <c r="K569" s="99">
        <v>3.4005268724347535</v>
      </c>
      <c r="L569" s="99">
        <v>3.1976202927609432</v>
      </c>
      <c r="M569" s="99">
        <v>3.6180096305875344</v>
      </c>
      <c r="N569" s="99">
        <v>1.7179507810953354</v>
      </c>
      <c r="O569" s="99">
        <v>1.7839834523045421</v>
      </c>
      <c r="P569" s="99">
        <v>1.8327812307442921</v>
      </c>
      <c r="Q569" s="99">
        <v>3.3900076999368896</v>
      </c>
      <c r="R569" s="99">
        <v>0</v>
      </c>
      <c r="S569" s="99">
        <v>0</v>
      </c>
      <c r="T569" s="99">
        <v>0</v>
      </c>
      <c r="U569" s="99">
        <v>3.693273716777826</v>
      </c>
      <c r="V569" s="99">
        <v>4.5271149050024713</v>
      </c>
      <c r="W569" s="99">
        <v>3.2023759770558056</v>
      </c>
      <c r="X569" s="99">
        <v>3.698226352506726</v>
      </c>
      <c r="Y569" s="99">
        <v>4.9782662145167604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8.2763251169741867</v>
      </c>
      <c r="D570" s="99">
        <v>8.1670748895583145</v>
      </c>
      <c r="E570" s="99">
        <v>8.4226988152462372</v>
      </c>
      <c r="F570" s="99">
        <v>8.8101176362631382</v>
      </c>
      <c r="G570" s="99">
        <v>9.345015186758328</v>
      </c>
      <c r="H570" s="99">
        <v>10.029593841257554</v>
      </c>
      <c r="I570" s="99">
        <v>10.715758055067955</v>
      </c>
      <c r="J570" s="99">
        <v>11.152805704064354</v>
      </c>
      <c r="K570" s="99">
        <v>11.002922628878981</v>
      </c>
      <c r="L570" s="99">
        <v>10.913676421898186</v>
      </c>
      <c r="M570" s="99">
        <v>10.219534242688386</v>
      </c>
      <c r="N570" s="99">
        <v>9.1275919678408837</v>
      </c>
      <c r="O570" s="99">
        <v>8.6770911612725978</v>
      </c>
      <c r="P570" s="99">
        <v>8.6121873213526641</v>
      </c>
      <c r="Q570" s="99">
        <v>9.3341139210206396</v>
      </c>
      <c r="R570" s="99">
        <v>0</v>
      </c>
      <c r="S570" s="99">
        <v>0</v>
      </c>
      <c r="T570" s="99">
        <v>0</v>
      </c>
      <c r="U570" s="99">
        <v>11.335766381074448</v>
      </c>
      <c r="V570" s="99">
        <v>12.412063075996636</v>
      </c>
      <c r="W570" s="99">
        <v>11.824547739058207</v>
      </c>
      <c r="X570" s="99">
        <v>10.939639859805517</v>
      </c>
      <c r="Y570" s="99">
        <v>10.813352916543749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4.6680708353357581</v>
      </c>
      <c r="D571" s="123">
        <v>4.7180579990146905</v>
      </c>
      <c r="E571" s="123">
        <v>4.796423482744486</v>
      </c>
      <c r="F571" s="123">
        <v>4.8230251276318485</v>
      </c>
      <c r="G571" s="123">
        <v>4.9841889905852765</v>
      </c>
      <c r="H571" s="123">
        <v>5.1680404505583741</v>
      </c>
      <c r="I571" s="123">
        <v>5.0788957616787167</v>
      </c>
      <c r="J571" s="123">
        <v>4.7540244036709671</v>
      </c>
      <c r="K571" s="123">
        <v>4.3914954188896269</v>
      </c>
      <c r="L571" s="123">
        <v>4.52626940005762</v>
      </c>
      <c r="M571" s="123">
        <v>3.8626294714353491</v>
      </c>
      <c r="N571" s="123">
        <v>3.1252810914034943</v>
      </c>
      <c r="O571" s="123">
        <v>3.0322241673542432</v>
      </c>
      <c r="P571" s="123">
        <v>2.8040853321995214</v>
      </c>
      <c r="Q571" s="123">
        <v>3.0993055420929609</v>
      </c>
      <c r="R571" s="123">
        <v>0</v>
      </c>
      <c r="S571" s="123">
        <v>0</v>
      </c>
      <c r="T571" s="123">
        <v>0</v>
      </c>
      <c r="U571" s="123">
        <v>4.7043615719833323</v>
      </c>
      <c r="V571" s="123">
        <v>7.395691380487218</v>
      </c>
      <c r="W571" s="123">
        <v>6.7470382303190446</v>
      </c>
      <c r="X571" s="123">
        <v>6.104007272640235</v>
      </c>
      <c r="Y571" s="123">
        <v>5.9421985292076744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4.6058938038660902</v>
      </c>
      <c r="D572" s="99">
        <v>4.8084170094180978</v>
      </c>
      <c r="E572" s="99">
        <v>4.3294819963308173</v>
      </c>
      <c r="F572" s="99">
        <v>3.4960338612812225</v>
      </c>
      <c r="G572" s="99">
        <v>5.4702847143943458</v>
      </c>
      <c r="H572" s="99">
        <v>5.0634293638992229</v>
      </c>
      <c r="I572" s="99">
        <v>5.3208318184381325</v>
      </c>
      <c r="J572" s="99">
        <v>4.0292546513961369</v>
      </c>
      <c r="K572" s="99">
        <v>4.664126813017333</v>
      </c>
      <c r="L572" s="99">
        <v>4.1121400517449302</v>
      </c>
      <c r="M572" s="99">
        <v>3.8102685533690046</v>
      </c>
      <c r="N572" s="99">
        <v>3.4420162983414389</v>
      </c>
      <c r="O572" s="99">
        <v>3.3568872946211505</v>
      </c>
      <c r="P572" s="99">
        <v>3.1455672819823293</v>
      </c>
      <c r="Q572" s="99">
        <v>3.3601492020757289</v>
      </c>
      <c r="R572" s="99">
        <v>0</v>
      </c>
      <c r="S572" s="99">
        <v>0</v>
      </c>
      <c r="T572" s="99">
        <v>0</v>
      </c>
      <c r="U572" s="99">
        <v>5.4639176706078567</v>
      </c>
      <c r="V572" s="99">
        <v>5.5724341437117451</v>
      </c>
      <c r="W572" s="99">
        <v>6.2489798700397632</v>
      </c>
      <c r="X572" s="99">
        <v>6.2503686536134557</v>
      </c>
      <c r="Y572" s="99">
        <v>5.9090324336443052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4.5907506115631387</v>
      </c>
      <c r="D573" s="99">
        <v>4.7180191349241936</v>
      </c>
      <c r="E573" s="99">
        <v>4.796739069042415</v>
      </c>
      <c r="F573" s="99">
        <v>4.7629872836293297</v>
      </c>
      <c r="G573" s="99">
        <v>5.0242472106142442</v>
      </c>
      <c r="H573" s="99">
        <v>5.2764406508392243</v>
      </c>
      <c r="I573" s="99">
        <v>5.0363421112651805</v>
      </c>
      <c r="J573" s="99">
        <v>4.5711553230090516</v>
      </c>
      <c r="K573" s="99">
        <v>4.5672097688102919</v>
      </c>
      <c r="L573" s="99">
        <v>4.7440994499767299</v>
      </c>
      <c r="M573" s="99">
        <v>3.7719855853282525</v>
      </c>
      <c r="N573" s="99">
        <v>2.9794217676262225</v>
      </c>
      <c r="O573" s="99">
        <v>3.0882081133277315</v>
      </c>
      <c r="P573" s="99">
        <v>2.8070562179915011</v>
      </c>
      <c r="Q573" s="99">
        <v>3.1064015299788896</v>
      </c>
      <c r="R573" s="99">
        <v>0</v>
      </c>
      <c r="S573" s="99">
        <v>0</v>
      </c>
      <c r="T573" s="99">
        <v>0</v>
      </c>
      <c r="U573" s="99">
        <v>4.8598487040155316</v>
      </c>
      <c r="V573" s="99">
        <v>6.9734913579561111</v>
      </c>
      <c r="W573" s="99">
        <v>6.8060318670794047</v>
      </c>
      <c r="X573" s="99">
        <v>6.1183581826736635</v>
      </c>
      <c r="Y573" s="99">
        <v>5.8594781802187379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5.1404203923298288</v>
      </c>
      <c r="D574" s="110">
        <v>0</v>
      </c>
      <c r="E574" s="110">
        <v>0</v>
      </c>
      <c r="F574" s="110">
        <v>5.1986144158896064</v>
      </c>
      <c r="G574" s="110">
        <v>4.860581730341246</v>
      </c>
      <c r="H574" s="110">
        <v>4.8247808310058611</v>
      </c>
      <c r="I574" s="110">
        <v>5.2017159874976473</v>
      </c>
      <c r="J574" s="110">
        <v>5.2802230694429113</v>
      </c>
      <c r="K574" s="110">
        <v>4.1201768524450912</v>
      </c>
      <c r="L574" s="110">
        <v>4.193972731963556</v>
      </c>
      <c r="M574" s="110">
        <v>3.9711157323675939</v>
      </c>
      <c r="N574" s="110">
        <v>3.3078514480369074</v>
      </c>
      <c r="O574" s="110">
        <v>2.9099157078345783</v>
      </c>
      <c r="P574" s="110">
        <v>2.8009809108789079</v>
      </c>
      <c r="Q574" s="110">
        <v>3.0927598944431396</v>
      </c>
      <c r="R574" s="110">
        <v>0</v>
      </c>
      <c r="S574" s="110">
        <v>0</v>
      </c>
      <c r="T574" s="110">
        <v>0</v>
      </c>
      <c r="U574" s="110">
        <v>4.5364189014453826</v>
      </c>
      <c r="V574" s="110">
        <v>7.7140379186155439</v>
      </c>
      <c r="W574" s="110">
        <v>6.7004830830030055</v>
      </c>
      <c r="X574" s="110">
        <v>6.0952390912587875</v>
      </c>
      <c r="Y574" s="110">
        <v>5.9993885020901354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2.2640523886208488</v>
      </c>
      <c r="D576" s="118">
        <f t="shared" si="275"/>
        <v>2.6942198314207584</v>
      </c>
      <c r="E576" s="118">
        <f t="shared" si="275"/>
        <v>2.3912727764745267</v>
      </c>
      <c r="F576" s="118">
        <f t="shared" si="275"/>
        <v>1.9852345539449179</v>
      </c>
      <c r="G576" s="118">
        <f t="shared" si="275"/>
        <v>1.97871580290618</v>
      </c>
      <c r="H576" s="118">
        <f t="shared" si="275"/>
        <v>2.1262965570499524</v>
      </c>
      <c r="I576" s="118">
        <f t="shared" si="275"/>
        <v>1.5832036866708485</v>
      </c>
      <c r="J576" s="118">
        <f t="shared" si="275"/>
        <v>1.3912309186796428</v>
      </c>
      <c r="K576" s="118">
        <f t="shared" si="275"/>
        <v>1.3469347323686351</v>
      </c>
      <c r="L576" s="118">
        <f t="shared" si="275"/>
        <v>1.4381097807467789</v>
      </c>
      <c r="M576" s="118">
        <f t="shared" si="275"/>
        <v>1.0026122935706723</v>
      </c>
      <c r="N576" s="118">
        <f t="shared" si="275"/>
        <v>0.80559285079381415</v>
      </c>
      <c r="O576" s="118">
        <f t="shared" si="275"/>
        <v>1.0294008373763919</v>
      </c>
      <c r="P576" s="118">
        <f t="shared" si="275"/>
        <v>0.58808087570171563</v>
      </c>
      <c r="Q576" s="118">
        <f t="shared" si="275"/>
        <v>0.60716871123015947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1.1990182877521014</v>
      </c>
      <c r="V576" s="118">
        <f t="shared" si="276"/>
        <v>1.250989486409015</v>
      </c>
      <c r="W576" s="118">
        <f t="shared" ref="W576:Y576" si="277">W577+W580+W582+W595</f>
        <v>1.2246903087594891</v>
      </c>
      <c r="X576" s="118">
        <f t="shared" si="277"/>
        <v>0.87860871543563546</v>
      </c>
      <c r="Y576" s="118">
        <f t="shared" si="277"/>
        <v>0.97503046074883248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0.71897281555821024</v>
      </c>
      <c r="D582" s="123">
        <v>0.84707344322920863</v>
      </c>
      <c r="E582" s="123">
        <v>0.51485858263115614</v>
      </c>
      <c r="F582" s="123">
        <v>0.38585988424432194</v>
      </c>
      <c r="G582" s="123">
        <v>0.50680285535962</v>
      </c>
      <c r="H582" s="123">
        <v>0.56053820454955294</v>
      </c>
      <c r="I582" s="123">
        <v>0.12083407009734579</v>
      </c>
      <c r="J582" s="123">
        <v>7.2371232050058812E-2</v>
      </c>
      <c r="K582" s="123">
        <v>0.27034494571386042</v>
      </c>
      <c r="L582" s="123">
        <v>0.32034554550837208</v>
      </c>
      <c r="M582" s="123">
        <v>0.20472584255007104</v>
      </c>
      <c r="N582" s="123">
        <v>0.15946115393850799</v>
      </c>
      <c r="O582" s="123">
        <v>0.20856520917002469</v>
      </c>
      <c r="P582" s="123">
        <v>0.12046033757502665</v>
      </c>
      <c r="Q582" s="123">
        <v>7.2581465404097573E-2</v>
      </c>
      <c r="R582" s="123">
        <v>0</v>
      </c>
      <c r="S582" s="123">
        <v>0</v>
      </c>
      <c r="T582" s="123">
        <v>0</v>
      </c>
      <c r="U582" s="123">
        <v>0.24433388468068371</v>
      </c>
      <c r="V582" s="123">
        <v>0.11993335954311501</v>
      </c>
      <c r="W582" s="123">
        <v>7.1417873097943424E-2</v>
      </c>
      <c r="X582" s="123">
        <v>4.1119697974527532E-2</v>
      </c>
      <c r="Y582" s="123">
        <v>7.4745436124555892E-2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4.4340256413526085</v>
      </c>
      <c r="D587" s="102">
        <v>4.8212711964546644</v>
      </c>
      <c r="E587" s="102">
        <v>4.7793079463554227</v>
      </c>
      <c r="F587" s="102">
        <v>4.3017492056418618</v>
      </c>
      <c r="G587" s="102">
        <v>5.4303653927129298</v>
      </c>
      <c r="H587" s="102">
        <v>5.9028031880285159</v>
      </c>
      <c r="I587" s="102">
        <v>5.2561020580675653</v>
      </c>
      <c r="J587" s="102">
        <v>5.2654493457672897</v>
      </c>
      <c r="K587" s="102">
        <v>5.4582125885595731</v>
      </c>
      <c r="L587" s="102">
        <v>6.9341508097189326</v>
      </c>
      <c r="M587" s="102">
        <v>5.2463007928432335</v>
      </c>
      <c r="N587" s="102">
        <v>3.7770675923225645</v>
      </c>
      <c r="O587" s="102">
        <v>3.9368861849871499</v>
      </c>
      <c r="P587" s="102">
        <v>3.3824166510638851</v>
      </c>
      <c r="Q587" s="102">
        <v>3.416876501921561</v>
      </c>
      <c r="R587" s="102">
        <v>0</v>
      </c>
      <c r="S587" s="102">
        <v>0</v>
      </c>
      <c r="T587" s="102">
        <v>0</v>
      </c>
      <c r="U587" s="102">
        <v>4.8444819994231585</v>
      </c>
      <c r="V587" s="102">
        <v>3.8040748067379213</v>
      </c>
      <c r="W587" s="102">
        <v>3.966413312976381</v>
      </c>
      <c r="X587" s="102">
        <v>3.8689995760490432</v>
      </c>
      <c r="Y587" s="102">
        <v>3.9375815326258188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1.0350907605622748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1.3421397079962705</v>
      </c>
      <c r="K588" s="105">
        <v>1.2718211526292005</v>
      </c>
      <c r="L588" s="105">
        <v>1.581993103667477</v>
      </c>
      <c r="M588" s="105">
        <v>1.3713147046604017</v>
      </c>
      <c r="N588" s="105">
        <v>0.59621364805741872</v>
      </c>
      <c r="O588" s="105">
        <v>0.67246128057733956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1.1918787901112131</v>
      </c>
      <c r="V588" s="105">
        <v>0</v>
      </c>
      <c r="W588" s="105">
        <v>0.84423668602126234</v>
      </c>
      <c r="X588" s="105">
        <v>0.97740434106111185</v>
      </c>
      <c r="Y588" s="105">
        <v>1.2398761040691779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1.0350907605622748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1.3421397079962705</v>
      </c>
      <c r="K589" s="99">
        <v>1.2718211526292005</v>
      </c>
      <c r="L589" s="99">
        <v>1.581993103667477</v>
      </c>
      <c r="M589" s="99">
        <v>1.3713147046604017</v>
      </c>
      <c r="N589" s="99">
        <v>0.59621364805741872</v>
      </c>
      <c r="O589" s="99">
        <v>0.67246128057733956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1.1918787901112131</v>
      </c>
      <c r="V589" s="99">
        <v>0</v>
      </c>
      <c r="W589" s="99">
        <v>0.84423668602126234</v>
      </c>
      <c r="X589" s="99">
        <v>0.97740434106111185</v>
      </c>
      <c r="Y589" s="99">
        <v>1.2398761040691779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1.5450795730626383</v>
      </c>
      <c r="D595" s="123">
        <v>1.8471463881915495</v>
      </c>
      <c r="E595" s="123">
        <v>1.8764141938433707</v>
      </c>
      <c r="F595" s="123">
        <v>1.5993746697005959</v>
      </c>
      <c r="G595" s="123">
        <v>1.47191294754656</v>
      </c>
      <c r="H595" s="123">
        <v>1.5657583525003995</v>
      </c>
      <c r="I595" s="123">
        <v>1.4623696165735027</v>
      </c>
      <c r="J595" s="123">
        <v>1.3188596866295839</v>
      </c>
      <c r="K595" s="123">
        <v>1.0765897866547747</v>
      </c>
      <c r="L595" s="123">
        <v>1.1177642352384067</v>
      </c>
      <c r="M595" s="123">
        <v>0.79788645102060129</v>
      </c>
      <c r="N595" s="123">
        <v>0.64613169685530614</v>
      </c>
      <c r="O595" s="123">
        <v>0.82083562820636724</v>
      </c>
      <c r="P595" s="123">
        <v>0.46762053812668897</v>
      </c>
      <c r="Q595" s="123">
        <v>0.53458724582606187</v>
      </c>
      <c r="R595" s="123">
        <v>0</v>
      </c>
      <c r="S595" s="123">
        <v>0</v>
      </c>
      <c r="T595" s="123">
        <v>0</v>
      </c>
      <c r="U595" s="123">
        <v>0.95468440307141778</v>
      </c>
      <c r="V595" s="123">
        <v>1.1310561268658998</v>
      </c>
      <c r="W595" s="123">
        <v>1.1532724356615458</v>
      </c>
      <c r="X595" s="123">
        <v>0.83748901746110793</v>
      </c>
      <c r="Y595" s="123">
        <v>0.90028502462427662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1.7991382135000853</v>
      </c>
      <c r="D597" s="99">
        <v>1.8479408597563631</v>
      </c>
      <c r="E597" s="99">
        <v>1.8776823840257464</v>
      </c>
      <c r="F597" s="99">
        <v>1.8633878943567836</v>
      </c>
      <c r="G597" s="99">
        <v>1.9644581610275913</v>
      </c>
      <c r="H597" s="99">
        <v>2.0618682187139554</v>
      </c>
      <c r="I597" s="99">
        <v>1.9669044221073213</v>
      </c>
      <c r="J597" s="99">
        <v>1.7841949384490179</v>
      </c>
      <c r="K597" s="99">
        <v>1.781622399892101</v>
      </c>
      <c r="L597" s="99">
        <v>1.8495537470123928</v>
      </c>
      <c r="M597" s="99">
        <v>1.469915156004225</v>
      </c>
      <c r="N597" s="99">
        <v>1.1607736649522005</v>
      </c>
      <c r="O597" s="99">
        <v>1.2029798983253672</v>
      </c>
      <c r="P597" s="99">
        <v>1.0930123995877885</v>
      </c>
      <c r="Q597" s="99">
        <v>1.207559393001352</v>
      </c>
      <c r="R597" s="99">
        <v>0</v>
      </c>
      <c r="S597" s="99">
        <v>0</v>
      </c>
      <c r="T597" s="99">
        <v>0</v>
      </c>
      <c r="U597" s="99">
        <v>1.8458701668623347</v>
      </c>
      <c r="V597" s="99">
        <v>2.6373986531626743</v>
      </c>
      <c r="W597" s="99">
        <v>2.5688088201405703</v>
      </c>
      <c r="X597" s="99">
        <v>2.3077335216485957</v>
      </c>
      <c r="Y597" s="99">
        <v>2.2099426722953841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811000</v>
      </c>
      <c r="C5" s="120">
        <v>784426</v>
      </c>
      <c r="D5" s="120">
        <v>719351</v>
      </c>
      <c r="E5" s="120">
        <v>688225</v>
      </c>
      <c r="F5" s="120">
        <v>686949</v>
      </c>
      <c r="G5" s="120">
        <v>670234</v>
      </c>
      <c r="H5" s="120">
        <v>655038</v>
      </c>
      <c r="I5" s="120">
        <v>632963</v>
      </c>
      <c r="J5" s="120">
        <v>598008</v>
      </c>
      <c r="K5" s="120">
        <v>559547</v>
      </c>
      <c r="L5" s="120">
        <v>532821</v>
      </c>
      <c r="M5" s="120">
        <v>512176</v>
      </c>
      <c r="N5" s="120">
        <v>505412</v>
      </c>
      <c r="O5" s="120">
        <v>496343</v>
      </c>
      <c r="P5" s="120">
        <v>484987</v>
      </c>
      <c r="Q5" s="120">
        <v>474147</v>
      </c>
      <c r="R5" s="120">
        <v>467780</v>
      </c>
      <c r="S5" s="120">
        <v>463575</v>
      </c>
      <c r="T5" s="120">
        <v>462118</v>
      </c>
      <c r="U5" s="120">
        <v>457161</v>
      </c>
      <c r="V5" s="120">
        <v>449395</v>
      </c>
      <c r="W5" s="120">
        <v>441629</v>
      </c>
      <c r="X5" s="120">
        <v>436636</v>
      </c>
      <c r="Y5" s="120">
        <v>438966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811000</v>
      </c>
      <c r="C7" s="52">
        <v>784426</v>
      </c>
      <c r="D7" s="52">
        <v>719351</v>
      </c>
      <c r="E7" s="52">
        <v>688225</v>
      </c>
      <c r="F7" s="52">
        <v>686949</v>
      </c>
      <c r="G7" s="52">
        <v>670234</v>
      </c>
      <c r="H7" s="52">
        <v>655038</v>
      </c>
      <c r="I7" s="52">
        <v>632963</v>
      </c>
      <c r="J7" s="52">
        <v>598008</v>
      </c>
      <c r="K7" s="52">
        <v>559547</v>
      </c>
      <c r="L7" s="52">
        <v>532821</v>
      </c>
      <c r="M7" s="52">
        <v>512176</v>
      </c>
      <c r="N7" s="52">
        <v>505412</v>
      </c>
      <c r="O7" s="52">
        <v>496343</v>
      </c>
      <c r="P7" s="52">
        <v>484987</v>
      </c>
      <c r="Q7" s="52">
        <v>474147</v>
      </c>
      <c r="R7" s="52">
        <v>467780</v>
      </c>
      <c r="S7" s="52">
        <v>463575</v>
      </c>
      <c r="T7" s="52">
        <v>462118</v>
      </c>
      <c r="U7" s="52">
        <v>457161</v>
      </c>
      <c r="V7" s="52">
        <v>449395</v>
      </c>
      <c r="W7" s="52">
        <v>441629</v>
      </c>
      <c r="X7" s="52">
        <v>436636</v>
      </c>
      <c r="Y7" s="52">
        <v>438966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1609</v>
      </c>
      <c r="C9" s="52">
        <v>3162</v>
      </c>
      <c r="D9" s="52">
        <v>4055</v>
      </c>
      <c r="E9" s="52">
        <v>4584</v>
      </c>
      <c r="F9" s="52">
        <v>5817</v>
      </c>
      <c r="G9" s="52">
        <v>7629</v>
      </c>
      <c r="H9" s="52">
        <v>10305</v>
      </c>
      <c r="I9" s="52">
        <v>12961</v>
      </c>
      <c r="J9" s="52">
        <v>15366</v>
      </c>
      <c r="K9" s="52">
        <v>17191</v>
      </c>
      <c r="L9" s="52">
        <v>19372</v>
      </c>
      <c r="M9" s="52">
        <v>22031</v>
      </c>
      <c r="N9" s="52">
        <v>25630</v>
      </c>
      <c r="O9" s="52">
        <v>29579</v>
      </c>
      <c r="P9" s="52">
        <v>31917</v>
      </c>
      <c r="Q9" s="52">
        <v>32500</v>
      </c>
      <c r="R9" s="52">
        <v>31951</v>
      </c>
      <c r="S9" s="52">
        <v>32830</v>
      </c>
      <c r="T9" s="52">
        <v>38046</v>
      </c>
      <c r="U9" s="52">
        <v>44268</v>
      </c>
      <c r="V9" s="52">
        <v>54520</v>
      </c>
      <c r="W9" s="52">
        <v>66181</v>
      </c>
      <c r="X9" s="52">
        <v>77446</v>
      </c>
      <c r="Y9" s="52">
        <v>90909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767007</v>
      </c>
      <c r="C11" s="52">
        <v>739706</v>
      </c>
      <c r="D11" s="52">
        <v>674686</v>
      </c>
      <c r="E11" s="52">
        <v>641942</v>
      </c>
      <c r="F11" s="52">
        <v>638019</v>
      </c>
      <c r="G11" s="52">
        <v>620896</v>
      </c>
      <c r="H11" s="52">
        <v>605368</v>
      </c>
      <c r="I11" s="52">
        <v>583600</v>
      </c>
      <c r="J11" s="52">
        <v>549748</v>
      </c>
      <c r="K11" s="52">
        <v>513420</v>
      </c>
      <c r="L11" s="52">
        <v>490173</v>
      </c>
      <c r="M11" s="52">
        <v>474829</v>
      </c>
      <c r="N11" s="52">
        <v>475120</v>
      </c>
      <c r="O11" s="52">
        <v>464993</v>
      </c>
      <c r="P11" s="52">
        <v>445169</v>
      </c>
      <c r="Q11" s="52">
        <v>425027</v>
      </c>
      <c r="R11" s="52">
        <v>415834</v>
      </c>
      <c r="S11" s="52">
        <v>411996</v>
      </c>
      <c r="T11" s="52">
        <v>410300</v>
      </c>
      <c r="U11" s="52">
        <v>405879</v>
      </c>
      <c r="V11" s="52">
        <v>398549</v>
      </c>
      <c r="W11" s="52">
        <v>393061</v>
      </c>
      <c r="X11" s="52">
        <v>387717</v>
      </c>
      <c r="Y11" s="52">
        <v>388705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110</v>
      </c>
      <c r="D12" s="52">
        <v>110</v>
      </c>
      <c r="E12" s="52">
        <v>110</v>
      </c>
      <c r="F12" s="52">
        <v>110</v>
      </c>
      <c r="G12" s="52">
        <v>108</v>
      </c>
      <c r="H12" s="52">
        <v>107</v>
      </c>
      <c r="I12" s="52">
        <v>104</v>
      </c>
      <c r="J12" s="52">
        <v>133</v>
      </c>
      <c r="K12" s="52">
        <v>151</v>
      </c>
      <c r="L12" s="52">
        <v>177</v>
      </c>
      <c r="M12" s="52">
        <v>208</v>
      </c>
      <c r="N12" s="52">
        <v>339</v>
      </c>
      <c r="O12" s="52">
        <v>342</v>
      </c>
      <c r="P12" s="52">
        <v>341</v>
      </c>
      <c r="Q12" s="52">
        <v>318</v>
      </c>
      <c r="R12" s="52">
        <v>321</v>
      </c>
      <c r="S12" s="52">
        <v>333</v>
      </c>
      <c r="T12" s="52">
        <v>353</v>
      </c>
      <c r="U12" s="52">
        <v>363</v>
      </c>
      <c r="V12" s="52">
        <v>358</v>
      </c>
      <c r="W12" s="52">
        <v>415</v>
      </c>
      <c r="X12" s="52">
        <v>457</v>
      </c>
      <c r="Y12" s="52">
        <v>514</v>
      </c>
      <c r="DA12" s="63" t="s">
        <v>1115</v>
      </c>
    </row>
    <row r="13" spans="1:105" ht="12" customHeight="1" x14ac:dyDescent="0.25">
      <c r="A13" s="97" t="s">
        <v>122</v>
      </c>
      <c r="B13" s="52">
        <v>43993</v>
      </c>
      <c r="C13" s="52">
        <v>44064</v>
      </c>
      <c r="D13" s="52">
        <v>43952</v>
      </c>
      <c r="E13" s="52">
        <v>45536</v>
      </c>
      <c r="F13" s="52">
        <v>48196</v>
      </c>
      <c r="G13" s="52">
        <v>48575</v>
      </c>
      <c r="H13" s="52">
        <v>48911</v>
      </c>
      <c r="I13" s="52">
        <v>48463</v>
      </c>
      <c r="J13" s="52">
        <v>47103</v>
      </c>
      <c r="K13" s="52">
        <v>44804</v>
      </c>
      <c r="L13" s="52">
        <v>41187</v>
      </c>
      <c r="M13" s="52">
        <v>35726</v>
      </c>
      <c r="N13" s="52">
        <v>28534</v>
      </c>
      <c r="O13" s="52">
        <v>29333</v>
      </c>
      <c r="P13" s="52">
        <v>36841</v>
      </c>
      <c r="Q13" s="52">
        <v>45411</v>
      </c>
      <c r="R13" s="52">
        <v>47949</v>
      </c>
      <c r="S13" s="52">
        <v>47517</v>
      </c>
      <c r="T13" s="52">
        <v>47542</v>
      </c>
      <c r="U13" s="52">
        <v>46882</v>
      </c>
      <c r="V13" s="52">
        <v>46149</v>
      </c>
      <c r="W13" s="52">
        <v>43632</v>
      </c>
      <c r="X13" s="52">
        <v>43062</v>
      </c>
      <c r="Y13" s="52">
        <v>43240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546</v>
      </c>
      <c r="D14" s="52">
        <v>603</v>
      </c>
      <c r="E14" s="52">
        <v>637</v>
      </c>
      <c r="F14" s="52">
        <v>624</v>
      </c>
      <c r="G14" s="52">
        <v>655</v>
      </c>
      <c r="H14" s="52">
        <v>652</v>
      </c>
      <c r="I14" s="52">
        <v>796</v>
      </c>
      <c r="J14" s="52">
        <v>1024</v>
      </c>
      <c r="K14" s="52">
        <v>1172</v>
      </c>
      <c r="L14" s="52">
        <v>1284</v>
      </c>
      <c r="M14" s="52">
        <v>1413</v>
      </c>
      <c r="N14" s="52">
        <v>1419</v>
      </c>
      <c r="O14" s="52">
        <v>1675</v>
      </c>
      <c r="P14" s="52">
        <v>2636</v>
      </c>
      <c r="Q14" s="52">
        <v>3391</v>
      </c>
      <c r="R14" s="52">
        <v>3676</v>
      </c>
      <c r="S14" s="52">
        <v>3729</v>
      </c>
      <c r="T14" s="52">
        <v>3923</v>
      </c>
      <c r="U14" s="52">
        <v>4037</v>
      </c>
      <c r="V14" s="52">
        <v>4339</v>
      </c>
      <c r="W14" s="52">
        <v>4521</v>
      </c>
      <c r="X14" s="52">
        <v>5400</v>
      </c>
      <c r="Y14" s="52">
        <v>6507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725436</v>
      </c>
      <c r="C16" s="52">
        <v>698140</v>
      </c>
      <c r="D16" s="52">
        <v>646466</v>
      </c>
      <c r="E16" s="52">
        <v>629635</v>
      </c>
      <c r="F16" s="52">
        <v>623281</v>
      </c>
      <c r="G16" s="52">
        <v>590767</v>
      </c>
      <c r="H16" s="52">
        <v>558912</v>
      </c>
      <c r="I16" s="52">
        <v>528559</v>
      </c>
      <c r="J16" s="52">
        <v>490539</v>
      </c>
      <c r="K16" s="52">
        <v>440551</v>
      </c>
      <c r="L16" s="52">
        <v>397276</v>
      </c>
      <c r="M16" s="52">
        <v>352035</v>
      </c>
      <c r="N16" s="52">
        <v>321225</v>
      </c>
      <c r="O16" s="52">
        <v>309171</v>
      </c>
      <c r="P16" s="52">
        <v>288590</v>
      </c>
      <c r="Q16" s="52">
        <v>270516</v>
      </c>
      <c r="R16" s="52">
        <v>258185</v>
      </c>
      <c r="S16" s="52">
        <v>259761</v>
      </c>
      <c r="T16" s="52">
        <v>258256</v>
      </c>
      <c r="U16" s="52">
        <v>251524</v>
      </c>
      <c r="V16" s="52">
        <v>235548</v>
      </c>
      <c r="W16" s="52">
        <v>223045</v>
      </c>
      <c r="X16" s="52">
        <v>213794</v>
      </c>
      <c r="Y16" s="52">
        <v>208194</v>
      </c>
      <c r="DA16" s="63" t="s">
        <v>1118</v>
      </c>
    </row>
    <row r="17" spans="1:105" ht="12" customHeight="1" x14ac:dyDescent="0.25">
      <c r="A17" s="109" t="s">
        <v>120</v>
      </c>
      <c r="B17" s="36">
        <v>85564</v>
      </c>
      <c r="C17" s="36">
        <v>86286</v>
      </c>
      <c r="D17" s="36">
        <v>72885</v>
      </c>
      <c r="E17" s="36">
        <v>58590</v>
      </c>
      <c r="F17" s="36">
        <v>63668</v>
      </c>
      <c r="G17" s="36">
        <v>79467</v>
      </c>
      <c r="H17" s="36">
        <v>96126</v>
      </c>
      <c r="I17" s="36">
        <v>104404</v>
      </c>
      <c r="J17" s="36">
        <v>107469</v>
      </c>
      <c r="K17" s="36">
        <v>118996</v>
      </c>
      <c r="L17" s="36">
        <v>135545</v>
      </c>
      <c r="M17" s="36">
        <v>160141</v>
      </c>
      <c r="N17" s="36">
        <v>184187</v>
      </c>
      <c r="O17" s="36">
        <v>187172</v>
      </c>
      <c r="P17" s="36">
        <v>196397</v>
      </c>
      <c r="Q17" s="36">
        <v>203631</v>
      </c>
      <c r="R17" s="36">
        <v>209595</v>
      </c>
      <c r="S17" s="36">
        <v>203814</v>
      </c>
      <c r="T17" s="36">
        <v>203862</v>
      </c>
      <c r="U17" s="36">
        <v>205637</v>
      </c>
      <c r="V17" s="36">
        <v>213847</v>
      </c>
      <c r="W17" s="36">
        <v>218584</v>
      </c>
      <c r="X17" s="36">
        <v>222842</v>
      </c>
      <c r="Y17" s="36">
        <v>230772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63359</v>
      </c>
      <c r="D21" s="52">
        <v>65075</v>
      </c>
      <c r="E21" s="52">
        <v>61740</v>
      </c>
      <c r="F21" s="52">
        <v>63512</v>
      </c>
      <c r="G21" s="52">
        <v>63761</v>
      </c>
      <c r="H21" s="52">
        <v>64166</v>
      </c>
      <c r="I21" s="52">
        <v>64834</v>
      </c>
      <c r="J21" s="52">
        <v>65833</v>
      </c>
      <c r="K21" s="52">
        <v>67212</v>
      </c>
      <c r="L21" s="52">
        <v>69041</v>
      </c>
      <c r="M21" s="52">
        <v>71353</v>
      </c>
      <c r="N21" s="52">
        <v>74196</v>
      </c>
      <c r="O21" s="52">
        <v>65005</v>
      </c>
      <c r="P21" s="52">
        <v>18503</v>
      </c>
      <c r="Q21" s="52">
        <v>23477</v>
      </c>
      <c r="R21" s="52">
        <v>29261</v>
      </c>
      <c r="S21" s="52">
        <v>35855</v>
      </c>
      <c r="T21" s="52">
        <v>36010</v>
      </c>
      <c r="U21" s="52">
        <v>43460</v>
      </c>
      <c r="V21" s="52">
        <v>45727</v>
      </c>
      <c r="W21" s="52">
        <v>41875</v>
      </c>
      <c r="X21" s="52">
        <v>40475</v>
      </c>
      <c r="Y21" s="52">
        <v>38461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251</v>
      </c>
      <c r="D23" s="52">
        <v>256</v>
      </c>
      <c r="E23" s="52">
        <v>277</v>
      </c>
      <c r="F23" s="52">
        <v>337</v>
      </c>
      <c r="G23" s="52">
        <v>439</v>
      </c>
      <c r="H23" s="52">
        <v>603</v>
      </c>
      <c r="I23" s="52">
        <v>711</v>
      </c>
      <c r="J23" s="52">
        <v>996</v>
      </c>
      <c r="K23" s="52">
        <v>1549</v>
      </c>
      <c r="L23" s="52">
        <v>1540</v>
      </c>
      <c r="M23" s="52">
        <v>1869</v>
      </c>
      <c r="N23" s="52">
        <v>2487</v>
      </c>
      <c r="O23" s="52">
        <v>3055</v>
      </c>
      <c r="P23" s="52">
        <v>3446</v>
      </c>
      <c r="Q23" s="52">
        <v>3649</v>
      </c>
      <c r="R23" s="52">
        <v>3939</v>
      </c>
      <c r="S23" s="52">
        <v>4351</v>
      </c>
      <c r="T23" s="52">
        <v>4890</v>
      </c>
      <c r="U23" s="52">
        <v>5481</v>
      </c>
      <c r="V23" s="52">
        <v>5932</v>
      </c>
      <c r="W23" s="52">
        <v>6472</v>
      </c>
      <c r="X23" s="52">
        <v>8840</v>
      </c>
      <c r="Y23" s="52">
        <v>9082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59922</v>
      </c>
      <c r="D25" s="52">
        <v>70070</v>
      </c>
      <c r="E25" s="52">
        <v>54633</v>
      </c>
      <c r="F25" s="52">
        <v>56578</v>
      </c>
      <c r="G25" s="52">
        <v>59048</v>
      </c>
      <c r="H25" s="52">
        <v>60615</v>
      </c>
      <c r="I25" s="52">
        <v>61247</v>
      </c>
      <c r="J25" s="52">
        <v>64110</v>
      </c>
      <c r="K25" s="52">
        <v>64788</v>
      </c>
      <c r="L25" s="52">
        <v>66095</v>
      </c>
      <c r="M25" s="52">
        <v>70309</v>
      </c>
      <c r="N25" s="52">
        <v>73203</v>
      </c>
      <c r="O25" s="52">
        <v>64122</v>
      </c>
      <c r="P25" s="52">
        <v>28598</v>
      </c>
      <c r="Q25" s="52">
        <v>32532</v>
      </c>
      <c r="R25" s="52">
        <v>25121</v>
      </c>
      <c r="S25" s="52">
        <v>32317</v>
      </c>
      <c r="T25" s="52">
        <v>32765</v>
      </c>
      <c r="U25" s="52">
        <v>39485</v>
      </c>
      <c r="V25" s="52">
        <v>41902</v>
      </c>
      <c r="W25" s="52">
        <v>38382</v>
      </c>
      <c r="X25" s="52">
        <v>36161</v>
      </c>
      <c r="Y25" s="52">
        <v>36152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2</v>
      </c>
      <c r="H26" s="52">
        <v>1</v>
      </c>
      <c r="I26" s="52">
        <v>3</v>
      </c>
      <c r="J26" s="52">
        <v>3</v>
      </c>
      <c r="K26" s="52">
        <v>4</v>
      </c>
      <c r="L26" s="52">
        <v>7</v>
      </c>
      <c r="M26" s="52">
        <v>10</v>
      </c>
      <c r="N26" s="52">
        <v>10</v>
      </c>
      <c r="O26" s="52">
        <v>18</v>
      </c>
      <c r="P26" s="52">
        <v>11</v>
      </c>
      <c r="Q26" s="52">
        <v>23</v>
      </c>
      <c r="R26" s="52">
        <v>18</v>
      </c>
      <c r="S26" s="52">
        <v>23</v>
      </c>
      <c r="T26" s="52">
        <v>8</v>
      </c>
      <c r="U26" s="52">
        <v>19</v>
      </c>
      <c r="V26" s="52">
        <v>23</v>
      </c>
      <c r="W26" s="52">
        <v>23</v>
      </c>
      <c r="X26" s="52">
        <v>24</v>
      </c>
      <c r="Y26" s="52">
        <v>33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6874</v>
      </c>
      <c r="D27" s="52">
        <v>6888</v>
      </c>
      <c r="E27" s="52">
        <v>7202</v>
      </c>
      <c r="F27" s="52">
        <v>7062</v>
      </c>
      <c r="G27" s="52">
        <v>7725</v>
      </c>
      <c r="H27" s="52">
        <v>8665</v>
      </c>
      <c r="I27" s="52">
        <v>5913</v>
      </c>
      <c r="J27" s="52">
        <v>5139</v>
      </c>
      <c r="K27" s="52">
        <v>7699</v>
      </c>
      <c r="L27" s="52">
        <v>7998</v>
      </c>
      <c r="M27" s="52">
        <v>8441</v>
      </c>
      <c r="N27" s="52">
        <v>8012</v>
      </c>
      <c r="O27" s="52">
        <v>6923</v>
      </c>
      <c r="P27" s="52">
        <v>6091</v>
      </c>
      <c r="Q27" s="52">
        <v>4604</v>
      </c>
      <c r="R27" s="52">
        <v>4577</v>
      </c>
      <c r="S27" s="52">
        <v>4875</v>
      </c>
      <c r="T27" s="52">
        <v>4868</v>
      </c>
      <c r="U27" s="52">
        <v>5472</v>
      </c>
      <c r="V27" s="52">
        <v>6930</v>
      </c>
      <c r="W27" s="52">
        <v>9673</v>
      </c>
      <c r="X27" s="52">
        <v>9813</v>
      </c>
      <c r="Y27" s="52">
        <v>8113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8</v>
      </c>
      <c r="F28" s="52">
        <v>21</v>
      </c>
      <c r="G28" s="52">
        <v>42</v>
      </c>
      <c r="H28" s="52">
        <v>70</v>
      </c>
      <c r="I28" s="52">
        <v>109</v>
      </c>
      <c r="J28" s="52">
        <v>154</v>
      </c>
      <c r="K28" s="52">
        <v>216</v>
      </c>
      <c r="L28" s="52">
        <v>59</v>
      </c>
      <c r="M28" s="52">
        <v>74</v>
      </c>
      <c r="N28" s="52">
        <v>103</v>
      </c>
      <c r="O28" s="52">
        <v>169</v>
      </c>
      <c r="P28" s="52">
        <v>218</v>
      </c>
      <c r="Q28" s="52">
        <v>289</v>
      </c>
      <c r="R28" s="52">
        <v>329</v>
      </c>
      <c r="S28" s="52">
        <v>313</v>
      </c>
      <c r="T28" s="52">
        <v>313</v>
      </c>
      <c r="U28" s="52">
        <v>410</v>
      </c>
      <c r="V28" s="52">
        <v>540</v>
      </c>
      <c r="W28" s="52">
        <v>755</v>
      </c>
      <c r="X28" s="52">
        <v>846</v>
      </c>
      <c r="Y28" s="52">
        <v>691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113349</v>
      </c>
      <c r="D30" s="52">
        <v>113538</v>
      </c>
      <c r="E30" s="52">
        <v>114627</v>
      </c>
      <c r="F30" s="52">
        <v>117579</v>
      </c>
      <c r="G30" s="52">
        <v>123418</v>
      </c>
      <c r="H30" s="52">
        <v>133396</v>
      </c>
      <c r="I30" s="52">
        <v>80644</v>
      </c>
      <c r="J30" s="52">
        <v>73951</v>
      </c>
      <c r="K30" s="52">
        <v>84260</v>
      </c>
      <c r="L30" s="52">
        <v>85042</v>
      </c>
      <c r="M30" s="52">
        <v>94699</v>
      </c>
      <c r="N30" s="52">
        <v>93754</v>
      </c>
      <c r="O30" s="52">
        <v>77536</v>
      </c>
      <c r="P30" s="52">
        <v>40405</v>
      </c>
      <c r="Q30" s="52">
        <v>39935</v>
      </c>
      <c r="R30" s="52">
        <v>40745</v>
      </c>
      <c r="S30" s="52">
        <v>44743</v>
      </c>
      <c r="T30" s="52">
        <v>47490</v>
      </c>
      <c r="U30" s="52">
        <v>50509</v>
      </c>
      <c r="V30" s="52">
        <v>50308</v>
      </c>
      <c r="W30" s="52">
        <v>41136</v>
      </c>
      <c r="X30" s="52">
        <v>28873</v>
      </c>
      <c r="Y30" s="52">
        <v>32398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13369</v>
      </c>
      <c r="D31" s="36">
        <v>13401</v>
      </c>
      <c r="E31" s="36">
        <v>14295</v>
      </c>
      <c r="F31" s="36">
        <v>13155</v>
      </c>
      <c r="G31" s="36">
        <v>14423</v>
      </c>
      <c r="H31" s="36">
        <v>15358</v>
      </c>
      <c r="I31" s="36">
        <v>9002</v>
      </c>
      <c r="J31" s="36">
        <v>9531</v>
      </c>
      <c r="K31" s="36">
        <v>10786</v>
      </c>
      <c r="L31" s="36">
        <v>10656</v>
      </c>
      <c r="M31" s="36">
        <v>16822</v>
      </c>
      <c r="N31" s="36">
        <v>25877</v>
      </c>
      <c r="O31" s="36">
        <v>27367</v>
      </c>
      <c r="P31" s="36">
        <v>17227</v>
      </c>
      <c r="Q31" s="36">
        <v>20204</v>
      </c>
      <c r="R31" s="36">
        <v>24630</v>
      </c>
      <c r="S31" s="36">
        <v>32373</v>
      </c>
      <c r="T31" s="36">
        <v>34879</v>
      </c>
      <c r="U31" s="36">
        <v>39022</v>
      </c>
      <c r="V31" s="36">
        <v>37498</v>
      </c>
      <c r="W31" s="36">
        <v>30305</v>
      </c>
      <c r="X31" s="36">
        <v>30064</v>
      </c>
      <c r="Y31" s="36">
        <v>30930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36785</v>
      </c>
      <c r="D35" s="52">
        <v>0</v>
      </c>
      <c r="E35" s="52">
        <v>30614</v>
      </c>
      <c r="F35" s="52">
        <v>62236</v>
      </c>
      <c r="G35" s="52">
        <v>47046</v>
      </c>
      <c r="H35" s="52">
        <v>48970</v>
      </c>
      <c r="I35" s="52">
        <v>42759</v>
      </c>
      <c r="J35" s="52">
        <v>30878</v>
      </c>
      <c r="K35" s="52">
        <v>28751</v>
      </c>
      <c r="L35" s="52">
        <v>42315</v>
      </c>
      <c r="M35" s="52">
        <v>50708</v>
      </c>
      <c r="N35" s="52">
        <v>67432</v>
      </c>
      <c r="O35" s="52">
        <v>55936</v>
      </c>
      <c r="P35" s="52">
        <v>7147</v>
      </c>
      <c r="Q35" s="52">
        <v>12637</v>
      </c>
      <c r="R35" s="52">
        <v>22894</v>
      </c>
      <c r="S35" s="52">
        <v>31650</v>
      </c>
      <c r="T35" s="52">
        <v>34553</v>
      </c>
      <c r="U35" s="52">
        <v>38503</v>
      </c>
      <c r="V35" s="52">
        <v>37961</v>
      </c>
      <c r="W35" s="52">
        <v>34109</v>
      </c>
      <c r="X35" s="52">
        <v>35482</v>
      </c>
      <c r="Y35" s="52">
        <v>40791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1804</v>
      </c>
      <c r="D37" s="52">
        <v>1149</v>
      </c>
      <c r="E37" s="52">
        <v>806</v>
      </c>
      <c r="F37" s="52">
        <v>1570</v>
      </c>
      <c r="G37" s="52">
        <v>2251</v>
      </c>
      <c r="H37" s="52">
        <v>3279</v>
      </c>
      <c r="I37" s="52">
        <v>3367</v>
      </c>
      <c r="J37" s="52">
        <v>3401</v>
      </c>
      <c r="K37" s="52">
        <v>3374</v>
      </c>
      <c r="L37" s="52">
        <v>3721</v>
      </c>
      <c r="M37" s="52">
        <v>4528</v>
      </c>
      <c r="N37" s="52">
        <v>6086</v>
      </c>
      <c r="O37" s="52">
        <v>7004</v>
      </c>
      <c r="P37" s="52">
        <v>5784</v>
      </c>
      <c r="Q37" s="52">
        <v>4232</v>
      </c>
      <c r="R37" s="52">
        <v>3390</v>
      </c>
      <c r="S37" s="52">
        <v>5230</v>
      </c>
      <c r="T37" s="52">
        <v>10106</v>
      </c>
      <c r="U37" s="52">
        <v>11703</v>
      </c>
      <c r="V37" s="52">
        <v>16184</v>
      </c>
      <c r="W37" s="52">
        <v>18133</v>
      </c>
      <c r="X37" s="52">
        <v>20105</v>
      </c>
      <c r="Y37" s="52">
        <v>22545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32621</v>
      </c>
      <c r="D39" s="52">
        <v>5050</v>
      </c>
      <c r="E39" s="52">
        <v>21889</v>
      </c>
      <c r="F39" s="52">
        <v>52655</v>
      </c>
      <c r="G39" s="52">
        <v>41925</v>
      </c>
      <c r="H39" s="52">
        <v>45087</v>
      </c>
      <c r="I39" s="52">
        <v>39479</v>
      </c>
      <c r="J39" s="52">
        <v>30258</v>
      </c>
      <c r="K39" s="52">
        <v>28460</v>
      </c>
      <c r="L39" s="52">
        <v>42848</v>
      </c>
      <c r="M39" s="52">
        <v>54965</v>
      </c>
      <c r="N39" s="52">
        <v>73494</v>
      </c>
      <c r="O39" s="52">
        <v>53995</v>
      </c>
      <c r="P39" s="52">
        <v>8774</v>
      </c>
      <c r="Q39" s="52">
        <v>12390</v>
      </c>
      <c r="R39" s="52">
        <v>15928</v>
      </c>
      <c r="S39" s="52">
        <v>28479</v>
      </c>
      <c r="T39" s="52">
        <v>31069</v>
      </c>
      <c r="U39" s="52">
        <v>35064</v>
      </c>
      <c r="V39" s="52">
        <v>34572</v>
      </c>
      <c r="W39" s="52">
        <v>32894</v>
      </c>
      <c r="X39" s="52">
        <v>30817</v>
      </c>
      <c r="Y39" s="52">
        <v>37140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110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32</v>
      </c>
      <c r="K40" s="52">
        <v>22</v>
      </c>
      <c r="L40" s="52">
        <v>33</v>
      </c>
      <c r="M40" s="52">
        <v>41</v>
      </c>
      <c r="N40" s="52">
        <v>141</v>
      </c>
      <c r="O40" s="52">
        <v>21</v>
      </c>
      <c r="P40" s="52">
        <v>10</v>
      </c>
      <c r="Q40" s="52">
        <v>0</v>
      </c>
      <c r="R40" s="52">
        <v>21</v>
      </c>
      <c r="S40" s="52">
        <v>35</v>
      </c>
      <c r="T40" s="52">
        <v>28</v>
      </c>
      <c r="U40" s="52">
        <v>29</v>
      </c>
      <c r="V40" s="52">
        <v>18</v>
      </c>
      <c r="W40" s="52">
        <v>80</v>
      </c>
      <c r="X40" s="52">
        <v>66</v>
      </c>
      <c r="Y40" s="52">
        <v>90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6945</v>
      </c>
      <c r="D41" s="52">
        <v>6776</v>
      </c>
      <c r="E41" s="52">
        <v>8786</v>
      </c>
      <c r="F41" s="52">
        <v>9722</v>
      </c>
      <c r="G41" s="52">
        <v>8104</v>
      </c>
      <c r="H41" s="52">
        <v>9001</v>
      </c>
      <c r="I41" s="52">
        <v>5465</v>
      </c>
      <c r="J41" s="52">
        <v>3779</v>
      </c>
      <c r="K41" s="52">
        <v>5400</v>
      </c>
      <c r="L41" s="52">
        <v>4381</v>
      </c>
      <c r="M41" s="52">
        <v>2980</v>
      </c>
      <c r="N41" s="52">
        <v>820</v>
      </c>
      <c r="O41" s="52">
        <v>7722</v>
      </c>
      <c r="P41" s="52">
        <v>13599</v>
      </c>
      <c r="Q41" s="52">
        <v>13174</v>
      </c>
      <c r="R41" s="52">
        <v>7115</v>
      </c>
      <c r="S41" s="52">
        <v>4443</v>
      </c>
      <c r="T41" s="52">
        <v>4893</v>
      </c>
      <c r="U41" s="52">
        <v>4812</v>
      </c>
      <c r="V41" s="52">
        <v>6197</v>
      </c>
      <c r="W41" s="52">
        <v>7156</v>
      </c>
      <c r="X41" s="52">
        <v>9243</v>
      </c>
      <c r="Y41" s="52">
        <v>8291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546</v>
      </c>
      <c r="D42" s="52">
        <v>58</v>
      </c>
      <c r="E42" s="52">
        <v>42</v>
      </c>
      <c r="F42" s="52">
        <v>8</v>
      </c>
      <c r="G42" s="52">
        <v>73</v>
      </c>
      <c r="H42" s="52">
        <v>67</v>
      </c>
      <c r="I42" s="52">
        <v>253</v>
      </c>
      <c r="J42" s="52">
        <v>382</v>
      </c>
      <c r="K42" s="52">
        <v>364</v>
      </c>
      <c r="L42" s="52">
        <v>171</v>
      </c>
      <c r="M42" s="52">
        <v>203</v>
      </c>
      <c r="N42" s="52">
        <v>109</v>
      </c>
      <c r="O42" s="52">
        <v>425</v>
      </c>
      <c r="P42" s="52">
        <v>1179</v>
      </c>
      <c r="Q42" s="52">
        <v>1044</v>
      </c>
      <c r="R42" s="52">
        <v>614</v>
      </c>
      <c r="S42" s="52">
        <v>366</v>
      </c>
      <c r="T42" s="52">
        <v>507</v>
      </c>
      <c r="U42" s="52">
        <v>524</v>
      </c>
      <c r="V42" s="52">
        <v>842</v>
      </c>
      <c r="W42" s="52">
        <v>937</v>
      </c>
      <c r="X42" s="52">
        <v>1725</v>
      </c>
      <c r="Y42" s="52">
        <v>1798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86053</v>
      </c>
      <c r="D44" s="52">
        <v>61864</v>
      </c>
      <c r="E44" s="52">
        <v>97796</v>
      </c>
      <c r="F44" s="52">
        <v>111225</v>
      </c>
      <c r="G44" s="52">
        <v>90904</v>
      </c>
      <c r="H44" s="52">
        <v>101541</v>
      </c>
      <c r="I44" s="52">
        <v>50291</v>
      </c>
      <c r="J44" s="52">
        <v>35931</v>
      </c>
      <c r="K44" s="52">
        <v>34272</v>
      </c>
      <c r="L44" s="52">
        <v>41767</v>
      </c>
      <c r="M44" s="52">
        <v>49458</v>
      </c>
      <c r="N44" s="52">
        <v>62944</v>
      </c>
      <c r="O44" s="52">
        <v>65482</v>
      </c>
      <c r="P44" s="52">
        <v>19824</v>
      </c>
      <c r="Q44" s="52">
        <v>21861</v>
      </c>
      <c r="R44" s="52">
        <v>28414</v>
      </c>
      <c r="S44" s="52">
        <v>46319</v>
      </c>
      <c r="T44" s="52">
        <v>45985</v>
      </c>
      <c r="U44" s="52">
        <v>43777</v>
      </c>
      <c r="V44" s="52">
        <v>34332</v>
      </c>
      <c r="W44" s="52">
        <v>28633</v>
      </c>
      <c r="X44" s="52">
        <v>19622</v>
      </c>
      <c r="Y44" s="52">
        <v>26798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14091</v>
      </c>
      <c r="D45" s="36">
        <v>0</v>
      </c>
      <c r="E45" s="36">
        <v>0</v>
      </c>
      <c r="F45" s="36">
        <v>18233</v>
      </c>
      <c r="G45" s="36">
        <v>30222</v>
      </c>
      <c r="H45" s="36">
        <v>32017</v>
      </c>
      <c r="I45" s="36">
        <v>17280</v>
      </c>
      <c r="J45" s="36">
        <v>12596</v>
      </c>
      <c r="K45" s="36">
        <v>22313</v>
      </c>
      <c r="L45" s="36">
        <v>27205</v>
      </c>
      <c r="M45" s="36">
        <v>41418</v>
      </c>
      <c r="N45" s="36">
        <v>49923</v>
      </c>
      <c r="O45" s="36">
        <v>30352</v>
      </c>
      <c r="P45" s="36">
        <v>26452</v>
      </c>
      <c r="Q45" s="36">
        <v>27438</v>
      </c>
      <c r="R45" s="36">
        <v>30594</v>
      </c>
      <c r="S45" s="36">
        <v>26592</v>
      </c>
      <c r="T45" s="36">
        <v>34927</v>
      </c>
      <c r="U45" s="36">
        <v>40797</v>
      </c>
      <c r="V45" s="36">
        <v>45708</v>
      </c>
      <c r="W45" s="36">
        <v>35042</v>
      </c>
      <c r="X45" s="36">
        <v>34322</v>
      </c>
      <c r="Y45" s="36">
        <v>38860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12748</v>
      </c>
      <c r="D49" s="52">
        <v>0</v>
      </c>
      <c r="E49" s="52">
        <v>10177</v>
      </c>
      <c r="F49" s="52">
        <v>21235</v>
      </c>
      <c r="G49" s="52">
        <v>16520</v>
      </c>
      <c r="H49" s="52">
        <v>15188</v>
      </c>
      <c r="I49" s="52">
        <v>12417</v>
      </c>
      <c r="J49" s="52">
        <v>9273</v>
      </c>
      <c r="K49" s="52">
        <v>8532</v>
      </c>
      <c r="L49" s="52">
        <v>12303</v>
      </c>
      <c r="M49" s="52">
        <v>14108</v>
      </c>
      <c r="N49" s="52">
        <v>17314</v>
      </c>
      <c r="O49" s="52">
        <v>15895</v>
      </c>
      <c r="P49" s="52">
        <v>3906</v>
      </c>
      <c r="Q49" s="52">
        <v>6053</v>
      </c>
      <c r="R49" s="52">
        <v>7986</v>
      </c>
      <c r="S49" s="52">
        <v>8887</v>
      </c>
      <c r="T49" s="52">
        <v>10379</v>
      </c>
      <c r="U49" s="52">
        <v>11932</v>
      </c>
      <c r="V49" s="52">
        <v>11265</v>
      </c>
      <c r="W49" s="52">
        <v>10022</v>
      </c>
      <c r="X49" s="52">
        <v>10561</v>
      </c>
      <c r="Y49" s="52">
        <v>12229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285</v>
      </c>
      <c r="D51" s="52">
        <v>0</v>
      </c>
      <c r="E51" s="52">
        <v>474</v>
      </c>
      <c r="F51" s="52">
        <v>1297</v>
      </c>
      <c r="G51" s="52">
        <v>1301</v>
      </c>
      <c r="H51" s="52">
        <v>1535</v>
      </c>
      <c r="I51" s="52">
        <v>1574</v>
      </c>
      <c r="J51" s="52">
        <v>1435</v>
      </c>
      <c r="K51" s="52">
        <v>1418</v>
      </c>
      <c r="L51" s="52">
        <v>2001</v>
      </c>
      <c r="M51" s="52">
        <v>2316</v>
      </c>
      <c r="N51" s="52">
        <v>2941</v>
      </c>
      <c r="O51" s="52">
        <v>2610</v>
      </c>
      <c r="P51" s="52">
        <v>651</v>
      </c>
      <c r="Q51" s="52">
        <v>947</v>
      </c>
      <c r="R51" s="52">
        <v>1356</v>
      </c>
      <c r="S51" s="52">
        <v>2141</v>
      </c>
      <c r="T51" s="52">
        <v>4808</v>
      </c>
      <c r="U51" s="52">
        <v>4758</v>
      </c>
      <c r="V51" s="52">
        <v>5717</v>
      </c>
      <c r="W51" s="52">
        <v>5333</v>
      </c>
      <c r="X51" s="52">
        <v>5097</v>
      </c>
      <c r="Y51" s="52">
        <v>6253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10118</v>
      </c>
      <c r="D53" s="52">
        <v>0</v>
      </c>
      <c r="E53" s="52">
        <v>7242</v>
      </c>
      <c r="F53" s="52">
        <v>17915</v>
      </c>
      <c r="G53" s="52">
        <v>13649</v>
      </c>
      <c r="H53" s="52">
        <v>12376</v>
      </c>
      <c r="I53" s="52">
        <v>10757</v>
      </c>
      <c r="J53" s="52">
        <v>8014</v>
      </c>
      <c r="K53" s="52">
        <v>6850</v>
      </c>
      <c r="L53" s="52">
        <v>10970</v>
      </c>
      <c r="M53" s="52">
        <v>13212</v>
      </c>
      <c r="N53" s="52">
        <v>17042</v>
      </c>
      <c r="O53" s="52">
        <v>13574</v>
      </c>
      <c r="P53" s="52">
        <v>339</v>
      </c>
      <c r="Q53" s="52">
        <v>1324</v>
      </c>
      <c r="R53" s="52">
        <v>5282</v>
      </c>
      <c r="S53" s="52">
        <v>7527</v>
      </c>
      <c r="T53" s="52">
        <v>8749</v>
      </c>
      <c r="U53" s="52">
        <v>10275</v>
      </c>
      <c r="V53" s="52">
        <v>9203</v>
      </c>
      <c r="W53" s="52">
        <v>7737</v>
      </c>
      <c r="X53" s="52">
        <v>7533</v>
      </c>
      <c r="Y53" s="52">
        <v>9330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34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9</v>
      </c>
      <c r="K54" s="52">
        <v>6</v>
      </c>
      <c r="L54" s="52">
        <v>9</v>
      </c>
      <c r="M54" s="52">
        <v>10</v>
      </c>
      <c r="N54" s="52">
        <v>33</v>
      </c>
      <c r="O54" s="52">
        <v>6</v>
      </c>
      <c r="P54" s="52">
        <v>1</v>
      </c>
      <c r="Q54" s="52">
        <v>0</v>
      </c>
      <c r="R54" s="52">
        <v>8</v>
      </c>
      <c r="S54" s="52">
        <v>10</v>
      </c>
      <c r="T54" s="52">
        <v>8</v>
      </c>
      <c r="U54" s="52">
        <v>9</v>
      </c>
      <c r="V54" s="52">
        <v>6</v>
      </c>
      <c r="W54" s="52">
        <v>20</v>
      </c>
      <c r="X54" s="52">
        <v>18</v>
      </c>
      <c r="Y54" s="52">
        <v>24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2407</v>
      </c>
      <c r="D55" s="52">
        <v>0</v>
      </c>
      <c r="E55" s="52">
        <v>2921</v>
      </c>
      <c r="F55" s="52">
        <v>3317</v>
      </c>
      <c r="G55" s="52">
        <v>2845</v>
      </c>
      <c r="H55" s="52">
        <v>2791</v>
      </c>
      <c r="I55" s="52">
        <v>1587</v>
      </c>
      <c r="J55" s="52">
        <v>1135</v>
      </c>
      <c r="K55" s="52">
        <v>1570</v>
      </c>
      <c r="L55" s="52">
        <v>1274</v>
      </c>
      <c r="M55" s="52">
        <v>829</v>
      </c>
      <c r="N55" s="52">
        <v>211</v>
      </c>
      <c r="O55" s="52">
        <v>2194</v>
      </c>
      <c r="P55" s="52">
        <v>3281</v>
      </c>
      <c r="Q55" s="52">
        <v>4380</v>
      </c>
      <c r="R55" s="52">
        <v>2481</v>
      </c>
      <c r="S55" s="52">
        <v>1247</v>
      </c>
      <c r="T55" s="52">
        <v>1470</v>
      </c>
      <c r="U55" s="52">
        <v>1486</v>
      </c>
      <c r="V55" s="52">
        <v>1809</v>
      </c>
      <c r="W55" s="52">
        <v>2002</v>
      </c>
      <c r="X55" s="52">
        <v>2537</v>
      </c>
      <c r="Y55" s="52">
        <v>2362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189</v>
      </c>
      <c r="D56" s="52">
        <v>0</v>
      </c>
      <c r="E56" s="52">
        <v>14</v>
      </c>
      <c r="F56" s="52">
        <v>3</v>
      </c>
      <c r="G56" s="52">
        <v>26</v>
      </c>
      <c r="H56" s="52">
        <v>21</v>
      </c>
      <c r="I56" s="52">
        <v>73</v>
      </c>
      <c r="J56" s="52">
        <v>115</v>
      </c>
      <c r="K56" s="52">
        <v>106</v>
      </c>
      <c r="L56" s="52">
        <v>50</v>
      </c>
      <c r="M56" s="52">
        <v>57</v>
      </c>
      <c r="N56" s="52">
        <v>28</v>
      </c>
      <c r="O56" s="52">
        <v>121</v>
      </c>
      <c r="P56" s="52">
        <v>285</v>
      </c>
      <c r="Q56" s="52">
        <v>349</v>
      </c>
      <c r="R56" s="52">
        <v>215</v>
      </c>
      <c r="S56" s="52">
        <v>103</v>
      </c>
      <c r="T56" s="52">
        <v>152</v>
      </c>
      <c r="U56" s="52">
        <v>162</v>
      </c>
      <c r="V56" s="52">
        <v>247</v>
      </c>
      <c r="W56" s="52">
        <v>263</v>
      </c>
      <c r="X56" s="52">
        <v>473</v>
      </c>
      <c r="Y56" s="52">
        <v>513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10954</v>
      </c>
      <c r="D58" s="52">
        <v>0</v>
      </c>
      <c r="E58" s="52">
        <v>10177</v>
      </c>
      <c r="F58" s="52">
        <v>18244</v>
      </c>
      <c r="G58" s="52">
        <v>12398</v>
      </c>
      <c r="H58" s="52">
        <v>11547</v>
      </c>
      <c r="I58" s="52">
        <v>9242</v>
      </c>
      <c r="J58" s="52">
        <v>6866</v>
      </c>
      <c r="K58" s="52">
        <v>5167</v>
      </c>
      <c r="L58" s="52">
        <v>7451</v>
      </c>
      <c r="M58" s="52">
        <v>7677</v>
      </c>
      <c r="N58" s="52">
        <v>9655</v>
      </c>
      <c r="O58" s="52">
        <v>10862</v>
      </c>
      <c r="P58" s="52">
        <v>1674</v>
      </c>
      <c r="Q58" s="52">
        <v>2685</v>
      </c>
      <c r="R58" s="52">
        <v>3846</v>
      </c>
      <c r="S58" s="52">
        <v>5646</v>
      </c>
      <c r="T58" s="52">
        <v>5898</v>
      </c>
      <c r="U58" s="52">
        <v>6175</v>
      </c>
      <c r="V58" s="52">
        <v>4833</v>
      </c>
      <c r="W58" s="52">
        <v>4508</v>
      </c>
      <c r="X58" s="52">
        <v>3842</v>
      </c>
      <c r="Y58" s="52">
        <v>4993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1794</v>
      </c>
      <c r="D59" s="36">
        <v>0</v>
      </c>
      <c r="E59" s="36">
        <v>0</v>
      </c>
      <c r="F59" s="36">
        <v>2991</v>
      </c>
      <c r="G59" s="36">
        <v>4122</v>
      </c>
      <c r="H59" s="36">
        <v>3641</v>
      </c>
      <c r="I59" s="36">
        <v>3175</v>
      </c>
      <c r="J59" s="36">
        <v>2407</v>
      </c>
      <c r="K59" s="36">
        <v>3365</v>
      </c>
      <c r="L59" s="36">
        <v>4852</v>
      </c>
      <c r="M59" s="36">
        <v>6431</v>
      </c>
      <c r="N59" s="36">
        <v>7659</v>
      </c>
      <c r="O59" s="36">
        <v>5033</v>
      </c>
      <c r="P59" s="36">
        <v>2232</v>
      </c>
      <c r="Q59" s="36">
        <v>3368</v>
      </c>
      <c r="R59" s="36">
        <v>4140</v>
      </c>
      <c r="S59" s="36">
        <v>3241</v>
      </c>
      <c r="T59" s="36">
        <v>4481</v>
      </c>
      <c r="U59" s="36">
        <v>5757</v>
      </c>
      <c r="V59" s="36">
        <v>6432</v>
      </c>
      <c r="W59" s="36">
        <v>5514</v>
      </c>
      <c r="X59" s="36">
        <v>6719</v>
      </c>
      <c r="Y59" s="36">
        <v>7236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24037</v>
      </c>
      <c r="D63" s="52">
        <v>0</v>
      </c>
      <c r="E63" s="52">
        <v>20437</v>
      </c>
      <c r="F63" s="52">
        <v>41001</v>
      </c>
      <c r="G63" s="52">
        <v>30526</v>
      </c>
      <c r="H63" s="52">
        <v>33782</v>
      </c>
      <c r="I63" s="52">
        <v>30342</v>
      </c>
      <c r="J63" s="52">
        <v>21605</v>
      </c>
      <c r="K63" s="52">
        <v>20219</v>
      </c>
      <c r="L63" s="52">
        <v>30012</v>
      </c>
      <c r="M63" s="52">
        <v>36600</v>
      </c>
      <c r="N63" s="52">
        <v>50118</v>
      </c>
      <c r="O63" s="52">
        <v>40041</v>
      </c>
      <c r="P63" s="52">
        <v>3241</v>
      </c>
      <c r="Q63" s="52">
        <v>6584</v>
      </c>
      <c r="R63" s="52">
        <v>14908</v>
      </c>
      <c r="S63" s="52">
        <v>22763</v>
      </c>
      <c r="T63" s="52">
        <v>24174</v>
      </c>
      <c r="U63" s="52">
        <v>26571</v>
      </c>
      <c r="V63" s="52">
        <v>26696</v>
      </c>
      <c r="W63" s="52">
        <v>24087</v>
      </c>
      <c r="X63" s="52">
        <v>24921</v>
      </c>
      <c r="Y63" s="52">
        <v>28562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1519</v>
      </c>
      <c r="D65" s="52">
        <v>1149</v>
      </c>
      <c r="E65" s="52">
        <v>332</v>
      </c>
      <c r="F65" s="52">
        <v>273</v>
      </c>
      <c r="G65" s="52">
        <v>950</v>
      </c>
      <c r="H65" s="52">
        <v>1744</v>
      </c>
      <c r="I65" s="52">
        <v>1793</v>
      </c>
      <c r="J65" s="52">
        <v>1966</v>
      </c>
      <c r="K65" s="52">
        <v>1956</v>
      </c>
      <c r="L65" s="52">
        <v>1720</v>
      </c>
      <c r="M65" s="52">
        <v>2212</v>
      </c>
      <c r="N65" s="52">
        <v>3145</v>
      </c>
      <c r="O65" s="52">
        <v>4394</v>
      </c>
      <c r="P65" s="52">
        <v>5133</v>
      </c>
      <c r="Q65" s="52">
        <v>3285</v>
      </c>
      <c r="R65" s="52">
        <v>2034</v>
      </c>
      <c r="S65" s="52">
        <v>3089</v>
      </c>
      <c r="T65" s="52">
        <v>5298</v>
      </c>
      <c r="U65" s="52">
        <v>6945</v>
      </c>
      <c r="V65" s="52">
        <v>10467</v>
      </c>
      <c r="W65" s="52">
        <v>12800</v>
      </c>
      <c r="X65" s="52">
        <v>15008</v>
      </c>
      <c r="Y65" s="52">
        <v>16292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22503</v>
      </c>
      <c r="D67" s="52">
        <f t="shared" si="0"/>
        <v>5050</v>
      </c>
      <c r="E67" s="52">
        <f t="shared" si="0"/>
        <v>14647</v>
      </c>
      <c r="F67" s="52">
        <f t="shared" si="0"/>
        <v>34740</v>
      </c>
      <c r="G67" s="52">
        <f t="shared" si="0"/>
        <v>28276</v>
      </c>
      <c r="H67" s="52">
        <f t="shared" si="0"/>
        <v>32711</v>
      </c>
      <c r="I67" s="52">
        <f t="shared" si="0"/>
        <v>28722</v>
      </c>
      <c r="J67" s="52">
        <f t="shared" si="0"/>
        <v>22244</v>
      </c>
      <c r="K67" s="52">
        <f t="shared" si="0"/>
        <v>21610</v>
      </c>
      <c r="L67" s="52">
        <f t="shared" si="0"/>
        <v>31878</v>
      </c>
      <c r="M67" s="52">
        <f t="shared" si="0"/>
        <v>41753</v>
      </c>
      <c r="N67" s="52">
        <f t="shared" si="0"/>
        <v>56452</v>
      </c>
      <c r="O67" s="52">
        <f t="shared" si="0"/>
        <v>40421</v>
      </c>
      <c r="P67" s="52">
        <f t="shared" si="0"/>
        <v>8435</v>
      </c>
      <c r="Q67" s="52">
        <f t="shared" si="0"/>
        <v>11066</v>
      </c>
      <c r="R67" s="52">
        <f t="shared" ref="R67:V67" si="1">R39-R53</f>
        <v>10646</v>
      </c>
      <c r="S67" s="52">
        <f t="shared" si="1"/>
        <v>20952</v>
      </c>
      <c r="T67" s="52">
        <f t="shared" si="1"/>
        <v>22320</v>
      </c>
      <c r="U67" s="52">
        <f t="shared" si="1"/>
        <v>24789</v>
      </c>
      <c r="V67" s="52">
        <f t="shared" si="1"/>
        <v>25369</v>
      </c>
      <c r="W67" s="52">
        <f t="shared" ref="W67:Y67" si="2">W39-W53</f>
        <v>25157</v>
      </c>
      <c r="X67" s="52">
        <f t="shared" si="2"/>
        <v>23284</v>
      </c>
      <c r="Y67" s="52">
        <f t="shared" si="2"/>
        <v>27810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76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23</v>
      </c>
      <c r="K68" s="52">
        <f t="shared" si="3"/>
        <v>16</v>
      </c>
      <c r="L68" s="52">
        <f t="shared" si="3"/>
        <v>24</v>
      </c>
      <c r="M68" s="52">
        <f t="shared" si="3"/>
        <v>31</v>
      </c>
      <c r="N68" s="52">
        <f t="shared" si="3"/>
        <v>108</v>
      </c>
      <c r="O68" s="52">
        <f t="shared" si="3"/>
        <v>15</v>
      </c>
      <c r="P68" s="52">
        <f t="shared" si="3"/>
        <v>9</v>
      </c>
      <c r="Q68" s="52">
        <f t="shared" si="3"/>
        <v>0</v>
      </c>
      <c r="R68" s="52">
        <f t="shared" ref="R68:V68" si="4">R40-R54</f>
        <v>13</v>
      </c>
      <c r="S68" s="52">
        <f t="shared" si="4"/>
        <v>25</v>
      </c>
      <c r="T68" s="52">
        <f t="shared" si="4"/>
        <v>20</v>
      </c>
      <c r="U68" s="52">
        <f t="shared" si="4"/>
        <v>20</v>
      </c>
      <c r="V68" s="52">
        <f t="shared" si="4"/>
        <v>12</v>
      </c>
      <c r="W68" s="52">
        <f t="shared" ref="W68:Y68" si="5">W40-W54</f>
        <v>60</v>
      </c>
      <c r="X68" s="52">
        <f t="shared" si="5"/>
        <v>48</v>
      </c>
      <c r="Y68" s="52">
        <f t="shared" si="5"/>
        <v>66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4538</v>
      </c>
      <c r="D69" s="52">
        <f t="shared" si="6"/>
        <v>6776</v>
      </c>
      <c r="E69" s="52">
        <f t="shared" si="6"/>
        <v>5865</v>
      </c>
      <c r="F69" s="52">
        <f t="shared" si="6"/>
        <v>6405</v>
      </c>
      <c r="G69" s="52">
        <f t="shared" si="6"/>
        <v>5259</v>
      </c>
      <c r="H69" s="52">
        <f t="shared" si="6"/>
        <v>6210</v>
      </c>
      <c r="I69" s="52">
        <f t="shared" si="6"/>
        <v>3878</v>
      </c>
      <c r="J69" s="52">
        <f t="shared" si="6"/>
        <v>2644</v>
      </c>
      <c r="K69" s="52">
        <f t="shared" si="6"/>
        <v>3830</v>
      </c>
      <c r="L69" s="52">
        <f t="shared" si="6"/>
        <v>3107</v>
      </c>
      <c r="M69" s="52">
        <f t="shared" si="6"/>
        <v>2151</v>
      </c>
      <c r="N69" s="52">
        <f t="shared" si="6"/>
        <v>609</v>
      </c>
      <c r="O69" s="52">
        <f t="shared" si="6"/>
        <v>5528</v>
      </c>
      <c r="P69" s="52">
        <f t="shared" si="6"/>
        <v>10318</v>
      </c>
      <c r="Q69" s="52">
        <f t="shared" si="6"/>
        <v>8794</v>
      </c>
      <c r="R69" s="52">
        <f t="shared" ref="R69:V69" si="7">R41-R55</f>
        <v>4634</v>
      </c>
      <c r="S69" s="52">
        <f t="shared" si="7"/>
        <v>3196</v>
      </c>
      <c r="T69" s="52">
        <f t="shared" si="7"/>
        <v>3423</v>
      </c>
      <c r="U69" s="52">
        <f t="shared" si="7"/>
        <v>3326</v>
      </c>
      <c r="V69" s="52">
        <f t="shared" si="7"/>
        <v>4388</v>
      </c>
      <c r="W69" s="52">
        <f t="shared" ref="W69:Y69" si="8">W41-W55</f>
        <v>5154</v>
      </c>
      <c r="X69" s="52">
        <f t="shared" si="8"/>
        <v>6706</v>
      </c>
      <c r="Y69" s="52">
        <f t="shared" si="8"/>
        <v>5929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357</v>
      </c>
      <c r="D70" s="52">
        <f t="shared" si="9"/>
        <v>58</v>
      </c>
      <c r="E70" s="52">
        <f t="shared" si="9"/>
        <v>28</v>
      </c>
      <c r="F70" s="52">
        <f t="shared" si="9"/>
        <v>5</v>
      </c>
      <c r="G70" s="52">
        <f t="shared" si="9"/>
        <v>47</v>
      </c>
      <c r="H70" s="52">
        <f t="shared" si="9"/>
        <v>46</v>
      </c>
      <c r="I70" s="52">
        <f t="shared" si="9"/>
        <v>180</v>
      </c>
      <c r="J70" s="52">
        <f t="shared" si="9"/>
        <v>267</v>
      </c>
      <c r="K70" s="52">
        <f t="shared" si="9"/>
        <v>258</v>
      </c>
      <c r="L70" s="52">
        <f t="shared" si="9"/>
        <v>121</v>
      </c>
      <c r="M70" s="52">
        <f t="shared" si="9"/>
        <v>146</v>
      </c>
      <c r="N70" s="52">
        <f t="shared" si="9"/>
        <v>81</v>
      </c>
      <c r="O70" s="52">
        <f t="shared" si="9"/>
        <v>304</v>
      </c>
      <c r="P70" s="52">
        <f t="shared" si="9"/>
        <v>894</v>
      </c>
      <c r="Q70" s="52">
        <f t="shared" si="9"/>
        <v>695</v>
      </c>
      <c r="R70" s="52">
        <f t="shared" ref="R70:V70" si="10">R42-R56</f>
        <v>399</v>
      </c>
      <c r="S70" s="52">
        <f t="shared" si="10"/>
        <v>263</v>
      </c>
      <c r="T70" s="52">
        <f t="shared" si="10"/>
        <v>355</v>
      </c>
      <c r="U70" s="52">
        <f t="shared" si="10"/>
        <v>362</v>
      </c>
      <c r="V70" s="52">
        <f t="shared" si="10"/>
        <v>595</v>
      </c>
      <c r="W70" s="52">
        <f t="shared" ref="W70:Y70" si="11">W42-W56</f>
        <v>674</v>
      </c>
      <c r="X70" s="52">
        <f t="shared" si="11"/>
        <v>1252</v>
      </c>
      <c r="Y70" s="52">
        <f t="shared" si="11"/>
        <v>1285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75099</v>
      </c>
      <c r="D72" s="52">
        <v>61864</v>
      </c>
      <c r="E72" s="52">
        <v>87619</v>
      </c>
      <c r="F72" s="52">
        <v>92981</v>
      </c>
      <c r="G72" s="52">
        <v>78506</v>
      </c>
      <c r="H72" s="52">
        <v>89994</v>
      </c>
      <c r="I72" s="52">
        <v>41049</v>
      </c>
      <c r="J72" s="52">
        <v>29065</v>
      </c>
      <c r="K72" s="52">
        <v>29105</v>
      </c>
      <c r="L72" s="52">
        <v>34316</v>
      </c>
      <c r="M72" s="52">
        <v>41781</v>
      </c>
      <c r="N72" s="52">
        <v>53289</v>
      </c>
      <c r="O72" s="52">
        <v>54620</v>
      </c>
      <c r="P72" s="52">
        <v>18150</v>
      </c>
      <c r="Q72" s="52">
        <v>19176</v>
      </c>
      <c r="R72" s="52">
        <v>24568</v>
      </c>
      <c r="S72" s="52">
        <v>40673</v>
      </c>
      <c r="T72" s="52">
        <v>40087</v>
      </c>
      <c r="U72" s="52">
        <v>37602</v>
      </c>
      <c r="V72" s="52">
        <v>29499</v>
      </c>
      <c r="W72" s="52">
        <v>24125</v>
      </c>
      <c r="X72" s="52">
        <v>15780</v>
      </c>
      <c r="Y72" s="52">
        <v>21805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12297</v>
      </c>
      <c r="D73" s="36">
        <v>0</v>
      </c>
      <c r="E73" s="36">
        <v>0</v>
      </c>
      <c r="F73" s="36">
        <v>15242</v>
      </c>
      <c r="G73" s="36">
        <v>26100</v>
      </c>
      <c r="H73" s="36">
        <v>28376</v>
      </c>
      <c r="I73" s="36">
        <v>14105</v>
      </c>
      <c r="J73" s="36">
        <v>10189</v>
      </c>
      <c r="K73" s="36">
        <v>18948</v>
      </c>
      <c r="L73" s="36">
        <v>22353</v>
      </c>
      <c r="M73" s="36">
        <v>34987</v>
      </c>
      <c r="N73" s="36">
        <v>42264</v>
      </c>
      <c r="O73" s="36">
        <v>25319</v>
      </c>
      <c r="P73" s="36">
        <v>24220</v>
      </c>
      <c r="Q73" s="36">
        <v>24070</v>
      </c>
      <c r="R73" s="36">
        <v>26454</v>
      </c>
      <c r="S73" s="36">
        <v>23351</v>
      </c>
      <c r="T73" s="36">
        <v>30446</v>
      </c>
      <c r="U73" s="36">
        <v>35040</v>
      </c>
      <c r="V73" s="36">
        <v>39276</v>
      </c>
      <c r="W73" s="36">
        <v>29528</v>
      </c>
      <c r="X73" s="36">
        <v>27603</v>
      </c>
      <c r="Y73" s="36">
        <v>31624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5435</v>
      </c>
      <c r="K79" s="52">
        <f>RES_hhdet_numvin!K126</f>
        <v>9489</v>
      </c>
      <c r="L79" s="52">
        <f>RES_hhdet_numvin!L126</f>
        <v>19618</v>
      </c>
      <c r="M79" s="52">
        <f>RES_hhdet_numvin!M126</f>
        <v>29316</v>
      </c>
      <c r="N79" s="52">
        <f>RES_hhdet_numvin!N126</f>
        <v>45520</v>
      </c>
      <c r="O79" s="52">
        <f>RES_hhdet_numvin!O126</f>
        <v>42278</v>
      </c>
      <c r="P79" s="52">
        <f>RES_hhdet_numvin!P126</f>
        <v>5876</v>
      </c>
      <c r="Q79" s="52">
        <f>RES_hhdet_numvin!Q126</f>
        <v>11058</v>
      </c>
      <c r="R79" s="52">
        <f>RES_hhdet_numvin!R126</f>
        <v>20976</v>
      </c>
      <c r="S79" s="52">
        <f>RES_hhdet_numvin!S126</f>
        <v>29981</v>
      </c>
      <c r="T79" s="52">
        <f>RES_hhdet_numvin!T126</f>
        <v>33498</v>
      </c>
      <c r="U79" s="52">
        <f>RES_hhdet_numvin!U126</f>
        <v>37902</v>
      </c>
      <c r="V79" s="52">
        <f>RES_hhdet_numvin!V126</f>
        <v>37711</v>
      </c>
      <c r="W79" s="52">
        <f>RES_hhdet_numvin!W126</f>
        <v>34042</v>
      </c>
      <c r="X79" s="52">
        <f>RES_hhdet_numvin!X126</f>
        <v>35475</v>
      </c>
      <c r="Y79" s="52">
        <f>RES_hhdet_numvin!Y126</f>
        <v>40791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1095</v>
      </c>
      <c r="S82" s="138">
        <f>RES_hhdet_numvin!S129</f>
        <v>3004</v>
      </c>
      <c r="T82" s="138">
        <f>RES_hhdet_numvin!T129</f>
        <v>7612</v>
      </c>
      <c r="U82" s="138">
        <f>RES_hhdet_numvin!U129</f>
        <v>10188</v>
      </c>
      <c r="V82" s="138">
        <f>RES_hhdet_numvin!V129</f>
        <v>14166</v>
      </c>
      <c r="W82" s="138">
        <f>RES_hhdet_numvin!W129</f>
        <v>14373</v>
      </c>
      <c r="X82" s="138">
        <f>RES_hhdet_numvin!X129</f>
        <v>17926</v>
      </c>
      <c r="Y82" s="138">
        <f>RES_hhdet_numvin!Y129</f>
        <v>22545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3890</v>
      </c>
      <c r="K84" s="138">
        <f>RES_hhdet_numvin!K131</f>
        <v>6748</v>
      </c>
      <c r="L84" s="138">
        <f>RES_hhdet_numvin!L131</f>
        <v>16972</v>
      </c>
      <c r="M84" s="138">
        <f>RES_hhdet_numvin!M131</f>
        <v>27348</v>
      </c>
      <c r="N84" s="138">
        <f>RES_hhdet_numvin!N131</f>
        <v>43247</v>
      </c>
      <c r="O84" s="138">
        <f>RES_hhdet_numvin!O131</f>
        <v>36520</v>
      </c>
      <c r="P84" s="138">
        <f>RES_hhdet_numvin!P131</f>
        <v>4486</v>
      </c>
      <c r="Q84" s="138">
        <f>RES_hhdet_numvin!Q131</f>
        <v>8823</v>
      </c>
      <c r="R84" s="138">
        <f>RES_hhdet_numvin!R131</f>
        <v>14478</v>
      </c>
      <c r="S84" s="138">
        <f>RES_hhdet_numvin!S131</f>
        <v>26730</v>
      </c>
      <c r="T84" s="138">
        <f>RES_hhdet_numvin!T131</f>
        <v>30066</v>
      </c>
      <c r="U84" s="138">
        <f>RES_hhdet_numvin!U131</f>
        <v>34483</v>
      </c>
      <c r="V84" s="138">
        <f>RES_hhdet_numvin!V131</f>
        <v>34296</v>
      </c>
      <c r="W84" s="138">
        <f>RES_hhdet_numvin!W131</f>
        <v>32752</v>
      </c>
      <c r="X84" s="138">
        <f>RES_hhdet_numvin!X131</f>
        <v>30726</v>
      </c>
      <c r="Y84" s="138">
        <f>RES_hhdet_numvin!Y131</f>
        <v>37140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5</v>
      </c>
      <c r="K85" s="138">
        <f>RES_hhdet_numvin!K132</f>
        <v>6</v>
      </c>
      <c r="L85" s="138">
        <f>RES_hhdet_numvin!L132</f>
        <v>13</v>
      </c>
      <c r="M85" s="138">
        <f>RES_hhdet_numvin!M132</f>
        <v>22</v>
      </c>
      <c r="N85" s="138">
        <f>RES_hhdet_numvin!N132</f>
        <v>83</v>
      </c>
      <c r="O85" s="138">
        <f>RES_hhdet_numvin!O132</f>
        <v>15</v>
      </c>
      <c r="P85" s="138">
        <f>RES_hhdet_numvin!P132</f>
        <v>7</v>
      </c>
      <c r="Q85" s="138">
        <f>RES_hhdet_numvin!Q132</f>
        <v>0</v>
      </c>
      <c r="R85" s="138">
        <f>RES_hhdet_numvin!R132</f>
        <v>19</v>
      </c>
      <c r="S85" s="138">
        <f>RES_hhdet_numvin!S132</f>
        <v>33</v>
      </c>
      <c r="T85" s="138">
        <f>RES_hhdet_numvin!T132</f>
        <v>28</v>
      </c>
      <c r="U85" s="138">
        <f>RES_hhdet_numvin!U132</f>
        <v>29</v>
      </c>
      <c r="V85" s="138">
        <f>RES_hhdet_numvin!V132</f>
        <v>18</v>
      </c>
      <c r="W85" s="138">
        <f>RES_hhdet_numvin!W132</f>
        <v>80</v>
      </c>
      <c r="X85" s="138">
        <f>RES_hhdet_numvin!X132</f>
        <v>66</v>
      </c>
      <c r="Y85" s="138">
        <f>RES_hhdet_numvin!Y132</f>
        <v>90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2348</v>
      </c>
      <c r="S88" s="138">
        <f>RES_hhdet_numvin!S135</f>
        <v>2569</v>
      </c>
      <c r="T88" s="138">
        <f>RES_hhdet_numvin!T135</f>
        <v>3700</v>
      </c>
      <c r="U88" s="138">
        <f>RES_hhdet_numvin!U135</f>
        <v>4212</v>
      </c>
      <c r="V88" s="138">
        <f>RES_hhdet_numvin!V135</f>
        <v>5871</v>
      </c>
      <c r="W88" s="138">
        <f>RES_hhdet_numvin!W135</f>
        <v>7039</v>
      </c>
      <c r="X88" s="138">
        <f>RES_hhdet_numvin!X135</f>
        <v>9210</v>
      </c>
      <c r="Y88" s="138">
        <f>RES_hhdet_numvin!Y135</f>
        <v>8291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205</v>
      </c>
      <c r="S89" s="138">
        <f>RES_hhdet_numvin!S136</f>
        <v>213</v>
      </c>
      <c r="T89" s="138">
        <f>RES_hhdet_numvin!T136</f>
        <v>385</v>
      </c>
      <c r="U89" s="138">
        <f>RES_hhdet_numvin!U136</f>
        <v>462</v>
      </c>
      <c r="V89" s="138">
        <f>RES_hhdet_numvin!V136</f>
        <v>799</v>
      </c>
      <c r="W89" s="138">
        <f>RES_hhdet_numvin!W136</f>
        <v>924</v>
      </c>
      <c r="X89" s="138">
        <f>RES_hhdet_numvin!X136</f>
        <v>1721</v>
      </c>
      <c r="Y89" s="138">
        <f>RES_hhdet_numvin!Y136</f>
        <v>1798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9031</v>
      </c>
      <c r="S93" s="138">
        <f>RES_hhdet_numvin!S140</f>
        <v>25306</v>
      </c>
      <c r="T93" s="138">
        <f>RES_hhdet_numvin!T140</f>
        <v>32799</v>
      </c>
      <c r="U93" s="138">
        <f>RES_hhdet_numvin!U140</f>
        <v>36368</v>
      </c>
      <c r="V93" s="138">
        <f>RES_hhdet_numvin!V140</f>
        <v>30992</v>
      </c>
      <c r="W93" s="138">
        <f>RES_hhdet_numvin!W140</f>
        <v>27330</v>
      </c>
      <c r="X93" s="138">
        <f>RES_hhdet_numvin!X140</f>
        <v>19570</v>
      </c>
      <c r="Y93" s="138">
        <f>RES_hhdet_numvin!Y140</f>
        <v>26798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9717</v>
      </c>
      <c r="S94" s="39">
        <f>RES_hhdet_numvin!S141</f>
        <v>14535</v>
      </c>
      <c r="T94" s="39">
        <f>RES_hhdet_numvin!T141</f>
        <v>24913</v>
      </c>
      <c r="U94" s="39">
        <f>RES_hhdet_numvin!U141</f>
        <v>33893</v>
      </c>
      <c r="V94" s="39">
        <f>RES_hhdet_numvin!V141</f>
        <v>41216</v>
      </c>
      <c r="W94" s="39">
        <f>RES_hhdet_numvin!W141</f>
        <v>33425</v>
      </c>
      <c r="X94" s="39">
        <f>RES_hhdet_numvin!X141</f>
        <v>34213</v>
      </c>
      <c r="Y94" s="39">
        <f>RES_hhdet_numvin!Y141</f>
        <v>38860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726.23469840837879</v>
      </c>
      <c r="C98" s="117">
        <f t="shared" si="12"/>
        <v>806.04055051954106</v>
      </c>
      <c r="D98" s="117">
        <f t="shared" si="12"/>
        <v>662.94679754765821</v>
      </c>
      <c r="E98" s="117">
        <f t="shared" si="12"/>
        <v>693.68949167108008</v>
      </c>
      <c r="F98" s="117">
        <f t="shared" si="12"/>
        <v>727.77001611731737</v>
      </c>
      <c r="G98" s="117">
        <f t="shared" si="12"/>
        <v>755.67696307328447</v>
      </c>
      <c r="H98" s="117">
        <f t="shared" si="12"/>
        <v>715.11813381557602</v>
      </c>
      <c r="I98" s="117">
        <f t="shared" si="12"/>
        <v>667.31734332240421</v>
      </c>
      <c r="J98" s="117">
        <f t="shared" si="12"/>
        <v>595.4284320726814</v>
      </c>
      <c r="K98" s="117">
        <f t="shared" si="12"/>
        <v>576.48693297108002</v>
      </c>
      <c r="L98" s="117">
        <f t="shared" si="12"/>
        <v>606.15451500910501</v>
      </c>
      <c r="M98" s="117">
        <f t="shared" si="12"/>
        <v>559.25459168685074</v>
      </c>
      <c r="N98" s="117">
        <f t="shared" si="12"/>
        <v>562.70412183945496</v>
      </c>
      <c r="O98" s="117">
        <f t="shared" si="12"/>
        <v>548.60798309095912</v>
      </c>
      <c r="P98" s="117">
        <f t="shared" si="12"/>
        <v>458.1574724247323</v>
      </c>
      <c r="Q98" s="117">
        <f t="shared" si="12"/>
        <v>496.28757524728218</v>
      </c>
      <c r="R98" s="117">
        <f t="shared" ref="R98:V98" si="13">R99+R102+R104+R113</f>
        <v>517.9209127408011</v>
      </c>
      <c r="S98" s="117">
        <f t="shared" si="13"/>
        <v>529.34736118813248</v>
      </c>
      <c r="T98" s="117">
        <f t="shared" si="13"/>
        <v>499.46143841550526</v>
      </c>
      <c r="U98" s="117">
        <f t="shared" si="13"/>
        <v>487.61527600481037</v>
      </c>
      <c r="V98" s="117">
        <f t="shared" si="13"/>
        <v>512.7434436252795</v>
      </c>
      <c r="W98" s="117">
        <f t="shared" ref="W98:Y98" si="14">W99+W102+W104+W113</f>
        <v>540.62067648026766</v>
      </c>
      <c r="X98" s="117">
        <f t="shared" si="14"/>
        <v>494.54248082670813</v>
      </c>
      <c r="Y98" s="117">
        <f t="shared" si="14"/>
        <v>467.13109724861664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582.37761384530597</v>
      </c>
      <c r="C99" s="122">
        <f t="shared" si="15"/>
        <v>657.51167875097781</v>
      </c>
      <c r="D99" s="122">
        <f t="shared" si="15"/>
        <v>531.66484017562084</v>
      </c>
      <c r="E99" s="122">
        <f t="shared" si="15"/>
        <v>564.8359894160526</v>
      </c>
      <c r="F99" s="122">
        <f t="shared" si="15"/>
        <v>588.87973607885738</v>
      </c>
      <c r="G99" s="122">
        <f t="shared" si="15"/>
        <v>627.42988124287433</v>
      </c>
      <c r="H99" s="122">
        <f t="shared" si="15"/>
        <v>588.68977135556406</v>
      </c>
      <c r="I99" s="122">
        <f t="shared" si="15"/>
        <v>542.70820538818532</v>
      </c>
      <c r="J99" s="122">
        <f t="shared" si="15"/>
        <v>482.42606399269522</v>
      </c>
      <c r="K99" s="122">
        <f t="shared" si="15"/>
        <v>475.10648473480126</v>
      </c>
      <c r="L99" s="122">
        <f t="shared" si="15"/>
        <v>505.76651525772218</v>
      </c>
      <c r="M99" s="122">
        <f t="shared" si="15"/>
        <v>470.87003220020233</v>
      </c>
      <c r="N99" s="122">
        <f t="shared" si="15"/>
        <v>481.81320151229022</v>
      </c>
      <c r="O99" s="122">
        <f t="shared" si="15"/>
        <v>469.25170540834063</v>
      </c>
      <c r="P99" s="122">
        <f t="shared" si="15"/>
        <v>380.66667645035324</v>
      </c>
      <c r="Q99" s="122">
        <f t="shared" si="15"/>
        <v>413.57388072778508</v>
      </c>
      <c r="R99" s="122">
        <f t="shared" ref="R99:V99" si="16">SUM(R100:R101)</f>
        <v>434.95398992689093</v>
      </c>
      <c r="S99" s="122">
        <f t="shared" si="16"/>
        <v>442.85631228131598</v>
      </c>
      <c r="T99" s="122">
        <f t="shared" si="16"/>
        <v>410.93810972944527</v>
      </c>
      <c r="U99" s="122">
        <f t="shared" si="16"/>
        <v>398.28058454258615</v>
      </c>
      <c r="V99" s="122">
        <f t="shared" si="16"/>
        <v>411.53164512606264</v>
      </c>
      <c r="W99" s="122">
        <f t="shared" ref="W99:Y99" si="17">SUM(W100:W101)</f>
        <v>445.71103579910982</v>
      </c>
      <c r="X99" s="122">
        <f t="shared" si="17"/>
        <v>404.83403488738441</v>
      </c>
      <c r="Y99" s="122">
        <f t="shared" si="17"/>
        <v>375.36283583813014</v>
      </c>
      <c r="DA99" s="130" t="s">
        <v>1688</v>
      </c>
    </row>
    <row r="100" spans="1:105" ht="12" customHeight="1" x14ac:dyDescent="0.25">
      <c r="A100" s="97" t="s">
        <v>198</v>
      </c>
      <c r="B100" s="98">
        <v>580.42088074251922</v>
      </c>
      <c r="C100" s="98">
        <v>655.33829071710682</v>
      </c>
      <c r="D100" s="98">
        <v>529.93347435571161</v>
      </c>
      <c r="E100" s="98">
        <v>563.04022930137307</v>
      </c>
      <c r="F100" s="98">
        <v>587.01722571460698</v>
      </c>
      <c r="G100" s="98">
        <v>625.48743962609444</v>
      </c>
      <c r="H100" s="98">
        <v>586.90394538007911</v>
      </c>
      <c r="I100" s="98">
        <v>541.0828514143426</v>
      </c>
      <c r="J100" s="98">
        <v>480.99371391717204</v>
      </c>
      <c r="K100" s="98">
        <v>473.71404765000057</v>
      </c>
      <c r="L100" s="98">
        <v>504.29725507239988</v>
      </c>
      <c r="M100" s="98">
        <v>469.51867551286745</v>
      </c>
      <c r="N100" s="98">
        <v>480.47600461282161</v>
      </c>
      <c r="O100" s="98">
        <v>467.95089873630911</v>
      </c>
      <c r="P100" s="98">
        <v>379.60838207890652</v>
      </c>
      <c r="Q100" s="98">
        <v>412.42139648561101</v>
      </c>
      <c r="R100" s="98">
        <v>433.74470709627661</v>
      </c>
      <c r="S100" s="98">
        <v>441.61809903653773</v>
      </c>
      <c r="T100" s="98">
        <v>409.78771501575244</v>
      </c>
      <c r="U100" s="98">
        <v>397.16321556951937</v>
      </c>
      <c r="V100" s="98">
        <v>410.35273164825196</v>
      </c>
      <c r="W100" s="98">
        <v>444.43029030995757</v>
      </c>
      <c r="X100" s="98">
        <v>403.67759892490426</v>
      </c>
      <c r="Y100" s="98">
        <v>374.29209197155632</v>
      </c>
      <c r="DA100" s="63" t="s">
        <v>1689</v>
      </c>
    </row>
    <row r="101" spans="1:105" ht="12" customHeight="1" x14ac:dyDescent="0.25">
      <c r="A101" s="97" t="s">
        <v>53</v>
      </c>
      <c r="B101" s="98">
        <v>1.9567331027867183</v>
      </c>
      <c r="C101" s="98">
        <v>2.1733880338710101</v>
      </c>
      <c r="D101" s="98">
        <v>1.7313658199092257</v>
      </c>
      <c r="E101" s="98">
        <v>1.795760114679559</v>
      </c>
      <c r="F101" s="98">
        <v>1.8625103642504406</v>
      </c>
      <c r="G101" s="98">
        <v>1.9424416167798666</v>
      </c>
      <c r="H101" s="98">
        <v>1.7858259754849599</v>
      </c>
      <c r="I101" s="98">
        <v>1.6253539738427734</v>
      </c>
      <c r="J101" s="98">
        <v>1.4323500755231731</v>
      </c>
      <c r="K101" s="98">
        <v>1.3924370848006915</v>
      </c>
      <c r="L101" s="98">
        <v>1.4692601853223188</v>
      </c>
      <c r="M101" s="98">
        <v>1.3513566873348923</v>
      </c>
      <c r="N101" s="98">
        <v>1.337196899468629</v>
      </c>
      <c r="O101" s="98">
        <v>1.3008066720315077</v>
      </c>
      <c r="P101" s="98">
        <v>1.0582943714467332</v>
      </c>
      <c r="Q101" s="98">
        <v>1.1524842421740722</v>
      </c>
      <c r="R101" s="98">
        <v>1.2092828306143157</v>
      </c>
      <c r="S101" s="98">
        <v>1.2382132447782401</v>
      </c>
      <c r="T101" s="98">
        <v>1.1503947136928316</v>
      </c>
      <c r="U101" s="98">
        <v>1.1173689730668035</v>
      </c>
      <c r="V101" s="98">
        <v>1.1789134778106918</v>
      </c>
      <c r="W101" s="98">
        <v>1.2807454891522285</v>
      </c>
      <c r="X101" s="98">
        <v>1.156435962480167</v>
      </c>
      <c r="Y101" s="98">
        <v>1.0707438665738229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6.6815078596127397E-2</v>
      </c>
      <c r="C102" s="122">
        <f t="shared" si="18"/>
        <v>7.9229645117318032E-2</v>
      </c>
      <c r="D102" s="122">
        <f t="shared" si="18"/>
        <v>0.11751473656996644</v>
      </c>
      <c r="E102" s="122">
        <f t="shared" si="18"/>
        <v>0.18657997977932311</v>
      </c>
      <c r="F102" s="122">
        <f t="shared" si="18"/>
        <v>0.11251856835681077</v>
      </c>
      <c r="G102" s="122">
        <f t="shared" si="18"/>
        <v>0.14125122482581493</v>
      </c>
      <c r="H102" s="122">
        <f t="shared" si="18"/>
        <v>0.26788730769784319</v>
      </c>
      <c r="I102" s="122">
        <f t="shared" si="18"/>
        <v>0.42543854648257162</v>
      </c>
      <c r="J102" s="122">
        <f t="shared" si="18"/>
        <v>0.30011177273991824</v>
      </c>
      <c r="K102" s="122">
        <f t="shared" si="18"/>
        <v>0.33495092814347049</v>
      </c>
      <c r="L102" s="122">
        <f t="shared" si="18"/>
        <v>0.43484247856283698</v>
      </c>
      <c r="M102" s="122">
        <f t="shared" si="18"/>
        <v>0.45995767086321948</v>
      </c>
      <c r="N102" s="122">
        <f t="shared" si="18"/>
        <v>0.95791026877316843</v>
      </c>
      <c r="O102" s="122">
        <f t="shared" si="18"/>
        <v>0.66245454211112842</v>
      </c>
      <c r="P102" s="122">
        <f t="shared" si="18"/>
        <v>0.46974523178413852</v>
      </c>
      <c r="Q102" s="122">
        <f t="shared" si="18"/>
        <v>0.71062041340758531</v>
      </c>
      <c r="R102" s="122">
        <f t="shared" si="18"/>
        <v>0.65304763228141427</v>
      </c>
      <c r="S102" s="122">
        <f t="shared" si="18"/>
        <v>0.69795004975442365</v>
      </c>
      <c r="T102" s="122">
        <f t="shared" si="18"/>
        <v>0.89936150650877933</v>
      </c>
      <c r="U102" s="122">
        <f t="shared" si="18"/>
        <v>1.2162594725273312</v>
      </c>
      <c r="V102" s="122">
        <f t="shared" si="18"/>
        <v>0.69050630717494066</v>
      </c>
      <c r="W102" s="122">
        <f t="shared" si="18"/>
        <v>2.55159933617445</v>
      </c>
      <c r="X102" s="122">
        <f t="shared" si="18"/>
        <v>2.5580109954648842</v>
      </c>
      <c r="Y102" s="122">
        <f t="shared" si="18"/>
        <v>2.14821055670757</v>
      </c>
      <c r="DA102" s="130" t="s">
        <v>1691</v>
      </c>
    </row>
    <row r="103" spans="1:105" ht="12" customHeight="1" x14ac:dyDescent="0.25">
      <c r="A103" s="97" t="s">
        <v>53</v>
      </c>
      <c r="B103" s="98">
        <v>6.6815078596127397E-2</v>
      </c>
      <c r="C103" s="98">
        <v>7.9229645117318032E-2</v>
      </c>
      <c r="D103" s="98">
        <v>0.11751473656996644</v>
      </c>
      <c r="E103" s="98">
        <v>0.18657997977932311</v>
      </c>
      <c r="F103" s="98">
        <v>0.11251856835681077</v>
      </c>
      <c r="G103" s="98">
        <v>0.14125122482581493</v>
      </c>
      <c r="H103" s="98">
        <v>0.26788730769784319</v>
      </c>
      <c r="I103" s="98">
        <v>0.42543854648257162</v>
      </c>
      <c r="J103" s="98">
        <v>0.30011177273991824</v>
      </c>
      <c r="K103" s="98">
        <v>0.33495092814347049</v>
      </c>
      <c r="L103" s="98">
        <v>0.43484247856283698</v>
      </c>
      <c r="M103" s="98">
        <v>0.45995767086321948</v>
      </c>
      <c r="N103" s="98">
        <v>0.95791026877316843</v>
      </c>
      <c r="O103" s="98">
        <v>0.66245454211112842</v>
      </c>
      <c r="P103" s="98">
        <v>0.46974523178413852</v>
      </c>
      <c r="Q103" s="98">
        <v>0.71062041340758531</v>
      </c>
      <c r="R103" s="98">
        <v>0.65304763228141427</v>
      </c>
      <c r="S103" s="98">
        <v>0.69795004975442365</v>
      </c>
      <c r="T103" s="98">
        <v>0.89936150650877933</v>
      </c>
      <c r="U103" s="98">
        <v>1.2162594725273312</v>
      </c>
      <c r="V103" s="98">
        <v>0.69050630717494066</v>
      </c>
      <c r="W103" s="98">
        <v>2.55159933617445</v>
      </c>
      <c r="X103" s="98">
        <v>2.5580109954648842</v>
      </c>
      <c r="Y103" s="98">
        <v>2.14821055670757</v>
      </c>
      <c r="DA103" s="63" t="s">
        <v>1692</v>
      </c>
    </row>
    <row r="104" spans="1:105" ht="12" customHeight="1" x14ac:dyDescent="0.25">
      <c r="A104" s="121" t="s">
        <v>55</v>
      </c>
      <c r="B104" s="122">
        <v>93.829580369841864</v>
      </c>
      <c r="C104" s="122">
        <v>98.900980151081171</v>
      </c>
      <c r="D104" s="122">
        <v>83.989802740710061</v>
      </c>
      <c r="E104" s="122">
        <v>82.523546661830167</v>
      </c>
      <c r="F104" s="122">
        <v>94.022282820820891</v>
      </c>
      <c r="G104" s="122">
        <v>85.204238535016387</v>
      </c>
      <c r="H104" s="122">
        <v>85.190575992454242</v>
      </c>
      <c r="I104" s="122">
        <v>87.755488569367728</v>
      </c>
      <c r="J104" s="122">
        <v>81.59060201787112</v>
      </c>
      <c r="K104" s="122">
        <v>73.255834837454515</v>
      </c>
      <c r="L104" s="122">
        <v>72.422128611756605</v>
      </c>
      <c r="M104" s="122">
        <v>65.545768249940082</v>
      </c>
      <c r="N104" s="122">
        <v>61.122764654773952</v>
      </c>
      <c r="O104" s="122">
        <v>59.702929345754626</v>
      </c>
      <c r="P104" s="122">
        <v>59.418649048430296</v>
      </c>
      <c r="Q104" s="122">
        <v>63.790429924907869</v>
      </c>
      <c r="R104" s="122">
        <v>65.673113298102251</v>
      </c>
      <c r="S104" s="122">
        <v>65.264681948506663</v>
      </c>
      <c r="T104" s="122">
        <v>65.842269904533467</v>
      </c>
      <c r="U104" s="122">
        <v>66.074678688269444</v>
      </c>
      <c r="V104" s="122">
        <v>68.663869986778323</v>
      </c>
      <c r="W104" s="122">
        <v>63.728709992393327</v>
      </c>
      <c r="X104" s="122">
        <v>61.686628029584796</v>
      </c>
      <c r="Y104" s="122">
        <v>65.223733914377078</v>
      </c>
      <c r="DA104" s="130" t="s">
        <v>1693</v>
      </c>
    </row>
    <row r="105" spans="1:105" ht="12" customHeight="1" x14ac:dyDescent="0.25">
      <c r="A105" s="97" t="s">
        <v>128</v>
      </c>
      <c r="B105" s="98">
        <v>87.416092602278681</v>
      </c>
      <c r="C105" s="98">
        <v>92.174598464380324</v>
      </c>
      <c r="D105" s="98">
        <v>77.186091700332426</v>
      </c>
      <c r="E105" s="98">
        <v>74.770397773170743</v>
      </c>
      <c r="F105" s="98">
        <v>86.238147342546227</v>
      </c>
      <c r="G105" s="98">
        <v>77.67221407678781</v>
      </c>
      <c r="H105" s="98">
        <v>76.773493428398879</v>
      </c>
      <c r="I105" s="98">
        <v>79.793913093755364</v>
      </c>
      <c r="J105" s="98">
        <v>73.291519334297732</v>
      </c>
      <c r="K105" s="98">
        <v>65.619385848099782</v>
      </c>
      <c r="L105" s="98">
        <v>65.368831263664163</v>
      </c>
      <c r="M105" s="98">
        <v>59.255522953488985</v>
      </c>
      <c r="N105" s="98">
        <v>56.849239257633833</v>
      </c>
      <c r="O105" s="98">
        <v>55.281902785212196</v>
      </c>
      <c r="P105" s="98">
        <v>53.770302871663858</v>
      </c>
      <c r="Q105" s="98">
        <v>55.72936181274838</v>
      </c>
      <c r="R105" s="98">
        <v>57.263364581418379</v>
      </c>
      <c r="S105" s="98">
        <v>57.033161369766994</v>
      </c>
      <c r="T105" s="98">
        <v>57.549741831861539</v>
      </c>
      <c r="U105" s="98">
        <v>57.825574958579651</v>
      </c>
      <c r="V105" s="98">
        <v>59.729411801028611</v>
      </c>
      <c r="W105" s="98">
        <v>56.273572643334788</v>
      </c>
      <c r="X105" s="98">
        <v>54.436595175972037</v>
      </c>
      <c r="Y105" s="98">
        <v>57.302617390873685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1.084938259057986E-2</v>
      </c>
      <c r="D106" s="98">
        <v>9.9498550863137952E-3</v>
      </c>
      <c r="E106" s="98">
        <v>1.0294276571262652E-2</v>
      </c>
      <c r="F106" s="98">
        <v>1.1840795585744432E-2</v>
      </c>
      <c r="G106" s="98">
        <v>1.0684141928546984E-2</v>
      </c>
      <c r="H106" s="98">
        <v>1.0993670209446742E-2</v>
      </c>
      <c r="I106" s="98">
        <v>1.1389660915473845E-2</v>
      </c>
      <c r="J106" s="98">
        <v>1.4367958748496681E-2</v>
      </c>
      <c r="K106" s="98">
        <v>1.5603359205998802E-2</v>
      </c>
      <c r="L106" s="98">
        <v>1.9119695365480346E-2</v>
      </c>
      <c r="M106" s="98">
        <v>2.1355950861121568E-2</v>
      </c>
      <c r="N106" s="98">
        <v>3.2673050046678989E-2</v>
      </c>
      <c r="O106" s="98">
        <v>3.3087105497154712E-2</v>
      </c>
      <c r="P106" s="98">
        <v>3.3582717034628486E-2</v>
      </c>
      <c r="Q106" s="98">
        <v>3.4856994983399357E-2</v>
      </c>
      <c r="R106" s="98">
        <v>3.6909645533367653E-2</v>
      </c>
      <c r="S106" s="98">
        <v>3.843033209171029E-2</v>
      </c>
      <c r="T106" s="98">
        <v>4.1491332257423151E-2</v>
      </c>
      <c r="U106" s="98">
        <v>4.3481066159067112E-2</v>
      </c>
      <c r="V106" s="98">
        <v>4.5577912740680286E-2</v>
      </c>
      <c r="W106" s="98">
        <v>4.9959115518437881E-2</v>
      </c>
      <c r="X106" s="98">
        <v>5.4622122294020609E-2</v>
      </c>
      <c r="Y106" s="98">
        <v>6.557343368430954E-2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3.1039397511163956E-3</v>
      </c>
      <c r="D107" s="101">
        <v>2.7899198801680735E-3</v>
      </c>
      <c r="E107" s="101">
        <v>3.4743871930102881E-3</v>
      </c>
      <c r="F107" s="101">
        <v>3.4403564325103751E-3</v>
      </c>
      <c r="G107" s="101">
        <v>2.685076137822727E-3</v>
      </c>
      <c r="H107" s="101">
        <v>3.6445965088490141E-3</v>
      </c>
      <c r="I107" s="101">
        <v>3.1151135703415848E-3</v>
      </c>
      <c r="J107" s="101">
        <v>4.4486057957022077E-3</v>
      </c>
      <c r="K107" s="101">
        <v>4.4856764479476331E-3</v>
      </c>
      <c r="L107" s="101">
        <v>5.2808178482679673E-3</v>
      </c>
      <c r="M107" s="101">
        <v>6.7129695847980425E-3</v>
      </c>
      <c r="N107" s="101">
        <v>6.3984339293778648E-3</v>
      </c>
      <c r="O107" s="101">
        <v>6.9233280057239876E-3</v>
      </c>
      <c r="P107" s="101">
        <v>7.2135876925804856E-3</v>
      </c>
      <c r="Q107" s="101">
        <v>1.1064573523842615E-2</v>
      </c>
      <c r="R107" s="101">
        <v>1.1360824454650203E-2</v>
      </c>
      <c r="S107" s="101">
        <v>1.1164357238011992E-2</v>
      </c>
      <c r="T107" s="101">
        <v>1.2328191079244813E-2</v>
      </c>
      <c r="U107" s="101">
        <v>1.2671208787870808E-2</v>
      </c>
      <c r="V107" s="101">
        <v>1.4331185284533704E-2</v>
      </c>
      <c r="W107" s="101">
        <v>1.2646075082215645E-2</v>
      </c>
      <c r="X107" s="101">
        <v>1.6158435666469996E-2</v>
      </c>
      <c r="Y107" s="101">
        <v>2.369132544612974E-2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7.745442839463464E-3</v>
      </c>
      <c r="D108" s="104">
        <v>7.1599352061457212E-3</v>
      </c>
      <c r="E108" s="104">
        <v>6.8198893782523634E-3</v>
      </c>
      <c r="F108" s="104">
        <v>8.4004391532340565E-3</v>
      </c>
      <c r="G108" s="104">
        <v>7.9990657907242566E-3</v>
      </c>
      <c r="H108" s="104">
        <v>7.3490737005977268E-3</v>
      </c>
      <c r="I108" s="104">
        <v>8.2745473451322615E-3</v>
      </c>
      <c r="J108" s="104">
        <v>9.9193529527944729E-3</v>
      </c>
      <c r="K108" s="104">
        <v>1.1117682758051169E-2</v>
      </c>
      <c r="L108" s="104">
        <v>1.3838877517212378E-2</v>
      </c>
      <c r="M108" s="104">
        <v>1.4642981276323526E-2</v>
      </c>
      <c r="N108" s="104">
        <v>2.6274616117301121E-2</v>
      </c>
      <c r="O108" s="104">
        <v>2.6163777491430725E-2</v>
      </c>
      <c r="P108" s="104">
        <v>2.6369129342047999E-2</v>
      </c>
      <c r="Q108" s="104">
        <v>2.3792421459556744E-2</v>
      </c>
      <c r="R108" s="104">
        <v>2.5548821078717449E-2</v>
      </c>
      <c r="S108" s="104">
        <v>2.7265974853698298E-2</v>
      </c>
      <c r="T108" s="104">
        <v>2.9163141178178337E-2</v>
      </c>
      <c r="U108" s="104">
        <v>3.0809857371196302E-2</v>
      </c>
      <c r="V108" s="104">
        <v>3.1246727456146584E-2</v>
      </c>
      <c r="W108" s="104">
        <v>3.7313040436222238E-2</v>
      </c>
      <c r="X108" s="104">
        <v>3.8463686627550613E-2</v>
      </c>
      <c r="Y108" s="104">
        <v>4.1882108238179797E-2</v>
      </c>
      <c r="DA108" s="132" t="s">
        <v>1697</v>
      </c>
    </row>
    <row r="109" spans="1:105" ht="12" customHeight="1" x14ac:dyDescent="0.25">
      <c r="A109" s="106" t="s">
        <v>122</v>
      </c>
      <c r="B109" s="101">
        <v>6.4134877675631889</v>
      </c>
      <c r="C109" s="101">
        <v>6.6605040230271779</v>
      </c>
      <c r="D109" s="101">
        <v>6.7320653777270909</v>
      </c>
      <c r="E109" s="101">
        <v>7.6685397953683232</v>
      </c>
      <c r="F109" s="101">
        <v>7.7044192879162621</v>
      </c>
      <c r="G109" s="101">
        <v>7.4539455315329288</v>
      </c>
      <c r="H109" s="101">
        <v>8.3279327517385617</v>
      </c>
      <c r="I109" s="101">
        <v>7.861840255115748</v>
      </c>
      <c r="J109" s="101">
        <v>8.1611062544445563</v>
      </c>
      <c r="K109" s="101">
        <v>7.4858780093442157</v>
      </c>
      <c r="L109" s="101">
        <v>6.8866646156239346</v>
      </c>
      <c r="M109" s="101">
        <v>6.0993889249431454</v>
      </c>
      <c r="N109" s="101">
        <v>4.1053331492909519</v>
      </c>
      <c r="O109" s="101">
        <v>4.2246840084302413</v>
      </c>
      <c r="P109" s="101">
        <v>5.3500336365528884</v>
      </c>
      <c r="Q109" s="101">
        <v>7.6083744023113216</v>
      </c>
      <c r="R109" s="101">
        <v>7.924059349387532</v>
      </c>
      <c r="S109" s="101">
        <v>7.7437574743931332</v>
      </c>
      <c r="T109" s="101">
        <v>7.771880200347133</v>
      </c>
      <c r="U109" s="101">
        <v>7.7072493720262454</v>
      </c>
      <c r="V109" s="101">
        <v>8.2930439654329167</v>
      </c>
      <c r="W109" s="101">
        <v>6.8655323072673253</v>
      </c>
      <c r="X109" s="101">
        <v>6.5521987400961761</v>
      </c>
      <c r="Y109" s="101">
        <v>7.0012974261009688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5.5028281083097541E-2</v>
      </c>
      <c r="D110" s="104">
        <v>6.1695807564216359E-2</v>
      </c>
      <c r="E110" s="104">
        <v>7.4314816719841359E-2</v>
      </c>
      <c r="F110" s="104">
        <v>6.7875394772660011E-2</v>
      </c>
      <c r="G110" s="104">
        <v>6.7394784767100979E-2</v>
      </c>
      <c r="H110" s="104">
        <v>7.8156142107360341E-2</v>
      </c>
      <c r="I110" s="104">
        <v>8.8345559581144831E-2</v>
      </c>
      <c r="J110" s="104">
        <v>0.12360847038033559</v>
      </c>
      <c r="K110" s="104">
        <v>0.13496762080451441</v>
      </c>
      <c r="L110" s="104">
        <v>0.14751303710304539</v>
      </c>
      <c r="M110" s="104">
        <v>0.16950042064682297</v>
      </c>
      <c r="N110" s="104">
        <v>0.13551919780248911</v>
      </c>
      <c r="O110" s="104">
        <v>0.16325544661504243</v>
      </c>
      <c r="P110" s="104">
        <v>0.26472982317892818</v>
      </c>
      <c r="Q110" s="104">
        <v>0.41783671486477059</v>
      </c>
      <c r="R110" s="104">
        <v>0.44877972176296888</v>
      </c>
      <c r="S110" s="104">
        <v>0.44933277225483514</v>
      </c>
      <c r="T110" s="104">
        <v>0.47915654006737557</v>
      </c>
      <c r="U110" s="104">
        <v>0.49837329150448184</v>
      </c>
      <c r="V110" s="104">
        <v>0.59583630757610972</v>
      </c>
      <c r="W110" s="104">
        <v>0.53964592627277641</v>
      </c>
      <c r="X110" s="104">
        <v>0.64321199122256245</v>
      </c>
      <c r="Y110" s="104">
        <v>0.85424566371811528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1.8771806556550905E-2</v>
      </c>
      <c r="D111" s="98">
        <v>2.0647015938153983E-2</v>
      </c>
      <c r="E111" s="98">
        <v>2.9475108889834286E-2</v>
      </c>
      <c r="F111" s="98">
        <v>2.3461179213830802E-2</v>
      </c>
      <c r="G111" s="98">
        <v>2.035922803865203E-2</v>
      </c>
      <c r="H111" s="98">
        <v>3.0484323378848082E-2</v>
      </c>
      <c r="I111" s="98">
        <v>2.8786472381908013E-2</v>
      </c>
      <c r="J111" s="98">
        <v>4.5116053336919058E-2</v>
      </c>
      <c r="K111" s="98">
        <v>4.5910858046726566E-2</v>
      </c>
      <c r="L111" s="98">
        <v>4.8368986725781264E-2</v>
      </c>
      <c r="M111" s="98">
        <v>6.2753068851789787E-2</v>
      </c>
      <c r="N111" s="98">
        <v>3.2204112402001689E-2</v>
      </c>
      <c r="O111" s="98">
        <v>4.1078354046359324E-2</v>
      </c>
      <c r="P111" s="98">
        <v>6.6891003602139662E-2</v>
      </c>
      <c r="Q111" s="98">
        <v>0.15078276832046639</v>
      </c>
      <c r="R111" s="98">
        <v>0.15626562577891859</v>
      </c>
      <c r="S111" s="98">
        <v>0.14756006873901512</v>
      </c>
      <c r="T111" s="98">
        <v>0.15988880926643484</v>
      </c>
      <c r="U111" s="98">
        <v>0.16234474149452174</v>
      </c>
      <c r="V111" s="98">
        <v>0.20679853306167914</v>
      </c>
      <c r="W111" s="98">
        <v>0.15044849559358398</v>
      </c>
      <c r="X111" s="98">
        <v>0.20551561348092373</v>
      </c>
      <c r="Y111" s="98">
        <v>0.32933859336148935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3.6256474526546636E-2</v>
      </c>
      <c r="D112" s="98">
        <v>4.1048791626062377E-2</v>
      </c>
      <c r="E112" s="98">
        <v>4.4839707830007076E-2</v>
      </c>
      <c r="F112" s="98">
        <v>4.4414215558829212E-2</v>
      </c>
      <c r="G112" s="98">
        <v>4.7035556728448953E-2</v>
      </c>
      <c r="H112" s="98">
        <v>4.7671818728512262E-2</v>
      </c>
      <c r="I112" s="98">
        <v>5.9559087199236818E-2</v>
      </c>
      <c r="J112" s="98">
        <v>7.8492417043416529E-2</v>
      </c>
      <c r="K112" s="98">
        <v>8.9056762757787858E-2</v>
      </c>
      <c r="L112" s="98">
        <v>9.9144050377264134E-2</v>
      </c>
      <c r="M112" s="98">
        <v>0.10674735179503318</v>
      </c>
      <c r="N112" s="98">
        <v>0.10331508540048742</v>
      </c>
      <c r="O112" s="98">
        <v>0.12217709256868312</v>
      </c>
      <c r="P112" s="98">
        <v>0.19783881957678853</v>
      </c>
      <c r="Q112" s="98">
        <v>0.2670539465443042</v>
      </c>
      <c r="R112" s="98">
        <v>0.29251409598405026</v>
      </c>
      <c r="S112" s="98">
        <v>0.30177270351582003</v>
      </c>
      <c r="T112" s="98">
        <v>0.31926773080094073</v>
      </c>
      <c r="U112" s="98">
        <v>0.33602855000996007</v>
      </c>
      <c r="V112" s="98">
        <v>0.38903777451443056</v>
      </c>
      <c r="W112" s="98">
        <v>0.38919743067919238</v>
      </c>
      <c r="X112" s="98">
        <v>0.43769637774163866</v>
      </c>
      <c r="Y112" s="98">
        <v>0.52490707035662587</v>
      </c>
      <c r="DA112" s="63" t="s">
        <v>1701</v>
      </c>
    </row>
    <row r="113" spans="1:105" ht="12" customHeight="1" x14ac:dyDescent="0.25">
      <c r="A113" s="121" t="s">
        <v>54</v>
      </c>
      <c r="B113" s="122">
        <v>49.960689114634732</v>
      </c>
      <c r="C113" s="122">
        <v>49.548661972364755</v>
      </c>
      <c r="D113" s="122">
        <v>47.17463989475737</v>
      </c>
      <c r="E113" s="122">
        <v>46.143375613417895</v>
      </c>
      <c r="F113" s="122">
        <v>44.755478649282331</v>
      </c>
      <c r="G113" s="122">
        <v>42.901592070567858</v>
      </c>
      <c r="H113" s="122">
        <v>40.969899159859921</v>
      </c>
      <c r="I113" s="122">
        <v>36.428210818368562</v>
      </c>
      <c r="J113" s="122">
        <v>31.111654289375103</v>
      </c>
      <c r="K113" s="122">
        <v>27.789662470680771</v>
      </c>
      <c r="L113" s="122">
        <v>27.531028661063374</v>
      </c>
      <c r="M113" s="122">
        <v>22.378833565845074</v>
      </c>
      <c r="N113" s="122">
        <v>18.810245403617621</v>
      </c>
      <c r="O113" s="122">
        <v>18.990893794752822</v>
      </c>
      <c r="P113" s="122">
        <v>17.602401694164634</v>
      </c>
      <c r="Q113" s="122">
        <v>18.212644181181652</v>
      </c>
      <c r="R113" s="122">
        <v>16.640761883526551</v>
      </c>
      <c r="S113" s="122">
        <v>20.528416908555414</v>
      </c>
      <c r="T113" s="122">
        <v>21.781697275017713</v>
      </c>
      <c r="U113" s="122">
        <v>22.043753301427419</v>
      </c>
      <c r="V113" s="122">
        <v>31.85742220526366</v>
      </c>
      <c r="W113" s="122">
        <v>28.629331352590064</v>
      </c>
      <c r="X113" s="122">
        <v>25.463806914274095</v>
      </c>
      <c r="Y113" s="122">
        <v>24.396316939401842</v>
      </c>
      <c r="DA113" s="130" t="s">
        <v>1702</v>
      </c>
    </row>
    <row r="114" spans="1:105" ht="12" customHeight="1" x14ac:dyDescent="0.25">
      <c r="A114" s="97" t="s">
        <v>50</v>
      </c>
      <c r="B114" s="98">
        <v>46.122461167523653</v>
      </c>
      <c r="C114" s="98">
        <v>44.721133087288514</v>
      </c>
      <c r="D114" s="98">
        <v>44.058603781581184</v>
      </c>
      <c r="E114" s="98">
        <v>43.555498048929003</v>
      </c>
      <c r="F114" s="98">
        <v>41.180782209332833</v>
      </c>
      <c r="G114" s="98">
        <v>38.971582798156021</v>
      </c>
      <c r="H114" s="98">
        <v>36.530187239784787</v>
      </c>
      <c r="I114" s="98">
        <v>31.471067493052431</v>
      </c>
      <c r="J114" s="98">
        <v>26.02897707662369</v>
      </c>
      <c r="K114" s="98">
        <v>23.39612097233562</v>
      </c>
      <c r="L114" s="98">
        <v>22.343571928685822</v>
      </c>
      <c r="M114" s="98">
        <v>16.36068267751752</v>
      </c>
      <c r="N114" s="98">
        <v>12.646108068547065</v>
      </c>
      <c r="O114" s="98">
        <v>13.228701226230715</v>
      </c>
      <c r="P114" s="98">
        <v>11.603466338827166</v>
      </c>
      <c r="Q114" s="98">
        <v>11.613073097146867</v>
      </c>
      <c r="R114" s="98">
        <v>9.8557732507238676</v>
      </c>
      <c r="S114" s="98">
        <v>13.087743389115845</v>
      </c>
      <c r="T114" s="98">
        <v>14.039247155570566</v>
      </c>
      <c r="U114" s="98">
        <v>14.140185380245763</v>
      </c>
      <c r="V114" s="98">
        <v>18.469211364721634</v>
      </c>
      <c r="W114" s="98">
        <v>16.944916188059715</v>
      </c>
      <c r="X114" s="98">
        <v>14.679159046027451</v>
      </c>
      <c r="Y114" s="98">
        <v>13.588354293735646</v>
      </c>
      <c r="DA114" s="63" t="s">
        <v>1703</v>
      </c>
    </row>
    <row r="115" spans="1:105" ht="12" customHeight="1" x14ac:dyDescent="0.25">
      <c r="A115" s="109" t="s">
        <v>120</v>
      </c>
      <c r="B115" s="33">
        <v>3.8382279471110796</v>
      </c>
      <c r="C115" s="33">
        <v>4.827528885076239</v>
      </c>
      <c r="D115" s="33">
        <v>3.1160361131761873</v>
      </c>
      <c r="E115" s="33">
        <v>2.5878775644888927</v>
      </c>
      <c r="F115" s="33">
        <v>3.5746964399495003</v>
      </c>
      <c r="G115" s="33">
        <v>3.9300092724118398</v>
      </c>
      <c r="H115" s="33">
        <v>4.4397119200751325</v>
      </c>
      <c r="I115" s="33">
        <v>4.957143325316129</v>
      </c>
      <c r="J115" s="33">
        <v>5.0826772127514133</v>
      </c>
      <c r="K115" s="33">
        <v>4.3935414983451517</v>
      </c>
      <c r="L115" s="33">
        <v>5.1874567323775524</v>
      </c>
      <c r="M115" s="33">
        <v>6.0181508883275532</v>
      </c>
      <c r="N115" s="33">
        <v>6.1641373350705546</v>
      </c>
      <c r="O115" s="33">
        <v>5.7621925685221083</v>
      </c>
      <c r="P115" s="33">
        <v>5.9989353553374691</v>
      </c>
      <c r="Q115" s="33">
        <v>6.5995710840347845</v>
      </c>
      <c r="R115" s="33">
        <v>6.7849886328026816</v>
      </c>
      <c r="S115" s="33">
        <v>7.4406735194395708</v>
      </c>
      <c r="T115" s="33">
        <v>7.7424501194471489</v>
      </c>
      <c r="U115" s="33">
        <v>7.9035679211816552</v>
      </c>
      <c r="V115" s="33">
        <v>13.388210840542024</v>
      </c>
      <c r="W115" s="33">
        <v>11.684415164530352</v>
      </c>
      <c r="X115" s="33">
        <v>10.784647868246646</v>
      </c>
      <c r="Y115" s="33">
        <v>10.807962645666196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495.97960094441214</v>
      </c>
      <c r="C117" s="117">
        <f t="shared" si="19"/>
        <v>551.90623676400651</v>
      </c>
      <c r="D117" s="117">
        <f t="shared" si="19"/>
        <v>453.1992341172641</v>
      </c>
      <c r="E117" s="117">
        <f t="shared" si="19"/>
        <v>474.96692099812088</v>
      </c>
      <c r="F117" s="117">
        <f t="shared" si="19"/>
        <v>500.83445150637942</v>
      </c>
      <c r="G117" s="117">
        <f t="shared" si="19"/>
        <v>521.43151830027659</v>
      </c>
      <c r="H117" s="117">
        <f t="shared" si="19"/>
        <v>495.36077626568698</v>
      </c>
      <c r="I117" s="117">
        <f t="shared" si="19"/>
        <v>464.76956199183644</v>
      </c>
      <c r="J117" s="117">
        <f t="shared" si="19"/>
        <v>416.04360276890793</v>
      </c>
      <c r="K117" s="117">
        <f t="shared" si="19"/>
        <v>404.16779036432337</v>
      </c>
      <c r="L117" s="117">
        <f t="shared" si="19"/>
        <v>427.21467153892365</v>
      </c>
      <c r="M117" s="117">
        <f t="shared" si="19"/>
        <v>397.00628635146592</v>
      </c>
      <c r="N117" s="117">
        <f t="shared" si="19"/>
        <v>403.89414584976305</v>
      </c>
      <c r="O117" s="117">
        <f t="shared" si="19"/>
        <v>395.57718938641779</v>
      </c>
      <c r="P117" s="117">
        <f t="shared" si="19"/>
        <v>330.79723227991587</v>
      </c>
      <c r="Q117" s="117">
        <f t="shared" si="19"/>
        <v>359.21527067925518</v>
      </c>
      <c r="R117" s="117">
        <f t="shared" ref="R117:V117" si="20">R118+R121+R123+R132</f>
        <v>375.70313775414064</v>
      </c>
      <c r="S117" s="117">
        <f t="shared" si="20"/>
        <v>384.82264286347623</v>
      </c>
      <c r="T117" s="117">
        <f t="shared" si="20"/>
        <v>365.08663671057894</v>
      </c>
      <c r="U117" s="117">
        <f t="shared" si="20"/>
        <v>359.02519603001167</v>
      </c>
      <c r="V117" s="117">
        <f t="shared" si="20"/>
        <v>377.49275919936019</v>
      </c>
      <c r="W117" s="117">
        <f t="shared" ref="W117:Y117" si="21">W118+W121+W123+W132</f>
        <v>404.93298664875692</v>
      </c>
      <c r="X117" s="117">
        <f t="shared" si="21"/>
        <v>373.13734960309972</v>
      </c>
      <c r="Y117" s="117">
        <f t="shared" si="21"/>
        <v>353.95205477251022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398.56824111211495</v>
      </c>
      <c r="C118" s="122">
        <f t="shared" si="22"/>
        <v>450.67167153043891</v>
      </c>
      <c r="D118" s="122">
        <f t="shared" si="22"/>
        <v>364.45464737960475</v>
      </c>
      <c r="E118" s="122">
        <f t="shared" si="22"/>
        <v>387.82897161724594</v>
      </c>
      <c r="F118" s="122">
        <f t="shared" si="22"/>
        <v>405.69042192615086</v>
      </c>
      <c r="G118" s="122">
        <f t="shared" si="22"/>
        <v>433.44905367772958</v>
      </c>
      <c r="H118" s="122">
        <f t="shared" si="22"/>
        <v>407.93230297015117</v>
      </c>
      <c r="I118" s="122">
        <f t="shared" si="22"/>
        <v>377.22381080212426</v>
      </c>
      <c r="J118" s="122">
        <f t="shared" si="22"/>
        <v>336.30603882721232</v>
      </c>
      <c r="K118" s="122">
        <f t="shared" si="22"/>
        <v>332.29078695469946</v>
      </c>
      <c r="L118" s="122">
        <f t="shared" si="22"/>
        <v>355.28596983196809</v>
      </c>
      <c r="M118" s="122">
        <f t="shared" si="22"/>
        <v>332.55436283972119</v>
      </c>
      <c r="N118" s="122">
        <f t="shared" si="22"/>
        <v>342.59185991197739</v>
      </c>
      <c r="O118" s="122">
        <f t="shared" si="22"/>
        <v>335.76513901863166</v>
      </c>
      <c r="P118" s="122">
        <f t="shared" si="22"/>
        <v>272.54004289225367</v>
      </c>
      <c r="Q118" s="122">
        <f t="shared" si="22"/>
        <v>296.39932848721907</v>
      </c>
      <c r="R118" s="122">
        <f t="shared" ref="R118:V118" si="23">SUM(R119:R120)</f>
        <v>312.27739519854811</v>
      </c>
      <c r="S118" s="122">
        <f t="shared" si="23"/>
        <v>318.79603871645031</v>
      </c>
      <c r="T118" s="122">
        <f t="shared" si="23"/>
        <v>296.68022851051489</v>
      </c>
      <c r="U118" s="122">
        <f t="shared" si="23"/>
        <v>288.58155234013765</v>
      </c>
      <c r="V118" s="122">
        <f t="shared" si="23"/>
        <v>299.35527942637071</v>
      </c>
      <c r="W118" s="122">
        <f t="shared" ref="W118:Y118" si="24">SUM(W119:W120)</f>
        <v>325.40203175323302</v>
      </c>
      <c r="X118" s="122">
        <f t="shared" si="24"/>
        <v>296.71648012849869</v>
      </c>
      <c r="Y118" s="122">
        <f t="shared" si="24"/>
        <v>276.30234166279348</v>
      </c>
      <c r="DA118" s="130" t="s">
        <v>1856</v>
      </c>
    </row>
    <row r="119" spans="1:105" ht="12" customHeight="1" x14ac:dyDescent="0.25">
      <c r="A119" s="97" t="s">
        <v>198</v>
      </c>
      <c r="B119" s="98">
        <v>396.61150800932825</v>
      </c>
      <c r="C119" s="98">
        <v>448.49828349656792</v>
      </c>
      <c r="D119" s="98">
        <v>362.72328155969552</v>
      </c>
      <c r="E119" s="98">
        <v>386.03321150256636</v>
      </c>
      <c r="F119" s="98">
        <v>403.82791156190041</v>
      </c>
      <c r="G119" s="98">
        <v>431.50661206094969</v>
      </c>
      <c r="H119" s="98">
        <v>406.14647699466622</v>
      </c>
      <c r="I119" s="98">
        <v>375.59845682828148</v>
      </c>
      <c r="J119" s="98">
        <v>334.87368875168914</v>
      </c>
      <c r="K119" s="98">
        <v>330.89834986989877</v>
      </c>
      <c r="L119" s="98">
        <v>353.81670964664579</v>
      </c>
      <c r="M119" s="98">
        <v>331.20300615238631</v>
      </c>
      <c r="N119" s="98">
        <v>341.25466301250879</v>
      </c>
      <c r="O119" s="98">
        <v>334.46433234660014</v>
      </c>
      <c r="P119" s="98">
        <v>271.48174852080695</v>
      </c>
      <c r="Q119" s="98">
        <v>295.246844245045</v>
      </c>
      <c r="R119" s="98">
        <v>311.06811236793379</v>
      </c>
      <c r="S119" s="98">
        <v>317.55782547167206</v>
      </c>
      <c r="T119" s="98">
        <v>295.52983379682206</v>
      </c>
      <c r="U119" s="98">
        <v>287.46418336707086</v>
      </c>
      <c r="V119" s="98">
        <v>298.17636594856003</v>
      </c>
      <c r="W119" s="98">
        <v>324.12128626408077</v>
      </c>
      <c r="X119" s="98">
        <v>295.56004416601854</v>
      </c>
      <c r="Y119" s="98">
        <v>275.23159779621966</v>
      </c>
      <c r="DA119" s="63" t="s">
        <v>1857</v>
      </c>
    </row>
    <row r="120" spans="1:105" ht="12" customHeight="1" x14ac:dyDescent="0.25">
      <c r="A120" s="97" t="s">
        <v>53</v>
      </c>
      <c r="B120" s="98">
        <v>1.9567331027867183</v>
      </c>
      <c r="C120" s="98">
        <v>2.1733880338710101</v>
      </c>
      <c r="D120" s="98">
        <v>1.7313658199092257</v>
      </c>
      <c r="E120" s="98">
        <v>1.795760114679559</v>
      </c>
      <c r="F120" s="98">
        <v>1.8625103642504406</v>
      </c>
      <c r="G120" s="98">
        <v>1.9424416167798666</v>
      </c>
      <c r="H120" s="98">
        <v>1.7858259754849599</v>
      </c>
      <c r="I120" s="98">
        <v>1.6253539738427734</v>
      </c>
      <c r="J120" s="98">
        <v>1.4323500755231731</v>
      </c>
      <c r="K120" s="98">
        <v>1.3924370848006915</v>
      </c>
      <c r="L120" s="98">
        <v>1.4692601853223188</v>
      </c>
      <c r="M120" s="98">
        <v>1.3513566873348923</v>
      </c>
      <c r="N120" s="98">
        <v>1.337196899468629</v>
      </c>
      <c r="O120" s="98">
        <v>1.3008066720315077</v>
      </c>
      <c r="P120" s="98">
        <v>1.0582943714467332</v>
      </c>
      <c r="Q120" s="98">
        <v>1.1524842421740722</v>
      </c>
      <c r="R120" s="98">
        <v>1.2092828306143157</v>
      </c>
      <c r="S120" s="98">
        <v>1.2382132447782401</v>
      </c>
      <c r="T120" s="98">
        <v>1.1503947136928316</v>
      </c>
      <c r="U120" s="98">
        <v>1.1173689730668035</v>
      </c>
      <c r="V120" s="98">
        <v>1.1789134778106918</v>
      </c>
      <c r="W120" s="98">
        <v>1.2807454891522285</v>
      </c>
      <c r="X120" s="98">
        <v>1.156435962480167</v>
      </c>
      <c r="Y120" s="98">
        <v>1.0707438665738229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0.11214600462335354</v>
      </c>
      <c r="C121" s="122">
        <f t="shared" si="25"/>
        <v>0.15303407718895562</v>
      </c>
      <c r="D121" s="122">
        <f t="shared" si="25"/>
        <v>0.23887842681933907</v>
      </c>
      <c r="E121" s="122">
        <f t="shared" si="25"/>
        <v>0.39397759700430168</v>
      </c>
      <c r="F121" s="122">
        <f t="shared" si="25"/>
        <v>0.24966202267605037</v>
      </c>
      <c r="G121" s="122">
        <f t="shared" si="25"/>
        <v>0.32874357752645389</v>
      </c>
      <c r="H121" s="122">
        <f t="shared" si="25"/>
        <v>0.65287870335012232</v>
      </c>
      <c r="I121" s="122">
        <f t="shared" si="25"/>
        <v>1.0711152061707778</v>
      </c>
      <c r="J121" s="122">
        <f t="shared" si="25"/>
        <v>0.77715556404964947</v>
      </c>
      <c r="K121" s="122">
        <f t="shared" si="25"/>
        <v>0.89454207687083098</v>
      </c>
      <c r="L121" s="122">
        <f t="shared" si="25"/>
        <v>1.1939630822213168</v>
      </c>
      <c r="M121" s="122">
        <f t="shared" si="25"/>
        <v>1.3030064191342157</v>
      </c>
      <c r="N121" s="122">
        <f t="shared" si="25"/>
        <v>2.8246253549867029</v>
      </c>
      <c r="O121" s="122">
        <f t="shared" si="25"/>
        <v>2.0404892455049635</v>
      </c>
      <c r="P121" s="122">
        <f t="shared" si="25"/>
        <v>1.5033286057446493</v>
      </c>
      <c r="Q121" s="122">
        <f t="shared" si="25"/>
        <v>2.3439381365239034</v>
      </c>
      <c r="R121" s="122">
        <f t="shared" si="25"/>
        <v>2.2056493460348889</v>
      </c>
      <c r="S121" s="122">
        <f t="shared" si="25"/>
        <v>2.4145915531424884</v>
      </c>
      <c r="T121" s="122">
        <f t="shared" si="25"/>
        <v>3.1917165954591917</v>
      </c>
      <c r="U121" s="122">
        <f t="shared" si="25"/>
        <v>4.4011704096088016</v>
      </c>
      <c r="V121" s="122">
        <f t="shared" si="25"/>
        <v>2.5350497636830793</v>
      </c>
      <c r="W121" s="122">
        <f t="shared" si="25"/>
        <v>9.4576583220987143</v>
      </c>
      <c r="X121" s="122">
        <f t="shared" si="25"/>
        <v>9.5464203503349818</v>
      </c>
      <c r="Y121" s="122">
        <f t="shared" si="25"/>
        <v>8.0700213078236054</v>
      </c>
      <c r="DA121" s="130" t="s">
        <v>1859</v>
      </c>
    </row>
    <row r="122" spans="1:105" ht="12" customHeight="1" x14ac:dyDescent="0.25">
      <c r="A122" s="97" t="s">
        <v>53</v>
      </c>
      <c r="B122" s="98">
        <v>0.11214600462335354</v>
      </c>
      <c r="C122" s="98">
        <v>0.15303407718895562</v>
      </c>
      <c r="D122" s="98">
        <v>0.23887842681933907</v>
      </c>
      <c r="E122" s="98">
        <v>0.39397759700430168</v>
      </c>
      <c r="F122" s="98">
        <v>0.24966202267605037</v>
      </c>
      <c r="G122" s="98">
        <v>0.32874357752645389</v>
      </c>
      <c r="H122" s="98">
        <v>0.65287870335012232</v>
      </c>
      <c r="I122" s="98">
        <v>1.0711152061707778</v>
      </c>
      <c r="J122" s="98">
        <v>0.77715556404964947</v>
      </c>
      <c r="K122" s="98">
        <v>0.89454207687083098</v>
      </c>
      <c r="L122" s="98">
        <v>1.1939630822213168</v>
      </c>
      <c r="M122" s="98">
        <v>1.3030064191342157</v>
      </c>
      <c r="N122" s="98">
        <v>2.8246253549867029</v>
      </c>
      <c r="O122" s="98">
        <v>2.0404892455049635</v>
      </c>
      <c r="P122" s="98">
        <v>1.5033286057446493</v>
      </c>
      <c r="Q122" s="98">
        <v>2.3439381365239034</v>
      </c>
      <c r="R122" s="98">
        <v>2.2056493460348889</v>
      </c>
      <c r="S122" s="98">
        <v>2.4145915531424884</v>
      </c>
      <c r="T122" s="98">
        <v>3.1917165954591917</v>
      </c>
      <c r="U122" s="98">
        <v>4.4011704096088016</v>
      </c>
      <c r="V122" s="98">
        <v>2.5350497636830793</v>
      </c>
      <c r="W122" s="98">
        <v>9.4576583220987143</v>
      </c>
      <c r="X122" s="98">
        <v>9.5464203503349818</v>
      </c>
      <c r="Y122" s="98">
        <v>8.0700213078236054</v>
      </c>
      <c r="DA122" s="63" t="s">
        <v>1860</v>
      </c>
    </row>
    <row r="123" spans="1:105" ht="12" customHeight="1" x14ac:dyDescent="0.25">
      <c r="A123" s="121" t="s">
        <v>55</v>
      </c>
      <c r="B123" s="122">
        <v>68.03000208621603</v>
      </c>
      <c r="C123" s="122">
        <v>71.846405149777198</v>
      </c>
      <c r="D123" s="122">
        <v>60.880278450204699</v>
      </c>
      <c r="E123" s="122">
        <v>59.748578454951264</v>
      </c>
      <c r="F123" s="122">
        <v>68.472204800211571</v>
      </c>
      <c r="G123" s="122">
        <v>62.174448812085991</v>
      </c>
      <c r="H123" s="122">
        <v>62.256292153626745</v>
      </c>
      <c r="I123" s="122">
        <v>64.470491935363512</v>
      </c>
      <c r="J123" s="122">
        <v>60.014391916418816</v>
      </c>
      <c r="K123" s="122">
        <v>54.073585953674048</v>
      </c>
      <c r="L123" s="122">
        <v>53.825788268075449</v>
      </c>
      <c r="M123" s="122">
        <v>49.071876877914839</v>
      </c>
      <c r="N123" s="122">
        <v>46.426993517020954</v>
      </c>
      <c r="O123" s="122">
        <v>45.666775159530985</v>
      </c>
      <c r="P123" s="122">
        <v>45.39867107441642</v>
      </c>
      <c r="Q123" s="122">
        <v>48.626663730791854</v>
      </c>
      <c r="R123" s="122">
        <v>50.217756830069462</v>
      </c>
      <c r="S123" s="122">
        <v>50.150279468127543</v>
      </c>
      <c r="T123" s="122">
        <v>50.851539525472049</v>
      </c>
      <c r="U123" s="122">
        <v>51.344329579551541</v>
      </c>
      <c r="V123" s="122">
        <v>53.678015124307223</v>
      </c>
      <c r="W123" s="122">
        <v>50.27237999647739</v>
      </c>
      <c r="X123" s="122">
        <v>49.034240145388921</v>
      </c>
      <c r="Y123" s="122">
        <v>52.235189074290446</v>
      </c>
      <c r="DA123" s="130" t="s">
        <v>1861</v>
      </c>
    </row>
    <row r="124" spans="1:105" ht="12" customHeight="1" x14ac:dyDescent="0.25">
      <c r="A124" s="97" t="s">
        <v>128</v>
      </c>
      <c r="B124" s="98">
        <v>64.371879650942475</v>
      </c>
      <c r="C124" s="98">
        <v>67.97164220203527</v>
      </c>
      <c r="D124" s="98">
        <v>56.939735672391748</v>
      </c>
      <c r="E124" s="98">
        <v>55.230948499083119</v>
      </c>
      <c r="F124" s="98">
        <v>63.906520522616127</v>
      </c>
      <c r="G124" s="98">
        <v>57.728352073114806</v>
      </c>
      <c r="H124" s="98">
        <v>57.257032983861357</v>
      </c>
      <c r="I124" s="98">
        <v>59.719017610647143</v>
      </c>
      <c r="J124" s="98">
        <v>55.046916256522088</v>
      </c>
      <c r="K124" s="98">
        <v>49.482947093115989</v>
      </c>
      <c r="L124" s="98">
        <v>49.565306210760959</v>
      </c>
      <c r="M124" s="98">
        <v>45.250873012207478</v>
      </c>
      <c r="N124" s="98">
        <v>43.804028159000936</v>
      </c>
      <c r="O124" s="98">
        <v>42.908282161816125</v>
      </c>
      <c r="P124" s="98">
        <v>41.772475969704573</v>
      </c>
      <c r="Q124" s="98">
        <v>43.353454856399132</v>
      </c>
      <c r="R124" s="98">
        <v>44.641909857825965</v>
      </c>
      <c r="S124" s="98">
        <v>44.628933526816958</v>
      </c>
      <c r="T124" s="98">
        <v>45.224584309231894</v>
      </c>
      <c r="U124" s="98">
        <v>45.682173277384699</v>
      </c>
      <c r="V124" s="98">
        <v>47.455456153483965</v>
      </c>
      <c r="W124" s="98">
        <v>44.955998788741084</v>
      </c>
      <c r="X124" s="98">
        <v>43.72675767580067</v>
      </c>
      <c r="Y124" s="98">
        <v>46.31527108962063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1.010653954866284E-2</v>
      </c>
      <c r="D125" s="98">
        <v>9.2821641075364492E-3</v>
      </c>
      <c r="E125" s="98">
        <v>9.4627770712079184E-3</v>
      </c>
      <c r="F125" s="98">
        <v>1.1017440416983311E-2</v>
      </c>
      <c r="G125" s="98">
        <v>1.004154243051174E-2</v>
      </c>
      <c r="H125" s="98">
        <v>1.0121435767325307E-2</v>
      </c>
      <c r="I125" s="98">
        <v>1.0644143725690367E-2</v>
      </c>
      <c r="J125" s="98">
        <v>1.3316750042689124E-2</v>
      </c>
      <c r="K125" s="98">
        <v>1.4551361827471816E-2</v>
      </c>
      <c r="L125" s="98">
        <v>1.7894124894786981E-2</v>
      </c>
      <c r="M125" s="98">
        <v>1.9817191966094591E-2</v>
      </c>
      <c r="N125" s="98">
        <v>3.1245687220989714E-2</v>
      </c>
      <c r="O125" s="98">
        <v>3.1554119537846093E-2</v>
      </c>
      <c r="P125" s="98">
        <v>3.199301806744155E-2</v>
      </c>
      <c r="Q125" s="98">
        <v>3.2428911938828554E-2</v>
      </c>
      <c r="R125" s="98">
        <v>3.4447245204126259E-2</v>
      </c>
      <c r="S125" s="98">
        <v>3.6054724147630439E-2</v>
      </c>
      <c r="T125" s="98">
        <v>3.8896561974136989E-2</v>
      </c>
      <c r="U125" s="98">
        <v>4.0850138867783131E-2</v>
      </c>
      <c r="V125" s="98">
        <v>4.2634532972579485E-2</v>
      </c>
      <c r="W125" s="98">
        <v>4.7447936791639993E-2</v>
      </c>
      <c r="X125" s="98">
        <v>5.1498618503614924E-2</v>
      </c>
      <c r="Y125" s="98">
        <v>6.1146542612015069E-2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2.3610967091993763E-3</v>
      </c>
      <c r="D126" s="101">
        <v>2.1222289013907276E-3</v>
      </c>
      <c r="E126" s="101">
        <v>2.6428876929555545E-3</v>
      </c>
      <c r="F126" s="101">
        <v>2.6170012637492541E-3</v>
      </c>
      <c r="G126" s="101">
        <v>2.0424766397874826E-3</v>
      </c>
      <c r="H126" s="101">
        <v>2.7723620667275805E-3</v>
      </c>
      <c r="I126" s="101">
        <v>2.3695963805581048E-3</v>
      </c>
      <c r="J126" s="101">
        <v>3.3973970898946511E-3</v>
      </c>
      <c r="K126" s="101">
        <v>3.4336790694206474E-3</v>
      </c>
      <c r="L126" s="101">
        <v>4.0552473775746041E-3</v>
      </c>
      <c r="M126" s="101">
        <v>5.1742106897710669E-3</v>
      </c>
      <c r="N126" s="101">
        <v>4.9710711036885947E-3</v>
      </c>
      <c r="O126" s="101">
        <v>5.3903420464153709E-3</v>
      </c>
      <c r="P126" s="101">
        <v>5.6238887253935487E-3</v>
      </c>
      <c r="Q126" s="101">
        <v>8.6364904792718099E-3</v>
      </c>
      <c r="R126" s="101">
        <v>8.8984241254088069E-3</v>
      </c>
      <c r="S126" s="101">
        <v>8.7887492939321393E-3</v>
      </c>
      <c r="T126" s="101">
        <v>9.7334207959586562E-3</v>
      </c>
      <c r="U126" s="101">
        <v>1.0040281496586829E-2</v>
      </c>
      <c r="V126" s="101">
        <v>1.1387805516432899E-2</v>
      </c>
      <c r="W126" s="101">
        <v>1.0134896355417753E-2</v>
      </c>
      <c r="X126" s="101">
        <v>1.3034931876064313E-2</v>
      </c>
      <c r="Y126" s="101">
        <v>1.9264434373835272E-2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7.745442839463464E-3</v>
      </c>
      <c r="D127" s="104">
        <v>7.1599352061457212E-3</v>
      </c>
      <c r="E127" s="104">
        <v>6.8198893782523634E-3</v>
      </c>
      <c r="F127" s="104">
        <v>8.4004391532340565E-3</v>
      </c>
      <c r="G127" s="104">
        <v>7.9990657907242566E-3</v>
      </c>
      <c r="H127" s="104">
        <v>7.3490737005977268E-3</v>
      </c>
      <c r="I127" s="104">
        <v>8.2745473451322615E-3</v>
      </c>
      <c r="J127" s="104">
        <v>9.9193529527944729E-3</v>
      </c>
      <c r="K127" s="104">
        <v>1.1117682758051169E-2</v>
      </c>
      <c r="L127" s="104">
        <v>1.3838877517212378E-2</v>
      </c>
      <c r="M127" s="104">
        <v>1.4642981276323526E-2</v>
      </c>
      <c r="N127" s="104">
        <v>2.6274616117301121E-2</v>
      </c>
      <c r="O127" s="104">
        <v>2.6163777491430725E-2</v>
      </c>
      <c r="P127" s="104">
        <v>2.6369129342047999E-2</v>
      </c>
      <c r="Q127" s="104">
        <v>2.3792421459556744E-2</v>
      </c>
      <c r="R127" s="104">
        <v>2.5548821078717449E-2</v>
      </c>
      <c r="S127" s="104">
        <v>2.7265974853698298E-2</v>
      </c>
      <c r="T127" s="104">
        <v>2.9163141178178337E-2</v>
      </c>
      <c r="U127" s="104">
        <v>3.0809857371196302E-2</v>
      </c>
      <c r="V127" s="104">
        <v>3.1246727456146584E-2</v>
      </c>
      <c r="W127" s="104">
        <v>3.7313040436222238E-2</v>
      </c>
      <c r="X127" s="104">
        <v>3.8463686627550613E-2</v>
      </c>
      <c r="Y127" s="104">
        <v>4.1882108238179797E-2</v>
      </c>
      <c r="DA127" s="132" t="s">
        <v>1865</v>
      </c>
    </row>
    <row r="128" spans="1:105" ht="12" customHeight="1" x14ac:dyDescent="0.25">
      <c r="A128" s="106" t="s">
        <v>122</v>
      </c>
      <c r="B128" s="101">
        <v>3.6581224352735604</v>
      </c>
      <c r="C128" s="101">
        <v>3.8173560273841898</v>
      </c>
      <c r="D128" s="101">
        <v>3.878061962376397</v>
      </c>
      <c r="E128" s="101">
        <v>4.4459773168145835</v>
      </c>
      <c r="F128" s="101">
        <v>4.4964410793980409</v>
      </c>
      <c r="G128" s="101">
        <v>4.3770211016045035</v>
      </c>
      <c r="H128" s="101">
        <v>4.9234764895981584</v>
      </c>
      <c r="I128" s="101">
        <v>4.6642060519847703</v>
      </c>
      <c r="J128" s="101">
        <v>4.848770334548699</v>
      </c>
      <c r="K128" s="101">
        <v>4.4595071474550503</v>
      </c>
      <c r="L128" s="101">
        <v>4.114395464704649</v>
      </c>
      <c r="M128" s="101">
        <v>3.6566476831432717</v>
      </c>
      <c r="N128" s="101">
        <v>2.4689591246145777</v>
      </c>
      <c r="O128" s="101">
        <v>2.5796425483729331</v>
      </c>
      <c r="P128" s="101">
        <v>3.3542606906020636</v>
      </c>
      <c r="Q128" s="101">
        <v>4.8767360988436579</v>
      </c>
      <c r="R128" s="101">
        <v>5.1469558592020386</v>
      </c>
      <c r="S128" s="101">
        <v>5.0862880179115368</v>
      </c>
      <c r="T128" s="101">
        <v>5.1622602186676261</v>
      </c>
      <c r="U128" s="101">
        <v>5.1757971097114384</v>
      </c>
      <c r="V128" s="101">
        <v>5.648990936829736</v>
      </c>
      <c r="W128" s="101">
        <v>4.7743316819125923</v>
      </c>
      <c r="X128" s="101">
        <v>4.6703209681101994</v>
      </c>
      <c r="Y128" s="101">
        <v>5.0922069362798768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4.7300380809079515E-2</v>
      </c>
      <c r="D129" s="104">
        <v>5.3198651329009534E-2</v>
      </c>
      <c r="E129" s="104">
        <v>6.2189861982352553E-2</v>
      </c>
      <c r="F129" s="104">
        <v>5.822575778041833E-2</v>
      </c>
      <c r="G129" s="104">
        <v>5.9034094936168853E-2</v>
      </c>
      <c r="H129" s="104">
        <v>6.5661244399902965E-2</v>
      </c>
      <c r="I129" s="104">
        <v>7.6624129005912797E-2</v>
      </c>
      <c r="J129" s="104">
        <v>0.10538857530534339</v>
      </c>
      <c r="K129" s="104">
        <v>0.11658035127553779</v>
      </c>
      <c r="L129" s="104">
        <v>0.12819246771505005</v>
      </c>
      <c r="M129" s="104">
        <v>0.14453899059799169</v>
      </c>
      <c r="N129" s="104">
        <v>0.12276054618445405</v>
      </c>
      <c r="O129" s="104">
        <v>0.14729632980408452</v>
      </c>
      <c r="P129" s="104">
        <v>0.23994139604234471</v>
      </c>
      <c r="Q129" s="104">
        <v>0.36404386361023333</v>
      </c>
      <c r="R129" s="104">
        <v>0.39444386783733332</v>
      </c>
      <c r="S129" s="104">
        <v>0.39900319925141736</v>
      </c>
      <c r="T129" s="104">
        <v>0.42579843559839403</v>
      </c>
      <c r="U129" s="104">
        <v>0.44550905358762088</v>
      </c>
      <c r="V129" s="104">
        <v>0.53093350102094838</v>
      </c>
      <c r="W129" s="104">
        <v>0.49460158903207296</v>
      </c>
      <c r="X129" s="104">
        <v>0.58566288297443936</v>
      </c>
      <c r="Y129" s="104">
        <v>0.76656450577792279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1.104390628253288E-2</v>
      </c>
      <c r="D130" s="98">
        <v>1.2149859702947158E-2</v>
      </c>
      <c r="E130" s="98">
        <v>1.7350154152345476E-2</v>
      </c>
      <c r="F130" s="98">
        <v>1.3811542221589122E-2</v>
      </c>
      <c r="G130" s="98">
        <v>1.1998538207719898E-2</v>
      </c>
      <c r="H130" s="98">
        <v>1.79894256713907E-2</v>
      </c>
      <c r="I130" s="98">
        <v>1.7065041806675976E-2</v>
      </c>
      <c r="J130" s="98">
        <v>2.6896158261926859E-2</v>
      </c>
      <c r="K130" s="98">
        <v>2.7523588517749931E-2</v>
      </c>
      <c r="L130" s="98">
        <v>2.9048417337785931E-2</v>
      </c>
      <c r="M130" s="98">
        <v>3.7791638802958501E-2</v>
      </c>
      <c r="N130" s="98">
        <v>1.9445460783966629E-2</v>
      </c>
      <c r="O130" s="98">
        <v>2.5119237235401409E-2</v>
      </c>
      <c r="P130" s="98">
        <v>4.2102576465556193E-2</v>
      </c>
      <c r="Q130" s="98">
        <v>9.6989917065929146E-2</v>
      </c>
      <c r="R130" s="98">
        <v>0.10192977185328307</v>
      </c>
      <c r="S130" s="98">
        <v>9.7230495735597347E-2</v>
      </c>
      <c r="T130" s="98">
        <v>0.10653070479745327</v>
      </c>
      <c r="U130" s="98">
        <v>0.10948050357766081</v>
      </c>
      <c r="V130" s="98">
        <v>0.1418957265065178</v>
      </c>
      <c r="W130" s="98">
        <v>0.10540415835288061</v>
      </c>
      <c r="X130" s="98">
        <v>0.14796650523280067</v>
      </c>
      <c r="Y130" s="98">
        <v>0.24165743542129695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3.6256474526546636E-2</v>
      </c>
      <c r="D131" s="98">
        <v>4.1048791626062377E-2</v>
      </c>
      <c r="E131" s="98">
        <v>4.4839707830007076E-2</v>
      </c>
      <c r="F131" s="98">
        <v>4.4414215558829212E-2</v>
      </c>
      <c r="G131" s="98">
        <v>4.7035556728448953E-2</v>
      </c>
      <c r="H131" s="98">
        <v>4.7671818728512262E-2</v>
      </c>
      <c r="I131" s="98">
        <v>5.9559087199236818E-2</v>
      </c>
      <c r="J131" s="98">
        <v>7.8492417043416529E-2</v>
      </c>
      <c r="K131" s="98">
        <v>8.9056762757787858E-2</v>
      </c>
      <c r="L131" s="98">
        <v>9.9144050377264134E-2</v>
      </c>
      <c r="M131" s="98">
        <v>0.10674735179503318</v>
      </c>
      <c r="N131" s="98">
        <v>0.10331508540048742</v>
      </c>
      <c r="O131" s="98">
        <v>0.12217709256868312</v>
      </c>
      <c r="P131" s="98">
        <v>0.19783881957678853</v>
      </c>
      <c r="Q131" s="98">
        <v>0.2670539465443042</v>
      </c>
      <c r="R131" s="98">
        <v>0.29251409598405026</v>
      </c>
      <c r="S131" s="98">
        <v>0.30177270351582003</v>
      </c>
      <c r="T131" s="98">
        <v>0.31926773080094073</v>
      </c>
      <c r="U131" s="98">
        <v>0.33602855000996007</v>
      </c>
      <c r="V131" s="98">
        <v>0.38903777451443056</v>
      </c>
      <c r="W131" s="98">
        <v>0.38919743067919238</v>
      </c>
      <c r="X131" s="98">
        <v>0.43769637774163866</v>
      </c>
      <c r="Y131" s="98">
        <v>0.52490707035662587</v>
      </c>
      <c r="DA131" s="63" t="s">
        <v>1869</v>
      </c>
    </row>
    <row r="132" spans="1:105" ht="12" customHeight="1" x14ac:dyDescent="0.25">
      <c r="A132" s="121" t="s">
        <v>54</v>
      </c>
      <c r="B132" s="122">
        <v>29.269211741457838</v>
      </c>
      <c r="C132" s="122">
        <v>29.235126006601352</v>
      </c>
      <c r="D132" s="122">
        <v>27.625429860635325</v>
      </c>
      <c r="E132" s="122">
        <v>26.995393328919342</v>
      </c>
      <c r="F132" s="122">
        <v>26.422162757340981</v>
      </c>
      <c r="G132" s="122">
        <v>25.479272232934612</v>
      </c>
      <c r="H132" s="122">
        <v>24.519302438558938</v>
      </c>
      <c r="I132" s="122">
        <v>22.004144048177903</v>
      </c>
      <c r="J132" s="122">
        <v>18.946016461227121</v>
      </c>
      <c r="K132" s="122">
        <v>16.908875379079014</v>
      </c>
      <c r="L132" s="122">
        <v>16.908950356658835</v>
      </c>
      <c r="M132" s="122">
        <v>14.077040214695693</v>
      </c>
      <c r="N132" s="122">
        <v>12.050667065778008</v>
      </c>
      <c r="O132" s="122">
        <v>12.104785962750197</v>
      </c>
      <c r="P132" s="122">
        <v>11.355189707501136</v>
      </c>
      <c r="Q132" s="122">
        <v>11.845340324720395</v>
      </c>
      <c r="R132" s="122">
        <v>11.00233637948819</v>
      </c>
      <c r="S132" s="122">
        <v>13.461733125755888</v>
      </c>
      <c r="T132" s="122">
        <v>14.363152079132806</v>
      </c>
      <c r="U132" s="122">
        <v>14.698143700713647</v>
      </c>
      <c r="V132" s="122">
        <v>21.924414884999113</v>
      </c>
      <c r="W132" s="122">
        <v>19.80091657694777</v>
      </c>
      <c r="X132" s="122">
        <v>17.840208978877136</v>
      </c>
      <c r="Y132" s="122">
        <v>17.344502727602759</v>
      </c>
      <c r="DA132" s="130" t="s">
        <v>1870</v>
      </c>
    </row>
    <row r="133" spans="1:105" ht="12" customHeight="1" x14ac:dyDescent="0.25">
      <c r="A133" s="97" t="s">
        <v>50</v>
      </c>
      <c r="B133" s="98">
        <v>26.451243739570121</v>
      </c>
      <c r="C133" s="98">
        <v>25.681058503053283</v>
      </c>
      <c r="D133" s="98">
        <v>25.330230984037897</v>
      </c>
      <c r="E133" s="98">
        <v>25.087905926362758</v>
      </c>
      <c r="F133" s="98">
        <v>23.771787636877061</v>
      </c>
      <c r="G133" s="98">
        <v>22.545372571984025</v>
      </c>
      <c r="H133" s="98">
        <v>21.187271661596853</v>
      </c>
      <c r="I133" s="98">
        <v>18.275689526778127</v>
      </c>
      <c r="J133" s="98">
        <v>15.119712331320745</v>
      </c>
      <c r="K133" s="98">
        <v>13.59595628396446</v>
      </c>
      <c r="L133" s="98">
        <v>12.990676695773478</v>
      </c>
      <c r="M133" s="98">
        <v>9.5184862619985555</v>
      </c>
      <c r="N133" s="98">
        <v>7.3632526583464744</v>
      </c>
      <c r="O133" s="98">
        <v>7.7078558447991066</v>
      </c>
      <c r="P133" s="98">
        <v>6.7627973612448367</v>
      </c>
      <c r="Q133" s="98">
        <v>6.7709146894290875</v>
      </c>
      <c r="R133" s="98">
        <v>5.7513213965662162</v>
      </c>
      <c r="S133" s="98">
        <v>7.6550952190927442</v>
      </c>
      <c r="T133" s="98">
        <v>8.2401079672744348</v>
      </c>
      <c r="U133" s="98">
        <v>8.336278641040467</v>
      </c>
      <c r="V133" s="98">
        <v>10.938792995074866</v>
      </c>
      <c r="W133" s="98">
        <v>10.077819869063012</v>
      </c>
      <c r="X133" s="98">
        <v>8.752139753477481</v>
      </c>
      <c r="Y133" s="98">
        <v>8.1242161539217292</v>
      </c>
      <c r="DA133" s="63" t="s">
        <v>1871</v>
      </c>
    </row>
    <row r="134" spans="1:105" ht="12" customHeight="1" x14ac:dyDescent="0.25">
      <c r="A134" s="109" t="s">
        <v>120</v>
      </c>
      <c r="B134" s="33">
        <v>2.8179680018877153</v>
      </c>
      <c r="C134" s="33">
        <v>3.5540675035480684</v>
      </c>
      <c r="D134" s="33">
        <v>2.2951988765974294</v>
      </c>
      <c r="E134" s="33">
        <v>1.907487402556582</v>
      </c>
      <c r="F134" s="33">
        <v>2.6503751204639201</v>
      </c>
      <c r="G134" s="33">
        <v>2.9338996609505887</v>
      </c>
      <c r="H134" s="33">
        <v>3.3320307769620836</v>
      </c>
      <c r="I134" s="33">
        <v>3.728454521399776</v>
      </c>
      <c r="J134" s="33">
        <v>3.8263041299063771</v>
      </c>
      <c r="K134" s="33">
        <v>3.3129190951145526</v>
      </c>
      <c r="L134" s="33">
        <v>3.9182736608853546</v>
      </c>
      <c r="M134" s="33">
        <v>4.558553952697137</v>
      </c>
      <c r="N134" s="33">
        <v>4.6874144074315325</v>
      </c>
      <c r="O134" s="33">
        <v>4.3969301179510909</v>
      </c>
      <c r="P134" s="33">
        <v>4.5923923462563003</v>
      </c>
      <c r="Q134" s="33">
        <v>5.0744256352913073</v>
      </c>
      <c r="R134" s="33">
        <v>5.2510149829219737</v>
      </c>
      <c r="S134" s="33">
        <v>5.8066379066631448</v>
      </c>
      <c r="T134" s="33">
        <v>6.1230441118583716</v>
      </c>
      <c r="U134" s="33">
        <v>6.3618650596731792</v>
      </c>
      <c r="V134" s="33">
        <v>10.985621889924246</v>
      </c>
      <c r="W134" s="33">
        <v>9.723096707884757</v>
      </c>
      <c r="X134" s="33">
        <v>9.0880692253996536</v>
      </c>
      <c r="Y134" s="33">
        <v>9.2202865736810278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0.6829467141013843</v>
      </c>
      <c r="C136" s="119">
        <f t="shared" si="26"/>
        <v>0.68471274355647505</v>
      </c>
      <c r="D136" s="119">
        <f t="shared" si="26"/>
        <v>0.68361327906510372</v>
      </c>
      <c r="E136" s="119">
        <f t="shared" si="26"/>
        <v>0.68469672194966924</v>
      </c>
      <c r="F136" s="119">
        <f t="shared" si="26"/>
        <v>0.68817681467333813</v>
      </c>
      <c r="G136" s="119">
        <f t="shared" si="26"/>
        <v>0.69001907399644913</v>
      </c>
      <c r="H136" s="119">
        <f t="shared" si="26"/>
        <v>0.69269782549443371</v>
      </c>
      <c r="I136" s="119">
        <f t="shared" si="26"/>
        <v>0.6964745733684462</v>
      </c>
      <c r="J136" s="119">
        <f t="shared" si="26"/>
        <v>0.6987298226936588</v>
      </c>
      <c r="K136" s="119">
        <f t="shared" si="26"/>
        <v>0.70108751343475606</v>
      </c>
      <c r="L136" s="119">
        <f t="shared" si="26"/>
        <v>0.70479500021955044</v>
      </c>
      <c r="M136" s="119">
        <f t="shared" si="26"/>
        <v>0.70988471485588767</v>
      </c>
      <c r="N136" s="119">
        <f t="shared" si="26"/>
        <v>0.71777356904628831</v>
      </c>
      <c r="O136" s="119">
        <f t="shared" si="26"/>
        <v>0.72105620329777653</v>
      </c>
      <c r="P136" s="119">
        <f t="shared" si="26"/>
        <v>0.72201645108879109</v>
      </c>
      <c r="Q136" s="119">
        <f t="shared" si="26"/>
        <v>0.72380468219513894</v>
      </c>
      <c r="R136" s="119">
        <f t="shared" ref="R136:V136" si="27">IF(R117=0,"",R117/R98)</f>
        <v>0.72540638640356503</v>
      </c>
      <c r="S136" s="119">
        <f t="shared" si="27"/>
        <v>0.72697565167744083</v>
      </c>
      <c r="T136" s="119">
        <f t="shared" si="27"/>
        <v>0.73096060802768315</v>
      </c>
      <c r="U136" s="119">
        <f t="shared" si="27"/>
        <v>0.73628783530249753</v>
      </c>
      <c r="V136" s="119">
        <f t="shared" si="27"/>
        <v>0.73622152343938596</v>
      </c>
      <c r="W136" s="119">
        <f t="shared" ref="W136:Y136" si="28">IF(W117=0,"",W117/W98)</f>
        <v>0.74901498271410771</v>
      </c>
      <c r="X136" s="119">
        <f t="shared" si="28"/>
        <v>0.75451020704902838</v>
      </c>
      <c r="Y136" s="119">
        <f t="shared" si="28"/>
        <v>0.75771460486632891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0.6843811156827615</v>
      </c>
      <c r="C137" s="124">
        <f t="shared" si="29"/>
        <v>0.68542002536980595</v>
      </c>
      <c r="D137" s="124">
        <f t="shared" si="29"/>
        <v>0.6854969895305042</v>
      </c>
      <c r="E137" s="124">
        <f t="shared" si="29"/>
        <v>0.68662227422547428</v>
      </c>
      <c r="F137" s="124">
        <f t="shared" si="29"/>
        <v>0.68891897117652645</v>
      </c>
      <c r="G137" s="124">
        <f t="shared" si="29"/>
        <v>0.690832659769266</v>
      </c>
      <c r="H137" s="124">
        <f t="shared" si="29"/>
        <v>0.69294953440555573</v>
      </c>
      <c r="I137" s="124">
        <f t="shared" si="29"/>
        <v>0.69507666745577523</v>
      </c>
      <c r="J137" s="124">
        <f t="shared" si="29"/>
        <v>0.69711415681783018</v>
      </c>
      <c r="K137" s="124">
        <f t="shared" si="29"/>
        <v>0.69940276049942818</v>
      </c>
      <c r="L137" s="124">
        <f t="shared" si="29"/>
        <v>0.70247032793566</v>
      </c>
      <c r="M137" s="124">
        <f t="shared" si="29"/>
        <v>0.70625510246599699</v>
      </c>
      <c r="N137" s="124">
        <f t="shared" si="29"/>
        <v>0.71104705897776954</v>
      </c>
      <c r="O137" s="124">
        <f t="shared" si="29"/>
        <v>0.71553312465098107</v>
      </c>
      <c r="P137" s="124">
        <f t="shared" si="29"/>
        <v>0.7159545601249877</v>
      </c>
      <c r="Q137" s="124">
        <f t="shared" si="29"/>
        <v>0.71667806478888718</v>
      </c>
      <c r="R137" s="124">
        <f t="shared" ref="R137:V137" si="30">IF(R118=0,"",R118/R99)</f>
        <v>0.71795500772630483</v>
      </c>
      <c r="S137" s="124">
        <f t="shared" si="30"/>
        <v>0.71986337300740844</v>
      </c>
      <c r="T137" s="124">
        <f t="shared" si="30"/>
        <v>0.72195842022499246</v>
      </c>
      <c r="U137" s="124">
        <f t="shared" si="30"/>
        <v>0.72456846640306427</v>
      </c>
      <c r="V137" s="124">
        <f t="shared" si="30"/>
        <v>0.7274174002698397</v>
      </c>
      <c r="W137" s="124">
        <f t="shared" ref="W137:Y137" si="31">IF(W118=0,"",W118/W99)</f>
        <v>0.73007398430201242</v>
      </c>
      <c r="X137" s="124">
        <f t="shared" si="31"/>
        <v>0.73293363343583118</v>
      </c>
      <c r="Y137" s="124">
        <f t="shared" si="31"/>
        <v>0.73609402765154119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0.68331709138711927</v>
      </c>
      <c r="C138" s="111">
        <f t="shared" si="32"/>
        <v>0.68437674076055699</v>
      </c>
      <c r="D138" s="111">
        <f t="shared" si="32"/>
        <v>0.68446946477704818</v>
      </c>
      <c r="E138" s="111">
        <f t="shared" si="32"/>
        <v>0.68562278752543293</v>
      </c>
      <c r="F138" s="111">
        <f t="shared" si="32"/>
        <v>0.68793196157114367</v>
      </c>
      <c r="G138" s="111">
        <f t="shared" si="32"/>
        <v>0.68987254535262432</v>
      </c>
      <c r="H138" s="111">
        <f t="shared" si="32"/>
        <v>0.69201524404755144</v>
      </c>
      <c r="I138" s="111">
        <f t="shared" si="32"/>
        <v>0.69416071096413501</v>
      </c>
      <c r="J138" s="111">
        <f t="shared" si="32"/>
        <v>0.69621219376134091</v>
      </c>
      <c r="K138" s="111">
        <f t="shared" si="32"/>
        <v>0.69851918369619492</v>
      </c>
      <c r="L138" s="111">
        <f t="shared" si="32"/>
        <v>0.7016034810577142</v>
      </c>
      <c r="M138" s="111">
        <f t="shared" si="32"/>
        <v>0.70540965338727935</v>
      </c>
      <c r="N138" s="111">
        <f t="shared" si="32"/>
        <v>0.71024288359103283</v>
      </c>
      <c r="O138" s="111">
        <f t="shared" si="32"/>
        <v>0.71474236559821458</v>
      </c>
      <c r="P138" s="111">
        <f t="shared" si="32"/>
        <v>0.71516268169330344</v>
      </c>
      <c r="Q138" s="111">
        <f t="shared" si="32"/>
        <v>0.71588634042983235</v>
      </c>
      <c r="R138" s="111">
        <f t="shared" ref="R138:V138" si="33">IF(R119=0,"",R119/R100)</f>
        <v>0.71716866460548467</v>
      </c>
      <c r="S138" s="111">
        <f t="shared" si="33"/>
        <v>0.71907792312968266</v>
      </c>
      <c r="T138" s="111">
        <f t="shared" si="33"/>
        <v>0.72117787568488179</v>
      </c>
      <c r="U138" s="111">
        <f t="shared" si="33"/>
        <v>0.72379357427363056</v>
      </c>
      <c r="V138" s="111">
        <f t="shared" si="33"/>
        <v>0.72663429033574023</v>
      </c>
      <c r="W138" s="111">
        <f t="shared" ref="W138:Y138" si="34">IF(W119=0,"",W119/W100)</f>
        <v>0.72929611984374398</v>
      </c>
      <c r="X138" s="111">
        <f t="shared" si="34"/>
        <v>0.73216855469109465</v>
      </c>
      <c r="Y138" s="111">
        <f t="shared" si="34"/>
        <v>0.73533906726817888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1.9315254657818151</v>
      </c>
      <c r="D140" s="124">
        <f t="shared" si="38"/>
        <v>2.0327529447944137</v>
      </c>
      <c r="E140" s="124">
        <f t="shared" si="38"/>
        <v>2.111574872450289</v>
      </c>
      <c r="F140" s="124">
        <f t="shared" si="38"/>
        <v>2.2188517532887562</v>
      </c>
      <c r="G140" s="124">
        <f t="shared" si="38"/>
        <v>2.3273679780960954</v>
      </c>
      <c r="H140" s="124">
        <f t="shared" si="38"/>
        <v>2.4371393664029823</v>
      </c>
      <c r="I140" s="124">
        <f t="shared" si="38"/>
        <v>2.5176731516843334</v>
      </c>
      <c r="J140" s="124">
        <f t="shared" si="38"/>
        <v>2.5895537417758856</v>
      </c>
      <c r="K140" s="124">
        <f t="shared" si="38"/>
        <v>2.6706660639186799</v>
      </c>
      <c r="L140" s="124">
        <f t="shared" si="38"/>
        <v>2.7457369992172533</v>
      </c>
      <c r="M140" s="124">
        <f t="shared" si="38"/>
        <v>2.8328833318266344</v>
      </c>
      <c r="N140" s="124">
        <f t="shared" si="38"/>
        <v>2.9487368985033497</v>
      </c>
      <c r="O140" s="124">
        <f t="shared" si="38"/>
        <v>3.0801951164864474</v>
      </c>
      <c r="P140" s="124">
        <f t="shared" si="38"/>
        <v>3.2003062597034986</v>
      </c>
      <c r="Q140" s="124">
        <f t="shared" si="38"/>
        <v>3.2984390714083078</v>
      </c>
      <c r="R140" s="124">
        <f t="shared" ref="R140:V140" si="39">IF(R121=0,"",R121/R102)</f>
        <v>3.3774708566501936</v>
      </c>
      <c r="S140" s="124">
        <f t="shared" si="39"/>
        <v>3.4595477914101038</v>
      </c>
      <c r="T140" s="124">
        <f t="shared" si="39"/>
        <v>3.5488694727986281</v>
      </c>
      <c r="U140" s="124">
        <f t="shared" si="39"/>
        <v>3.6186114139471997</v>
      </c>
      <c r="V140" s="124">
        <f t="shared" si="39"/>
        <v>3.6712912501186192</v>
      </c>
      <c r="W140" s="124">
        <f t="shared" ref="W140:Y140" si="40">IF(W121=0,"",W121/W102)</f>
        <v>3.706560896146943</v>
      </c>
      <c r="X140" s="124">
        <f t="shared" si="40"/>
        <v>3.7319700217316885</v>
      </c>
      <c r="Y140" s="124">
        <f t="shared" si="40"/>
        <v>3.7566249186448606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1.9315254657818151</v>
      </c>
      <c r="D141" s="111">
        <f t="shared" si="41"/>
        <v>2.0327529447944137</v>
      </c>
      <c r="E141" s="111">
        <f t="shared" si="41"/>
        <v>2.111574872450289</v>
      </c>
      <c r="F141" s="111">
        <f t="shared" si="41"/>
        <v>2.2188517532887562</v>
      </c>
      <c r="G141" s="111">
        <f t="shared" si="41"/>
        <v>2.3273679780960954</v>
      </c>
      <c r="H141" s="111">
        <f t="shared" si="41"/>
        <v>2.4371393664029823</v>
      </c>
      <c r="I141" s="111">
        <f t="shared" si="41"/>
        <v>2.5176731516843334</v>
      </c>
      <c r="J141" s="111">
        <f t="shared" si="41"/>
        <v>2.5895537417758856</v>
      </c>
      <c r="K141" s="111">
        <f t="shared" si="41"/>
        <v>2.6706660639186799</v>
      </c>
      <c r="L141" s="111">
        <f t="shared" si="41"/>
        <v>2.7457369992172533</v>
      </c>
      <c r="M141" s="111">
        <f t="shared" si="41"/>
        <v>2.8328833318266344</v>
      </c>
      <c r="N141" s="111">
        <f t="shared" si="41"/>
        <v>2.9487368985033497</v>
      </c>
      <c r="O141" s="111">
        <f t="shared" si="41"/>
        <v>3.0801951164864474</v>
      </c>
      <c r="P141" s="111">
        <f t="shared" si="41"/>
        <v>3.2003062597034986</v>
      </c>
      <c r="Q141" s="111">
        <f t="shared" si="41"/>
        <v>3.2984390714083078</v>
      </c>
      <c r="R141" s="111">
        <f t="shared" ref="R141:V141" si="42">IF(R122=0,"",R122/R103)</f>
        <v>3.3774708566501936</v>
      </c>
      <c r="S141" s="111">
        <f t="shared" si="42"/>
        <v>3.4595477914101038</v>
      </c>
      <c r="T141" s="111">
        <f t="shared" si="42"/>
        <v>3.5488694727986281</v>
      </c>
      <c r="U141" s="111">
        <f t="shared" si="42"/>
        <v>3.6186114139471997</v>
      </c>
      <c r="V141" s="111">
        <f t="shared" si="42"/>
        <v>3.6712912501186192</v>
      </c>
      <c r="W141" s="111">
        <f t="shared" ref="W141:Y141" si="43">IF(W122=0,"",W122/W103)</f>
        <v>3.706560896146943</v>
      </c>
      <c r="X141" s="111">
        <f t="shared" si="43"/>
        <v>3.7319700217316885</v>
      </c>
      <c r="Y141" s="111">
        <f t="shared" si="43"/>
        <v>3.7566249186448606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0.72503790188623529</v>
      </c>
      <c r="C142" s="124">
        <f t="shared" si="44"/>
        <v>0.72644785764533981</v>
      </c>
      <c r="D142" s="124">
        <f t="shared" si="44"/>
        <v>0.7248532138854028</v>
      </c>
      <c r="E142" s="124">
        <f t="shared" si="44"/>
        <v>0.7240185483034618</v>
      </c>
      <c r="F142" s="124">
        <f t="shared" si="44"/>
        <v>0.72825507683853696</v>
      </c>
      <c r="G142" s="124">
        <f t="shared" si="44"/>
        <v>0.72971075008826181</v>
      </c>
      <c r="H142" s="124">
        <f t="shared" si="44"/>
        <v>0.73078848720474787</v>
      </c>
      <c r="I142" s="124">
        <f t="shared" si="44"/>
        <v>0.73466050940394212</v>
      </c>
      <c r="J142" s="124">
        <f t="shared" si="44"/>
        <v>0.73555520405736952</v>
      </c>
      <c r="K142" s="124">
        <f t="shared" si="44"/>
        <v>0.73814715337906578</v>
      </c>
      <c r="L142" s="124">
        <f t="shared" si="44"/>
        <v>0.74322295270588978</v>
      </c>
      <c r="M142" s="124">
        <f t="shared" si="44"/>
        <v>0.74866582829257933</v>
      </c>
      <c r="N142" s="124">
        <f t="shared" si="44"/>
        <v>0.75956959373883304</v>
      </c>
      <c r="O142" s="124">
        <f t="shared" si="44"/>
        <v>0.76490007542281968</v>
      </c>
      <c r="P142" s="124">
        <f t="shared" si="44"/>
        <v>0.76404751372609248</v>
      </c>
      <c r="Q142" s="124">
        <f t="shared" si="44"/>
        <v>0.76228775676905869</v>
      </c>
      <c r="R142" s="124">
        <f t="shared" ref="R142:V142" si="45">IF(R123=0,"",R123/R104)</f>
        <v>0.76466234518412268</v>
      </c>
      <c r="S142" s="124">
        <f t="shared" si="45"/>
        <v>0.76841375719406302</v>
      </c>
      <c r="T142" s="124">
        <f t="shared" si="45"/>
        <v>0.77232360912227216</v>
      </c>
      <c r="U142" s="124">
        <f t="shared" si="45"/>
        <v>0.7770651420309812</v>
      </c>
      <c r="V142" s="124">
        <f t="shared" si="45"/>
        <v>0.78175050626542419</v>
      </c>
      <c r="W142" s="124">
        <f t="shared" ref="W142:Y142" si="46">IF(W123=0,"",W123/W104)</f>
        <v>0.78884979787725051</v>
      </c>
      <c r="X142" s="124">
        <f t="shared" si="46"/>
        <v>0.79489253524884174</v>
      </c>
      <c r="Y142" s="124">
        <f t="shared" si="46"/>
        <v>0.80086167932155738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0.73638477464119101</v>
      </c>
      <c r="C143" s="111">
        <f t="shared" si="47"/>
        <v>0.73742271010057103</v>
      </c>
      <c r="D143" s="111">
        <f t="shared" si="47"/>
        <v>0.73769424540181139</v>
      </c>
      <c r="E143" s="111">
        <f t="shared" si="47"/>
        <v>0.73867399591260696</v>
      </c>
      <c r="F143" s="111">
        <f t="shared" si="47"/>
        <v>0.74104700172619975</v>
      </c>
      <c r="G143" s="111">
        <f t="shared" si="47"/>
        <v>0.74323041719969218</v>
      </c>
      <c r="H143" s="111">
        <f t="shared" si="47"/>
        <v>0.74579168443417099</v>
      </c>
      <c r="I143" s="111">
        <f t="shared" si="47"/>
        <v>0.74841570359482379</v>
      </c>
      <c r="J143" s="111">
        <f t="shared" si="47"/>
        <v>0.75106801928121802</v>
      </c>
      <c r="K143" s="111">
        <f t="shared" si="47"/>
        <v>0.75409037212970087</v>
      </c>
      <c r="L143" s="111">
        <f t="shared" si="47"/>
        <v>0.75824066688358049</v>
      </c>
      <c r="M143" s="111">
        <f t="shared" si="47"/>
        <v>0.76365663075365853</v>
      </c>
      <c r="N143" s="111">
        <f t="shared" si="47"/>
        <v>0.77052971563060701</v>
      </c>
      <c r="O143" s="111">
        <f t="shared" si="47"/>
        <v>0.77617230956265149</v>
      </c>
      <c r="P143" s="111">
        <f t="shared" si="47"/>
        <v>0.77686889860756281</v>
      </c>
      <c r="Q143" s="111">
        <f t="shared" si="47"/>
        <v>0.77792842850179211</v>
      </c>
      <c r="R143" s="111">
        <f t="shared" ref="R143:V143" si="48">IF(R124=0,"",R124/R105)</f>
        <v>0.7795893619620109</v>
      </c>
      <c r="S143" s="111">
        <f t="shared" si="48"/>
        <v>0.78250849952839086</v>
      </c>
      <c r="T143" s="111">
        <f t="shared" si="48"/>
        <v>0.78583470350502926</v>
      </c>
      <c r="U143" s="111">
        <f t="shared" si="48"/>
        <v>0.78999946494447748</v>
      </c>
      <c r="V143" s="111">
        <f t="shared" si="48"/>
        <v>0.79450734106621035</v>
      </c>
      <c r="W143" s="111">
        <f t="shared" ref="W143:Y143" si="49">IF(W124=0,"",W124/W105)</f>
        <v>0.79888296898572353</v>
      </c>
      <c r="X143" s="111">
        <f t="shared" si="49"/>
        <v>0.80326033497226101</v>
      </c>
      <c r="Y143" s="111">
        <f t="shared" si="49"/>
        <v>0.80825751420208325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>
        <f t="shared" si="50"/>
        <v>0.93153130736102852</v>
      </c>
      <c r="D144" s="111">
        <f t="shared" si="50"/>
        <v>0.93289440167869708</v>
      </c>
      <c r="E144" s="111">
        <f t="shared" si="50"/>
        <v>0.9192270098536176</v>
      </c>
      <c r="F144" s="111">
        <f t="shared" si="50"/>
        <v>0.93046453992057865</v>
      </c>
      <c r="G144" s="111">
        <f t="shared" si="50"/>
        <v>0.93985483323482621</v>
      </c>
      <c r="H144" s="111">
        <f t="shared" si="50"/>
        <v>0.92066030492965556</v>
      </c>
      <c r="I144" s="111">
        <f t="shared" si="50"/>
        <v>0.93454439115297727</v>
      </c>
      <c r="J144" s="111">
        <f t="shared" si="50"/>
        <v>0.92683660050753236</v>
      </c>
      <c r="K144" s="111">
        <f t="shared" si="50"/>
        <v>0.93257878866734412</v>
      </c>
      <c r="L144" s="111">
        <f t="shared" si="50"/>
        <v>0.93590010472101604</v>
      </c>
      <c r="M144" s="111">
        <f t="shared" si="50"/>
        <v>0.92794706707120767</v>
      </c>
      <c r="N144" s="111">
        <f t="shared" si="50"/>
        <v>0.95631375633281723</v>
      </c>
      <c r="O144" s="111">
        <f t="shared" si="50"/>
        <v>0.95366817567525064</v>
      </c>
      <c r="P144" s="111">
        <f t="shared" si="50"/>
        <v>0.9526631819114656</v>
      </c>
      <c r="Q144" s="111">
        <f t="shared" si="50"/>
        <v>0.93034158435839986</v>
      </c>
      <c r="R144" s="111">
        <f t="shared" ref="R144:V144" si="51">IF(R125=0,"",R125/R106)</f>
        <v>0.9332857226435487</v>
      </c>
      <c r="S144" s="111">
        <f t="shared" si="51"/>
        <v>0.93818403810795359</v>
      </c>
      <c r="T144" s="111">
        <f t="shared" si="51"/>
        <v>0.93746235316842752</v>
      </c>
      <c r="U144" s="111">
        <f t="shared" si="51"/>
        <v>0.93949257633979721</v>
      </c>
      <c r="V144" s="111">
        <f t="shared" si="51"/>
        <v>0.93542091791593374</v>
      </c>
      <c r="W144" s="111">
        <f t="shared" ref="W144:Y144" si="52">IF(W125=0,"",W125/W106)</f>
        <v>0.94973532456011722</v>
      </c>
      <c r="X144" s="111">
        <f t="shared" si="52"/>
        <v>0.94281614006880854</v>
      </c>
      <c r="Y144" s="111">
        <f t="shared" si="52"/>
        <v>0.93248956439269493</v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>
        <f t="shared" si="53"/>
        <v>0.76067736442054312</v>
      </c>
      <c r="D145" s="112">
        <f t="shared" si="53"/>
        <v>0.76067736442054312</v>
      </c>
      <c r="E145" s="112">
        <f t="shared" si="53"/>
        <v>0.76067736442054301</v>
      </c>
      <c r="F145" s="112">
        <f t="shared" si="53"/>
        <v>0.76067736442054312</v>
      </c>
      <c r="G145" s="112">
        <f t="shared" si="53"/>
        <v>0.76067736442054301</v>
      </c>
      <c r="H145" s="112">
        <f t="shared" si="53"/>
        <v>0.76067736442054301</v>
      </c>
      <c r="I145" s="112">
        <f t="shared" si="53"/>
        <v>0.76067736442054312</v>
      </c>
      <c r="J145" s="112">
        <f t="shared" si="53"/>
        <v>0.76369929050060403</v>
      </c>
      <c r="K145" s="112">
        <f t="shared" si="53"/>
        <v>0.76547631316380071</v>
      </c>
      <c r="L145" s="112">
        <f t="shared" si="53"/>
        <v>0.76792032864846249</v>
      </c>
      <c r="M145" s="112">
        <f t="shared" si="53"/>
        <v>0.77077821140265623</v>
      </c>
      <c r="N145" s="112">
        <f t="shared" si="53"/>
        <v>0.77691997112986422</v>
      </c>
      <c r="O145" s="112">
        <f t="shared" si="53"/>
        <v>0.77857672523370369</v>
      </c>
      <c r="P145" s="112">
        <f t="shared" si="53"/>
        <v>0.77962436516547551</v>
      </c>
      <c r="Q145" s="112">
        <f t="shared" si="53"/>
        <v>0.78055339961015002</v>
      </c>
      <c r="R145" s="112">
        <f t="shared" ref="R145:V145" si="54">IF(R126=0,"",R126/R107)</f>
        <v>0.78325513794612955</v>
      </c>
      <c r="S145" s="112">
        <f t="shared" si="54"/>
        <v>0.78721498305415472</v>
      </c>
      <c r="T145" s="112">
        <f t="shared" si="54"/>
        <v>0.78952546512240596</v>
      </c>
      <c r="U145" s="112">
        <f t="shared" si="54"/>
        <v>0.79236966769876227</v>
      </c>
      <c r="V145" s="112">
        <f t="shared" si="54"/>
        <v>0.79461714368613201</v>
      </c>
      <c r="W145" s="112">
        <f t="shared" ref="W145:Y145" si="55">IF(W126=0,"",W126/W107)</f>
        <v>0.80142623616639774</v>
      </c>
      <c r="X145" s="112">
        <f t="shared" si="55"/>
        <v>0.80669516190312929</v>
      </c>
      <c r="Y145" s="112">
        <f t="shared" si="55"/>
        <v>0.81314295469198183</v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0.57037957626969449</v>
      </c>
      <c r="C147" s="112">
        <f t="shared" si="59"/>
        <v>0.57313320646403776</v>
      </c>
      <c r="D147" s="112">
        <f t="shared" si="59"/>
        <v>0.57605827406354226</v>
      </c>
      <c r="E147" s="112">
        <f t="shared" si="59"/>
        <v>0.57976843511979737</v>
      </c>
      <c r="F147" s="112">
        <f t="shared" si="59"/>
        <v>0.58361842876987924</v>
      </c>
      <c r="G147" s="112">
        <f t="shared" si="59"/>
        <v>0.58720862435714027</v>
      </c>
      <c r="H147" s="112">
        <f t="shared" si="59"/>
        <v>0.59120031781840698</v>
      </c>
      <c r="I147" s="112">
        <f t="shared" si="59"/>
        <v>0.59327153702337598</v>
      </c>
      <c r="J147" s="112">
        <f t="shared" si="59"/>
        <v>0.59413150415828098</v>
      </c>
      <c r="K147" s="112">
        <f t="shared" si="59"/>
        <v>0.59572265830253834</v>
      </c>
      <c r="L147" s="112">
        <f t="shared" si="59"/>
        <v>0.59744385625665941</v>
      </c>
      <c r="M147" s="112">
        <f t="shared" si="59"/>
        <v>0.59951049656623701</v>
      </c>
      <c r="N147" s="112">
        <f t="shared" si="59"/>
        <v>0.60140286666893317</v>
      </c>
      <c r="O147" s="112">
        <f t="shared" si="59"/>
        <v>0.6106119518584886</v>
      </c>
      <c r="P147" s="112">
        <f t="shared" si="59"/>
        <v>0.62696067323480731</v>
      </c>
      <c r="Q147" s="112">
        <f t="shared" si="59"/>
        <v>0.64096952134245277</v>
      </c>
      <c r="R147" s="112">
        <f t="shared" ref="R147:V147" si="60">IF(R128=0,"",R128/R109)</f>
        <v>0.6495352485717889</v>
      </c>
      <c r="S147" s="112">
        <f t="shared" si="60"/>
        <v>0.65682429166083123</v>
      </c>
      <c r="T147" s="112">
        <f t="shared" si="60"/>
        <v>0.66422282454084303</v>
      </c>
      <c r="U147" s="112">
        <f t="shared" si="60"/>
        <v>0.67154919477462227</v>
      </c>
      <c r="V147" s="112">
        <f t="shared" si="60"/>
        <v>0.6811721920655277</v>
      </c>
      <c r="W147" s="112">
        <f t="shared" ref="W147:Y147" si="61">IF(W128=0,"",W128/W109)</f>
        <v>0.6954059012815148</v>
      </c>
      <c r="X147" s="112">
        <f t="shared" si="61"/>
        <v>0.71278682979045993</v>
      </c>
      <c r="Y147" s="112">
        <f t="shared" si="61"/>
        <v>0.72732332685882384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0.85956493421358704</v>
      </c>
      <c r="D148" s="113">
        <f t="shared" si="62"/>
        <v>0.8622733606920937</v>
      </c>
      <c r="E148" s="113">
        <f t="shared" si="62"/>
        <v>0.83684337427355104</v>
      </c>
      <c r="F148" s="113">
        <f t="shared" si="62"/>
        <v>0.85783306270907289</v>
      </c>
      <c r="G148" s="113">
        <f t="shared" si="62"/>
        <v>0.87594455773062385</v>
      </c>
      <c r="H148" s="113">
        <f t="shared" si="62"/>
        <v>0.84012903694384533</v>
      </c>
      <c r="I148" s="113">
        <f t="shared" si="62"/>
        <v>0.86732292340662609</v>
      </c>
      <c r="J148" s="113">
        <f t="shared" si="62"/>
        <v>0.85259994708347475</v>
      </c>
      <c r="K148" s="113">
        <f t="shared" si="62"/>
        <v>0.86376532816260765</v>
      </c>
      <c r="L148" s="113">
        <f t="shared" si="62"/>
        <v>0.86902466543008716</v>
      </c>
      <c r="M148" s="113">
        <f t="shared" si="62"/>
        <v>0.85273529143127147</v>
      </c>
      <c r="N148" s="113">
        <f t="shared" si="62"/>
        <v>0.90585354824317943</v>
      </c>
      <c r="O148" s="113">
        <f t="shared" si="62"/>
        <v>0.90224450612916074</v>
      </c>
      <c r="P148" s="113">
        <f t="shared" si="62"/>
        <v>0.90636329961271789</v>
      </c>
      <c r="Q148" s="113">
        <f t="shared" si="62"/>
        <v>0.87125867751485919</v>
      </c>
      <c r="R148" s="113">
        <f t="shared" ref="R148:V148" si="63">IF(R129=0,"",R129/R110)</f>
        <v>0.87892533621576152</v>
      </c>
      <c r="S148" s="113">
        <f t="shared" si="63"/>
        <v>0.88799042466710221</v>
      </c>
      <c r="T148" s="113">
        <f t="shared" si="63"/>
        <v>0.88864160246778912</v>
      </c>
      <c r="U148" s="113">
        <f t="shared" si="63"/>
        <v>0.89392642258722332</v>
      </c>
      <c r="V148" s="113">
        <f t="shared" si="63"/>
        <v>0.89107275651061102</v>
      </c>
      <c r="W148" s="113">
        <f t="shared" ref="W148:Y148" si="64">IF(W129=0,"",W129/W110)</f>
        <v>0.9165298299353144</v>
      </c>
      <c r="X148" s="113">
        <f t="shared" si="64"/>
        <v>0.91052855196505489</v>
      </c>
      <c r="Y148" s="113">
        <f t="shared" si="64"/>
        <v>0.89735838100885512</v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0.58832410451613271</v>
      </c>
      <c r="D149" s="111">
        <f t="shared" si="65"/>
        <v>0.58845596571150116</v>
      </c>
      <c r="E149" s="111">
        <f t="shared" si="65"/>
        <v>0.58863749128775555</v>
      </c>
      <c r="F149" s="111">
        <f t="shared" si="65"/>
        <v>0.5886976991099816</v>
      </c>
      <c r="G149" s="111">
        <f t="shared" si="65"/>
        <v>0.58934151063786178</v>
      </c>
      <c r="H149" s="111">
        <f t="shared" si="65"/>
        <v>0.59012054976010653</v>
      </c>
      <c r="I149" s="111">
        <f t="shared" si="65"/>
        <v>0.59281462418441966</v>
      </c>
      <c r="J149" s="111">
        <f t="shared" si="65"/>
        <v>0.59615494425168125</v>
      </c>
      <c r="K149" s="111">
        <f t="shared" si="65"/>
        <v>0.59950063424511313</v>
      </c>
      <c r="L149" s="111">
        <f t="shared" si="65"/>
        <v>0.60055873203361454</v>
      </c>
      <c r="M149" s="111">
        <f t="shared" si="65"/>
        <v>0.60222773952640951</v>
      </c>
      <c r="N149" s="111">
        <f t="shared" si="65"/>
        <v>0.6038191812657433</v>
      </c>
      <c r="O149" s="111">
        <f t="shared" si="65"/>
        <v>0.61149570907960138</v>
      </c>
      <c r="P149" s="111">
        <f t="shared" si="65"/>
        <v>0.62942061261298587</v>
      </c>
      <c r="Q149" s="111">
        <f t="shared" si="65"/>
        <v>0.6432427136487604</v>
      </c>
      <c r="R149" s="111">
        <f t="shared" ref="R149:V149" si="66">IF(R130=0,"",R130/R111)</f>
        <v>0.65228530807851004</v>
      </c>
      <c r="S149" s="111">
        <f t="shared" si="66"/>
        <v>0.65892145867433749</v>
      </c>
      <c r="T149" s="111">
        <f t="shared" si="66"/>
        <v>0.66627993094834481</v>
      </c>
      <c r="U149" s="111">
        <f t="shared" si="66"/>
        <v>0.67437049435540353</v>
      </c>
      <c r="V149" s="111">
        <f t="shared" si="66"/>
        <v>0.68615441514856579</v>
      </c>
      <c r="W149" s="111">
        <f t="shared" ref="W149:Y149" si="67">IF(W130=0,"",W130/W111)</f>
        <v>0.70059961674602267</v>
      </c>
      <c r="X149" s="111">
        <f t="shared" si="67"/>
        <v>0.71997695321837496</v>
      </c>
      <c r="Y149" s="111">
        <f t="shared" si="67"/>
        <v>0.73376591839647642</v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0.58584483641327834</v>
      </c>
      <c r="C151" s="124">
        <f t="shared" si="71"/>
        <v>0.59002856672309201</v>
      </c>
      <c r="D151" s="124">
        <f t="shared" si="71"/>
        <v>0.58559916773642195</v>
      </c>
      <c r="E151" s="124">
        <f t="shared" si="71"/>
        <v>0.58503291035928096</v>
      </c>
      <c r="F151" s="124">
        <f t="shared" si="71"/>
        <v>0.59036711380953288</v>
      </c>
      <c r="G151" s="124">
        <f t="shared" si="71"/>
        <v>0.59390038931479128</v>
      </c>
      <c r="H151" s="124">
        <f t="shared" si="71"/>
        <v>0.59847114445870098</v>
      </c>
      <c r="I151" s="124">
        <f t="shared" si="71"/>
        <v>0.60404130628020114</v>
      </c>
      <c r="J151" s="124">
        <f t="shared" si="71"/>
        <v>0.6089684683754456</v>
      </c>
      <c r="K151" s="124">
        <f t="shared" si="71"/>
        <v>0.60845918502675478</v>
      </c>
      <c r="L151" s="124">
        <f t="shared" si="71"/>
        <v>0.61417793591464498</v>
      </c>
      <c r="M151" s="124">
        <f t="shared" si="71"/>
        <v>0.62903368816238447</v>
      </c>
      <c r="N151" s="124">
        <f t="shared" si="71"/>
        <v>0.64064379848337338</v>
      </c>
      <c r="O151" s="124">
        <f t="shared" si="71"/>
        <v>0.63739948701596905</v>
      </c>
      <c r="P151" s="124">
        <f t="shared" si="71"/>
        <v>0.64509320402939629</v>
      </c>
      <c r="Q151" s="124">
        <f t="shared" si="71"/>
        <v>0.65039102542615312</v>
      </c>
      <c r="R151" s="124">
        <f t="shared" ref="R151:V151" si="72">IF(R132=0,"",R132/R113)</f>
        <v>0.66116782732044888</v>
      </c>
      <c r="S151" s="124">
        <f t="shared" si="72"/>
        <v>0.65576089893934209</v>
      </c>
      <c r="T151" s="124">
        <f t="shared" si="72"/>
        <v>0.65941381416619316</v>
      </c>
      <c r="U151" s="124">
        <f t="shared" si="72"/>
        <v>0.66677137507984563</v>
      </c>
      <c r="V151" s="124">
        <f t="shared" si="72"/>
        <v>0.68820429800426974</v>
      </c>
      <c r="W151" s="124">
        <f t="shared" ref="W151:Y151" si="73">IF(W132=0,"",W132/W113)</f>
        <v>0.69163042381555317</v>
      </c>
      <c r="X151" s="124">
        <f t="shared" si="73"/>
        <v>0.70061044049452625</v>
      </c>
      <c r="Y151" s="124">
        <f t="shared" si="73"/>
        <v>0.71094758978106709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0.57350026581398728</v>
      </c>
      <c r="C152" s="111">
        <f t="shared" si="74"/>
        <v>0.57424883338550381</v>
      </c>
      <c r="D152" s="111">
        <f t="shared" si="74"/>
        <v>0.57492132773002824</v>
      </c>
      <c r="E152" s="111">
        <f t="shared" si="74"/>
        <v>0.57599860064003217</v>
      </c>
      <c r="F152" s="111">
        <f t="shared" si="74"/>
        <v>0.5772543978411766</v>
      </c>
      <c r="G152" s="111">
        <f t="shared" si="74"/>
        <v>0.5785080038640561</v>
      </c>
      <c r="H152" s="111">
        <f t="shared" si="74"/>
        <v>0.57999351392652965</v>
      </c>
      <c r="I152" s="111">
        <f t="shared" si="74"/>
        <v>0.58071400122708505</v>
      </c>
      <c r="J152" s="111">
        <f t="shared" si="74"/>
        <v>0.58088000488115898</v>
      </c>
      <c r="K152" s="111">
        <f t="shared" si="74"/>
        <v>0.58112010533886316</v>
      </c>
      <c r="L152" s="111">
        <f t="shared" si="74"/>
        <v>0.5814055486399371</v>
      </c>
      <c r="M152" s="111">
        <f t="shared" si="74"/>
        <v>0.58179028648227771</v>
      </c>
      <c r="N152" s="111">
        <f t="shared" si="74"/>
        <v>0.58225444685705996</v>
      </c>
      <c r="O152" s="111">
        <f t="shared" si="74"/>
        <v>0.5826615714561213</v>
      </c>
      <c r="P152" s="111">
        <f t="shared" si="74"/>
        <v>0.58282561122406751</v>
      </c>
      <c r="Q152" s="111">
        <f t="shared" si="74"/>
        <v>0.58304245851105385</v>
      </c>
      <c r="R152" s="111">
        <f t="shared" ref="R152:V152" si="75">IF(R133=0,"",R133/R114)</f>
        <v>0.5835484695372638</v>
      </c>
      <c r="S152" s="111">
        <f t="shared" si="75"/>
        <v>0.58490566261093935</v>
      </c>
      <c r="T152" s="111">
        <f t="shared" si="75"/>
        <v>0.58693374907962081</v>
      </c>
      <c r="U152" s="111">
        <f t="shared" si="75"/>
        <v>0.58954521577110885</v>
      </c>
      <c r="V152" s="111">
        <f t="shared" si="75"/>
        <v>0.59227179650828232</v>
      </c>
      <c r="W152" s="111">
        <f t="shared" ref="W152:Y152" si="76">IF(W133=0,"",W133/W114)</f>
        <v>0.59474002451333319</v>
      </c>
      <c r="X152" s="111">
        <f t="shared" si="76"/>
        <v>0.59622896148441351</v>
      </c>
      <c r="Y152" s="111">
        <f t="shared" si="76"/>
        <v>0.59788080133199539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0.73418463955709468</v>
      </c>
      <c r="C153" s="45">
        <f t="shared" si="77"/>
        <v>0.73620843875943798</v>
      </c>
      <c r="D153" s="45">
        <f t="shared" si="77"/>
        <v>0.73657646870399218</v>
      </c>
      <c r="E153" s="45">
        <f t="shared" si="77"/>
        <v>0.73708564451862379</v>
      </c>
      <c r="F153" s="45">
        <f t="shared" si="77"/>
        <v>0.74142662600502152</v>
      </c>
      <c r="G153" s="45">
        <f t="shared" si="77"/>
        <v>0.74653759255638086</v>
      </c>
      <c r="H153" s="45">
        <f t="shared" si="77"/>
        <v>0.75050607718387641</v>
      </c>
      <c r="I153" s="45">
        <f t="shared" si="77"/>
        <v>0.75213772867097872</v>
      </c>
      <c r="J153" s="45">
        <f t="shared" si="77"/>
        <v>0.75281273426275253</v>
      </c>
      <c r="K153" s="45">
        <f t="shared" si="77"/>
        <v>0.75404297338772819</v>
      </c>
      <c r="L153" s="45">
        <f t="shared" si="77"/>
        <v>0.75533616240679524</v>
      </c>
      <c r="M153" s="45">
        <f t="shared" si="77"/>
        <v>0.75746754065914779</v>
      </c>
      <c r="N153" s="45">
        <f t="shared" si="77"/>
        <v>0.76043315595236982</v>
      </c>
      <c r="O153" s="45">
        <f t="shared" si="77"/>
        <v>0.76306545913976964</v>
      </c>
      <c r="P153" s="45">
        <f t="shared" si="77"/>
        <v>0.76553456142351717</v>
      </c>
      <c r="Q153" s="45">
        <f t="shared" si="77"/>
        <v>0.76890233784540918</v>
      </c>
      <c r="R153" s="45">
        <f t="shared" ref="R153:V153" si="78">IF(R134=0,"",R134/R115)</f>
        <v>0.77391654829537004</v>
      </c>
      <c r="S153" s="45">
        <f t="shared" si="78"/>
        <v>0.78039143788430854</v>
      </c>
      <c r="T153" s="45">
        <f t="shared" si="78"/>
        <v>0.79084062763010587</v>
      </c>
      <c r="U153" s="45">
        <f t="shared" si="78"/>
        <v>0.80493583696842863</v>
      </c>
      <c r="V153" s="45">
        <f t="shared" si="78"/>
        <v>0.82054443426135137</v>
      </c>
      <c r="W153" s="45">
        <f t="shared" ref="W153:Y153" si="79">IF(W134=0,"",W134/W115)</f>
        <v>0.83214235124069824</v>
      </c>
      <c r="X153" s="45">
        <f t="shared" si="79"/>
        <v>0.84268576372880499</v>
      </c>
      <c r="Y153" s="45">
        <f t="shared" si="79"/>
        <v>0.85310126209385095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121.84958338261467</v>
      </c>
      <c r="C155" s="117">
        <f t="shared" si="80"/>
        <v>118.14745564622139</v>
      </c>
      <c r="D155" s="117">
        <f t="shared" si="80"/>
        <v>116.39713881932893</v>
      </c>
      <c r="E155" s="117">
        <f t="shared" si="80"/>
        <v>115.06799847492252</v>
      </c>
      <c r="F155" s="117">
        <f t="shared" si="80"/>
        <v>108.79430603999592</v>
      </c>
      <c r="G155" s="117">
        <f t="shared" si="80"/>
        <v>102.9578866242307</v>
      </c>
      <c r="H155" s="117">
        <f t="shared" si="80"/>
        <v>96.508034987320045</v>
      </c>
      <c r="I155" s="117">
        <f t="shared" si="80"/>
        <v>83.142494254724411</v>
      </c>
      <c r="J155" s="117">
        <f t="shared" si="80"/>
        <v>68.765194492601509</v>
      </c>
      <c r="K155" s="117">
        <f t="shared" si="80"/>
        <v>61.809528830081099</v>
      </c>
      <c r="L155" s="117">
        <f t="shared" si="80"/>
        <v>59.028830246094763</v>
      </c>
      <c r="M155" s="117">
        <f t="shared" si="80"/>
        <v>43.22280983379936</v>
      </c>
      <c r="N155" s="117">
        <f t="shared" si="80"/>
        <v>33.409383639938895</v>
      </c>
      <c r="O155" s="117">
        <f t="shared" si="80"/>
        <v>34.948519491503127</v>
      </c>
      <c r="P155" s="117">
        <f t="shared" si="80"/>
        <v>30.654858899330403</v>
      </c>
      <c r="Q155" s="117">
        <f t="shared" si="80"/>
        <v>30.680238713617875</v>
      </c>
      <c r="R155" s="117">
        <f t="shared" ref="R155:V155" si="81">R156+R159+R161+R170</f>
        <v>26.037679562508469</v>
      </c>
      <c r="S155" s="117">
        <f t="shared" si="81"/>
        <v>34.576127097598196</v>
      </c>
      <c r="T155" s="117">
        <f t="shared" si="81"/>
        <v>37.089877114284938</v>
      </c>
      <c r="U155" s="117">
        <f t="shared" si="81"/>
        <v>37.356542862658181</v>
      </c>
      <c r="V155" s="117">
        <f t="shared" si="81"/>
        <v>48.793270203486244</v>
      </c>
      <c r="W155" s="117">
        <f t="shared" ref="W155:Y155" si="82">W156+W159+W161+W170</f>
        <v>44.766279285682273</v>
      </c>
      <c r="X155" s="117">
        <f t="shared" si="82"/>
        <v>38.780441652255782</v>
      </c>
      <c r="Y155" s="117">
        <f t="shared" si="82"/>
        <v>35.898676428674833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121.84958338261467</v>
      </c>
      <c r="C170" s="122">
        <v>118.14745564622139</v>
      </c>
      <c r="D170" s="122">
        <v>116.39713881932893</v>
      </c>
      <c r="E170" s="122">
        <v>115.06799847492252</v>
      </c>
      <c r="F170" s="122">
        <v>108.79430603999592</v>
      </c>
      <c r="G170" s="122">
        <v>102.9578866242307</v>
      </c>
      <c r="H170" s="122">
        <v>96.508034987320045</v>
      </c>
      <c r="I170" s="122">
        <v>83.142494254724411</v>
      </c>
      <c r="J170" s="122">
        <v>68.765194492601509</v>
      </c>
      <c r="K170" s="122">
        <v>61.809528830081099</v>
      </c>
      <c r="L170" s="122">
        <v>59.028830246094763</v>
      </c>
      <c r="M170" s="122">
        <v>43.22280983379936</v>
      </c>
      <c r="N170" s="122">
        <v>33.409383639938895</v>
      </c>
      <c r="O170" s="122">
        <v>34.948519491503127</v>
      </c>
      <c r="P170" s="122">
        <v>30.654858899330403</v>
      </c>
      <c r="Q170" s="122">
        <v>30.680238713617875</v>
      </c>
      <c r="R170" s="122">
        <v>26.037679562508469</v>
      </c>
      <c r="S170" s="122">
        <v>34.576127097598196</v>
      </c>
      <c r="T170" s="122">
        <v>37.089877114284938</v>
      </c>
      <c r="U170" s="122">
        <v>37.356542862658181</v>
      </c>
      <c r="V170" s="122">
        <v>48.793270203486244</v>
      </c>
      <c r="W170" s="122">
        <v>44.766279285682273</v>
      </c>
      <c r="X170" s="122">
        <v>38.780441652255782</v>
      </c>
      <c r="Y170" s="122">
        <v>35.898676428674833</v>
      </c>
      <c r="DA170" s="130" t="s">
        <v>2206</v>
      </c>
    </row>
    <row r="171" spans="1:105" ht="12" customHeight="1" x14ac:dyDescent="0.25">
      <c r="A171" s="97" t="s">
        <v>50</v>
      </c>
      <c r="B171" s="98">
        <v>121.84958338261467</v>
      </c>
      <c r="C171" s="98">
        <v>118.14745564622139</v>
      </c>
      <c r="D171" s="98">
        <v>116.39713881932893</v>
      </c>
      <c r="E171" s="98">
        <v>115.06799847492252</v>
      </c>
      <c r="F171" s="98">
        <v>108.79430603999592</v>
      </c>
      <c r="G171" s="98">
        <v>102.9578866242307</v>
      </c>
      <c r="H171" s="98">
        <v>96.508034987320045</v>
      </c>
      <c r="I171" s="98">
        <v>83.142494254724411</v>
      </c>
      <c r="J171" s="98">
        <v>68.765194492601509</v>
      </c>
      <c r="K171" s="98">
        <v>61.809528830081099</v>
      </c>
      <c r="L171" s="98">
        <v>59.028830246094763</v>
      </c>
      <c r="M171" s="98">
        <v>43.22280983379936</v>
      </c>
      <c r="N171" s="98">
        <v>33.409383639938895</v>
      </c>
      <c r="O171" s="98">
        <v>34.948519491503127</v>
      </c>
      <c r="P171" s="98">
        <v>30.654858899330403</v>
      </c>
      <c r="Q171" s="98">
        <v>30.680238713617875</v>
      </c>
      <c r="R171" s="98">
        <v>26.037679562508469</v>
      </c>
      <c r="S171" s="98">
        <v>34.576127097598196</v>
      </c>
      <c r="T171" s="98">
        <v>37.089877114284938</v>
      </c>
      <c r="U171" s="98">
        <v>37.356542862658181</v>
      </c>
      <c r="V171" s="98">
        <v>48.793270203486244</v>
      </c>
      <c r="W171" s="98">
        <v>44.766279285682273</v>
      </c>
      <c r="X171" s="98">
        <v>38.780441652255782</v>
      </c>
      <c r="Y171" s="98">
        <v>35.898676428674833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10414.438400110286</v>
      </c>
      <c r="C174" s="117">
        <f t="shared" si="87"/>
        <v>11950.460084880233</v>
      </c>
      <c r="D174" s="117">
        <f t="shared" si="87"/>
        <v>10718.093469640364</v>
      </c>
      <c r="E174" s="117">
        <f t="shared" si="87"/>
        <v>11722.341949412854</v>
      </c>
      <c r="F174" s="117">
        <f t="shared" si="87"/>
        <v>12321.09703550686</v>
      </c>
      <c r="G174" s="117">
        <f t="shared" si="87"/>
        <v>13112.61899656284</v>
      </c>
      <c r="H174" s="117">
        <f t="shared" si="87"/>
        <v>12696.70446031398</v>
      </c>
      <c r="I174" s="117">
        <f t="shared" si="87"/>
        <v>12261.22333033615</v>
      </c>
      <c r="J174" s="117">
        <f t="shared" si="87"/>
        <v>11579.832819971107</v>
      </c>
      <c r="K174" s="117">
        <f t="shared" si="87"/>
        <v>11982.090924361422</v>
      </c>
      <c r="L174" s="117">
        <f t="shared" si="87"/>
        <v>13230.666602021864</v>
      </c>
      <c r="M174" s="117">
        <f t="shared" si="87"/>
        <v>12699.015380099952</v>
      </c>
      <c r="N174" s="117">
        <f t="shared" si="87"/>
        <v>12948.344987837372</v>
      </c>
      <c r="O174" s="117">
        <f t="shared" si="87"/>
        <v>12854.640527513948</v>
      </c>
      <c r="P174" s="117">
        <f t="shared" si="87"/>
        <v>10986.62727928715</v>
      </c>
      <c r="Q174" s="117">
        <f t="shared" si="87"/>
        <v>12173.069744458771</v>
      </c>
      <c r="R174" s="117">
        <f t="shared" ref="R174:V174" si="88">R175+R178+R180+R189</f>
        <v>12876.609122184613</v>
      </c>
      <c r="S174" s="117">
        <f t="shared" si="88"/>
        <v>13280.072934515409</v>
      </c>
      <c r="T174" s="117">
        <f t="shared" si="88"/>
        <v>12569.812318006061</v>
      </c>
      <c r="U174" s="117">
        <f t="shared" si="88"/>
        <v>12404.745067790001</v>
      </c>
      <c r="V174" s="117">
        <f t="shared" si="88"/>
        <v>13269.409426811606</v>
      </c>
      <c r="W174" s="117">
        <f t="shared" ref="W174:Y174" si="89">W175+W178+W180+W189</f>
        <v>14236.87861862675</v>
      </c>
      <c r="X174" s="117">
        <f t="shared" si="89"/>
        <v>13172.365659301149</v>
      </c>
      <c r="Y174" s="117">
        <f t="shared" si="89"/>
        <v>12376.208319098545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8351.4816880652379</v>
      </c>
      <c r="C175" s="122">
        <f t="shared" si="90"/>
        <v>9748.3520738398165</v>
      </c>
      <c r="D175" s="122">
        <f t="shared" si="90"/>
        <v>8595.6120047688401</v>
      </c>
      <c r="E175" s="122">
        <f t="shared" si="90"/>
        <v>9544.9054552053367</v>
      </c>
      <c r="F175" s="122">
        <f t="shared" si="90"/>
        <v>9969.6940101770469</v>
      </c>
      <c r="G175" s="122">
        <f t="shared" si="90"/>
        <v>10887.256568384519</v>
      </c>
      <c r="H175" s="122">
        <f t="shared" si="90"/>
        <v>10452.007426844259</v>
      </c>
      <c r="I175" s="122">
        <f t="shared" si="90"/>
        <v>9971.6672675410646</v>
      </c>
      <c r="J175" s="122">
        <f t="shared" si="90"/>
        <v>9382.1740248208116</v>
      </c>
      <c r="K175" s="122">
        <f t="shared" si="90"/>
        <v>9874.9317170241975</v>
      </c>
      <c r="L175" s="122">
        <f t="shared" si="90"/>
        <v>11039.475869846176</v>
      </c>
      <c r="M175" s="122">
        <f t="shared" si="90"/>
        <v>10692.063811050015</v>
      </c>
      <c r="N175" s="122">
        <f t="shared" si="90"/>
        <v>11086.969707066582</v>
      </c>
      <c r="O175" s="122">
        <f t="shared" si="90"/>
        <v>10995.213660510979</v>
      </c>
      <c r="P175" s="122">
        <f t="shared" si="90"/>
        <v>9128.3961160146719</v>
      </c>
      <c r="Q175" s="122">
        <f t="shared" si="90"/>
        <v>10144.246895718292</v>
      </c>
      <c r="R175" s="122">
        <f t="shared" ref="R175:V175" si="91">SUM(R176:R177)</f>
        <v>10813.875973427128</v>
      </c>
      <c r="S175" s="122">
        <f t="shared" si="91"/>
        <v>11110.217142494104</v>
      </c>
      <c r="T175" s="122">
        <f t="shared" si="91"/>
        <v>10341.969402086585</v>
      </c>
      <c r="U175" s="122">
        <f t="shared" si="91"/>
        <v>10132.104878216376</v>
      </c>
      <c r="V175" s="122">
        <f t="shared" si="91"/>
        <v>10650.125241304662</v>
      </c>
      <c r="W175" s="122">
        <f t="shared" ref="W175:Y175" si="92">SUM(W176:W177)</f>
        <v>11737.497642463804</v>
      </c>
      <c r="X175" s="122">
        <f t="shared" si="92"/>
        <v>10782.940082220159</v>
      </c>
      <c r="Y175" s="122">
        <f t="shared" si="92"/>
        <v>9944.8927269935575</v>
      </c>
      <c r="DA175" s="130" t="s">
        <v>2360</v>
      </c>
    </row>
    <row r="176" spans="1:105" ht="12" customHeight="1" x14ac:dyDescent="0.25">
      <c r="A176" s="97" t="s">
        <v>198</v>
      </c>
      <c r="B176" s="98">
        <v>8323.4215080585673</v>
      </c>
      <c r="C176" s="98">
        <v>9716.1291454387701</v>
      </c>
      <c r="D176" s="98">
        <v>8567.6204061117951</v>
      </c>
      <c r="E176" s="98">
        <v>9514.5597250535357</v>
      </c>
      <c r="F176" s="98">
        <v>9938.161835974548</v>
      </c>
      <c r="G176" s="98">
        <v>10853.551032701234</v>
      </c>
      <c r="H176" s="98">
        <v>10420.300631063114</v>
      </c>
      <c r="I176" s="98">
        <v>9941.8031732483632</v>
      </c>
      <c r="J176" s="98">
        <v>9354.3178232677656</v>
      </c>
      <c r="K176" s="98">
        <v>9845.990371085014</v>
      </c>
      <c r="L176" s="98">
        <v>11007.406007818781</v>
      </c>
      <c r="M176" s="98">
        <v>10661.378503121286</v>
      </c>
      <c r="N176" s="98">
        <v>11056.199563221917</v>
      </c>
      <c r="O176" s="98">
        <v>10964.733968854753</v>
      </c>
      <c r="P176" s="98">
        <v>9103.0181913694232</v>
      </c>
      <c r="Q176" s="98">
        <v>10115.978464753876</v>
      </c>
      <c r="R176" s="98">
        <v>10783.810645024792</v>
      </c>
      <c r="S176" s="98">
        <v>11079.153301612325</v>
      </c>
      <c r="T176" s="98">
        <v>10313.017726280303</v>
      </c>
      <c r="U176" s="98">
        <v>10103.679441320475</v>
      </c>
      <c r="V176" s="98">
        <v>10619.615859253376</v>
      </c>
      <c r="W176" s="98">
        <v>11703.770079194996</v>
      </c>
      <c r="X176" s="98">
        <v>10752.13788028618</v>
      </c>
      <c r="Y176" s="98">
        <v>9916.5243541167201</v>
      </c>
      <c r="DA176" s="63" t="s">
        <v>2361</v>
      </c>
    </row>
    <row r="177" spans="1:105" ht="12" customHeight="1" x14ac:dyDescent="0.25">
      <c r="A177" s="97" t="s">
        <v>53</v>
      </c>
      <c r="B177" s="98">
        <v>28.060180006670205</v>
      </c>
      <c r="C177" s="98">
        <v>32.222928401047191</v>
      </c>
      <c r="D177" s="98">
        <v>27.991598657045444</v>
      </c>
      <c r="E177" s="98">
        <v>30.345730151801039</v>
      </c>
      <c r="F177" s="98">
        <v>31.532174202499203</v>
      </c>
      <c r="G177" s="98">
        <v>33.705535683283522</v>
      </c>
      <c r="H177" s="98">
        <v>31.706795781145651</v>
      </c>
      <c r="I177" s="98">
        <v>29.864094292701868</v>
      </c>
      <c r="J177" s="98">
        <v>27.856201553046951</v>
      </c>
      <c r="K177" s="98">
        <v>28.941345939183023</v>
      </c>
      <c r="L177" s="98">
        <v>32.069862027394883</v>
      </c>
      <c r="M177" s="98">
        <v>30.685307928729184</v>
      </c>
      <c r="N177" s="98">
        <v>30.77014384466565</v>
      </c>
      <c r="O177" s="98">
        <v>30.47969165622651</v>
      </c>
      <c r="P177" s="98">
        <v>25.377924645249269</v>
      </c>
      <c r="Q177" s="98">
        <v>28.268430964414961</v>
      </c>
      <c r="R177" s="98">
        <v>30.065328402335485</v>
      </c>
      <c r="S177" s="98">
        <v>31.063840881779502</v>
      </c>
      <c r="T177" s="98">
        <v>28.951675806282445</v>
      </c>
      <c r="U177" s="98">
        <v>28.425436895900841</v>
      </c>
      <c r="V177" s="98">
        <v>30.509382051287499</v>
      </c>
      <c r="W177" s="98">
        <v>33.727563268808026</v>
      </c>
      <c r="X177" s="98">
        <v>30.802201933977827</v>
      </c>
      <c r="Y177" s="98">
        <v>28.368372876836837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0.95814964743891695</v>
      </c>
      <c r="C178" s="122">
        <f t="shared" si="93"/>
        <v>1.1746688313676608</v>
      </c>
      <c r="D178" s="122">
        <f t="shared" si="93"/>
        <v>1.8999019759598719</v>
      </c>
      <c r="E178" s="122">
        <f t="shared" si="93"/>
        <v>3.1529298773417529</v>
      </c>
      <c r="F178" s="122">
        <f t="shared" si="93"/>
        <v>1.9049317343641365</v>
      </c>
      <c r="G178" s="122">
        <f t="shared" si="93"/>
        <v>2.4510122505337355</v>
      </c>
      <c r="H178" s="122">
        <f t="shared" si="93"/>
        <v>4.7562574820482419</v>
      </c>
      <c r="I178" s="122">
        <f t="shared" si="93"/>
        <v>7.8169660716223666</v>
      </c>
      <c r="J178" s="122">
        <f t="shared" si="93"/>
        <v>5.836543853870265</v>
      </c>
      <c r="K178" s="122">
        <f t="shared" si="93"/>
        <v>6.9618446606068156</v>
      </c>
      <c r="L178" s="122">
        <f t="shared" si="93"/>
        <v>9.4914014757034604</v>
      </c>
      <c r="M178" s="122">
        <f t="shared" si="93"/>
        <v>10.444276405257652</v>
      </c>
      <c r="N178" s="122">
        <f t="shared" si="93"/>
        <v>22.042405850735538</v>
      </c>
      <c r="O178" s="122">
        <f t="shared" si="93"/>
        <v>15.522222182548003</v>
      </c>
      <c r="P178" s="122">
        <f t="shared" si="93"/>
        <v>11.264502029228684</v>
      </c>
      <c r="Q178" s="122">
        <f t="shared" si="93"/>
        <v>17.430280921170475</v>
      </c>
      <c r="R178" s="122">
        <f t="shared" si="93"/>
        <v>16.236145118288189</v>
      </c>
      <c r="S178" s="122">
        <f t="shared" si="93"/>
        <v>17.50991550157784</v>
      </c>
      <c r="T178" s="122">
        <f t="shared" si="93"/>
        <v>22.633990281047492</v>
      </c>
      <c r="U178" s="122">
        <f t="shared" si="93"/>
        <v>30.941173165455638</v>
      </c>
      <c r="V178" s="122">
        <f t="shared" si="93"/>
        <v>17.869776816485629</v>
      </c>
      <c r="W178" s="122">
        <f t="shared" si="93"/>
        <v>67.194636855163154</v>
      </c>
      <c r="X178" s="122">
        <f t="shared" si="93"/>
        <v>68.133795374766635</v>
      </c>
      <c r="Y178" s="122">
        <f t="shared" si="93"/>
        <v>56.914860773975747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0.95814964743891695</v>
      </c>
      <c r="C179" s="98">
        <f>RES_hhdet_fech!C129</f>
        <v>1.1746688313676608</v>
      </c>
      <c r="D179" s="98">
        <f>RES_hhdet_fech!D129</f>
        <v>1.8999019759598719</v>
      </c>
      <c r="E179" s="98">
        <f>RES_hhdet_fech!E129</f>
        <v>3.1529298773417529</v>
      </c>
      <c r="F179" s="98">
        <f>RES_hhdet_fech!F129</f>
        <v>1.9049317343641365</v>
      </c>
      <c r="G179" s="98">
        <f>RES_hhdet_fech!G129</f>
        <v>2.4510122505337355</v>
      </c>
      <c r="H179" s="98">
        <f>RES_hhdet_fech!H129</f>
        <v>4.7562574820482419</v>
      </c>
      <c r="I179" s="98">
        <f>RES_hhdet_fech!I129</f>
        <v>7.8169660716223666</v>
      </c>
      <c r="J179" s="98">
        <f>RES_hhdet_fech!J129</f>
        <v>5.836543853870265</v>
      </c>
      <c r="K179" s="98">
        <f>RES_hhdet_fech!K129</f>
        <v>6.9618446606068156</v>
      </c>
      <c r="L179" s="98">
        <f>RES_hhdet_fech!L129</f>
        <v>9.4914014757034604</v>
      </c>
      <c r="M179" s="98">
        <f>RES_hhdet_fech!M129</f>
        <v>10.444276405257652</v>
      </c>
      <c r="N179" s="98">
        <f>RES_hhdet_fech!N129</f>
        <v>22.042405850735538</v>
      </c>
      <c r="O179" s="98">
        <f>RES_hhdet_fech!O129</f>
        <v>15.522222182548003</v>
      </c>
      <c r="P179" s="98">
        <f>RES_hhdet_fech!P129</f>
        <v>11.264502029228684</v>
      </c>
      <c r="Q179" s="98">
        <f>RES_hhdet_fech!Q129</f>
        <v>17.430280921170475</v>
      </c>
      <c r="R179" s="98">
        <f>RES_hhdet_fech!R129</f>
        <v>16.236145118288189</v>
      </c>
      <c r="S179" s="98">
        <f>RES_hhdet_fech!S129</f>
        <v>17.50991550157784</v>
      </c>
      <c r="T179" s="98">
        <f>RES_hhdet_fech!T129</f>
        <v>22.633990281047492</v>
      </c>
      <c r="U179" s="98">
        <f>RES_hhdet_fech!U129</f>
        <v>30.941173165455638</v>
      </c>
      <c r="V179" s="98">
        <f>RES_hhdet_fech!V129</f>
        <v>17.869776816485629</v>
      </c>
      <c r="W179" s="98">
        <f>RES_hhdet_fech!W129</f>
        <v>67.194636855163154</v>
      </c>
      <c r="X179" s="98">
        <f>RES_hhdet_fech!X129</f>
        <v>68.133795374766635</v>
      </c>
      <c r="Y179" s="98">
        <f>RES_hhdet_fech!Y129</f>
        <v>56.914860773975747</v>
      </c>
      <c r="DA179" s="63" t="s">
        <v>2364</v>
      </c>
    </row>
    <row r="180" spans="1:105" ht="12" customHeight="1" x14ac:dyDescent="0.25">
      <c r="A180" s="121" t="s">
        <v>55</v>
      </c>
      <c r="B180" s="122">
        <v>1345.5462635034041</v>
      </c>
      <c r="C180" s="122">
        <v>1466.3185554240604</v>
      </c>
      <c r="D180" s="122">
        <v>1357.8926085797589</v>
      </c>
      <c r="E180" s="122">
        <v>1394.5277310139631</v>
      </c>
      <c r="F180" s="122">
        <v>1591.7908741495321</v>
      </c>
      <c r="G180" s="122">
        <v>1478.4766128877984</v>
      </c>
      <c r="H180" s="122">
        <v>1512.5327061823023</v>
      </c>
      <c r="I180" s="122">
        <v>1612.4107286867425</v>
      </c>
      <c r="J180" s="122">
        <v>1586.7658985629644</v>
      </c>
      <c r="K180" s="122">
        <v>1522.5983861223383</v>
      </c>
      <c r="L180" s="122">
        <v>1580.7735726533476</v>
      </c>
      <c r="M180" s="122">
        <v>1488.3502638678954</v>
      </c>
      <c r="N180" s="122">
        <v>1406.4916403548414</v>
      </c>
      <c r="O180" s="122">
        <v>1398.92185100047</v>
      </c>
      <c r="P180" s="122">
        <v>1424.8606425187568</v>
      </c>
      <c r="Q180" s="122">
        <v>1564.6681304040278</v>
      </c>
      <c r="R180" s="122">
        <v>1632.7724735066251</v>
      </c>
      <c r="S180" s="122">
        <v>1637.336463487316</v>
      </c>
      <c r="T180" s="122">
        <v>1657.0347811375539</v>
      </c>
      <c r="U180" s="122">
        <v>1680.91441121306</v>
      </c>
      <c r="V180" s="122">
        <v>1776.9686087878858</v>
      </c>
      <c r="W180" s="122">
        <v>1678.2523276585875</v>
      </c>
      <c r="X180" s="122">
        <v>1643.0516127485391</v>
      </c>
      <c r="Y180" s="122">
        <v>1728.042776488852</v>
      </c>
      <c r="DA180" s="130" t="s">
        <v>2365</v>
      </c>
    </row>
    <row r="181" spans="1:105" ht="12" customHeight="1" x14ac:dyDescent="0.25">
      <c r="A181" s="97" t="s">
        <v>128</v>
      </c>
      <c r="B181" s="98">
        <v>1325.475721818055</v>
      </c>
      <c r="C181" s="98">
        <v>1449.2116869955673</v>
      </c>
      <c r="D181" s="98">
        <v>1330.5067045631095</v>
      </c>
      <c r="E181" s="98">
        <v>1354.6079335858626</v>
      </c>
      <c r="F181" s="98">
        <v>1571.9745863270728</v>
      </c>
      <c r="G181" s="98">
        <v>1454.877869583702</v>
      </c>
      <c r="H181" s="98">
        <v>1474.930502722772</v>
      </c>
      <c r="I181" s="98">
        <v>1590.1357252919377</v>
      </c>
      <c r="J181" s="98">
        <v>1550.4928983059194</v>
      </c>
      <c r="K181" s="98">
        <v>1486.4116267644431</v>
      </c>
      <c r="L181" s="98">
        <v>1550.9616147695083</v>
      </c>
      <c r="M181" s="98">
        <v>1451.3471838263395</v>
      </c>
      <c r="N181" s="98">
        <v>1391.5571909544567</v>
      </c>
      <c r="O181" s="98">
        <v>1382.6628129714165</v>
      </c>
      <c r="P181" s="98">
        <v>1404.7443159731488</v>
      </c>
      <c r="Q181" s="98">
        <v>1524.9207177009073</v>
      </c>
      <c r="R181" s="98">
        <v>1601.5355408213272</v>
      </c>
      <c r="S181" s="98">
        <v>1609.9565693122995</v>
      </c>
      <c r="T181" s="98">
        <v>1631.2539544346814</v>
      </c>
      <c r="U181" s="98">
        <v>1656.925923164986</v>
      </c>
      <c r="V181" s="98">
        <v>1742.9552181688143</v>
      </c>
      <c r="W181" s="98">
        <v>1665.0383778649714</v>
      </c>
      <c r="X181" s="98">
        <v>1632.8858468845958</v>
      </c>
      <c r="Y181" s="98">
        <v>1714.4864106606833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1147.0756320767616</v>
      </c>
      <c r="D182" s="98">
        <v>1051.9710423075403</v>
      </c>
      <c r="E182" s="98">
        <v>1088.3857865798602</v>
      </c>
      <c r="F182" s="98">
        <v>1251.8950242018886</v>
      </c>
      <c r="G182" s="98">
        <v>1150.5238021203836</v>
      </c>
      <c r="H182" s="98">
        <v>1194.9194816436036</v>
      </c>
      <c r="I182" s="98">
        <v>1273.6707350669312</v>
      </c>
      <c r="J182" s="98">
        <v>1256.3861672557625</v>
      </c>
      <c r="K182" s="98">
        <v>1201.768659375934</v>
      </c>
      <c r="L182" s="98">
        <v>1256.282808477607</v>
      </c>
      <c r="M182" s="98">
        <v>1194.0851370905953</v>
      </c>
      <c r="N182" s="98">
        <v>1120.9072921618779</v>
      </c>
      <c r="O182" s="98">
        <v>1125.1550787482727</v>
      </c>
      <c r="P182" s="98">
        <v>1145.3577686590302</v>
      </c>
      <c r="Q182" s="98">
        <v>1274.8014203048256</v>
      </c>
      <c r="R182" s="98">
        <v>1337.2560048382113</v>
      </c>
      <c r="S182" s="98">
        <v>1342.1764631429148</v>
      </c>
      <c r="T182" s="98">
        <v>1366.980719982525</v>
      </c>
      <c r="U182" s="98">
        <v>1393.0710728097811</v>
      </c>
      <c r="V182" s="98">
        <v>1480.6456010450047</v>
      </c>
      <c r="W182" s="98">
        <v>1400.0590686251387</v>
      </c>
      <c r="X182" s="98">
        <v>1390.0553222745291</v>
      </c>
      <c r="Y182" s="98">
        <v>1483.694618187782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328.17108459530618</v>
      </c>
      <c r="D183" s="101">
        <v>294.97062005776996</v>
      </c>
      <c r="E183" s="101">
        <v>367.33748231554227</v>
      </c>
      <c r="F183" s="101">
        <v>363.73950281905144</v>
      </c>
      <c r="G183" s="101">
        <v>289.14292113776219</v>
      </c>
      <c r="H183" s="101">
        <v>396.136985027234</v>
      </c>
      <c r="I183" s="101">
        <v>348.35356560646755</v>
      </c>
      <c r="J183" s="101">
        <v>389.00214589486217</v>
      </c>
      <c r="K183" s="101">
        <v>345.48620589159583</v>
      </c>
      <c r="L183" s="101">
        <v>346.98255127320033</v>
      </c>
      <c r="M183" s="101">
        <v>375.34536668846744</v>
      </c>
      <c r="N183" s="101">
        <v>219.50969498131144</v>
      </c>
      <c r="O183" s="101">
        <v>235.43363949289468</v>
      </c>
      <c r="P183" s="101">
        <v>246.02353332759836</v>
      </c>
      <c r="Q183" s="101">
        <v>404.65720151663402</v>
      </c>
      <c r="R183" s="101">
        <v>411.60868662798089</v>
      </c>
      <c r="S183" s="101">
        <v>389.91433837261098</v>
      </c>
      <c r="T183" s="101">
        <v>406.16674858815065</v>
      </c>
      <c r="U183" s="101">
        <v>405.96737796952476</v>
      </c>
      <c r="V183" s="101">
        <v>465.56336552828765</v>
      </c>
      <c r="W183" s="101">
        <v>354.39482700281434</v>
      </c>
      <c r="X183" s="101">
        <v>411.20920525393007</v>
      </c>
      <c r="Y183" s="101">
        <v>536.05080727332461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818.90454748145544</v>
      </c>
      <c r="D184" s="104">
        <v>757.00042224977039</v>
      </c>
      <c r="E184" s="104">
        <v>721.04830426431806</v>
      </c>
      <c r="F184" s="104">
        <v>888.15552138283715</v>
      </c>
      <c r="G184" s="104">
        <v>861.38088098262142</v>
      </c>
      <c r="H184" s="104">
        <v>798.78249661636971</v>
      </c>
      <c r="I184" s="104">
        <v>925.31716946046333</v>
      </c>
      <c r="J184" s="104">
        <v>867.38402136090008</v>
      </c>
      <c r="K184" s="104">
        <v>856.28245348433836</v>
      </c>
      <c r="L184" s="104">
        <v>909.30025720440653</v>
      </c>
      <c r="M184" s="104">
        <v>818.73977040212787</v>
      </c>
      <c r="N184" s="104">
        <v>901.39759718056644</v>
      </c>
      <c r="O184" s="104">
        <v>889.72143925537819</v>
      </c>
      <c r="P184" s="104">
        <v>899.33423533143173</v>
      </c>
      <c r="Q184" s="104">
        <v>870.14421878819155</v>
      </c>
      <c r="R184" s="104">
        <v>925.64731821023031</v>
      </c>
      <c r="S184" s="104">
        <v>952.26212477030401</v>
      </c>
      <c r="T184" s="104">
        <v>960.81397139437422</v>
      </c>
      <c r="U184" s="104">
        <v>987.10369484025625</v>
      </c>
      <c r="V184" s="104">
        <v>1015.0822355167172</v>
      </c>
      <c r="W184" s="104">
        <v>1045.6642416223244</v>
      </c>
      <c r="X184" s="104">
        <v>978.84611702059874</v>
      </c>
      <c r="Y184" s="104">
        <v>947.64381091445728</v>
      </c>
      <c r="DA184" s="132" t="s">
        <v>2369</v>
      </c>
    </row>
    <row r="185" spans="1:105" ht="12" customHeight="1" x14ac:dyDescent="0.25">
      <c r="A185" s="106" t="s">
        <v>122</v>
      </c>
      <c r="B185" s="101">
        <v>1695.4711598836152</v>
      </c>
      <c r="C185" s="101">
        <v>1757.9353165351779</v>
      </c>
      <c r="D185" s="101">
        <v>1781.350572055107</v>
      </c>
      <c r="E185" s="101">
        <v>1958.5628474203618</v>
      </c>
      <c r="F185" s="101">
        <v>1859.1251622223033</v>
      </c>
      <c r="G185" s="101">
        <v>1784.6502631338744</v>
      </c>
      <c r="H185" s="101">
        <v>1980.2060457303978</v>
      </c>
      <c r="I185" s="101">
        <v>1886.659970843657</v>
      </c>
      <c r="J185" s="101">
        <v>2015.0237933717635</v>
      </c>
      <c r="K185" s="101">
        <v>1943.1470683124996</v>
      </c>
      <c r="L185" s="101">
        <v>1944.5919702747556</v>
      </c>
      <c r="M185" s="101">
        <v>1985.5537478891781</v>
      </c>
      <c r="N185" s="101">
        <v>1673.2678392883499</v>
      </c>
      <c r="O185" s="101">
        <v>1675.0102280040808</v>
      </c>
      <c r="P185" s="101">
        <v>1688.9034280586873</v>
      </c>
      <c r="Q185" s="101">
        <v>1948.5453810504209</v>
      </c>
      <c r="R185" s="101">
        <v>1921.975645652193</v>
      </c>
      <c r="S185" s="101">
        <v>1895.3195577833646</v>
      </c>
      <c r="T185" s="101">
        <v>1901.202446889848</v>
      </c>
      <c r="U185" s="101">
        <v>1911.9344353198503</v>
      </c>
      <c r="V185" s="101">
        <v>2089.9283043616292</v>
      </c>
      <c r="W185" s="101">
        <v>1829.990390848895</v>
      </c>
      <c r="X185" s="101">
        <v>1769.5896927062963</v>
      </c>
      <c r="Y185" s="101">
        <v>1883.0964168722078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1172.1225439494951</v>
      </c>
      <c r="D186" s="104">
        <v>1189.9207992899442</v>
      </c>
      <c r="E186" s="104">
        <v>1356.7995580090346</v>
      </c>
      <c r="F186" s="104">
        <v>1265.0494250096729</v>
      </c>
      <c r="G186" s="104">
        <v>1196.6432776204342</v>
      </c>
      <c r="H186" s="104">
        <v>1394.1041912708602</v>
      </c>
      <c r="I186" s="104">
        <v>1290.7774597094403</v>
      </c>
      <c r="J186" s="104">
        <v>1403.873545432913</v>
      </c>
      <c r="K186" s="104">
        <v>1339.311800304183</v>
      </c>
      <c r="L186" s="104">
        <v>1336.1188641031292</v>
      </c>
      <c r="M186" s="104">
        <v>1395.1096193365545</v>
      </c>
      <c r="N186" s="104">
        <v>1110.703502778681</v>
      </c>
      <c r="O186" s="104">
        <v>1133.5288621689215</v>
      </c>
      <c r="P186" s="104">
        <v>1167.9847661498236</v>
      </c>
      <c r="Q186" s="104">
        <v>1433.0406941543147</v>
      </c>
      <c r="R186" s="104">
        <v>1419.8335593316995</v>
      </c>
      <c r="S186" s="104">
        <v>1401.378423524734</v>
      </c>
      <c r="T186" s="104">
        <v>1420.4921134294107</v>
      </c>
      <c r="U186" s="104">
        <v>1435.7397523401346</v>
      </c>
      <c r="V186" s="104">
        <v>1597.0445395506238</v>
      </c>
      <c r="W186" s="104">
        <v>1388.2066185694291</v>
      </c>
      <c r="X186" s="104">
        <v>1385.2880477626668</v>
      </c>
      <c r="Y186" s="104">
        <v>1526.7983815954635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399.84635577415207</v>
      </c>
      <c r="D187" s="98">
        <v>398.21690772923853</v>
      </c>
      <c r="E187" s="98">
        <v>538.14052808284578</v>
      </c>
      <c r="F187" s="98">
        <v>437.26524720649394</v>
      </c>
      <c r="G187" s="98">
        <v>361.49285815194366</v>
      </c>
      <c r="H187" s="98">
        <v>543.76178051534225</v>
      </c>
      <c r="I187" s="98">
        <v>420.58627362008821</v>
      </c>
      <c r="J187" s="98">
        <v>512.40205108239127</v>
      </c>
      <c r="K187" s="98">
        <v>455.58300263091292</v>
      </c>
      <c r="L187" s="98">
        <v>438.10850126233339</v>
      </c>
      <c r="M187" s="98">
        <v>516.50261199314593</v>
      </c>
      <c r="N187" s="98">
        <v>263.94209107489758</v>
      </c>
      <c r="O187" s="98">
        <v>285.21866122934864</v>
      </c>
      <c r="P187" s="98">
        <v>295.12229586224743</v>
      </c>
      <c r="Q187" s="98">
        <v>517.13464923828485</v>
      </c>
      <c r="R187" s="98">
        <v>494.38771159108353</v>
      </c>
      <c r="S187" s="98">
        <v>460.21013661430567</v>
      </c>
      <c r="T187" s="98">
        <v>474.00123674958894</v>
      </c>
      <c r="U187" s="98">
        <v>467.69119236593707</v>
      </c>
      <c r="V187" s="98">
        <v>554.2906060168998</v>
      </c>
      <c r="W187" s="98">
        <v>387.01968674040734</v>
      </c>
      <c r="X187" s="98">
        <v>442.61973792280423</v>
      </c>
      <c r="Y187" s="98">
        <v>588.62883675950843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772.27618817534324</v>
      </c>
      <c r="D188" s="98">
        <v>791.70389156070553</v>
      </c>
      <c r="E188" s="98">
        <v>818.65902992618896</v>
      </c>
      <c r="F188" s="98">
        <v>827.78417780317898</v>
      </c>
      <c r="G188" s="98">
        <v>835.15041946849055</v>
      </c>
      <c r="H188" s="98">
        <v>850.34241075551779</v>
      </c>
      <c r="I188" s="98">
        <v>870.19118608935196</v>
      </c>
      <c r="J188" s="98">
        <v>891.47149435052177</v>
      </c>
      <c r="K188" s="98">
        <v>883.72879767327015</v>
      </c>
      <c r="L188" s="98">
        <v>898.01036284079578</v>
      </c>
      <c r="M188" s="98">
        <v>878.60700734340821</v>
      </c>
      <c r="N188" s="98">
        <v>846.76141170378355</v>
      </c>
      <c r="O188" s="98">
        <v>848.31020093957295</v>
      </c>
      <c r="P188" s="98">
        <v>872.86247028757612</v>
      </c>
      <c r="Q188" s="98">
        <v>915.90604491603005</v>
      </c>
      <c r="R188" s="98">
        <v>925.44584774061605</v>
      </c>
      <c r="S188" s="98">
        <v>941.16828691042815</v>
      </c>
      <c r="T188" s="98">
        <v>946.49087667982178</v>
      </c>
      <c r="U188" s="98">
        <v>968.0485599741977</v>
      </c>
      <c r="V188" s="98">
        <v>1042.7539335337237</v>
      </c>
      <c r="W188" s="98">
        <v>1001.1869318290218</v>
      </c>
      <c r="X188" s="98">
        <v>942.66830983986256</v>
      </c>
      <c r="Y188" s="98">
        <v>938.16954483595498</v>
      </c>
      <c r="DA188" s="63" t="s">
        <v>2373</v>
      </c>
    </row>
    <row r="189" spans="1:105" ht="12" customHeight="1" x14ac:dyDescent="0.25">
      <c r="A189" s="121" t="s">
        <v>54</v>
      </c>
      <c r="B189" s="122">
        <v>716.45229889420705</v>
      </c>
      <c r="C189" s="122">
        <v>734.61478678498929</v>
      </c>
      <c r="D189" s="122">
        <v>762.68895431580438</v>
      </c>
      <c r="E189" s="122">
        <v>779.75583331621226</v>
      </c>
      <c r="F189" s="122">
        <v>757.70721944591742</v>
      </c>
      <c r="G189" s="122">
        <v>744.43480303998933</v>
      </c>
      <c r="H189" s="122">
        <v>727.40806980537138</v>
      </c>
      <c r="I189" s="122">
        <v>669.32836803671989</v>
      </c>
      <c r="J189" s="122">
        <v>605.05635273346252</v>
      </c>
      <c r="K189" s="122">
        <v>577.59897655427937</v>
      </c>
      <c r="L189" s="122">
        <v>600.92575804663682</v>
      </c>
      <c r="M189" s="122">
        <v>508.15702877678416</v>
      </c>
      <c r="N189" s="122">
        <v>432.84123456521201</v>
      </c>
      <c r="O189" s="122">
        <v>444.98279381994973</v>
      </c>
      <c r="P189" s="122">
        <v>422.10601872449098</v>
      </c>
      <c r="Q189" s="122">
        <v>446.72443741527968</v>
      </c>
      <c r="R189" s="122">
        <v>413.72453013257041</v>
      </c>
      <c r="S189" s="122">
        <v>515.00941303240995</v>
      </c>
      <c r="T189" s="122">
        <v>548.17414450087642</v>
      </c>
      <c r="U189" s="122">
        <v>560.78460519510827</v>
      </c>
      <c r="V189" s="122">
        <v>824.44579990257216</v>
      </c>
      <c r="W189" s="122">
        <v>753.93401164919521</v>
      </c>
      <c r="X189" s="122">
        <v>678.240168957685</v>
      </c>
      <c r="Y189" s="122">
        <v>646.35795484215953</v>
      </c>
      <c r="DA189" s="130" t="s">
        <v>2374</v>
      </c>
    </row>
    <row r="190" spans="1:105" ht="12" customHeight="1" x14ac:dyDescent="0.25">
      <c r="A190" s="97" t="s">
        <v>50</v>
      </c>
      <c r="B190" s="98">
        <v>739.42322048850633</v>
      </c>
      <c r="C190" s="98">
        <v>744.9892253776685</v>
      </c>
      <c r="D190" s="98">
        <v>792.61950664039443</v>
      </c>
      <c r="E190" s="98">
        <v>804.51442869129619</v>
      </c>
      <c r="F190" s="98">
        <v>768.405417611865</v>
      </c>
      <c r="G190" s="98">
        <v>767.2051890890225</v>
      </c>
      <c r="H190" s="98">
        <v>760.13053503717424</v>
      </c>
      <c r="I190" s="98">
        <v>692.46482406732218</v>
      </c>
      <c r="J190" s="98">
        <v>617.11098078059752</v>
      </c>
      <c r="K190" s="98">
        <v>617.62857627893993</v>
      </c>
      <c r="L190" s="98">
        <v>654.09373214243033</v>
      </c>
      <c r="M190" s="98">
        <v>540.49949448074415</v>
      </c>
      <c r="N190" s="98">
        <v>457.85426675134988</v>
      </c>
      <c r="O190" s="98">
        <v>497.62039538334199</v>
      </c>
      <c r="P190" s="98">
        <v>467.61257673710094</v>
      </c>
      <c r="Q190" s="98">
        <v>499.26821378335501</v>
      </c>
      <c r="R190" s="98">
        <v>443.95546955058802</v>
      </c>
      <c r="S190" s="98">
        <v>585.96346493668125</v>
      </c>
      <c r="T190" s="98">
        <v>632.22710960940185</v>
      </c>
      <c r="U190" s="98">
        <v>653.8157629977984</v>
      </c>
      <c r="V190" s="98">
        <v>911.90300139127737</v>
      </c>
      <c r="W190" s="98">
        <v>883.54087859909203</v>
      </c>
      <c r="X190" s="98">
        <v>798.51922741189776</v>
      </c>
      <c r="Y190" s="98">
        <v>759.06395206463958</v>
      </c>
      <c r="DA190" s="63" t="s">
        <v>2375</v>
      </c>
    </row>
    <row r="191" spans="1:105" ht="12" customHeight="1" x14ac:dyDescent="0.25">
      <c r="A191" s="109" t="s">
        <v>120</v>
      </c>
      <c r="B191" s="33">
        <v>521.69827292905734</v>
      </c>
      <c r="C191" s="33">
        <v>650.67520725768566</v>
      </c>
      <c r="D191" s="33">
        <v>497.21479037166853</v>
      </c>
      <c r="E191" s="33">
        <v>513.68861708492614</v>
      </c>
      <c r="F191" s="33">
        <v>652.97668525181712</v>
      </c>
      <c r="G191" s="33">
        <v>575.15708203593567</v>
      </c>
      <c r="H191" s="33">
        <v>537.14759410017882</v>
      </c>
      <c r="I191" s="33">
        <v>552.1970123120434</v>
      </c>
      <c r="J191" s="33">
        <v>550.0333676157677</v>
      </c>
      <c r="K191" s="33">
        <v>429.40004391537622</v>
      </c>
      <c r="L191" s="33">
        <v>445.09293443174539</v>
      </c>
      <c r="M191" s="33">
        <v>437.05918428915425</v>
      </c>
      <c r="N191" s="33">
        <v>389.21811640816429</v>
      </c>
      <c r="O191" s="33">
        <v>358.03592188955679</v>
      </c>
      <c r="P191" s="33">
        <v>355.23769804312064</v>
      </c>
      <c r="Q191" s="33">
        <v>376.92203892002959</v>
      </c>
      <c r="R191" s="33">
        <v>376.48521099976233</v>
      </c>
      <c r="S191" s="33">
        <v>424.57845403692681</v>
      </c>
      <c r="T191" s="33">
        <v>441.6943564233174</v>
      </c>
      <c r="U191" s="33">
        <v>446.99395013223614</v>
      </c>
      <c r="V191" s="33">
        <v>728.11352076720152</v>
      </c>
      <c r="W191" s="33">
        <v>621.6820460943527</v>
      </c>
      <c r="X191" s="33">
        <v>562.84477211525871</v>
      </c>
      <c r="Y191" s="33">
        <v>544.67875465436816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7112.5064845666029</v>
      </c>
      <c r="C193" s="117">
        <f t="shared" si="94"/>
        <v>8182.6323114804909</v>
      </c>
      <c r="D193" s="117">
        <f t="shared" si="94"/>
        <v>7327.031022107124</v>
      </c>
      <c r="E193" s="117">
        <f t="shared" si="94"/>
        <v>8026.2491063360749</v>
      </c>
      <c r="F193" s="117">
        <f t="shared" si="94"/>
        <v>8479.0933111762188</v>
      </c>
      <c r="G193" s="117">
        <f t="shared" si="94"/>
        <v>9047.9572176765396</v>
      </c>
      <c r="H193" s="117">
        <f t="shared" si="94"/>
        <v>8794.9795706049699</v>
      </c>
      <c r="I193" s="117">
        <f t="shared" si="94"/>
        <v>8539.6302879711093</v>
      </c>
      <c r="J193" s="117">
        <f t="shared" si="94"/>
        <v>8091.1745331206257</v>
      </c>
      <c r="K193" s="117">
        <f t="shared" si="94"/>
        <v>8400.4943319097074</v>
      </c>
      <c r="L193" s="117">
        <f t="shared" si="94"/>
        <v>9324.9076706767992</v>
      </c>
      <c r="M193" s="117">
        <f t="shared" si="94"/>
        <v>9014.8369120527877</v>
      </c>
      <c r="N193" s="117">
        <f t="shared" si="94"/>
        <v>9293.9797951626479</v>
      </c>
      <c r="O193" s="117">
        <f t="shared" si="94"/>
        <v>9268.9182935269346</v>
      </c>
      <c r="P193" s="117">
        <f t="shared" si="94"/>
        <v>7932.5256376262087</v>
      </c>
      <c r="Q193" s="117">
        <f t="shared" si="94"/>
        <v>8810.9248777272423</v>
      </c>
      <c r="R193" s="117">
        <f t="shared" ref="R193:V193" si="95">R194+R197+R199+R208</f>
        <v>9340.7744924551189</v>
      </c>
      <c r="S193" s="117">
        <f t="shared" si="95"/>
        <v>9654.289675893282</v>
      </c>
      <c r="T193" s="117">
        <f t="shared" si="95"/>
        <v>9188.0376547635733</v>
      </c>
      <c r="U193" s="117">
        <f t="shared" si="95"/>
        <v>9133.4628934424309</v>
      </c>
      <c r="V193" s="117">
        <f t="shared" si="95"/>
        <v>9769.2248233481878</v>
      </c>
      <c r="W193" s="117">
        <f t="shared" ref="W193:Y193" si="96">W194+W197+W199+W208</f>
        <v>10663.635392433564</v>
      </c>
      <c r="X193" s="117">
        <f t="shared" si="96"/>
        <v>9938.6843409248213</v>
      </c>
      <c r="Y193" s="117">
        <f t="shared" si="96"/>
        <v>9377.633796249127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5715.5963552822413</v>
      </c>
      <c r="C194" s="122">
        <f t="shared" si="97"/>
        <v>6681.7157257650888</v>
      </c>
      <c r="D194" s="122">
        <f t="shared" si="97"/>
        <v>5892.2661524413024</v>
      </c>
      <c r="E194" s="122">
        <f t="shared" si="97"/>
        <v>6553.7446909202226</v>
      </c>
      <c r="F194" s="122">
        <f t="shared" si="97"/>
        <v>6868.3113404359483</v>
      </c>
      <c r="G194" s="122">
        <f t="shared" si="97"/>
        <v>7521.2724127274869</v>
      </c>
      <c r="H194" s="122">
        <f t="shared" si="97"/>
        <v>7242.71368003514</v>
      </c>
      <c r="I194" s="122">
        <f t="shared" si="97"/>
        <v>6931.0732533002802</v>
      </c>
      <c r="J194" s="122">
        <f t="shared" si="97"/>
        <v>6540.4463344311098</v>
      </c>
      <c r="K194" s="122">
        <f t="shared" si="97"/>
        <v>6906.5545026300824</v>
      </c>
      <c r="L194" s="122">
        <f t="shared" si="97"/>
        <v>7754.9042345286489</v>
      </c>
      <c r="M194" s="122">
        <f t="shared" si="97"/>
        <v>7551.3246224461072</v>
      </c>
      <c r="N194" s="122">
        <f t="shared" si="97"/>
        <v>7883.3572031853173</v>
      </c>
      <c r="O194" s="122">
        <f t="shared" si="97"/>
        <v>7867.4395867105741</v>
      </c>
      <c r="P194" s="122">
        <f t="shared" si="97"/>
        <v>6535.5168258879321</v>
      </c>
      <c r="Q194" s="122">
        <f t="shared" si="97"/>
        <v>7270.1592339640611</v>
      </c>
      <c r="R194" s="122">
        <f t="shared" ref="R194:V194" si="98">SUM(R195:R196)</f>
        <v>7763.8764080531764</v>
      </c>
      <c r="S194" s="122">
        <f t="shared" si="98"/>
        <v>7997.8383870405369</v>
      </c>
      <c r="T194" s="122">
        <f t="shared" si="98"/>
        <v>7466.4718915456397</v>
      </c>
      <c r="U194" s="122">
        <f t="shared" si="98"/>
        <v>7341.4036930442462</v>
      </c>
      <c r="V194" s="122">
        <f t="shared" si="98"/>
        <v>7747.0864155780355</v>
      </c>
      <c r="W194" s="122">
        <f t="shared" ref="W194:Y194" si="99">SUM(W195:W196)</f>
        <v>8569.2416695690263</v>
      </c>
      <c r="X194" s="122">
        <f t="shared" si="99"/>
        <v>7903.1794535824811</v>
      </c>
      <c r="Y194" s="122">
        <f t="shared" si="99"/>
        <v>7320.3761419752054</v>
      </c>
      <c r="DA194" s="130" t="s">
        <v>2528</v>
      </c>
    </row>
    <row r="195" spans="1:105" ht="12" customHeight="1" x14ac:dyDescent="0.25">
      <c r="A195" s="97" t="s">
        <v>198</v>
      </c>
      <c r="B195" s="98">
        <v>5687.5361752755707</v>
      </c>
      <c r="C195" s="98">
        <v>6649.4927973640415</v>
      </c>
      <c r="D195" s="98">
        <v>5864.2745537842566</v>
      </c>
      <c r="E195" s="98">
        <v>6523.3989607684216</v>
      </c>
      <c r="F195" s="98">
        <v>6836.7791662334494</v>
      </c>
      <c r="G195" s="98">
        <v>7487.5668770442035</v>
      </c>
      <c r="H195" s="98">
        <v>7211.006884253994</v>
      </c>
      <c r="I195" s="98">
        <v>6901.2091590075779</v>
      </c>
      <c r="J195" s="98">
        <v>6512.5901328780628</v>
      </c>
      <c r="K195" s="98">
        <v>6877.6131566908998</v>
      </c>
      <c r="L195" s="98">
        <v>7722.8343725012537</v>
      </c>
      <c r="M195" s="98">
        <v>7520.6393145173779</v>
      </c>
      <c r="N195" s="98">
        <v>7852.5870593406516</v>
      </c>
      <c r="O195" s="98">
        <v>7836.9598950543477</v>
      </c>
      <c r="P195" s="98">
        <v>6510.1389012426826</v>
      </c>
      <c r="Q195" s="98">
        <v>7241.8908029996464</v>
      </c>
      <c r="R195" s="98">
        <v>7733.8110796508408</v>
      </c>
      <c r="S195" s="98">
        <v>7966.7745461587574</v>
      </c>
      <c r="T195" s="98">
        <v>7437.5202157393569</v>
      </c>
      <c r="U195" s="98">
        <v>7312.9782561483453</v>
      </c>
      <c r="V195" s="98">
        <v>7716.577033526748</v>
      </c>
      <c r="W195" s="98">
        <v>8535.5141063002175</v>
      </c>
      <c r="X195" s="98">
        <v>7872.3772516485033</v>
      </c>
      <c r="Y195" s="98">
        <v>7292.007769098369</v>
      </c>
      <c r="DA195" s="63" t="s">
        <v>2529</v>
      </c>
    </row>
    <row r="196" spans="1:105" ht="12" customHeight="1" x14ac:dyDescent="0.25">
      <c r="A196" s="97" t="s">
        <v>53</v>
      </c>
      <c r="B196" s="98">
        <v>28.060180006670205</v>
      </c>
      <c r="C196" s="98">
        <v>32.222928401047191</v>
      </c>
      <c r="D196" s="98">
        <v>27.991598657045444</v>
      </c>
      <c r="E196" s="98">
        <v>30.345730151801039</v>
      </c>
      <c r="F196" s="98">
        <v>31.532174202499203</v>
      </c>
      <c r="G196" s="98">
        <v>33.705535683283522</v>
      </c>
      <c r="H196" s="98">
        <v>31.706795781145651</v>
      </c>
      <c r="I196" s="98">
        <v>29.864094292701868</v>
      </c>
      <c r="J196" s="98">
        <v>27.856201553046951</v>
      </c>
      <c r="K196" s="98">
        <v>28.941345939183023</v>
      </c>
      <c r="L196" s="98">
        <v>32.069862027394883</v>
      </c>
      <c r="M196" s="98">
        <v>30.685307928729184</v>
      </c>
      <c r="N196" s="98">
        <v>30.77014384466565</v>
      </c>
      <c r="O196" s="98">
        <v>30.47969165622651</v>
      </c>
      <c r="P196" s="98">
        <v>25.377924645249269</v>
      </c>
      <c r="Q196" s="98">
        <v>28.268430964414961</v>
      </c>
      <c r="R196" s="98">
        <v>30.065328402335485</v>
      </c>
      <c r="S196" s="98">
        <v>31.063840881779502</v>
      </c>
      <c r="T196" s="98">
        <v>28.951675806282445</v>
      </c>
      <c r="U196" s="98">
        <v>28.425436895900841</v>
      </c>
      <c r="V196" s="98">
        <v>30.509382051287499</v>
      </c>
      <c r="W196" s="98">
        <v>33.727563268808026</v>
      </c>
      <c r="X196" s="98">
        <v>30.802201933977827</v>
      </c>
      <c r="Y196" s="98">
        <v>28.368372876836837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1.6082096593953166</v>
      </c>
      <c r="C197" s="122">
        <f t="shared" si="100"/>
        <v>2.2689027616468014</v>
      </c>
      <c r="D197" s="122">
        <f t="shared" si="100"/>
        <v>3.8620313364531547</v>
      </c>
      <c r="E197" s="122">
        <f t="shared" si="100"/>
        <v>6.6576475035926173</v>
      </c>
      <c r="F197" s="122">
        <f t="shared" si="100"/>
        <v>4.2267611186892555</v>
      </c>
      <c r="G197" s="122">
        <f t="shared" si="100"/>
        <v>5.7044074258134598</v>
      </c>
      <c r="H197" s="122">
        <f t="shared" si="100"/>
        <v>11.591662346248498</v>
      </c>
      <c r="I197" s="122">
        <f t="shared" si="100"/>
        <v>19.680565606150985</v>
      </c>
      <c r="J197" s="122">
        <f t="shared" si="100"/>
        <v>15.114043975828791</v>
      </c>
      <c r="K197" s="122">
        <f t="shared" si="100"/>
        <v>18.592762277356083</v>
      </c>
      <c r="L197" s="122">
        <f t="shared" si="100"/>
        <v>26.060892206264228</v>
      </c>
      <c r="M197" s="122">
        <f t="shared" si="100"/>
        <v>29.5874165414446</v>
      </c>
      <c r="N197" s="122">
        <f t="shared" si="100"/>
        <v>64.997255463849996</v>
      </c>
      <c r="O197" s="122">
        <f t="shared" si="100"/>
        <v>47.811472963701966</v>
      </c>
      <c r="P197" s="122">
        <f t="shared" si="100"/>
        <v>36.049856356583319</v>
      </c>
      <c r="Q197" s="122">
        <f t="shared" si="100"/>
        <v>57.492719616011485</v>
      </c>
      <c r="R197" s="122">
        <f t="shared" si="100"/>
        <v>54.837106961361663</v>
      </c>
      <c r="S197" s="122">
        <f t="shared" si="100"/>
        <v>60.576389501261154</v>
      </c>
      <c r="T197" s="122">
        <f t="shared" si="100"/>
        <v>80.325077156030289</v>
      </c>
      <c r="U197" s="122">
        <f t="shared" si="100"/>
        <v>111.96408237743456</v>
      </c>
      <c r="V197" s="122">
        <f t="shared" si="100"/>
        <v>65.605155267936254</v>
      </c>
      <c r="W197" s="122">
        <f t="shared" si="100"/>
        <v>249.06101339814199</v>
      </c>
      <c r="X197" s="122">
        <f t="shared" si="100"/>
        <v>254.27328180543026</v>
      </c>
      <c r="Y197" s="122">
        <f t="shared" si="100"/>
        <v>213.80778422472019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1.6082096593953166</v>
      </c>
      <c r="C198" s="98">
        <f>RES_hhdet_tesh!C129</f>
        <v>2.2689027616468014</v>
      </c>
      <c r="D198" s="98">
        <f>RES_hhdet_tesh!D129</f>
        <v>3.8620313364531547</v>
      </c>
      <c r="E198" s="98">
        <f>RES_hhdet_tesh!E129</f>
        <v>6.6576475035926173</v>
      </c>
      <c r="F198" s="98">
        <f>RES_hhdet_tesh!F129</f>
        <v>4.2267611186892555</v>
      </c>
      <c r="G198" s="98">
        <f>RES_hhdet_tesh!G129</f>
        <v>5.7044074258134598</v>
      </c>
      <c r="H198" s="98">
        <f>RES_hhdet_tesh!H129</f>
        <v>11.591662346248498</v>
      </c>
      <c r="I198" s="98">
        <f>RES_hhdet_tesh!I129</f>
        <v>19.680565606150985</v>
      </c>
      <c r="J198" s="98">
        <f>RES_hhdet_tesh!J129</f>
        <v>15.114043975828791</v>
      </c>
      <c r="K198" s="98">
        <f>RES_hhdet_tesh!K129</f>
        <v>18.592762277356083</v>
      </c>
      <c r="L198" s="98">
        <f>RES_hhdet_tesh!L129</f>
        <v>26.060892206264228</v>
      </c>
      <c r="M198" s="98">
        <f>RES_hhdet_tesh!M129</f>
        <v>29.5874165414446</v>
      </c>
      <c r="N198" s="98">
        <f>RES_hhdet_tesh!N129</f>
        <v>64.997255463849996</v>
      </c>
      <c r="O198" s="98">
        <f>RES_hhdet_tesh!O129</f>
        <v>47.811472963701966</v>
      </c>
      <c r="P198" s="98">
        <f>RES_hhdet_tesh!P129</f>
        <v>36.049856356583319</v>
      </c>
      <c r="Q198" s="98">
        <f>RES_hhdet_tesh!Q129</f>
        <v>57.492719616011485</v>
      </c>
      <c r="R198" s="98">
        <f>RES_hhdet_tesh!R129</f>
        <v>54.837106961361663</v>
      </c>
      <c r="S198" s="98">
        <f>RES_hhdet_tesh!S129</f>
        <v>60.576389501261154</v>
      </c>
      <c r="T198" s="98">
        <f>RES_hhdet_tesh!T129</f>
        <v>80.325077156030289</v>
      </c>
      <c r="U198" s="98">
        <f>RES_hhdet_tesh!U129</f>
        <v>111.96408237743456</v>
      </c>
      <c r="V198" s="98">
        <f>RES_hhdet_tesh!V129</f>
        <v>65.605155267936254</v>
      </c>
      <c r="W198" s="98">
        <f>RES_hhdet_tesh!W129</f>
        <v>249.06101339814199</v>
      </c>
      <c r="X198" s="98">
        <f>RES_hhdet_tesh!X129</f>
        <v>254.27328180543026</v>
      </c>
      <c r="Y198" s="98">
        <f>RES_hhdet_tesh!Y129</f>
        <v>213.80778422472019</v>
      </c>
      <c r="DA198" s="63" t="s">
        <v>2532</v>
      </c>
    </row>
    <row r="199" spans="1:105" ht="12" customHeight="1" x14ac:dyDescent="0.25">
      <c r="A199" s="121" t="s">
        <v>55</v>
      </c>
      <c r="B199" s="122">
        <v>975.5720397813717</v>
      </c>
      <c r="C199" s="122">
        <v>1065.2039732134181</v>
      </c>
      <c r="D199" s="122">
        <v>984.27282144027151</v>
      </c>
      <c r="E199" s="122">
        <v>1009.6639433776501</v>
      </c>
      <c r="F199" s="122">
        <v>1159.2297853646494</v>
      </c>
      <c r="G199" s="122">
        <v>1078.8602781783079</v>
      </c>
      <c r="H199" s="122">
        <v>1105.341488198668</v>
      </c>
      <c r="I199" s="122">
        <v>1184.5744873053836</v>
      </c>
      <c r="J199" s="122">
        <v>1167.1539143087564</v>
      </c>
      <c r="K199" s="122">
        <v>1123.9016644557639</v>
      </c>
      <c r="L199" s="122">
        <v>1174.8672022268595</v>
      </c>
      <c r="M199" s="122">
        <v>1114.2769830881368</v>
      </c>
      <c r="N199" s="122">
        <v>1068.3282838613916</v>
      </c>
      <c r="O199" s="122">
        <v>1070.03542934089</v>
      </c>
      <c r="P199" s="122">
        <v>1088.661231322619</v>
      </c>
      <c r="Q199" s="122">
        <v>1192.7273592137235</v>
      </c>
      <c r="R199" s="122">
        <v>1248.519628743657</v>
      </c>
      <c r="S199" s="122">
        <v>1258.1518636991279</v>
      </c>
      <c r="T199" s="122">
        <v>1279.7670826092901</v>
      </c>
      <c r="U199" s="122">
        <v>1306.1799956911993</v>
      </c>
      <c r="V199" s="122">
        <v>1389.1461095376965</v>
      </c>
      <c r="W199" s="122">
        <v>1323.8890094605019</v>
      </c>
      <c r="X199" s="122">
        <v>1306.0494620023846</v>
      </c>
      <c r="Y199" s="122">
        <v>1383.9232399183491</v>
      </c>
      <c r="DA199" s="130" t="s">
        <v>2533</v>
      </c>
    </row>
    <row r="200" spans="1:105" ht="12" customHeight="1" x14ac:dyDescent="0.25">
      <c r="A200" s="97" t="s">
        <v>128</v>
      </c>
      <c r="B200" s="98">
        <v>976.06014070335868</v>
      </c>
      <c r="C200" s="98">
        <v>1068.6816097336919</v>
      </c>
      <c r="D200" s="98">
        <v>981.50713942473396</v>
      </c>
      <c r="E200" s="98">
        <v>1000.6136551967883</v>
      </c>
      <c r="F200" s="98">
        <v>1164.9070539874604</v>
      </c>
      <c r="G200" s="98">
        <v>1081.3094859852943</v>
      </c>
      <c r="H200" s="98">
        <v>1099.9909040489547</v>
      </c>
      <c r="I200" s="98">
        <v>1190.0825476556311</v>
      </c>
      <c r="J200" s="98">
        <v>1164.5256300402218</v>
      </c>
      <c r="K200" s="98">
        <v>1120.8886967647129</v>
      </c>
      <c r="L200" s="98">
        <v>1176.0021690936667</v>
      </c>
      <c r="M200" s="98">
        <v>1108.3309004546331</v>
      </c>
      <c r="N200" s="98">
        <v>1072.2361666298636</v>
      </c>
      <c r="O200" s="98">
        <v>1073.1845888904168</v>
      </c>
      <c r="P200" s="98">
        <v>1091.3021695752943</v>
      </c>
      <c r="Q200" s="98">
        <v>1186.2791775108919</v>
      </c>
      <c r="R200" s="98">
        <v>1248.5400704283825</v>
      </c>
      <c r="S200" s="98">
        <v>1259.8046993584435</v>
      </c>
      <c r="T200" s="98">
        <v>1281.8959676245843</v>
      </c>
      <c r="U200" s="98">
        <v>1308.9705927529731</v>
      </c>
      <c r="V200" s="98">
        <v>1384.7907159847812</v>
      </c>
      <c r="W200" s="98">
        <v>1330.1708027839416</v>
      </c>
      <c r="X200" s="98">
        <v>1311.6324323399845</v>
      </c>
      <c r="Y200" s="98">
        <v>1385.7465244138562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1068.5368631904439</v>
      </c>
      <c r="D201" s="98">
        <v>981.37789609680817</v>
      </c>
      <c r="E201" s="98">
        <v>1000.4736121649826</v>
      </c>
      <c r="F201" s="98">
        <v>1164.843927722872</v>
      </c>
      <c r="G201" s="98">
        <v>1081.3253561745512</v>
      </c>
      <c r="H201" s="98">
        <v>1100.1149343363863</v>
      </c>
      <c r="I201" s="98">
        <v>1190.3018416324901</v>
      </c>
      <c r="J201" s="98">
        <v>1164.4646841840188</v>
      </c>
      <c r="K201" s="98">
        <v>1120.743960619187</v>
      </c>
      <c r="L201" s="98">
        <v>1175.7552120134044</v>
      </c>
      <c r="M201" s="98">
        <v>1108.0478007965389</v>
      </c>
      <c r="N201" s="98">
        <v>1071.9390630681723</v>
      </c>
      <c r="O201" s="98">
        <v>1073.0245913016083</v>
      </c>
      <c r="P201" s="98">
        <v>1091.140176317728</v>
      </c>
      <c r="Q201" s="98">
        <v>1186.0007731087298</v>
      </c>
      <c r="R201" s="98">
        <v>1248.0419368348546</v>
      </c>
      <c r="S201" s="98">
        <v>1259.2085340448709</v>
      </c>
      <c r="T201" s="98">
        <v>1281.492962490689</v>
      </c>
      <c r="U201" s="98">
        <v>1308.7799312185064</v>
      </c>
      <c r="V201" s="98">
        <v>1385.0268672377078</v>
      </c>
      <c r="W201" s="98">
        <v>1329.6855539440314</v>
      </c>
      <c r="X201" s="98">
        <v>1310.566593428975</v>
      </c>
      <c r="Y201" s="98">
        <v>1383.5297482057103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249.63231570898861</v>
      </c>
      <c r="D202" s="101">
        <v>224.37747384703786</v>
      </c>
      <c r="E202" s="101">
        <v>279.42530790066456</v>
      </c>
      <c r="F202" s="101">
        <v>276.68840634003476</v>
      </c>
      <c r="G202" s="101">
        <v>219.94447519192983</v>
      </c>
      <c r="H202" s="101">
        <v>301.33243772001646</v>
      </c>
      <c r="I202" s="101">
        <v>264.98467217202654</v>
      </c>
      <c r="J202" s="101">
        <v>297.0806628231187</v>
      </c>
      <c r="K202" s="101">
        <v>264.46150713484855</v>
      </c>
      <c r="L202" s="101">
        <v>266.45495480899797</v>
      </c>
      <c r="M202" s="101">
        <v>289.30803039441111</v>
      </c>
      <c r="N202" s="101">
        <v>170.54146588760577</v>
      </c>
      <c r="O202" s="101">
        <v>183.30315204623028</v>
      </c>
      <c r="P202" s="101">
        <v>191.80594098629609</v>
      </c>
      <c r="Q202" s="101">
        <v>315.85655432053824</v>
      </c>
      <c r="R202" s="101">
        <v>322.3946186246244</v>
      </c>
      <c r="S202" s="101">
        <v>306.94640927456692</v>
      </c>
      <c r="T202" s="101">
        <v>320.67899109631492</v>
      </c>
      <c r="U202" s="101">
        <v>321.67623637825017</v>
      </c>
      <c r="V202" s="101">
        <v>369.94463172099057</v>
      </c>
      <c r="W202" s="101">
        <v>284.02131232170717</v>
      </c>
      <c r="X202" s="101">
        <v>331.72047640837627</v>
      </c>
      <c r="Y202" s="101">
        <v>435.8859372912533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818.90454748145544</v>
      </c>
      <c r="D203" s="104">
        <v>757.00042224977039</v>
      </c>
      <c r="E203" s="104">
        <v>721.04830426431806</v>
      </c>
      <c r="F203" s="104">
        <v>888.15552138283715</v>
      </c>
      <c r="G203" s="104">
        <v>861.38088098262142</v>
      </c>
      <c r="H203" s="104">
        <v>798.78249661636971</v>
      </c>
      <c r="I203" s="104">
        <v>925.31716946046333</v>
      </c>
      <c r="J203" s="104">
        <v>867.38402136090008</v>
      </c>
      <c r="K203" s="104">
        <v>856.28245348433836</v>
      </c>
      <c r="L203" s="104">
        <v>909.30025720440653</v>
      </c>
      <c r="M203" s="104">
        <v>818.73977040212787</v>
      </c>
      <c r="N203" s="104">
        <v>901.39759718056644</v>
      </c>
      <c r="O203" s="104">
        <v>889.72143925537819</v>
      </c>
      <c r="P203" s="104">
        <v>899.33423533143173</v>
      </c>
      <c r="Q203" s="104">
        <v>870.14421878819155</v>
      </c>
      <c r="R203" s="104">
        <v>925.64731821023031</v>
      </c>
      <c r="S203" s="104">
        <v>952.26212477030401</v>
      </c>
      <c r="T203" s="104">
        <v>960.81397139437422</v>
      </c>
      <c r="U203" s="104">
        <v>987.10369484025625</v>
      </c>
      <c r="V203" s="104">
        <v>1015.0822355167172</v>
      </c>
      <c r="W203" s="104">
        <v>1045.6642416223244</v>
      </c>
      <c r="X203" s="104">
        <v>978.84611702059874</v>
      </c>
      <c r="Y203" s="104">
        <v>947.64381091445728</v>
      </c>
      <c r="DA203" s="132" t="s">
        <v>2537</v>
      </c>
    </row>
    <row r="204" spans="1:105" ht="12" customHeight="1" x14ac:dyDescent="0.25">
      <c r="A204" s="106" t="s">
        <v>122</v>
      </c>
      <c r="B204" s="101">
        <v>967.06212175190399</v>
      </c>
      <c r="C204" s="101">
        <v>1007.5311047221799</v>
      </c>
      <c r="D204" s="101">
        <v>1026.1617360401688</v>
      </c>
      <c r="E204" s="101">
        <v>1135.5129171326776</v>
      </c>
      <c r="F204" s="101">
        <v>1085.0197060627274</v>
      </c>
      <c r="G204" s="101">
        <v>1047.9620259734509</v>
      </c>
      <c r="H204" s="101">
        <v>1170.6984435817419</v>
      </c>
      <c r="I204" s="101">
        <v>1119.301660742894</v>
      </c>
      <c r="J204" s="101">
        <v>1197.1891172706912</v>
      </c>
      <c r="K204" s="101">
        <v>1157.5767370079066</v>
      </c>
      <c r="L204" s="101">
        <v>1161.7845255666853</v>
      </c>
      <c r="M204" s="101">
        <v>1190.3603133559943</v>
      </c>
      <c r="N204" s="101">
        <v>1006.3080752529452</v>
      </c>
      <c r="O204" s="101">
        <v>1022.7812647045038</v>
      </c>
      <c r="P204" s="101">
        <v>1058.8760302842484</v>
      </c>
      <c r="Q204" s="101">
        <v>1248.9582002059356</v>
      </c>
      <c r="R204" s="101">
        <v>1248.3909287476217</v>
      </c>
      <c r="S204" s="101">
        <v>1244.8919260119783</v>
      </c>
      <c r="T204" s="101">
        <v>1262.822059297137</v>
      </c>
      <c r="U204" s="101">
        <v>1283.9580305009179</v>
      </c>
      <c r="V204" s="101">
        <v>1423.6010443418024</v>
      </c>
      <c r="W204" s="101">
        <v>1272.5861170847875</v>
      </c>
      <c r="X204" s="101">
        <v>1261.3402270939953</v>
      </c>
      <c r="Y204" s="101">
        <v>1369.6199507154249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1007.5154373802103</v>
      </c>
      <c r="D205" s="104">
        <v>1026.0370065611623</v>
      </c>
      <c r="E205" s="104">
        <v>1135.4287203371432</v>
      </c>
      <c r="F205" s="104">
        <v>1085.2012227343994</v>
      </c>
      <c r="G205" s="104">
        <v>1048.1931665765553</v>
      </c>
      <c r="H205" s="104">
        <v>1171.227411611766</v>
      </c>
      <c r="I205" s="104">
        <v>1119.5208798225701</v>
      </c>
      <c r="J205" s="104">
        <v>1196.9425105479918</v>
      </c>
      <c r="K205" s="104">
        <v>1156.8510967017955</v>
      </c>
      <c r="L205" s="104">
        <v>1161.1202488520501</v>
      </c>
      <c r="M205" s="104">
        <v>1189.6592078235267</v>
      </c>
      <c r="N205" s="104">
        <v>1006.1347090381962</v>
      </c>
      <c r="O205" s="104">
        <v>1022.7201884307481</v>
      </c>
      <c r="P205" s="104">
        <v>1058.6185265449426</v>
      </c>
      <c r="Q205" s="104">
        <v>1248.5491400138642</v>
      </c>
      <c r="R205" s="104">
        <v>1247.9276885060356</v>
      </c>
      <c r="S205" s="104">
        <v>1244.4106214250428</v>
      </c>
      <c r="T205" s="104">
        <v>1262.3083879707679</v>
      </c>
      <c r="U205" s="104">
        <v>1283.4457005756826</v>
      </c>
      <c r="V205" s="104">
        <v>1423.0828801275939</v>
      </c>
      <c r="W205" s="104">
        <v>1272.3327760325167</v>
      </c>
      <c r="X205" s="104">
        <v>1261.3443201838388</v>
      </c>
      <c r="Y205" s="104">
        <v>1370.0853238354453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235.23924920486701</v>
      </c>
      <c r="D206" s="98">
        <v>234.33311500045679</v>
      </c>
      <c r="E206" s="98">
        <v>316.7696904109543</v>
      </c>
      <c r="F206" s="98">
        <v>257.41704493122035</v>
      </c>
      <c r="G206" s="98">
        <v>213.04274710806479</v>
      </c>
      <c r="H206" s="98">
        <v>320.88500085624827</v>
      </c>
      <c r="I206" s="98">
        <v>249.32969373321808</v>
      </c>
      <c r="J206" s="98">
        <v>305.47101619747008</v>
      </c>
      <c r="K206" s="98">
        <v>273.12229902852533</v>
      </c>
      <c r="L206" s="98">
        <v>263.10988601125422</v>
      </c>
      <c r="M206" s="98">
        <v>311.05220048011842</v>
      </c>
      <c r="N206" s="98">
        <v>159.37329733441288</v>
      </c>
      <c r="O206" s="98">
        <v>174.40998749117517</v>
      </c>
      <c r="P206" s="98">
        <v>185.75605625736668</v>
      </c>
      <c r="Q206" s="98">
        <v>332.64309509783425</v>
      </c>
      <c r="R206" s="98">
        <v>322.48184076541952</v>
      </c>
      <c r="S206" s="98">
        <v>303.24233451461441</v>
      </c>
      <c r="T206" s="98">
        <v>315.81751129094607</v>
      </c>
      <c r="U206" s="98">
        <v>315.39714060148509</v>
      </c>
      <c r="V206" s="98">
        <v>380.32894659387</v>
      </c>
      <c r="W206" s="98">
        <v>271.14584420349519</v>
      </c>
      <c r="X206" s="98">
        <v>318.67601034397626</v>
      </c>
      <c r="Y206" s="98">
        <v>431.91577899949027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772.27618817534324</v>
      </c>
      <c r="D207" s="98">
        <v>791.70389156070553</v>
      </c>
      <c r="E207" s="98">
        <v>818.65902992618896</v>
      </c>
      <c r="F207" s="98">
        <v>827.78417780317898</v>
      </c>
      <c r="G207" s="98">
        <v>835.15041946849055</v>
      </c>
      <c r="H207" s="98">
        <v>850.34241075551779</v>
      </c>
      <c r="I207" s="98">
        <v>870.19118608935196</v>
      </c>
      <c r="J207" s="98">
        <v>891.47149435052177</v>
      </c>
      <c r="K207" s="98">
        <v>883.72879767327015</v>
      </c>
      <c r="L207" s="98">
        <v>898.01036284079578</v>
      </c>
      <c r="M207" s="98">
        <v>878.60700734340821</v>
      </c>
      <c r="N207" s="98">
        <v>846.76141170378355</v>
      </c>
      <c r="O207" s="98">
        <v>848.31020093957295</v>
      </c>
      <c r="P207" s="98">
        <v>872.86247028757612</v>
      </c>
      <c r="Q207" s="98">
        <v>915.90604491603005</v>
      </c>
      <c r="R207" s="98">
        <v>925.44584774061605</v>
      </c>
      <c r="S207" s="98">
        <v>941.16828691042815</v>
      </c>
      <c r="T207" s="98">
        <v>946.49087667982178</v>
      </c>
      <c r="U207" s="98">
        <v>968.0485599741977</v>
      </c>
      <c r="V207" s="98">
        <v>1042.7539335337237</v>
      </c>
      <c r="W207" s="98">
        <v>1001.1869318290218</v>
      </c>
      <c r="X207" s="98">
        <v>942.66830983986256</v>
      </c>
      <c r="Y207" s="98">
        <v>938.16954483595498</v>
      </c>
      <c r="DA207" s="63" t="s">
        <v>2541</v>
      </c>
    </row>
    <row r="208" spans="1:105" ht="12" customHeight="1" x14ac:dyDescent="0.25">
      <c r="A208" s="121" t="s">
        <v>54</v>
      </c>
      <c r="B208" s="122">
        <v>419.72987984359389</v>
      </c>
      <c r="C208" s="122">
        <v>433.44370974033723</v>
      </c>
      <c r="D208" s="122">
        <v>446.63001688909702</v>
      </c>
      <c r="E208" s="122">
        <v>456.18282453460989</v>
      </c>
      <c r="F208" s="122">
        <v>447.32542425693265</v>
      </c>
      <c r="G208" s="122">
        <v>442.12011934492966</v>
      </c>
      <c r="H208" s="122">
        <v>435.33274002491527</v>
      </c>
      <c r="I208" s="122">
        <v>404.30198175929559</v>
      </c>
      <c r="J208" s="122">
        <v>368.46024040493012</v>
      </c>
      <c r="K208" s="122">
        <v>351.44540254650445</v>
      </c>
      <c r="L208" s="122">
        <v>369.0753417150267</v>
      </c>
      <c r="M208" s="122">
        <v>319.64788997709951</v>
      </c>
      <c r="N208" s="122">
        <v>277.29705265209026</v>
      </c>
      <c r="O208" s="122">
        <v>283.63180451176868</v>
      </c>
      <c r="P208" s="122">
        <v>272.2977240590742</v>
      </c>
      <c r="Q208" s="122">
        <v>290.54556493344506</v>
      </c>
      <c r="R208" s="122">
        <v>273.54134869692513</v>
      </c>
      <c r="S208" s="122">
        <v>337.72303565235609</v>
      </c>
      <c r="T208" s="122">
        <v>361.47360345261285</v>
      </c>
      <c r="U208" s="122">
        <v>373.91512232955068</v>
      </c>
      <c r="V208" s="122">
        <v>567.38714296451826</v>
      </c>
      <c r="W208" s="122">
        <v>521.44370000589311</v>
      </c>
      <c r="X208" s="122">
        <v>475.18214353452561</v>
      </c>
      <c r="Y208" s="122">
        <v>459.52663013085311</v>
      </c>
      <c r="DA208" s="130" t="s">
        <v>2542</v>
      </c>
    </row>
    <row r="209" spans="1:105" ht="12" customHeight="1" x14ac:dyDescent="0.25">
      <c r="A209" s="97" t="s">
        <v>50</v>
      </c>
      <c r="B209" s="98">
        <v>424.059413499193</v>
      </c>
      <c r="C209" s="98">
        <v>427.80919355789621</v>
      </c>
      <c r="D209" s="98">
        <v>455.69385914241542</v>
      </c>
      <c r="E209" s="98">
        <v>463.39918512090162</v>
      </c>
      <c r="F209" s="98">
        <v>443.565406641435</v>
      </c>
      <c r="G209" s="98">
        <v>443.83434249403609</v>
      </c>
      <c r="H209" s="98">
        <v>440.87078005906369</v>
      </c>
      <c r="I209" s="98">
        <v>402.12401869314419</v>
      </c>
      <c r="J209" s="98">
        <v>358.46742952805027</v>
      </c>
      <c r="K209" s="98">
        <v>358.91638330750959</v>
      </c>
      <c r="L209" s="98">
        <v>380.29372519821368</v>
      </c>
      <c r="M209" s="98">
        <v>314.45735573747834</v>
      </c>
      <c r="N209" s="98">
        <v>266.58768282845205</v>
      </c>
      <c r="O209" s="98">
        <v>289.9442815626744</v>
      </c>
      <c r="P209" s="98">
        <v>272.536585852862</v>
      </c>
      <c r="Q209" s="98">
        <v>291.09456682066974</v>
      </c>
      <c r="R209" s="98">
        <v>259.06953479894298</v>
      </c>
      <c r="S209" s="98">
        <v>342.73334872459156</v>
      </c>
      <c r="T209" s="98">
        <v>371.07542771281857</v>
      </c>
      <c r="U209" s="98">
        <v>385.45395507108918</v>
      </c>
      <c r="V209" s="98">
        <v>540.09442887530656</v>
      </c>
      <c r="W209" s="98">
        <v>525.47712379655593</v>
      </c>
      <c r="X209" s="98">
        <v>476.10028968513194</v>
      </c>
      <c r="Y209" s="98">
        <v>453.82976392263805</v>
      </c>
      <c r="DA209" s="63" t="s">
        <v>2543</v>
      </c>
    </row>
    <row r="210" spans="1:105" ht="12" customHeight="1" x14ac:dyDescent="0.25">
      <c r="A210" s="109" t="s">
        <v>120</v>
      </c>
      <c r="B210" s="33">
        <v>383.02285846797872</v>
      </c>
      <c r="C210" s="33">
        <v>479.03257847465454</v>
      </c>
      <c r="D210" s="33">
        <v>366.23671447935931</v>
      </c>
      <c r="E210" s="33">
        <v>378.63250540592333</v>
      </c>
      <c r="F210" s="33">
        <v>484.1343006061976</v>
      </c>
      <c r="G210" s="33">
        <v>429.37638336486026</v>
      </c>
      <c r="H210" s="33">
        <v>403.13253371688234</v>
      </c>
      <c r="I210" s="33">
        <v>415.32820661928076</v>
      </c>
      <c r="J210" s="33">
        <v>414.07212341057573</v>
      </c>
      <c r="K210" s="33">
        <v>323.78608588677139</v>
      </c>
      <c r="L210" s="33">
        <v>336.19478900805399</v>
      </c>
      <c r="M210" s="33">
        <v>331.05814544599889</v>
      </c>
      <c r="N210" s="33">
        <v>295.97436061409718</v>
      </c>
      <c r="O210" s="33">
        <v>273.20484512518533</v>
      </c>
      <c r="P210" s="33">
        <v>271.94673537254016</v>
      </c>
      <c r="Q210" s="33">
        <v>289.81623691106904</v>
      </c>
      <c r="R210" s="33">
        <v>291.36813498119022</v>
      </c>
      <c r="S210" s="33">
        <v>331.33739024057417</v>
      </c>
      <c r="T210" s="33">
        <v>349.30984205449204</v>
      </c>
      <c r="U210" s="33">
        <v>359.80144936951558</v>
      </c>
      <c r="V210" s="33">
        <v>597.44949697596405</v>
      </c>
      <c r="W210" s="33">
        <v>517.32795956108282</v>
      </c>
      <c r="X210" s="33">
        <v>474.30127665071205</v>
      </c>
      <c r="Y210" s="33">
        <v>464.66613303134847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150.24609541629428</v>
      </c>
      <c r="C212" s="117">
        <f t="shared" si="101"/>
        <v>150.61644520480121</v>
      </c>
      <c r="D212" s="117">
        <f t="shared" si="101"/>
        <v>161.80854522942059</v>
      </c>
      <c r="E212" s="117">
        <f t="shared" si="101"/>
        <v>167.19531908158308</v>
      </c>
      <c r="F212" s="117">
        <f t="shared" si="101"/>
        <v>158.37319224570663</v>
      </c>
      <c r="G212" s="117">
        <f t="shared" si="101"/>
        <v>153.61483694385944</v>
      </c>
      <c r="H212" s="117">
        <f t="shared" si="101"/>
        <v>147.33196392777219</v>
      </c>
      <c r="I212" s="117">
        <f t="shared" si="101"/>
        <v>131.35443028221937</v>
      </c>
      <c r="J212" s="117">
        <f t="shared" si="101"/>
        <v>114.9904257009965</v>
      </c>
      <c r="K212" s="117">
        <f t="shared" si="101"/>
        <v>110.46351571911046</v>
      </c>
      <c r="L212" s="117">
        <f t="shared" si="101"/>
        <v>110.78548001316533</v>
      </c>
      <c r="M212" s="117">
        <f t="shared" si="101"/>
        <v>84.390541208099094</v>
      </c>
      <c r="N212" s="117">
        <f t="shared" si="101"/>
        <v>66.103265533740583</v>
      </c>
      <c r="O212" s="117">
        <f t="shared" si="101"/>
        <v>70.41203258936487</v>
      </c>
      <c r="P212" s="117">
        <f t="shared" si="101"/>
        <v>63.207588861825997</v>
      </c>
      <c r="Q212" s="117">
        <f t="shared" si="101"/>
        <v>64.706174906975846</v>
      </c>
      <c r="R212" s="117">
        <f t="shared" ref="R212:V212" si="102">R213+R216+R218+R227</f>
        <v>55.662233448434023</v>
      </c>
      <c r="S212" s="117">
        <f t="shared" si="102"/>
        <v>74.585832060827684</v>
      </c>
      <c r="T212" s="117">
        <f t="shared" si="102"/>
        <v>80.260619829318358</v>
      </c>
      <c r="U212" s="117">
        <f t="shared" si="102"/>
        <v>81.71419447997134</v>
      </c>
      <c r="V212" s="117">
        <f t="shared" si="102"/>
        <v>108.5754630191396</v>
      </c>
      <c r="W212" s="117">
        <f t="shared" ref="W212:Y212" si="103">W213+W216+W218+W227</f>
        <v>101.36625829753544</v>
      </c>
      <c r="X212" s="117">
        <f t="shared" si="103"/>
        <v>88.816409211003631</v>
      </c>
      <c r="Y212" s="117">
        <f t="shared" si="103"/>
        <v>81.78008417206533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150.24609541629428</v>
      </c>
      <c r="C227" s="122">
        <v>150.61644520480121</v>
      </c>
      <c r="D227" s="122">
        <v>161.80854522942059</v>
      </c>
      <c r="E227" s="122">
        <v>167.19531908158308</v>
      </c>
      <c r="F227" s="122">
        <v>158.37319224570663</v>
      </c>
      <c r="G227" s="122">
        <v>153.61483694385944</v>
      </c>
      <c r="H227" s="122">
        <v>147.33196392777219</v>
      </c>
      <c r="I227" s="122">
        <v>131.35443028221937</v>
      </c>
      <c r="J227" s="122">
        <v>114.9904257009965</v>
      </c>
      <c r="K227" s="122">
        <v>110.46351571911046</v>
      </c>
      <c r="L227" s="122">
        <v>110.78548001316533</v>
      </c>
      <c r="M227" s="122">
        <v>84.390541208099094</v>
      </c>
      <c r="N227" s="122">
        <v>66.103265533740583</v>
      </c>
      <c r="O227" s="122">
        <v>70.41203258936487</v>
      </c>
      <c r="P227" s="122">
        <v>63.207588861825997</v>
      </c>
      <c r="Q227" s="122">
        <v>64.706174906975846</v>
      </c>
      <c r="R227" s="122">
        <v>55.662233448434023</v>
      </c>
      <c r="S227" s="122">
        <v>74.585832060827684</v>
      </c>
      <c r="T227" s="122">
        <v>80.260619829318358</v>
      </c>
      <c r="U227" s="122">
        <v>81.71419447997134</v>
      </c>
      <c r="V227" s="122">
        <v>108.5754630191396</v>
      </c>
      <c r="W227" s="122">
        <v>101.36625829753544</v>
      </c>
      <c r="X227" s="122">
        <v>88.816409211003631</v>
      </c>
      <c r="Y227" s="122">
        <v>81.78008417206533</v>
      </c>
      <c r="DA227" s="130" t="s">
        <v>2710</v>
      </c>
    </row>
    <row r="228" spans="1:105" ht="12" customHeight="1" x14ac:dyDescent="0.25">
      <c r="A228" s="97" t="s">
        <v>50</v>
      </c>
      <c r="B228" s="98">
        <v>167.96737876616913</v>
      </c>
      <c r="C228" s="98">
        <v>169.23175243679117</v>
      </c>
      <c r="D228" s="98">
        <v>180.05144712843202</v>
      </c>
      <c r="E228" s="98">
        <v>182.7534976215149</v>
      </c>
      <c r="F228" s="98">
        <v>174.5509746647113</v>
      </c>
      <c r="G228" s="98">
        <v>174.27833075346237</v>
      </c>
      <c r="H228" s="98">
        <v>172.67125233904451</v>
      </c>
      <c r="I228" s="98">
        <v>157.3003094351329</v>
      </c>
      <c r="J228" s="98">
        <v>140.18293039412058</v>
      </c>
      <c r="K228" s="98">
        <v>140.30050738752402</v>
      </c>
      <c r="L228" s="98">
        <v>148.58393219347448</v>
      </c>
      <c r="M228" s="98">
        <v>122.77986516624586</v>
      </c>
      <c r="N228" s="98">
        <v>104.00617523523665</v>
      </c>
      <c r="O228" s="98">
        <v>113.03944901527998</v>
      </c>
      <c r="P228" s="98">
        <v>106.22287293159987</v>
      </c>
      <c r="Q228" s="98">
        <v>113.41376744302694</v>
      </c>
      <c r="R228" s="98">
        <v>100.8489244631116</v>
      </c>
      <c r="S228" s="98">
        <v>133.10746069501656</v>
      </c>
      <c r="T228" s="98">
        <v>143.61671021887173</v>
      </c>
      <c r="U228" s="98">
        <v>148.52078872257988</v>
      </c>
      <c r="V228" s="98">
        <v>207.1478857960426</v>
      </c>
      <c r="W228" s="98">
        <v>200.70514598256977</v>
      </c>
      <c r="X228" s="98">
        <v>181.39162769888668</v>
      </c>
      <c r="Y228" s="98">
        <v>172.42896735100354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137.14608255695018</v>
      </c>
      <c r="C231" s="118">
        <f t="shared" si="108"/>
        <v>156.33331582599078</v>
      </c>
      <c r="D231" s="118">
        <f t="shared" si="108"/>
        <v>139.12843686898941</v>
      </c>
      <c r="E231" s="118">
        <f t="shared" si="108"/>
        <v>151.02616388445352</v>
      </c>
      <c r="F231" s="118">
        <f t="shared" si="108"/>
        <v>157.7439261517236</v>
      </c>
      <c r="G231" s="118">
        <f t="shared" si="108"/>
        <v>167.11720221379673</v>
      </c>
      <c r="H231" s="118">
        <f t="shared" si="108"/>
        <v>161.43225492388387</v>
      </c>
      <c r="I231" s="118">
        <f t="shared" si="108"/>
        <v>155.71041868793873</v>
      </c>
      <c r="J231" s="118">
        <f t="shared" si="108"/>
        <v>146.94623913339694</v>
      </c>
      <c r="K231" s="118">
        <f t="shared" si="108"/>
        <v>151.92998027708768</v>
      </c>
      <c r="L231" s="118">
        <f t="shared" si="108"/>
        <v>167.54199431457565</v>
      </c>
      <c r="M231" s="118">
        <f t="shared" si="108"/>
        <v>160.42553034221882</v>
      </c>
      <c r="N231" s="118">
        <f t="shared" si="108"/>
        <v>162.85323321880722</v>
      </c>
      <c r="O231" s="118">
        <f t="shared" si="108"/>
        <v>160.68996509119097</v>
      </c>
      <c r="P231" s="118">
        <f t="shared" si="108"/>
        <v>136.41708233641307</v>
      </c>
      <c r="Q231" s="118">
        <f t="shared" si="108"/>
        <v>150.24963611028159</v>
      </c>
      <c r="R231" s="118">
        <f t="shared" ref="R231:V231" si="109">R232+R235+R237+R246</f>
        <v>158.26640425796188</v>
      </c>
      <c r="S231" s="118">
        <f t="shared" si="109"/>
        <v>162.84081518175401</v>
      </c>
      <c r="T231" s="118">
        <f t="shared" si="109"/>
        <v>153.89452050164556</v>
      </c>
      <c r="U231" s="118">
        <f t="shared" si="109"/>
        <v>151.71884012574088</v>
      </c>
      <c r="V231" s="118">
        <f t="shared" si="109"/>
        <v>162.17437843718889</v>
      </c>
      <c r="W231" s="118">
        <f t="shared" ref="W231:Y231" si="110">W232+W235+W237+W246</f>
        <v>173.89571759824605</v>
      </c>
      <c r="X231" s="118">
        <f t="shared" si="110"/>
        <v>160.77574838638583</v>
      </c>
      <c r="Y231" s="118">
        <f t="shared" si="110"/>
        <v>150.95525183059516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109.97933379222093</v>
      </c>
      <c r="C232" s="123">
        <f t="shared" si="111"/>
        <v>127.52581848047113</v>
      </c>
      <c r="D232" s="123">
        <f t="shared" si="111"/>
        <v>111.57712568408273</v>
      </c>
      <c r="E232" s="123">
        <f t="shared" si="111"/>
        <v>122.97290607630318</v>
      </c>
      <c r="F232" s="123">
        <f t="shared" si="111"/>
        <v>127.63950086299711</v>
      </c>
      <c r="G232" s="123">
        <f t="shared" si="111"/>
        <v>138.7554887371567</v>
      </c>
      <c r="H232" s="123">
        <f t="shared" si="111"/>
        <v>132.89205341989381</v>
      </c>
      <c r="I232" s="123">
        <f t="shared" si="111"/>
        <v>126.63438577160842</v>
      </c>
      <c r="J232" s="123">
        <f t="shared" si="111"/>
        <v>119.05829810122459</v>
      </c>
      <c r="K232" s="123">
        <f t="shared" si="111"/>
        <v>125.21171726002667</v>
      </c>
      <c r="L232" s="123">
        <f t="shared" si="111"/>
        <v>139.79460438818836</v>
      </c>
      <c r="M232" s="123">
        <f t="shared" si="111"/>
        <v>135.07188990640023</v>
      </c>
      <c r="N232" s="123">
        <f t="shared" si="111"/>
        <v>139.44244342352258</v>
      </c>
      <c r="O232" s="123">
        <f t="shared" si="111"/>
        <v>137.44612270533821</v>
      </c>
      <c r="P232" s="123">
        <f t="shared" si="111"/>
        <v>113.34408029891449</v>
      </c>
      <c r="Q232" s="123">
        <f t="shared" si="111"/>
        <v>125.20830297455043</v>
      </c>
      <c r="R232" s="123">
        <f t="shared" ref="R232:V232" si="112">SUM(R233:R234)</f>
        <v>132.91335088033759</v>
      </c>
      <c r="S232" s="123">
        <f t="shared" si="112"/>
        <v>136.23395182023941</v>
      </c>
      <c r="T232" s="123">
        <f t="shared" si="112"/>
        <v>126.61863056593948</v>
      </c>
      <c r="U232" s="123">
        <f t="shared" si="112"/>
        <v>123.9228369268873</v>
      </c>
      <c r="V232" s="123">
        <f t="shared" si="112"/>
        <v>130.16234451225378</v>
      </c>
      <c r="W232" s="123">
        <f t="shared" ref="W232:Y232" si="113">SUM(W233:W234)</f>
        <v>143.36714036976483</v>
      </c>
      <c r="X232" s="123">
        <f t="shared" si="113"/>
        <v>131.6115348119238</v>
      </c>
      <c r="Y232" s="123">
        <f t="shared" si="113"/>
        <v>121.29997712747881</v>
      </c>
      <c r="DA232" s="130" t="s">
        <v>2864</v>
      </c>
    </row>
    <row r="233" spans="1:105" ht="12" customHeight="1" x14ac:dyDescent="0.25">
      <c r="A233" s="97" t="s">
        <v>198</v>
      </c>
      <c r="B233" s="99">
        <v>109.60981374554065</v>
      </c>
      <c r="C233" s="99">
        <v>127.10428514980609</v>
      </c>
      <c r="D233" s="99">
        <v>111.21377492793846</v>
      </c>
      <c r="E233" s="99">
        <v>122.58194331179102</v>
      </c>
      <c r="F233" s="99">
        <v>127.23580231696113</v>
      </c>
      <c r="G233" s="99">
        <v>138.32591972245535</v>
      </c>
      <c r="H233" s="99">
        <v>132.48891734979307</v>
      </c>
      <c r="I233" s="99">
        <v>126.25512911011792</v>
      </c>
      <c r="J233" s="99">
        <v>118.70480732822288</v>
      </c>
      <c r="K233" s="99">
        <v>124.84474807697761</v>
      </c>
      <c r="L233" s="99">
        <v>139.38849872449927</v>
      </c>
      <c r="M233" s="99">
        <v>134.68424514412246</v>
      </c>
      <c r="N233" s="99">
        <v>139.05544281329645</v>
      </c>
      <c r="O233" s="99">
        <v>137.06511006031354</v>
      </c>
      <c r="P233" s="99">
        <v>113.02897154462144</v>
      </c>
      <c r="Q233" s="99">
        <v>124.85939168471367</v>
      </c>
      <c r="R233" s="99">
        <v>132.54381792535534</v>
      </c>
      <c r="S233" s="99">
        <v>135.85304569142454</v>
      </c>
      <c r="T233" s="99">
        <v>126.264169882422</v>
      </c>
      <c r="U233" s="99">
        <v>123.57517365026651</v>
      </c>
      <c r="V233" s="99">
        <v>129.78946883169237</v>
      </c>
      <c r="W233" s="99">
        <v>142.95517655560431</v>
      </c>
      <c r="X233" s="99">
        <v>131.23557750888713</v>
      </c>
      <c r="Y233" s="99">
        <v>120.95396203454936</v>
      </c>
      <c r="DA233" s="63" t="s">
        <v>2865</v>
      </c>
    </row>
    <row r="234" spans="1:105" ht="12" customHeight="1" x14ac:dyDescent="0.25">
      <c r="A234" s="97" t="s">
        <v>53</v>
      </c>
      <c r="B234" s="99">
        <v>0.36952004668028199</v>
      </c>
      <c r="C234" s="99">
        <v>0.42153333066504139</v>
      </c>
      <c r="D234" s="99">
        <v>0.36335075614427448</v>
      </c>
      <c r="E234" s="99">
        <v>0.3909627645121595</v>
      </c>
      <c r="F234" s="99">
        <v>0.40369854603597793</v>
      </c>
      <c r="G234" s="99">
        <v>0.42956901470134462</v>
      </c>
      <c r="H234" s="99">
        <v>0.40313607010073321</v>
      </c>
      <c r="I234" s="99">
        <v>0.37925666149049769</v>
      </c>
      <c r="J234" s="99">
        <v>0.35349077300170845</v>
      </c>
      <c r="K234" s="99">
        <v>0.36696918304905846</v>
      </c>
      <c r="L234" s="99">
        <v>0.40610566368907874</v>
      </c>
      <c r="M234" s="99">
        <v>0.38764476227777633</v>
      </c>
      <c r="N234" s="99">
        <v>0.38700061022613508</v>
      </c>
      <c r="O234" s="99">
        <v>0.38101264502466181</v>
      </c>
      <c r="P234" s="99">
        <v>0.31510875429305385</v>
      </c>
      <c r="Q234" s="99">
        <v>0.34891128983676134</v>
      </c>
      <c r="R234" s="99">
        <v>0.36953295498226058</v>
      </c>
      <c r="S234" s="99">
        <v>0.38090612881486058</v>
      </c>
      <c r="T234" s="99">
        <v>0.35446068351748483</v>
      </c>
      <c r="U234" s="99">
        <v>0.34766327662079494</v>
      </c>
      <c r="V234" s="99">
        <v>0.37287568056140324</v>
      </c>
      <c r="W234" s="99">
        <v>0.41196381416050504</v>
      </c>
      <c r="X234" s="99">
        <v>0.37595730303668212</v>
      </c>
      <c r="Y234" s="99">
        <v>0.34601509292945121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1.2617720284194953E-2</v>
      </c>
      <c r="C235" s="123">
        <f t="shared" si="114"/>
        <v>1.5366761789990819E-2</v>
      </c>
      <c r="D235" s="123">
        <f t="shared" si="114"/>
        <v>2.4662071931760329E-2</v>
      </c>
      <c r="E235" s="123">
        <f t="shared" si="114"/>
        <v>4.0621140931267244E-2</v>
      </c>
      <c r="F235" s="123">
        <f t="shared" si="114"/>
        <v>2.4388364929166358E-2</v>
      </c>
      <c r="G235" s="123">
        <f t="shared" si="114"/>
        <v>3.123756665303154E-2</v>
      </c>
      <c r="H235" s="123">
        <f t="shared" si="114"/>
        <v>6.0473438026819606E-2</v>
      </c>
      <c r="I235" s="123">
        <f t="shared" si="114"/>
        <v>9.9270931381718872E-2</v>
      </c>
      <c r="J235" s="123">
        <f t="shared" si="114"/>
        <v>7.4064814423246389E-2</v>
      </c>
      <c r="K235" s="123">
        <f t="shared" si="114"/>
        <v>8.82744863692905E-2</v>
      </c>
      <c r="L235" s="123">
        <f t="shared" si="114"/>
        <v>0.12019109693510481</v>
      </c>
      <c r="M235" s="123">
        <f t="shared" si="114"/>
        <v>0.13194161367658677</v>
      </c>
      <c r="N235" s="123">
        <f t="shared" si="114"/>
        <v>0.2772305699365662</v>
      </c>
      <c r="O235" s="123">
        <f t="shared" si="114"/>
        <v>0.19403617979924431</v>
      </c>
      <c r="P235" s="123">
        <f t="shared" si="114"/>
        <v>0.1398673552617038</v>
      </c>
      <c r="Q235" s="123">
        <f t="shared" si="114"/>
        <v>0.21513828645383209</v>
      </c>
      <c r="R235" s="123">
        <f t="shared" si="114"/>
        <v>0.19955846158712751</v>
      </c>
      <c r="S235" s="123">
        <f t="shared" si="114"/>
        <v>0.21470732337846243</v>
      </c>
      <c r="T235" s="123">
        <f t="shared" si="114"/>
        <v>0.27711209946635496</v>
      </c>
      <c r="U235" s="123">
        <f t="shared" si="114"/>
        <v>0.37843251748735568</v>
      </c>
      <c r="V235" s="123">
        <f t="shared" si="114"/>
        <v>0.21839856280033296</v>
      </c>
      <c r="W235" s="123">
        <f t="shared" si="114"/>
        <v>0.82074588873675736</v>
      </c>
      <c r="X235" s="123">
        <f t="shared" si="114"/>
        <v>0.831609311881504</v>
      </c>
      <c r="Y235" s="123">
        <f t="shared" si="114"/>
        <v>0.69420269274075719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1.2617720284194953E-2</v>
      </c>
      <c r="C236" s="99">
        <f>RES_hhdet_fecs!C129</f>
        <v>1.5366761789990819E-2</v>
      </c>
      <c r="D236" s="99">
        <f>RES_hhdet_fecs!D129</f>
        <v>2.4662071931760329E-2</v>
      </c>
      <c r="E236" s="99">
        <f>RES_hhdet_fecs!E129</f>
        <v>4.0621140931267244E-2</v>
      </c>
      <c r="F236" s="99">
        <f>RES_hhdet_fecs!F129</f>
        <v>2.4388364929166358E-2</v>
      </c>
      <c r="G236" s="99">
        <f>RES_hhdet_fecs!G129</f>
        <v>3.123756665303154E-2</v>
      </c>
      <c r="H236" s="99">
        <f>RES_hhdet_fecs!H129</f>
        <v>6.0473438026819606E-2</v>
      </c>
      <c r="I236" s="99">
        <f>RES_hhdet_fecs!I129</f>
        <v>9.9270931381718872E-2</v>
      </c>
      <c r="J236" s="99">
        <f>RES_hhdet_fecs!J129</f>
        <v>7.4064814423246389E-2</v>
      </c>
      <c r="K236" s="99">
        <f>RES_hhdet_fecs!K129</f>
        <v>8.82744863692905E-2</v>
      </c>
      <c r="L236" s="99">
        <f>RES_hhdet_fecs!L129</f>
        <v>0.12019109693510481</v>
      </c>
      <c r="M236" s="99">
        <f>RES_hhdet_fecs!M129</f>
        <v>0.13194161367658677</v>
      </c>
      <c r="N236" s="99">
        <f>RES_hhdet_fecs!N129</f>
        <v>0.2772305699365662</v>
      </c>
      <c r="O236" s="99">
        <f>RES_hhdet_fecs!O129</f>
        <v>0.19403617979924431</v>
      </c>
      <c r="P236" s="99">
        <f>RES_hhdet_fecs!P129</f>
        <v>0.1398673552617038</v>
      </c>
      <c r="Q236" s="99">
        <f>RES_hhdet_fecs!Q129</f>
        <v>0.21513828645383209</v>
      </c>
      <c r="R236" s="99">
        <f>RES_hhdet_fecs!R129</f>
        <v>0.19955846158712751</v>
      </c>
      <c r="S236" s="99">
        <f>RES_hhdet_fecs!S129</f>
        <v>0.21470732337846243</v>
      </c>
      <c r="T236" s="99">
        <f>RES_hhdet_fecs!T129</f>
        <v>0.27711209946635496</v>
      </c>
      <c r="U236" s="99">
        <f>RES_hhdet_fecs!U129</f>
        <v>0.37843251748735568</v>
      </c>
      <c r="V236" s="99">
        <f>RES_hhdet_fecs!V129</f>
        <v>0.21839856280033296</v>
      </c>
      <c r="W236" s="99">
        <f>RES_hhdet_fecs!W129</f>
        <v>0.82074588873675736</v>
      </c>
      <c r="X236" s="99">
        <f>RES_hhdet_fecs!X129</f>
        <v>0.831609311881504</v>
      </c>
      <c r="Y236" s="99">
        <f>RES_hhdet_fecs!Y129</f>
        <v>0.69420269274075719</v>
      </c>
      <c r="DA236" s="63" t="s">
        <v>2868</v>
      </c>
    </row>
    <row r="237" spans="1:105" ht="12" customHeight="1" x14ac:dyDescent="0.25">
      <c r="A237" s="121" t="s">
        <v>55</v>
      </c>
      <c r="B237" s="123">
        <v>17.719284693899528</v>
      </c>
      <c r="C237" s="123">
        <v>19.182059954047162</v>
      </c>
      <c r="D237" s="123">
        <v>17.626406842111209</v>
      </c>
      <c r="E237" s="123">
        <v>17.966561166224885</v>
      </c>
      <c r="F237" s="123">
        <v>20.37930075359575</v>
      </c>
      <c r="G237" s="123">
        <v>18.842831866700717</v>
      </c>
      <c r="H237" s="123">
        <v>19.231097815054216</v>
      </c>
      <c r="I237" s="123">
        <v>20.476680254208684</v>
      </c>
      <c r="J237" s="123">
        <v>20.135807209307757</v>
      </c>
      <c r="K237" s="123">
        <v>19.306174876637478</v>
      </c>
      <c r="L237" s="123">
        <v>20.01758224953274</v>
      </c>
      <c r="M237" s="123">
        <v>18.802196333280534</v>
      </c>
      <c r="N237" s="123">
        <v>17.689651561042155</v>
      </c>
      <c r="O237" s="123">
        <v>17.487280404413156</v>
      </c>
      <c r="P237" s="123">
        <v>17.691992878910831</v>
      </c>
      <c r="Q237" s="123">
        <v>19.312369201989835</v>
      </c>
      <c r="R237" s="123">
        <v>20.068406666787933</v>
      </c>
      <c r="S237" s="123">
        <v>20.077088865085656</v>
      </c>
      <c r="T237" s="123">
        <v>20.287381119638294</v>
      </c>
      <c r="U237" s="123">
        <v>20.558776776645441</v>
      </c>
      <c r="V237" s="123">
        <v>21.717528667876493</v>
      </c>
      <c r="W237" s="123">
        <v>20.498938050036354</v>
      </c>
      <c r="X237" s="123">
        <v>20.054321259338593</v>
      </c>
      <c r="Y237" s="123">
        <v>21.077306213112916</v>
      </c>
      <c r="DA237" s="130" t="s">
        <v>2869</v>
      </c>
    </row>
    <row r="238" spans="1:105" ht="12" customHeight="1" x14ac:dyDescent="0.25">
      <c r="A238" s="97" t="s">
        <v>128</v>
      </c>
      <c r="B238" s="99">
        <v>17.454978923277039</v>
      </c>
      <c r="C238" s="99">
        <v>18.958271627419563</v>
      </c>
      <c r="D238" s="99">
        <v>17.270918430961117</v>
      </c>
      <c r="E238" s="99">
        <v>17.452249785902758</v>
      </c>
      <c r="F238" s="99">
        <v>20.125597772939145</v>
      </c>
      <c r="G238" s="99">
        <v>18.542071510758404</v>
      </c>
      <c r="H238" s="99">
        <v>18.75300458121135</v>
      </c>
      <c r="I238" s="99">
        <v>20.193800641674521</v>
      </c>
      <c r="J238" s="99">
        <v>19.6755085976849</v>
      </c>
      <c r="K238" s="99">
        <v>18.847335624770444</v>
      </c>
      <c r="L238" s="99">
        <v>19.640068778101355</v>
      </c>
      <c r="M238" s="99">
        <v>18.334739718552388</v>
      </c>
      <c r="N238" s="99">
        <v>17.501818801451652</v>
      </c>
      <c r="O238" s="99">
        <v>17.284033627678106</v>
      </c>
      <c r="P238" s="99">
        <v>17.442215535517015</v>
      </c>
      <c r="Q238" s="99">
        <v>18.821775258117334</v>
      </c>
      <c r="R238" s="99">
        <v>19.684473523423915</v>
      </c>
      <c r="S238" s="99">
        <v>19.741355446373635</v>
      </c>
      <c r="T238" s="99">
        <v>19.971741723981516</v>
      </c>
      <c r="U238" s="99">
        <v>20.265380534873874</v>
      </c>
      <c r="V238" s="99">
        <v>21.301828141593564</v>
      </c>
      <c r="W238" s="99">
        <v>20.337536850853432</v>
      </c>
      <c r="X238" s="99">
        <v>19.930242665032171</v>
      </c>
      <c r="Y238" s="99">
        <v>20.911956328500764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15.005793567114496</v>
      </c>
      <c r="D239" s="99">
        <v>13.65532845577998</v>
      </c>
      <c r="E239" s="99">
        <v>14.022345610021468</v>
      </c>
      <c r="F239" s="99">
        <v>16.027699130874439</v>
      </c>
      <c r="G239" s="99">
        <v>14.663151498654692</v>
      </c>
      <c r="H239" s="99">
        <v>15.192804319982974</v>
      </c>
      <c r="I239" s="99">
        <v>16.174878972896856</v>
      </c>
      <c r="J239" s="99">
        <v>15.943340896860889</v>
      </c>
      <c r="K239" s="99">
        <v>15.238132465293281</v>
      </c>
      <c r="L239" s="99">
        <v>15.908505103082975</v>
      </c>
      <c r="M239" s="99">
        <v>15.084771193498</v>
      </c>
      <c r="N239" s="99">
        <v>14.097815345402557</v>
      </c>
      <c r="O239" s="99">
        <v>14.065047555336239</v>
      </c>
      <c r="P239" s="99">
        <v>14.221504112219881</v>
      </c>
      <c r="Q239" s="99">
        <v>15.734605447476323</v>
      </c>
      <c r="R239" s="99">
        <v>16.436213715106131</v>
      </c>
      <c r="S239" s="99">
        <v>16.45782447533907</v>
      </c>
      <c r="T239" s="99">
        <v>16.736195984036446</v>
      </c>
      <c r="U239" s="99">
        <v>17.038248365798626</v>
      </c>
      <c r="V239" s="99">
        <v>18.095965864920082</v>
      </c>
      <c r="W239" s="99">
        <v>17.100958920866635</v>
      </c>
      <c r="X239" s="99">
        <v>16.966366597890449</v>
      </c>
      <c r="Y239" s="99">
        <v>18.096939624279766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4.2930626476804887</v>
      </c>
      <c r="D240" s="102">
        <v>3.8289273560786681</v>
      </c>
      <c r="E240" s="102">
        <v>4.7326354276730838</v>
      </c>
      <c r="F240" s="102">
        <v>4.6568659516114845</v>
      </c>
      <c r="G240" s="102">
        <v>3.6850575795066884</v>
      </c>
      <c r="H240" s="102">
        <v>5.0366838853011915</v>
      </c>
      <c r="I240" s="102">
        <v>4.4238880648895504</v>
      </c>
      <c r="J240" s="102">
        <v>4.9363754419222783</v>
      </c>
      <c r="K240" s="102">
        <v>4.3806805321762665</v>
      </c>
      <c r="L240" s="102">
        <v>4.3938941537373193</v>
      </c>
      <c r="M240" s="102">
        <v>4.7417045897000909</v>
      </c>
      <c r="N240" s="102">
        <v>2.7608056152473077</v>
      </c>
      <c r="O240" s="102">
        <v>2.9430479390248547</v>
      </c>
      <c r="P240" s="102">
        <v>3.0547875839858167</v>
      </c>
      <c r="Q240" s="102">
        <v>4.9945986142858807</v>
      </c>
      <c r="R240" s="102">
        <v>5.0590824164817594</v>
      </c>
      <c r="S240" s="102">
        <v>4.7811460844184843</v>
      </c>
      <c r="T240" s="102">
        <v>4.9727740905204918</v>
      </c>
      <c r="U240" s="102">
        <v>4.965269288310961</v>
      </c>
      <c r="V240" s="102">
        <v>5.6899630570685966</v>
      </c>
      <c r="W240" s="102">
        <v>4.3287397754540331</v>
      </c>
      <c r="X240" s="102">
        <v>5.0190276695962233</v>
      </c>
      <c r="Y240" s="102">
        <v>6.5383259977182213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10.712730919434007</v>
      </c>
      <c r="D241" s="105">
        <v>9.8264010997013127</v>
      </c>
      <c r="E241" s="105">
        <v>9.2897101823483847</v>
      </c>
      <c r="F241" s="105">
        <v>11.370833179262952</v>
      </c>
      <c r="G241" s="105">
        <v>10.978093919148003</v>
      </c>
      <c r="H241" s="105">
        <v>10.156120434681783</v>
      </c>
      <c r="I241" s="105">
        <v>11.750990908007303</v>
      </c>
      <c r="J241" s="105">
        <v>11.006965454938607</v>
      </c>
      <c r="K241" s="105">
        <v>10.857451933117016</v>
      </c>
      <c r="L241" s="105">
        <v>11.514610949345654</v>
      </c>
      <c r="M241" s="105">
        <v>10.34306660379791</v>
      </c>
      <c r="N241" s="105">
        <v>11.337009730155248</v>
      </c>
      <c r="O241" s="105">
        <v>11.121999616311387</v>
      </c>
      <c r="P241" s="105">
        <v>11.166716528234064</v>
      </c>
      <c r="Q241" s="105">
        <v>10.740006833190444</v>
      </c>
      <c r="R241" s="105">
        <v>11.37713129862437</v>
      </c>
      <c r="S241" s="105">
        <v>11.676678390920587</v>
      </c>
      <c r="T241" s="105">
        <v>11.763421893515952</v>
      </c>
      <c r="U241" s="105">
        <v>12.072979077487664</v>
      </c>
      <c r="V241" s="105">
        <v>12.406002807851488</v>
      </c>
      <c r="W241" s="105">
        <v>12.772219145412603</v>
      </c>
      <c r="X241" s="105">
        <v>11.947338928294222</v>
      </c>
      <c r="Y241" s="105">
        <v>11.558613626561545</v>
      </c>
      <c r="DA241" s="132" t="s">
        <v>2873</v>
      </c>
    </row>
    <row r="242" spans="1:105" ht="12" customHeight="1" x14ac:dyDescent="0.25">
      <c r="A242" s="106" t="s">
        <v>122</v>
      </c>
      <c r="B242" s="102">
        <v>22.327389988101896</v>
      </c>
      <c r="C242" s="102">
        <v>22.996926904033192</v>
      </c>
      <c r="D242" s="102">
        <v>23.123190827521594</v>
      </c>
      <c r="E242" s="102">
        <v>25.233373574068548</v>
      </c>
      <c r="F242" s="102">
        <v>23.801914833660902</v>
      </c>
      <c r="G242" s="102">
        <v>22.744942027464326</v>
      </c>
      <c r="H242" s="102">
        <v>25.177330714072582</v>
      </c>
      <c r="I242" s="102">
        <v>23.959486428650358</v>
      </c>
      <c r="J242" s="102">
        <v>25.570331869526122</v>
      </c>
      <c r="K242" s="102">
        <v>24.638629236568953</v>
      </c>
      <c r="L242" s="102">
        <v>24.624671350886789</v>
      </c>
      <c r="M242" s="102">
        <v>25.08332366675144</v>
      </c>
      <c r="N242" s="102">
        <v>21.044934926055571</v>
      </c>
      <c r="O242" s="102">
        <v>20.938534569618021</v>
      </c>
      <c r="P242" s="102">
        <v>20.970519172712041</v>
      </c>
      <c r="Q242" s="102">
        <v>24.050485259107713</v>
      </c>
      <c r="R242" s="102">
        <v>23.62300289015376</v>
      </c>
      <c r="S242" s="102">
        <v>23.240488462771136</v>
      </c>
      <c r="T242" s="102">
        <v>23.276770689849158</v>
      </c>
      <c r="U242" s="102">
        <v>23.384315706446873</v>
      </c>
      <c r="V242" s="102">
        <v>25.542419623687397</v>
      </c>
      <c r="W242" s="102">
        <v>22.352335841243463</v>
      </c>
      <c r="X242" s="102">
        <v>21.598786014628729</v>
      </c>
      <c r="Y242" s="102">
        <v>22.968528526751609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15.333451812609155</v>
      </c>
      <c r="D243" s="105">
        <v>15.446013908354486</v>
      </c>
      <c r="E243" s="105">
        <v>17.480485835553548</v>
      </c>
      <c r="F243" s="105">
        <v>16.196111636969754</v>
      </c>
      <c r="G243" s="105">
        <v>15.250933216033692</v>
      </c>
      <c r="H243" s="105">
        <v>17.725338405657983</v>
      </c>
      <c r="I243" s="105">
        <v>16.392124445448847</v>
      </c>
      <c r="J243" s="105">
        <v>17.814932298888692</v>
      </c>
      <c r="K243" s="105">
        <v>16.982145828269097</v>
      </c>
      <c r="L243" s="105">
        <v>16.919481524759668</v>
      </c>
      <c r="M243" s="105">
        <v>17.624295574783073</v>
      </c>
      <c r="N243" s="105">
        <v>13.969480790391994</v>
      </c>
      <c r="O243" s="105">
        <v>14.16972438100594</v>
      </c>
      <c r="P243" s="105">
        <v>14.502455572687342</v>
      </c>
      <c r="Q243" s="105">
        <v>17.687719478147478</v>
      </c>
      <c r="R243" s="105">
        <v>17.451174447243581</v>
      </c>
      <c r="S243" s="105">
        <v>17.183761413823596</v>
      </c>
      <c r="T243" s="105">
        <v>17.391345800719602</v>
      </c>
      <c r="U243" s="105">
        <v>17.560116613204336</v>
      </c>
      <c r="V243" s="105">
        <v>19.518555589580732</v>
      </c>
      <c r="W243" s="105">
        <v>16.956187699382848</v>
      </c>
      <c r="X243" s="105">
        <v>16.908179469835225</v>
      </c>
      <c r="Y243" s="105">
        <v>18.62268541752179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5.2307029332032995</v>
      </c>
      <c r="D244" s="99">
        <v>5.1691372224085077</v>
      </c>
      <c r="E244" s="99">
        <v>6.9331964498081398</v>
      </c>
      <c r="F244" s="99">
        <v>5.5981976820149955</v>
      </c>
      <c r="G244" s="99">
        <v>4.6071402738428668</v>
      </c>
      <c r="H244" s="99">
        <v>6.9136594180319246</v>
      </c>
      <c r="I244" s="99">
        <v>5.3412015257688363</v>
      </c>
      <c r="J244" s="99">
        <v>6.5023006377896913</v>
      </c>
      <c r="K244" s="99">
        <v>5.7766809683911529</v>
      </c>
      <c r="L244" s="99">
        <v>5.5478362682379228</v>
      </c>
      <c r="M244" s="99">
        <v>6.5249314983890923</v>
      </c>
      <c r="N244" s="99">
        <v>3.3196383749780747</v>
      </c>
      <c r="O244" s="99">
        <v>3.5653876604485655</v>
      </c>
      <c r="P244" s="99">
        <v>3.6644296298148076</v>
      </c>
      <c r="Q244" s="99">
        <v>6.3828840628666761</v>
      </c>
      <c r="R244" s="99">
        <v>6.0765194221852932</v>
      </c>
      <c r="S244" s="99">
        <v>5.6431161312680329</v>
      </c>
      <c r="T244" s="99">
        <v>5.803284186055083</v>
      </c>
      <c r="U244" s="99">
        <v>5.7201953651616941</v>
      </c>
      <c r="V244" s="99">
        <v>6.7743583465539956</v>
      </c>
      <c r="W244" s="99">
        <v>4.7272346666156526</v>
      </c>
      <c r="X244" s="99">
        <v>5.402409973707055</v>
      </c>
      <c r="Y244" s="99">
        <v>7.1796314345049739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10.102748879405858</v>
      </c>
      <c r="D245" s="99">
        <v>10.276876685945977</v>
      </c>
      <c r="E245" s="99">
        <v>10.54728938574541</v>
      </c>
      <c r="F245" s="99">
        <v>10.597913954954761</v>
      </c>
      <c r="G245" s="99">
        <v>10.643792942190824</v>
      </c>
      <c r="H245" s="99">
        <v>10.811678987626056</v>
      </c>
      <c r="I245" s="99">
        <v>11.050922919680009</v>
      </c>
      <c r="J245" s="99">
        <v>11.312631661099001</v>
      </c>
      <c r="K245" s="99">
        <v>11.205464859877944</v>
      </c>
      <c r="L245" s="99">
        <v>11.371645256521743</v>
      </c>
      <c r="M245" s="99">
        <v>11.099364076393977</v>
      </c>
      <c r="N245" s="99">
        <v>10.649842415413922</v>
      </c>
      <c r="O245" s="99">
        <v>10.604336720557377</v>
      </c>
      <c r="P245" s="99">
        <v>10.838025942872534</v>
      </c>
      <c r="Q245" s="99">
        <v>11.304835415280804</v>
      </c>
      <c r="R245" s="99">
        <v>11.37465502505829</v>
      </c>
      <c r="S245" s="99">
        <v>11.540645282555561</v>
      </c>
      <c r="T245" s="99">
        <v>11.588061614664522</v>
      </c>
      <c r="U245" s="99">
        <v>11.839921248042643</v>
      </c>
      <c r="V245" s="99">
        <v>12.744197243026733</v>
      </c>
      <c r="W245" s="99">
        <v>12.228953032767196</v>
      </c>
      <c r="X245" s="99">
        <v>11.505769496128169</v>
      </c>
      <c r="Y245" s="99">
        <v>11.443053983016814</v>
      </c>
      <c r="DA245" s="63" t="s">
        <v>2877</v>
      </c>
    </row>
    <row r="246" spans="1:105" ht="12" customHeight="1" x14ac:dyDescent="0.25">
      <c r="A246" s="121" t="s">
        <v>54</v>
      </c>
      <c r="B246" s="123">
        <v>9.43484635054552</v>
      </c>
      <c r="C246" s="123">
        <v>9.610070629682502</v>
      </c>
      <c r="D246" s="123">
        <v>9.900242270863723</v>
      </c>
      <c r="E246" s="123">
        <v>10.046075500994185</v>
      </c>
      <c r="F246" s="123">
        <v>9.7007361702015587</v>
      </c>
      <c r="G246" s="123">
        <v>9.4876440432862719</v>
      </c>
      <c r="H246" s="123">
        <v>9.2486302509089917</v>
      </c>
      <c r="I246" s="123">
        <v>8.5000817307399217</v>
      </c>
      <c r="J246" s="123">
        <v>7.6780690084413656</v>
      </c>
      <c r="K246" s="123">
        <v>7.3238136540542502</v>
      </c>
      <c r="L246" s="123">
        <v>7.6096165799194164</v>
      </c>
      <c r="M246" s="123">
        <v>6.4195024888614718</v>
      </c>
      <c r="N246" s="123">
        <v>5.4439076643059119</v>
      </c>
      <c r="O246" s="123">
        <v>5.5625258016403745</v>
      </c>
      <c r="P246" s="123">
        <v>5.2411418033260677</v>
      </c>
      <c r="Q246" s="123">
        <v>5.5138256472874811</v>
      </c>
      <c r="R246" s="123">
        <v>5.0850882492492548</v>
      </c>
      <c r="S246" s="123">
        <v>6.3150671730504699</v>
      </c>
      <c r="T246" s="123">
        <v>6.7113967166014339</v>
      </c>
      <c r="U246" s="123">
        <v>6.858793904720792</v>
      </c>
      <c r="V246" s="123">
        <v>10.076106694258302</v>
      </c>
      <c r="W246" s="123">
        <v>9.2088932897081435</v>
      </c>
      <c r="X246" s="123">
        <v>8.2782830032419472</v>
      </c>
      <c r="Y246" s="123">
        <v>7.8837657972626554</v>
      </c>
      <c r="DA246" s="130" t="s">
        <v>2878</v>
      </c>
    </row>
    <row r="247" spans="1:105" ht="12" customHeight="1" x14ac:dyDescent="0.25">
      <c r="A247" s="97" t="s">
        <v>50</v>
      </c>
      <c r="B247" s="99">
        <v>9.7373467627950774</v>
      </c>
      <c r="C247" s="99">
        <v>9.7457867756306129</v>
      </c>
      <c r="D247" s="99">
        <v>10.28876201752772</v>
      </c>
      <c r="E247" s="99">
        <v>10.365055760979997</v>
      </c>
      <c r="F247" s="99">
        <v>9.8377025277087267</v>
      </c>
      <c r="G247" s="99">
        <v>9.7778471835468075</v>
      </c>
      <c r="H247" s="99">
        <v>9.6646800507251314</v>
      </c>
      <c r="I247" s="99">
        <v>8.7939012916777628</v>
      </c>
      <c r="J247" s="99">
        <v>7.8310403235905319</v>
      </c>
      <c r="K247" s="99">
        <v>7.8313791812280069</v>
      </c>
      <c r="L247" s="99">
        <v>8.2828909266793644</v>
      </c>
      <c r="M247" s="99">
        <v>6.828081977729842</v>
      </c>
      <c r="N247" s="99">
        <v>5.7585002371748706</v>
      </c>
      <c r="O247" s="99">
        <v>6.2205243150644867</v>
      </c>
      <c r="P247" s="99">
        <v>5.8061807104851866</v>
      </c>
      <c r="Q247" s="99">
        <v>6.1623624128602756</v>
      </c>
      <c r="R247" s="99">
        <v>5.4566567292450356</v>
      </c>
      <c r="S247" s="99">
        <v>7.1851087541106295</v>
      </c>
      <c r="T247" s="99">
        <v>7.740472603724144</v>
      </c>
      <c r="U247" s="99">
        <v>7.9966310211020586</v>
      </c>
      <c r="V247" s="99">
        <v>11.14497998281842</v>
      </c>
      <c r="W247" s="99">
        <v>10.79197057354655</v>
      </c>
      <c r="X247" s="99">
        <v>9.746353062816338</v>
      </c>
      <c r="Y247" s="99">
        <v>9.2584648775361416</v>
      </c>
      <c r="DA247" s="63" t="s">
        <v>2879</v>
      </c>
    </row>
    <row r="248" spans="1:105" ht="12" customHeight="1" x14ac:dyDescent="0.25">
      <c r="A248" s="109" t="s">
        <v>120</v>
      </c>
      <c r="B248" s="110">
        <v>6.8701615641789315</v>
      </c>
      <c r="C248" s="110">
        <v>8.5119913337108333</v>
      </c>
      <c r="D248" s="110">
        <v>6.4541997854842057</v>
      </c>
      <c r="E248" s="110">
        <v>6.618167393874069</v>
      </c>
      <c r="F248" s="110">
        <v>8.3598973143646376</v>
      </c>
      <c r="G248" s="110">
        <v>7.330239855858844</v>
      </c>
      <c r="H248" s="110">
        <v>6.8295633416977717</v>
      </c>
      <c r="I248" s="110">
        <v>7.0125815074750673</v>
      </c>
      <c r="J248" s="110">
        <v>6.9798360672029016</v>
      </c>
      <c r="K248" s="110">
        <v>5.4446874602164277</v>
      </c>
      <c r="L248" s="110">
        <v>5.6362812345846178</v>
      </c>
      <c r="M248" s="110">
        <v>5.5213297513128339</v>
      </c>
      <c r="N248" s="110">
        <v>4.895253311828097</v>
      </c>
      <c r="O248" s="110">
        <v>4.4756428362724465</v>
      </c>
      <c r="P248" s="110">
        <v>4.4108614109725703</v>
      </c>
      <c r="Q248" s="110">
        <v>4.6522693436024332</v>
      </c>
      <c r="R248" s="110">
        <v>4.6273797733423354</v>
      </c>
      <c r="S248" s="110">
        <v>5.206198934667591</v>
      </c>
      <c r="T248" s="110">
        <v>5.4077451174570976</v>
      </c>
      <c r="U248" s="110">
        <v>5.4670533966377048</v>
      </c>
      <c r="V248" s="110">
        <v>8.8987651118477018</v>
      </c>
      <c r="W248" s="110">
        <v>7.5935075671770491</v>
      </c>
      <c r="X248" s="110">
        <v>6.8698206383527092</v>
      </c>
      <c r="Y248" s="110">
        <v>6.6435629116506316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93.663466434146343</v>
      </c>
      <c r="C250" s="118">
        <f t="shared" si="115"/>
        <v>107.04341358849506</v>
      </c>
      <c r="D250" s="118">
        <f t="shared" si="115"/>
        <v>95.110046939212154</v>
      </c>
      <c r="E250" s="118">
        <f t="shared" si="115"/>
        <v>103.40711934031883</v>
      </c>
      <c r="F250" s="118">
        <f t="shared" si="115"/>
        <v>108.5557126331594</v>
      </c>
      <c r="G250" s="118">
        <f t="shared" si="115"/>
        <v>115.31405712044133</v>
      </c>
      <c r="H250" s="118">
        <f t="shared" si="115"/>
        <v>111.82377195043742</v>
      </c>
      <c r="I250" s="118">
        <f t="shared" si="115"/>
        <v>108.44834742470428</v>
      </c>
      <c r="J250" s="118">
        <f t="shared" si="115"/>
        <v>102.67571961517845</v>
      </c>
      <c r="K250" s="118">
        <f t="shared" si="115"/>
        <v>106.51621208865495</v>
      </c>
      <c r="L250" s="118">
        <f t="shared" si="115"/>
        <v>118.08275991972525</v>
      </c>
      <c r="M250" s="118">
        <f t="shared" si="115"/>
        <v>113.88363186259059</v>
      </c>
      <c r="N250" s="118">
        <f t="shared" si="115"/>
        <v>116.89174643819082</v>
      </c>
      <c r="O250" s="118">
        <f t="shared" si="115"/>
        <v>115.86649613670644</v>
      </c>
      <c r="P250" s="118">
        <f t="shared" si="115"/>
        <v>98.495377656424395</v>
      </c>
      <c r="Q250" s="118">
        <f t="shared" si="115"/>
        <v>108.75139011473763</v>
      </c>
      <c r="R250" s="118">
        <f t="shared" ref="R250:V250" si="116">R251+R254+R256+R265</f>
        <v>114.80746040185396</v>
      </c>
      <c r="S250" s="118">
        <f t="shared" si="116"/>
        <v>118.38130773644129</v>
      </c>
      <c r="T250" s="118">
        <f t="shared" si="116"/>
        <v>112.4908322780116</v>
      </c>
      <c r="U250" s="118">
        <f t="shared" si="116"/>
        <v>111.70873637078746</v>
      </c>
      <c r="V250" s="118">
        <f t="shared" si="116"/>
        <v>119.39626795586267</v>
      </c>
      <c r="W250" s="118">
        <f t="shared" ref="W250:Y250" si="117">W251+W254+W256+W265</f>
        <v>130.2504979109076</v>
      </c>
      <c r="X250" s="118">
        <f t="shared" si="117"/>
        <v>121.30694320347449</v>
      </c>
      <c r="Y250" s="118">
        <f t="shared" si="117"/>
        <v>114.3809989933166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75.267779162767013</v>
      </c>
      <c r="C251" s="123">
        <f t="shared" si="118"/>
        <v>87.408749738189798</v>
      </c>
      <c r="D251" s="123">
        <f t="shared" si="118"/>
        <v>76.48578375690542</v>
      </c>
      <c r="E251" s="123">
        <f t="shared" si="118"/>
        <v>84.435936438226904</v>
      </c>
      <c r="F251" s="123">
        <f t="shared" si="118"/>
        <v>87.933273616021324</v>
      </c>
      <c r="G251" s="123">
        <f t="shared" si="118"/>
        <v>95.856823341874374</v>
      </c>
      <c r="H251" s="123">
        <f t="shared" si="118"/>
        <v>92.087486543513648</v>
      </c>
      <c r="I251" s="123">
        <f t="shared" si="118"/>
        <v>88.020606847438629</v>
      </c>
      <c r="J251" s="123">
        <f t="shared" si="118"/>
        <v>82.997225093001063</v>
      </c>
      <c r="K251" s="123">
        <f t="shared" si="118"/>
        <v>87.573420698536566</v>
      </c>
      <c r="L251" s="123">
        <f t="shared" si="118"/>
        <v>98.201561588206516</v>
      </c>
      <c r="M251" s="123">
        <f t="shared" si="118"/>
        <v>95.39521144612057</v>
      </c>
      <c r="N251" s="123">
        <f t="shared" si="118"/>
        <v>99.150139292969769</v>
      </c>
      <c r="O251" s="123">
        <f t="shared" si="118"/>
        <v>98.34725365051284</v>
      </c>
      <c r="P251" s="123">
        <f t="shared" si="118"/>
        <v>81.149211153180616</v>
      </c>
      <c r="Q251" s="123">
        <f t="shared" si="118"/>
        <v>89.734044271301471</v>
      </c>
      <c r="R251" s="123">
        <f t="shared" ref="R251:V251" si="119">SUM(R252:R253)</f>
        <v>95.425805858221864</v>
      </c>
      <c r="S251" s="123">
        <f t="shared" si="119"/>
        <v>98.0698320754463</v>
      </c>
      <c r="T251" s="123">
        <f t="shared" si="119"/>
        <v>91.413386494437603</v>
      </c>
      <c r="U251" s="123">
        <f t="shared" si="119"/>
        <v>89.790579904431766</v>
      </c>
      <c r="V251" s="123">
        <f t="shared" si="119"/>
        <v>94.682354258130857</v>
      </c>
      <c r="W251" s="123">
        <f t="shared" ref="W251:Y251" si="120">SUM(W252:W253)</f>
        <v>104.66861938774008</v>
      </c>
      <c r="X251" s="123">
        <f t="shared" si="120"/>
        <v>96.462520411769717</v>
      </c>
      <c r="Y251" s="123">
        <f t="shared" si="120"/>
        <v>89.288188717805696</v>
      </c>
      <c r="DA251" s="130" t="s">
        <v>3032</v>
      </c>
    </row>
    <row r="252" spans="1:105" ht="12" customHeight="1" x14ac:dyDescent="0.25">
      <c r="A252" s="97" t="s">
        <v>198</v>
      </c>
      <c r="B252" s="99">
        <v>74.898259116086734</v>
      </c>
      <c r="C252" s="99">
        <v>86.987216407524755</v>
      </c>
      <c r="D252" s="99">
        <v>76.122433000761148</v>
      </c>
      <c r="E252" s="99">
        <v>84.04497367371475</v>
      </c>
      <c r="F252" s="99">
        <v>87.529575069985341</v>
      </c>
      <c r="G252" s="99">
        <v>95.427254327173031</v>
      </c>
      <c r="H252" s="99">
        <v>91.68435047341292</v>
      </c>
      <c r="I252" s="99">
        <v>87.641350185948127</v>
      </c>
      <c r="J252" s="99">
        <v>82.643734319999353</v>
      </c>
      <c r="K252" s="99">
        <v>87.206451515487501</v>
      </c>
      <c r="L252" s="99">
        <v>97.795455924517441</v>
      </c>
      <c r="M252" s="99">
        <v>95.007566683842796</v>
      </c>
      <c r="N252" s="99">
        <v>98.76313868274363</v>
      </c>
      <c r="O252" s="99">
        <v>97.966241005488172</v>
      </c>
      <c r="P252" s="99">
        <v>80.834102398887566</v>
      </c>
      <c r="Q252" s="99">
        <v>89.385132981464707</v>
      </c>
      <c r="R252" s="99">
        <v>95.056272903239602</v>
      </c>
      <c r="S252" s="99">
        <v>97.688925946631443</v>
      </c>
      <c r="T252" s="99">
        <v>91.058925810920115</v>
      </c>
      <c r="U252" s="99">
        <v>89.442916627810973</v>
      </c>
      <c r="V252" s="99">
        <v>94.30947857756945</v>
      </c>
      <c r="W252" s="99">
        <v>104.25665557357958</v>
      </c>
      <c r="X252" s="99">
        <v>96.086563108733031</v>
      </c>
      <c r="Y252" s="99">
        <v>88.942173624876247</v>
      </c>
      <c r="DA252" s="63" t="s">
        <v>3033</v>
      </c>
    </row>
    <row r="253" spans="1:105" ht="12" customHeight="1" x14ac:dyDescent="0.25">
      <c r="A253" s="97" t="s">
        <v>53</v>
      </c>
      <c r="B253" s="99">
        <v>0.36952004668028199</v>
      </c>
      <c r="C253" s="99">
        <v>0.42153333066504139</v>
      </c>
      <c r="D253" s="99">
        <v>0.36335075614427448</v>
      </c>
      <c r="E253" s="99">
        <v>0.3909627645121595</v>
      </c>
      <c r="F253" s="99">
        <v>0.40369854603597793</v>
      </c>
      <c r="G253" s="99">
        <v>0.42956901470134462</v>
      </c>
      <c r="H253" s="99">
        <v>0.40313607010073321</v>
      </c>
      <c r="I253" s="99">
        <v>0.37925666149049769</v>
      </c>
      <c r="J253" s="99">
        <v>0.35349077300170845</v>
      </c>
      <c r="K253" s="99">
        <v>0.36696918304905846</v>
      </c>
      <c r="L253" s="99">
        <v>0.40610566368907874</v>
      </c>
      <c r="M253" s="99">
        <v>0.38764476227777633</v>
      </c>
      <c r="N253" s="99">
        <v>0.38700061022613508</v>
      </c>
      <c r="O253" s="99">
        <v>0.38101264502466181</v>
      </c>
      <c r="P253" s="99">
        <v>0.31510875429305385</v>
      </c>
      <c r="Q253" s="99">
        <v>0.34891128983676134</v>
      </c>
      <c r="R253" s="99">
        <v>0.36953295498226058</v>
      </c>
      <c r="S253" s="99">
        <v>0.38090612881486058</v>
      </c>
      <c r="T253" s="99">
        <v>0.35446068351748483</v>
      </c>
      <c r="U253" s="99">
        <v>0.34766327662079494</v>
      </c>
      <c r="V253" s="99">
        <v>0.37287568056140324</v>
      </c>
      <c r="W253" s="99">
        <v>0.41196381416050504</v>
      </c>
      <c r="X253" s="99">
        <v>0.37595730303668212</v>
      </c>
      <c r="Y253" s="99">
        <v>0.34601509292945121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2.1178257169774908E-2</v>
      </c>
      <c r="C254" s="123">
        <f t="shared" si="121"/>
        <v>2.9681291723970216E-2</v>
      </c>
      <c r="D254" s="123">
        <f t="shared" si="121"/>
        <v>5.0131899344017461E-2</v>
      </c>
      <c r="E254" s="123">
        <f t="shared" si="121"/>
        <v>8.5774580480725837E-2</v>
      </c>
      <c r="F254" s="123">
        <f t="shared" si="121"/>
        <v>5.4114166282926784E-2</v>
      </c>
      <c r="G254" s="123">
        <f t="shared" si="121"/>
        <v>7.270131234190802E-2</v>
      </c>
      <c r="H254" s="123">
        <f t="shared" si="121"/>
        <v>0.14738219643689318</v>
      </c>
      <c r="I254" s="123">
        <f t="shared" si="121"/>
        <v>0.24993175868245132</v>
      </c>
      <c r="J254" s="123">
        <f t="shared" si="121"/>
        <v>0.19179481732365428</v>
      </c>
      <c r="K254" s="123">
        <f t="shared" si="121"/>
        <v>0.23575167505631622</v>
      </c>
      <c r="L254" s="123">
        <f t="shared" si="121"/>
        <v>0.33001314183122465</v>
      </c>
      <c r="M254" s="123">
        <f t="shared" si="121"/>
        <v>0.37377519815871174</v>
      </c>
      <c r="N254" s="123">
        <f t="shared" si="121"/>
        <v>0.81748001096506628</v>
      </c>
      <c r="O254" s="123">
        <f t="shared" si="121"/>
        <v>0.59766929343931863</v>
      </c>
      <c r="P254" s="123">
        <f t="shared" si="121"/>
        <v>0.44761837257220372</v>
      </c>
      <c r="Q254" s="123">
        <f t="shared" si="121"/>
        <v>0.70962052979515255</v>
      </c>
      <c r="R254" s="123">
        <f t="shared" si="121"/>
        <v>0.67400288820847021</v>
      </c>
      <c r="S254" s="123">
        <f t="shared" si="121"/>
        <v>0.74279024639353464</v>
      </c>
      <c r="T254" s="123">
        <f t="shared" si="121"/>
        <v>0.98343467033928411</v>
      </c>
      <c r="U254" s="123">
        <f t="shared" si="121"/>
        <v>1.3694002271885184</v>
      </c>
      <c r="V254" s="123">
        <f t="shared" si="121"/>
        <v>0.80180473264734431</v>
      </c>
      <c r="W254" s="123">
        <f t="shared" si="121"/>
        <v>3.042144616865035</v>
      </c>
      <c r="X254" s="123">
        <f t="shared" si="121"/>
        <v>3.1035410217346908</v>
      </c>
      <c r="Y254" s="123">
        <f t="shared" si="121"/>
        <v>2.6078591341402904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2.1178257169774908E-2</v>
      </c>
      <c r="C255" s="99">
        <f>RES_hhdet_tess!C129</f>
        <v>2.9681291723970216E-2</v>
      </c>
      <c r="D255" s="99">
        <f>RES_hhdet_tess!D129</f>
        <v>5.0131899344017461E-2</v>
      </c>
      <c r="E255" s="99">
        <f>RES_hhdet_tess!E129</f>
        <v>8.5774580480725837E-2</v>
      </c>
      <c r="F255" s="99">
        <f>RES_hhdet_tess!F129</f>
        <v>5.4114166282926784E-2</v>
      </c>
      <c r="G255" s="99">
        <f>RES_hhdet_tess!G129</f>
        <v>7.270131234190802E-2</v>
      </c>
      <c r="H255" s="99">
        <f>RES_hhdet_tess!H129</f>
        <v>0.14738219643689318</v>
      </c>
      <c r="I255" s="99">
        <f>RES_hhdet_tess!I129</f>
        <v>0.24993175868245132</v>
      </c>
      <c r="J255" s="99">
        <f>RES_hhdet_tess!J129</f>
        <v>0.19179481732365428</v>
      </c>
      <c r="K255" s="99">
        <f>RES_hhdet_tess!K129</f>
        <v>0.23575167505631622</v>
      </c>
      <c r="L255" s="99">
        <f>RES_hhdet_tess!L129</f>
        <v>0.33001314183122465</v>
      </c>
      <c r="M255" s="99">
        <f>RES_hhdet_tess!M129</f>
        <v>0.37377519815871174</v>
      </c>
      <c r="N255" s="99">
        <f>RES_hhdet_tess!N129</f>
        <v>0.81748001096506628</v>
      </c>
      <c r="O255" s="99">
        <f>RES_hhdet_tess!O129</f>
        <v>0.59766929343931863</v>
      </c>
      <c r="P255" s="99">
        <f>RES_hhdet_tess!P129</f>
        <v>0.44761837257220372</v>
      </c>
      <c r="Q255" s="99">
        <f>RES_hhdet_tess!Q129</f>
        <v>0.70962052979515255</v>
      </c>
      <c r="R255" s="99">
        <f>RES_hhdet_tess!R129</f>
        <v>0.67400288820847021</v>
      </c>
      <c r="S255" s="99">
        <f>RES_hhdet_tess!S129</f>
        <v>0.74279024639353464</v>
      </c>
      <c r="T255" s="99">
        <f>RES_hhdet_tess!T129</f>
        <v>0.98343467033928411</v>
      </c>
      <c r="U255" s="99">
        <f>RES_hhdet_tess!U129</f>
        <v>1.3694002271885184</v>
      </c>
      <c r="V255" s="99">
        <f>RES_hhdet_tess!V129</f>
        <v>0.80180473264734431</v>
      </c>
      <c r="W255" s="99">
        <f>RES_hhdet_tess!W129</f>
        <v>3.042144616865035</v>
      </c>
      <c r="X255" s="99">
        <f>RES_hhdet_tess!X129</f>
        <v>3.1035410217346908</v>
      </c>
      <c r="Y255" s="99">
        <f>RES_hhdet_tess!Y129</f>
        <v>2.6078591341402904</v>
      </c>
      <c r="DA255" s="63" t="s">
        <v>3036</v>
      </c>
    </row>
    <row r="256" spans="1:105" ht="12" customHeight="1" x14ac:dyDescent="0.25">
      <c r="A256" s="121" t="s">
        <v>55</v>
      </c>
      <c r="B256" s="123">
        <v>12.847152997389797</v>
      </c>
      <c r="C256" s="123">
        <v>13.934766358842026</v>
      </c>
      <c r="D256" s="123">
        <v>12.776557648755963</v>
      </c>
      <c r="E256" s="123">
        <v>13.008123533575494</v>
      </c>
      <c r="F256" s="123">
        <v>14.841329236225526</v>
      </c>
      <c r="G256" s="123">
        <v>13.749816975237181</v>
      </c>
      <c r="H256" s="123">
        <v>14.053864879550002</v>
      </c>
      <c r="I256" s="123">
        <v>15.043408346458593</v>
      </c>
      <c r="J256" s="123">
        <v>14.810997780702218</v>
      </c>
      <c r="K256" s="123">
        <v>14.250798027828392</v>
      </c>
      <c r="L256" s="123">
        <v>14.877526585530733</v>
      </c>
      <c r="M256" s="123">
        <v>14.076561891575169</v>
      </c>
      <c r="N256" s="123">
        <v>13.436521449602301</v>
      </c>
      <c r="O256" s="123">
        <v>13.376022100275618</v>
      </c>
      <c r="P256" s="123">
        <v>13.517523171991556</v>
      </c>
      <c r="Q256" s="123">
        <v>14.721582596880689</v>
      </c>
      <c r="R256" s="123">
        <v>15.345554905934744</v>
      </c>
      <c r="S256" s="123">
        <v>15.427511288339552</v>
      </c>
      <c r="T256" s="123">
        <v>15.668423405958093</v>
      </c>
      <c r="U256" s="123">
        <v>15.975508795927226</v>
      </c>
      <c r="V256" s="123">
        <v>16.977689030946316</v>
      </c>
      <c r="W256" s="123">
        <v>16.170583137469457</v>
      </c>
      <c r="X256" s="123">
        <v>15.941030268530401</v>
      </c>
      <c r="Y256" s="123">
        <v>16.880006849408311</v>
      </c>
      <c r="DA256" s="130" t="s">
        <v>3037</v>
      </c>
    </row>
    <row r="257" spans="1:105" ht="12" customHeight="1" x14ac:dyDescent="0.25">
      <c r="A257" s="97" t="s">
        <v>128</v>
      </c>
      <c r="B257" s="99">
        <v>12.853580720784104</v>
      </c>
      <c r="C257" s="99">
        <v>13.980260042314498</v>
      </c>
      <c r="D257" s="99">
        <v>12.740657139324099</v>
      </c>
      <c r="E257" s="99">
        <v>12.891523087017728</v>
      </c>
      <c r="F257" s="99">
        <v>14.914013887584037</v>
      </c>
      <c r="G257" s="99">
        <v>13.781031544687497</v>
      </c>
      <c r="H257" s="99">
        <v>13.985834874823338</v>
      </c>
      <c r="I257" s="99">
        <v>15.113357515492442</v>
      </c>
      <c r="J257" s="99">
        <v>14.777645270813773</v>
      </c>
      <c r="K257" s="99">
        <v>14.212594334936513</v>
      </c>
      <c r="L257" s="99">
        <v>14.891898847946957</v>
      </c>
      <c r="M257" s="99">
        <v>14.001445559215</v>
      </c>
      <c r="N257" s="99">
        <v>13.485671464100951</v>
      </c>
      <c r="O257" s="99">
        <v>13.415388299353447</v>
      </c>
      <c r="P257" s="99">
        <v>13.550314772352825</v>
      </c>
      <c r="Q257" s="99">
        <v>14.641994048161132</v>
      </c>
      <c r="R257" s="99">
        <v>15.345806154684146</v>
      </c>
      <c r="S257" s="99">
        <v>15.447778428998463</v>
      </c>
      <c r="T257" s="99">
        <v>15.694487736144033</v>
      </c>
      <c r="U257" s="99">
        <v>16.009639779446587</v>
      </c>
      <c r="V257" s="99">
        <v>16.924458836626876</v>
      </c>
      <c r="W257" s="99">
        <v>16.247311821266354</v>
      </c>
      <c r="X257" s="99">
        <v>16.009173399192189</v>
      </c>
      <c r="Y257" s="99">
        <v>16.902245839176555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13.978366499563878</v>
      </c>
      <c r="D258" s="99">
        <v>12.738979469480951</v>
      </c>
      <c r="E258" s="99">
        <v>12.889718826234036</v>
      </c>
      <c r="F258" s="99">
        <v>14.913205697794542</v>
      </c>
      <c r="G258" s="99">
        <v>13.781233806465096</v>
      </c>
      <c r="H258" s="99">
        <v>13.987411857972116</v>
      </c>
      <c r="I258" s="99">
        <v>15.116142421698985</v>
      </c>
      <c r="J258" s="99">
        <v>14.776871877579257</v>
      </c>
      <c r="K258" s="99">
        <v>14.210759116035742</v>
      </c>
      <c r="L258" s="99">
        <v>14.888771591930173</v>
      </c>
      <c r="M258" s="99">
        <v>13.997869186446712</v>
      </c>
      <c r="N258" s="99">
        <v>13.481934749048355</v>
      </c>
      <c r="O258" s="99">
        <v>13.413388242883157</v>
      </c>
      <c r="P258" s="99">
        <v>13.548303359114385</v>
      </c>
      <c r="Q258" s="99">
        <v>14.638557761259433</v>
      </c>
      <c r="R258" s="99">
        <v>15.339683594626628</v>
      </c>
      <c r="S258" s="99">
        <v>15.440468224745523</v>
      </c>
      <c r="T258" s="99">
        <v>15.689553670282791</v>
      </c>
      <c r="U258" s="99">
        <v>16.007307853501491</v>
      </c>
      <c r="V258" s="99">
        <v>16.927344999938949</v>
      </c>
      <c r="W258" s="99">
        <v>16.241384770998504</v>
      </c>
      <c r="X258" s="99">
        <v>15.996164266815434</v>
      </c>
      <c r="Y258" s="99">
        <v>16.875207347085539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3.2656355801298731</v>
      </c>
      <c r="D259" s="102">
        <v>2.9125783697796397</v>
      </c>
      <c r="E259" s="102">
        <v>3.6000086438856513</v>
      </c>
      <c r="F259" s="102">
        <v>3.5423725185315886</v>
      </c>
      <c r="G259" s="102">
        <v>2.803139887317093</v>
      </c>
      <c r="H259" s="102">
        <v>3.831291423290331</v>
      </c>
      <c r="I259" s="102">
        <v>3.3651515136916803</v>
      </c>
      <c r="J259" s="102">
        <v>3.7699064226406498</v>
      </c>
      <c r="K259" s="102">
        <v>3.3533071829187251</v>
      </c>
      <c r="L259" s="102">
        <v>3.3741606425845196</v>
      </c>
      <c r="M259" s="102">
        <v>3.6548025826488022</v>
      </c>
      <c r="N259" s="102">
        <v>2.1449250188931051</v>
      </c>
      <c r="O259" s="102">
        <v>2.2913886265717718</v>
      </c>
      <c r="P259" s="102">
        <v>2.3815868308803196</v>
      </c>
      <c r="Q259" s="102">
        <v>3.8985509280689885</v>
      </c>
      <c r="R259" s="102">
        <v>3.9625522960022588</v>
      </c>
      <c r="S259" s="102">
        <v>3.7637898338249354</v>
      </c>
      <c r="T259" s="102">
        <v>3.92613177676684</v>
      </c>
      <c r="U259" s="102">
        <v>3.9343287760138259</v>
      </c>
      <c r="V259" s="102">
        <v>4.5213421920874604</v>
      </c>
      <c r="W259" s="102">
        <v>3.4691656255859034</v>
      </c>
      <c r="X259" s="102">
        <v>4.048825338521211</v>
      </c>
      <c r="Y259" s="102">
        <v>5.3165937205239953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10.712730919434007</v>
      </c>
      <c r="D260" s="105">
        <v>9.8264010997013127</v>
      </c>
      <c r="E260" s="105">
        <v>9.2897101823483847</v>
      </c>
      <c r="F260" s="105">
        <v>11.370833179262952</v>
      </c>
      <c r="G260" s="105">
        <v>10.978093919148003</v>
      </c>
      <c r="H260" s="105">
        <v>10.156120434681783</v>
      </c>
      <c r="I260" s="105">
        <v>11.750990908007303</v>
      </c>
      <c r="J260" s="105">
        <v>11.006965454938607</v>
      </c>
      <c r="K260" s="105">
        <v>10.857451933117016</v>
      </c>
      <c r="L260" s="105">
        <v>11.514610949345654</v>
      </c>
      <c r="M260" s="105">
        <v>10.34306660379791</v>
      </c>
      <c r="N260" s="105">
        <v>11.337009730155248</v>
      </c>
      <c r="O260" s="105">
        <v>11.121999616311387</v>
      </c>
      <c r="P260" s="105">
        <v>11.166716528234064</v>
      </c>
      <c r="Q260" s="105">
        <v>10.740006833190444</v>
      </c>
      <c r="R260" s="105">
        <v>11.37713129862437</v>
      </c>
      <c r="S260" s="105">
        <v>11.676678390920587</v>
      </c>
      <c r="T260" s="105">
        <v>11.763421893515952</v>
      </c>
      <c r="U260" s="105">
        <v>12.072979077487664</v>
      </c>
      <c r="V260" s="105">
        <v>12.406002807851488</v>
      </c>
      <c r="W260" s="105">
        <v>12.772219145412603</v>
      </c>
      <c r="X260" s="105">
        <v>11.947338928294222</v>
      </c>
      <c r="Y260" s="105">
        <v>11.558613626561545</v>
      </c>
      <c r="DA260" s="132" t="s">
        <v>3041</v>
      </c>
    </row>
    <row r="261" spans="1:105" ht="12" customHeight="1" x14ac:dyDescent="0.25">
      <c r="A261" s="106" t="s">
        <v>122</v>
      </c>
      <c r="B261" s="102">
        <v>12.73508724062178</v>
      </c>
      <c r="C261" s="102">
        <v>13.180302455327642</v>
      </c>
      <c r="D261" s="102">
        <v>13.320305398944024</v>
      </c>
      <c r="E261" s="102">
        <v>14.62951350983097</v>
      </c>
      <c r="F261" s="102">
        <v>13.891236136935657</v>
      </c>
      <c r="G261" s="102">
        <v>13.356026119030231</v>
      </c>
      <c r="H261" s="102">
        <v>14.884845919978847</v>
      </c>
      <c r="I261" s="102">
        <v>14.214481339816114</v>
      </c>
      <c r="J261" s="102">
        <v>15.192139735467986</v>
      </c>
      <c r="K261" s="102">
        <v>14.677789705739499</v>
      </c>
      <c r="L261" s="102">
        <v>14.711858610926688</v>
      </c>
      <c r="M261" s="102">
        <v>15.037715826985803</v>
      </c>
      <c r="N261" s="102">
        <v>12.65648419339097</v>
      </c>
      <c r="O261" s="102">
        <v>12.785319462610898</v>
      </c>
      <c r="P261" s="102">
        <v>13.147690818606973</v>
      </c>
      <c r="Q261" s="102">
        <v>15.415628024583986</v>
      </c>
      <c r="R261" s="102">
        <v>15.343973054268112</v>
      </c>
      <c r="S261" s="102">
        <v>15.264917372411372</v>
      </c>
      <c r="T261" s="102">
        <v>15.460962373801117</v>
      </c>
      <c r="U261" s="102">
        <v>15.703718383019952</v>
      </c>
      <c r="V261" s="102">
        <v>17.398785965724699</v>
      </c>
      <c r="W261" s="102">
        <v>15.543946251427018</v>
      </c>
      <c r="X261" s="102">
        <v>15.395330210689735</v>
      </c>
      <c r="Y261" s="102">
        <v>16.705546581128782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13.180097498572598</v>
      </c>
      <c r="D262" s="105">
        <v>13.318686322053642</v>
      </c>
      <c r="E262" s="105">
        <v>14.628428750565645</v>
      </c>
      <c r="F262" s="105">
        <v>13.893560049519822</v>
      </c>
      <c r="G262" s="105">
        <v>13.358971950897912</v>
      </c>
      <c r="H262" s="105">
        <v>14.891571484249194</v>
      </c>
      <c r="I262" s="105">
        <v>14.217265294871911</v>
      </c>
      <c r="J262" s="105">
        <v>15.189010335328184</v>
      </c>
      <c r="K262" s="105">
        <v>14.668588764260114</v>
      </c>
      <c r="L262" s="105">
        <v>14.703446771304812</v>
      </c>
      <c r="M262" s="105">
        <v>15.028858823233509</v>
      </c>
      <c r="N262" s="105">
        <v>12.654303741091521</v>
      </c>
      <c r="O262" s="105">
        <v>12.784555976127033</v>
      </c>
      <c r="P262" s="105">
        <v>13.144493485347745</v>
      </c>
      <c r="Q262" s="105">
        <v>15.410579080784588</v>
      </c>
      <c r="R262" s="105">
        <v>15.338279368403475</v>
      </c>
      <c r="S262" s="105">
        <v>15.259015595239381</v>
      </c>
      <c r="T262" s="105">
        <v>15.454673401422921</v>
      </c>
      <c r="U262" s="105">
        <v>15.697452224256221</v>
      </c>
      <c r="V262" s="105">
        <v>17.392453132313296</v>
      </c>
      <c r="W262" s="105">
        <v>15.54085182846663</v>
      </c>
      <c r="X262" s="105">
        <v>15.395380169034336</v>
      </c>
      <c r="Y262" s="105">
        <v>16.711222836304568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3.0773486191667394</v>
      </c>
      <c r="D263" s="99">
        <v>3.0418096361076645</v>
      </c>
      <c r="E263" s="99">
        <v>4.0811393648202365</v>
      </c>
      <c r="F263" s="99">
        <v>3.2956460945650607</v>
      </c>
      <c r="G263" s="99">
        <v>2.7151790087070875</v>
      </c>
      <c r="H263" s="99">
        <v>4.0798924966231391</v>
      </c>
      <c r="I263" s="99">
        <v>3.1663423751919018</v>
      </c>
      <c r="J263" s="99">
        <v>3.8763786742291848</v>
      </c>
      <c r="K263" s="99">
        <v>3.4631239043821704</v>
      </c>
      <c r="L263" s="99">
        <v>3.3318015147830677</v>
      </c>
      <c r="M263" s="99">
        <v>3.9294947468395307</v>
      </c>
      <c r="N263" s="99">
        <v>2.0044613256776032</v>
      </c>
      <c r="O263" s="99">
        <v>2.1802192555696567</v>
      </c>
      <c r="P263" s="99">
        <v>2.3064675424752137</v>
      </c>
      <c r="Q263" s="99">
        <v>4.1057436655037867</v>
      </c>
      <c r="R263" s="99">
        <v>3.9636243433451841</v>
      </c>
      <c r="S263" s="99">
        <v>3.7183703126838163</v>
      </c>
      <c r="T263" s="99">
        <v>3.8666117867584009</v>
      </c>
      <c r="U263" s="99">
        <v>3.857530976213579</v>
      </c>
      <c r="V263" s="99">
        <v>4.6482558892865624</v>
      </c>
      <c r="W263" s="99">
        <v>3.3118987956994395</v>
      </c>
      <c r="X263" s="99">
        <v>3.889610672906167</v>
      </c>
      <c r="Y263" s="99">
        <v>5.2681688532877535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10.102748879405858</v>
      </c>
      <c r="D264" s="99">
        <v>10.276876685945977</v>
      </c>
      <c r="E264" s="99">
        <v>10.54728938574541</v>
      </c>
      <c r="F264" s="99">
        <v>10.597913954954761</v>
      </c>
      <c r="G264" s="99">
        <v>10.643792942190824</v>
      </c>
      <c r="H264" s="99">
        <v>10.811678987626056</v>
      </c>
      <c r="I264" s="99">
        <v>11.050922919680009</v>
      </c>
      <c r="J264" s="99">
        <v>11.312631661099001</v>
      </c>
      <c r="K264" s="99">
        <v>11.205464859877944</v>
      </c>
      <c r="L264" s="99">
        <v>11.371645256521743</v>
      </c>
      <c r="M264" s="99">
        <v>11.099364076393977</v>
      </c>
      <c r="N264" s="99">
        <v>10.649842415413922</v>
      </c>
      <c r="O264" s="99">
        <v>10.604336720557377</v>
      </c>
      <c r="P264" s="99">
        <v>10.838025942872534</v>
      </c>
      <c r="Q264" s="99">
        <v>11.304835415280804</v>
      </c>
      <c r="R264" s="99">
        <v>11.37465502505829</v>
      </c>
      <c r="S264" s="99">
        <v>11.540645282555561</v>
      </c>
      <c r="T264" s="99">
        <v>11.588061614664522</v>
      </c>
      <c r="U264" s="99">
        <v>11.839921248042643</v>
      </c>
      <c r="V264" s="99">
        <v>12.744197243026733</v>
      </c>
      <c r="W264" s="99">
        <v>12.228953032767196</v>
      </c>
      <c r="X264" s="99">
        <v>11.505769496128169</v>
      </c>
      <c r="Y264" s="99">
        <v>11.443053983016814</v>
      </c>
      <c r="DA264" s="63" t="s">
        <v>3045</v>
      </c>
    </row>
    <row r="265" spans="1:105" ht="12" customHeight="1" x14ac:dyDescent="0.25">
      <c r="A265" s="121" t="s">
        <v>54</v>
      </c>
      <c r="B265" s="123">
        <v>5.5273560168197555</v>
      </c>
      <c r="C265" s="123">
        <v>5.6702161997392517</v>
      </c>
      <c r="D265" s="123">
        <v>5.7975736342067403</v>
      </c>
      <c r="E265" s="123">
        <v>5.8772847880356984</v>
      </c>
      <c r="F265" s="123">
        <v>5.7269956146296366</v>
      </c>
      <c r="G265" s="123">
        <v>5.6347154909878769</v>
      </c>
      <c r="H265" s="123">
        <v>5.5350383309368665</v>
      </c>
      <c r="I265" s="123">
        <v>5.1344004721246161</v>
      </c>
      <c r="J265" s="123">
        <v>4.6757019241515163</v>
      </c>
      <c r="K265" s="123">
        <v>4.4562416872336676</v>
      </c>
      <c r="L265" s="123">
        <v>4.673658604156766</v>
      </c>
      <c r="M265" s="123">
        <v>4.0380833267361389</v>
      </c>
      <c r="N265" s="123">
        <v>3.4876056846536891</v>
      </c>
      <c r="O265" s="123">
        <v>3.5455510924786666</v>
      </c>
      <c r="P265" s="123">
        <v>3.3810249586800207</v>
      </c>
      <c r="Q265" s="123">
        <v>3.5861427167603268</v>
      </c>
      <c r="R265" s="123">
        <v>3.3620967494888747</v>
      </c>
      <c r="S265" s="123">
        <v>4.1411741262619062</v>
      </c>
      <c r="T265" s="123">
        <v>4.425587707276617</v>
      </c>
      <c r="U265" s="123">
        <v>4.5732474432399464</v>
      </c>
      <c r="V265" s="123">
        <v>6.9344199341381572</v>
      </c>
      <c r="W265" s="123">
        <v>6.3691507688330473</v>
      </c>
      <c r="X265" s="123">
        <v>5.7998515014396901</v>
      </c>
      <c r="Y265" s="123">
        <v>5.6049442919622976</v>
      </c>
      <c r="DA265" s="130" t="s">
        <v>3046</v>
      </c>
    </row>
    <row r="266" spans="1:105" ht="12" customHeight="1" x14ac:dyDescent="0.25">
      <c r="A266" s="97" t="s">
        <v>50</v>
      </c>
      <c r="B266" s="99">
        <v>5.5843709567859472</v>
      </c>
      <c r="C266" s="99">
        <v>5.5965066863297483</v>
      </c>
      <c r="D266" s="99">
        <v>5.9152287198153193</v>
      </c>
      <c r="E266" s="99">
        <v>5.9702576138803831</v>
      </c>
      <c r="F266" s="99">
        <v>5.6788570487731231</v>
      </c>
      <c r="G266" s="99">
        <v>5.6565628562414458</v>
      </c>
      <c r="H266" s="99">
        <v>5.6054517435956992</v>
      </c>
      <c r="I266" s="99">
        <v>5.1067416054862251</v>
      </c>
      <c r="J266" s="99">
        <v>4.5488947413918206</v>
      </c>
      <c r="K266" s="99">
        <v>4.5509718947437987</v>
      </c>
      <c r="L266" s="99">
        <v>4.8157187435507716</v>
      </c>
      <c r="M266" s="99">
        <v>3.9725117699479209</v>
      </c>
      <c r="N266" s="99">
        <v>3.3529123703225032</v>
      </c>
      <c r="O266" s="99">
        <v>3.6244604726964855</v>
      </c>
      <c r="P266" s="99">
        <v>3.3839908214659191</v>
      </c>
      <c r="Q266" s="99">
        <v>3.5929189314301651</v>
      </c>
      <c r="R266" s="99">
        <v>3.1842236831411523</v>
      </c>
      <c r="S266" s="99">
        <v>4.2026107967547395</v>
      </c>
      <c r="T266" s="99">
        <v>4.5431446049519062</v>
      </c>
      <c r="U266" s="99">
        <v>4.7143755607775555</v>
      </c>
      <c r="V266" s="99">
        <v>6.6008573164727116</v>
      </c>
      <c r="W266" s="99">
        <v>6.4184168434582451</v>
      </c>
      <c r="X266" s="99">
        <v>5.8110579649034175</v>
      </c>
      <c r="Y266" s="99">
        <v>5.5354584000854423</v>
      </c>
      <c r="DA266" s="63" t="s">
        <v>3047</v>
      </c>
    </row>
    <row r="267" spans="1:105" ht="12" customHeight="1" x14ac:dyDescent="0.25">
      <c r="A267" s="109" t="s">
        <v>120</v>
      </c>
      <c r="B267" s="110">
        <v>5.0439670916957144</v>
      </c>
      <c r="C267" s="110">
        <v>6.266599850525119</v>
      </c>
      <c r="D267" s="110">
        <v>4.7540116863020199</v>
      </c>
      <c r="E267" s="110">
        <v>4.878156179045809</v>
      </c>
      <c r="F267" s="110">
        <v>6.198250459537813</v>
      </c>
      <c r="G267" s="110">
        <v>5.4722996148536938</v>
      </c>
      <c r="H267" s="110">
        <v>5.1256287924564008</v>
      </c>
      <c r="I267" s="110">
        <v>5.2744271271524044</v>
      </c>
      <c r="J267" s="110">
        <v>5.2545094744567926</v>
      </c>
      <c r="K267" s="110">
        <v>4.1055283216684737</v>
      </c>
      <c r="L267" s="110">
        <v>4.2572870379765799</v>
      </c>
      <c r="M267" s="110">
        <v>4.1822280678951165</v>
      </c>
      <c r="N267" s="110">
        <v>3.7225129250997298</v>
      </c>
      <c r="O267" s="110">
        <v>3.4152084558058551</v>
      </c>
      <c r="P267" s="110">
        <v>3.3766668557488027</v>
      </c>
      <c r="Q267" s="110">
        <v>3.5771407745824377</v>
      </c>
      <c r="R267" s="110">
        <v>3.5812057818369132</v>
      </c>
      <c r="S267" s="110">
        <v>4.0628730725369975</v>
      </c>
      <c r="T267" s="110">
        <v>4.2766645427534113</v>
      </c>
      <c r="U267" s="110">
        <v>4.4006272015736618</v>
      </c>
      <c r="V267" s="110">
        <v>7.3018321843257228</v>
      </c>
      <c r="W267" s="110">
        <v>6.318879241114745</v>
      </c>
      <c r="X267" s="110">
        <v>5.78910005131016</v>
      </c>
      <c r="Y267" s="110">
        <v>5.6676319047290526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1.9785669293127028</v>
      </c>
      <c r="C269" s="118">
        <f t="shared" si="122"/>
        <v>1.9703315294597881</v>
      </c>
      <c r="D269" s="118">
        <f t="shared" si="122"/>
        <v>2.1003894054088557</v>
      </c>
      <c r="E269" s="118">
        <f t="shared" si="122"/>
        <v>2.1540804533170461</v>
      </c>
      <c r="F269" s="118">
        <f t="shared" si="122"/>
        <v>2.0276124009108374</v>
      </c>
      <c r="G269" s="118">
        <f t="shared" si="122"/>
        <v>1.9577844651259666</v>
      </c>
      <c r="H269" s="118">
        <f t="shared" si="122"/>
        <v>1.8732523257170004</v>
      </c>
      <c r="I269" s="118">
        <f t="shared" si="122"/>
        <v>1.6681250136889316</v>
      </c>
      <c r="J269" s="118">
        <f t="shared" si="122"/>
        <v>1.4592102369533089</v>
      </c>
      <c r="K269" s="118">
        <f t="shared" si="122"/>
        <v>1.4006503431233679</v>
      </c>
      <c r="L269" s="118">
        <f t="shared" si="122"/>
        <v>1.4028938088173739</v>
      </c>
      <c r="M269" s="118">
        <f t="shared" si="122"/>
        <v>1.0660981913914029</v>
      </c>
      <c r="N269" s="118">
        <f t="shared" si="122"/>
        <v>0.83139046176193865</v>
      </c>
      <c r="O269" s="118">
        <f t="shared" si="122"/>
        <v>0.88018852293592986</v>
      </c>
      <c r="P269" s="118">
        <f t="shared" si="122"/>
        <v>0.78482637436020575</v>
      </c>
      <c r="Q269" s="118">
        <f t="shared" si="122"/>
        <v>0.79865468924031136</v>
      </c>
      <c r="R269" s="118">
        <f t="shared" ref="R269:V269" si="123">R270+R273+R275+R284</f>
        <v>0.68414451795957898</v>
      </c>
      <c r="S269" s="118">
        <f t="shared" si="123"/>
        <v>0.91457462272121004</v>
      </c>
      <c r="T269" s="118">
        <f t="shared" si="123"/>
        <v>0.98264550745155022</v>
      </c>
      <c r="U269" s="118">
        <f t="shared" si="123"/>
        <v>0.99942261937344234</v>
      </c>
      <c r="V269" s="118">
        <f t="shared" si="123"/>
        <v>1.3269737681829799</v>
      </c>
      <c r="W269" s="118">
        <f t="shared" ref="W269:Y269" si="124">W270+W273+W275+W284</f>
        <v>1.2381336316119662</v>
      </c>
      <c r="X269" s="118">
        <f t="shared" si="124"/>
        <v>1.084051644877295</v>
      </c>
      <c r="Y269" s="118">
        <f t="shared" si="124"/>
        <v>0.9974891245059927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1.9785669293127028</v>
      </c>
      <c r="C284" s="123">
        <v>1.9703315294597881</v>
      </c>
      <c r="D284" s="123">
        <v>2.1003894054088557</v>
      </c>
      <c r="E284" s="123">
        <v>2.1540804533170461</v>
      </c>
      <c r="F284" s="123">
        <v>2.0276124009108374</v>
      </c>
      <c r="G284" s="123">
        <v>1.9577844651259666</v>
      </c>
      <c r="H284" s="123">
        <v>1.8732523257170004</v>
      </c>
      <c r="I284" s="123">
        <v>1.6681250136889316</v>
      </c>
      <c r="J284" s="123">
        <v>1.4592102369533089</v>
      </c>
      <c r="K284" s="123">
        <v>1.4006503431233679</v>
      </c>
      <c r="L284" s="123">
        <v>1.4028938088173739</v>
      </c>
      <c r="M284" s="123">
        <v>1.0660981913914029</v>
      </c>
      <c r="N284" s="123">
        <v>0.83139046176193865</v>
      </c>
      <c r="O284" s="123">
        <v>0.88018852293592986</v>
      </c>
      <c r="P284" s="123">
        <v>0.78482637436020575</v>
      </c>
      <c r="Q284" s="123">
        <v>0.79865468924031136</v>
      </c>
      <c r="R284" s="123">
        <v>0.68414451795957898</v>
      </c>
      <c r="S284" s="123">
        <v>0.91457462272121004</v>
      </c>
      <c r="T284" s="123">
        <v>0.98264550745155022</v>
      </c>
      <c r="U284" s="123">
        <v>0.99942261937344234</v>
      </c>
      <c r="V284" s="123">
        <v>1.3269737681829799</v>
      </c>
      <c r="W284" s="123">
        <v>1.2381336316119662</v>
      </c>
      <c r="X284" s="123">
        <v>1.084051644877295</v>
      </c>
      <c r="Y284" s="123">
        <v>0.9974891245059927</v>
      </c>
      <c r="DA284" s="130" t="s">
        <v>3214</v>
      </c>
    </row>
    <row r="285" spans="1:105" ht="12" customHeight="1" x14ac:dyDescent="0.25">
      <c r="A285" s="97" t="s">
        <v>50</v>
      </c>
      <c r="B285" s="99">
        <v>2.2119356906365306</v>
      </c>
      <c r="C285" s="99">
        <v>2.21385292395225</v>
      </c>
      <c r="D285" s="99">
        <v>2.3371951799015971</v>
      </c>
      <c r="E285" s="99">
        <v>2.3545260666642167</v>
      </c>
      <c r="F285" s="99">
        <v>2.2347325061943151</v>
      </c>
      <c r="G285" s="99">
        <v>2.221135766214493</v>
      </c>
      <c r="H285" s="99">
        <v>2.1954287203227212</v>
      </c>
      <c r="I285" s="99">
        <v>1.9976226174175205</v>
      </c>
      <c r="J285" s="99">
        <v>1.7788991199068256</v>
      </c>
      <c r="K285" s="99">
        <v>1.7789760948077544</v>
      </c>
      <c r="L285" s="99">
        <v>1.8815415029044846</v>
      </c>
      <c r="M285" s="99">
        <v>1.5510671020611111</v>
      </c>
      <c r="N285" s="99">
        <v>1.3081009138766437</v>
      </c>
      <c r="O285" s="99">
        <v>1.4130543034100489</v>
      </c>
      <c r="P285" s="99">
        <v>1.3189320101938151</v>
      </c>
      <c r="Q285" s="99">
        <v>1.3998422457053405</v>
      </c>
      <c r="R285" s="99">
        <v>1.2395341426153026</v>
      </c>
      <c r="S285" s="99">
        <v>1.6321693045837711</v>
      </c>
      <c r="T285" s="99">
        <v>1.7583257566619768</v>
      </c>
      <c r="U285" s="99">
        <v>1.8165147027535438</v>
      </c>
      <c r="V285" s="99">
        <v>2.5316936528970326</v>
      </c>
      <c r="W285" s="99">
        <v>2.4515040354868347</v>
      </c>
      <c r="X285" s="99">
        <v>2.2139815617493595</v>
      </c>
      <c r="Y285" s="99">
        <v>2.10315288158111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14.490156226081933</v>
      </c>
      <c r="D290" s="117">
        <f t="shared" si="129"/>
        <v>0</v>
      </c>
      <c r="E290" s="117">
        <f t="shared" si="129"/>
        <v>11.468694375158053</v>
      </c>
      <c r="F290" s="117">
        <f t="shared" si="129"/>
        <v>23.899486467909419</v>
      </c>
      <c r="G290" s="117">
        <f t="shared" si="129"/>
        <v>18.837440339890033</v>
      </c>
      <c r="H290" s="117">
        <f t="shared" si="129"/>
        <v>15.968519355626052</v>
      </c>
      <c r="I290" s="117">
        <f t="shared" si="129"/>
        <v>12.032385825118684</v>
      </c>
      <c r="J290" s="117">
        <f t="shared" si="129"/>
        <v>8.2514652985877621</v>
      </c>
      <c r="K290" s="117">
        <f t="shared" si="129"/>
        <v>7.7087813784112438</v>
      </c>
      <c r="L290" s="117">
        <f t="shared" si="129"/>
        <v>12.1472144874921</v>
      </c>
      <c r="M290" s="117">
        <f t="shared" si="129"/>
        <v>13.414791303172242</v>
      </c>
      <c r="N290" s="117">
        <f t="shared" si="129"/>
        <v>17.20308330701193</v>
      </c>
      <c r="O290" s="117">
        <f t="shared" si="129"/>
        <v>15.76825466764109</v>
      </c>
      <c r="P290" s="117">
        <f t="shared" si="129"/>
        <v>3.304389092606729</v>
      </c>
      <c r="Q290" s="117">
        <f t="shared" si="129"/>
        <v>5.3377815561309641</v>
      </c>
      <c r="R290" s="117">
        <f t="shared" ref="R290:V290" si="130">R291+R294+R296+R305</f>
        <v>6.7670184909614912</v>
      </c>
      <c r="S290" s="117">
        <f t="shared" si="130"/>
        <v>7.1168542960024892</v>
      </c>
      <c r="T290" s="117">
        <f t="shared" si="130"/>
        <v>7.4019801192149899</v>
      </c>
      <c r="U290" s="117">
        <f t="shared" si="130"/>
        <v>7.8720573182271014</v>
      </c>
      <c r="V290" s="117">
        <f t="shared" si="130"/>
        <v>7.4436845812201113</v>
      </c>
      <c r="W290" s="117">
        <f t="shared" ref="W290:Y290" si="131">W291+W294+W296+W305</f>
        <v>6.3767692729728056</v>
      </c>
      <c r="X290" s="117">
        <f t="shared" si="131"/>
        <v>5.5204988175475833</v>
      </c>
      <c r="Y290" s="117">
        <f t="shared" si="131"/>
        <v>5.2838577400814968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12.092716183309292</v>
      </c>
      <c r="D291" s="122">
        <f t="shared" si="132"/>
        <v>0</v>
      </c>
      <c r="E291" s="122">
        <f t="shared" si="132"/>
        <v>9.4592683224583833</v>
      </c>
      <c r="F291" s="122">
        <f t="shared" si="132"/>
        <v>19.671790296828316</v>
      </c>
      <c r="G291" s="122">
        <f t="shared" si="132"/>
        <v>15.736375329914713</v>
      </c>
      <c r="H291" s="122">
        <f t="shared" si="132"/>
        <v>13.04775205942388</v>
      </c>
      <c r="I291" s="122">
        <f t="shared" si="132"/>
        <v>9.6298317977104784</v>
      </c>
      <c r="J291" s="122">
        <f t="shared" si="132"/>
        <v>6.5315200313108344</v>
      </c>
      <c r="K291" s="122">
        <f t="shared" si="132"/>
        <v>6.1936446562132028</v>
      </c>
      <c r="L291" s="122">
        <f t="shared" si="132"/>
        <v>9.9122791056423445</v>
      </c>
      <c r="M291" s="122">
        <f t="shared" si="132"/>
        <v>11.076940384782967</v>
      </c>
      <c r="N291" s="122">
        <f t="shared" si="132"/>
        <v>14.509876225551972</v>
      </c>
      <c r="O291" s="122">
        <f t="shared" si="132"/>
        <v>13.274517635812245</v>
      </c>
      <c r="P291" s="122">
        <f t="shared" si="132"/>
        <v>2.6565581306274475</v>
      </c>
      <c r="Q291" s="122">
        <f t="shared" si="132"/>
        <v>4.2264958657166485</v>
      </c>
      <c r="R291" s="122">
        <f t="shared" ref="R291:V291" si="133">SUM(R292:R293)</f>
        <v>5.4117734724479574</v>
      </c>
      <c r="S291" s="122">
        <f t="shared" si="133"/>
        <v>5.5554487293511334</v>
      </c>
      <c r="T291" s="122">
        <f t="shared" si="133"/>
        <v>5.5113358683273335</v>
      </c>
      <c r="U291" s="122">
        <f t="shared" si="133"/>
        <v>5.689196977568165</v>
      </c>
      <c r="V291" s="122">
        <f t="shared" si="133"/>
        <v>5.1021212943398959</v>
      </c>
      <c r="W291" s="122">
        <f t="shared" ref="W291:Y291" si="134">SUM(W292:W293)</f>
        <v>4.3374883872925034</v>
      </c>
      <c r="X291" s="122">
        <f t="shared" si="134"/>
        <v>3.5392067567856325</v>
      </c>
      <c r="Y291" s="122">
        <f t="shared" si="134"/>
        <v>2.9875067878299872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12.051521738422945</v>
      </c>
      <c r="D292" s="98">
        <v>0</v>
      </c>
      <c r="E292" s="98">
        <v>9.4282330960441456</v>
      </c>
      <c r="F292" s="98">
        <v>19.607694402694495</v>
      </c>
      <c r="G292" s="98">
        <v>15.686245419723345</v>
      </c>
      <c r="H292" s="98">
        <v>13.007081169465346</v>
      </c>
      <c r="I292" s="98">
        <v>9.6002379890225349</v>
      </c>
      <c r="J292" s="98">
        <v>6.5116438709774265</v>
      </c>
      <c r="K292" s="98">
        <v>6.1750657986752548</v>
      </c>
      <c r="L292" s="98">
        <v>9.8828775907425293</v>
      </c>
      <c r="M292" s="98">
        <v>11.044566756502496</v>
      </c>
      <c r="N292" s="98">
        <v>14.468993326135349</v>
      </c>
      <c r="O292" s="98">
        <v>13.237213412672117</v>
      </c>
      <c r="P292" s="98">
        <v>2.6490332338557687</v>
      </c>
      <c r="Q292" s="98">
        <v>4.2144445305056859</v>
      </c>
      <c r="R292" s="98">
        <v>5.3963433419906073</v>
      </c>
      <c r="S292" s="98">
        <v>5.5394995275328904</v>
      </c>
      <c r="T292" s="98">
        <v>5.4954803615173029</v>
      </c>
      <c r="U292" s="98">
        <v>5.6727949922395728</v>
      </c>
      <c r="V292" s="98">
        <v>5.0871093204758182</v>
      </c>
      <c r="W292" s="98">
        <v>4.3246939891656204</v>
      </c>
      <c r="X292" s="98">
        <v>3.5288142725021112</v>
      </c>
      <c r="Y292" s="98">
        <v>2.9787400379611566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4.1194444886347117E-2</v>
      </c>
      <c r="D293" s="98">
        <v>0</v>
      </c>
      <c r="E293" s="98">
        <v>3.1035226414237331E-2</v>
      </c>
      <c r="F293" s="98">
        <v>6.4095894133820511E-2</v>
      </c>
      <c r="G293" s="98">
        <v>5.0129910191367505E-2</v>
      </c>
      <c r="H293" s="98">
        <v>4.0670889958534469E-2</v>
      </c>
      <c r="I293" s="98">
        <v>2.9593808687944218E-2</v>
      </c>
      <c r="J293" s="98">
        <v>1.98761603334081E-2</v>
      </c>
      <c r="K293" s="98">
        <v>1.8578857537948336E-2</v>
      </c>
      <c r="L293" s="98">
        <v>2.9401514899814778E-2</v>
      </c>
      <c r="M293" s="98">
        <v>3.2373628280470898E-2</v>
      </c>
      <c r="N293" s="98">
        <v>4.0882899416623646E-2</v>
      </c>
      <c r="O293" s="98">
        <v>3.7304223140127234E-2</v>
      </c>
      <c r="P293" s="98">
        <v>7.5248967716788021E-3</v>
      </c>
      <c r="Q293" s="98">
        <v>1.2051335210962683E-2</v>
      </c>
      <c r="R293" s="98">
        <v>1.5430130457350304E-2</v>
      </c>
      <c r="S293" s="98">
        <v>1.5949201818242904E-2</v>
      </c>
      <c r="T293" s="98">
        <v>1.5855506810030628E-2</v>
      </c>
      <c r="U293" s="98">
        <v>1.6401985328591825E-2</v>
      </c>
      <c r="V293" s="98">
        <v>1.5011973864078147E-2</v>
      </c>
      <c r="W293" s="98">
        <v>1.279439812688263E-2</v>
      </c>
      <c r="X293" s="98">
        <v>1.0392484283521075E-2</v>
      </c>
      <c r="Y293" s="98">
        <v>8.7667498688307633E-3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7.3303167442004468E-3</v>
      </c>
      <c r="D294" s="122">
        <f t="shared" si="135"/>
        <v>0</v>
      </c>
      <c r="E294" s="122">
        <f t="shared" si="135"/>
        <v>1.9708385594074691E-2</v>
      </c>
      <c r="F294" s="122">
        <f t="shared" si="135"/>
        <v>2.4206486796918853E-2</v>
      </c>
      <c r="G294" s="122">
        <f t="shared" si="135"/>
        <v>2.1947196656406705E-2</v>
      </c>
      <c r="H294" s="122">
        <f t="shared" si="135"/>
        <v>3.4722461666135157E-2</v>
      </c>
      <c r="I294" s="122">
        <f t="shared" si="135"/>
        <v>4.3262894242398646E-2</v>
      </c>
      <c r="J294" s="122">
        <f t="shared" si="135"/>
        <v>2.3056651884089823E-2</v>
      </c>
      <c r="K294" s="122">
        <f t="shared" si="135"/>
        <v>2.2763400540906056E-2</v>
      </c>
      <c r="L294" s="122">
        <f t="shared" si="135"/>
        <v>3.7498267938322803E-2</v>
      </c>
      <c r="M294" s="122">
        <f t="shared" si="135"/>
        <v>4.1478303583982197E-2</v>
      </c>
      <c r="N294" s="122">
        <f t="shared" si="135"/>
        <v>9.907509834632737E-2</v>
      </c>
      <c r="O294" s="122">
        <f t="shared" si="135"/>
        <v>5.3738872433907778E-2</v>
      </c>
      <c r="P294" s="122">
        <f t="shared" si="135"/>
        <v>8.7533875670182133E-3</v>
      </c>
      <c r="Q294" s="122">
        <f t="shared" si="135"/>
        <v>1.7719349886686303E-2</v>
      </c>
      <c r="R294" s="122">
        <f t="shared" si="135"/>
        <v>2.2379095808212322E-2</v>
      </c>
      <c r="S294" s="122">
        <f t="shared" si="135"/>
        <v>3.4912554303530179E-2</v>
      </c>
      <c r="T294" s="122">
        <f t="shared" si="135"/>
        <v>8.7196433016868635E-2</v>
      </c>
      <c r="U294" s="122">
        <f t="shared" si="135"/>
        <v>0.10110613095847114</v>
      </c>
      <c r="V294" s="122">
        <f t="shared" si="135"/>
        <v>5.6375980059186877E-2</v>
      </c>
      <c r="W294" s="122">
        <f t="shared" si="135"/>
        <v>0.15237820448706174</v>
      </c>
      <c r="X294" s="122">
        <f t="shared" si="135"/>
        <v>0.11373710194387578</v>
      </c>
      <c r="Y294" s="122">
        <f t="shared" si="135"/>
        <v>8.8374845796059698E-2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7.3303167442004468E-3</v>
      </c>
      <c r="D295" s="98">
        <v>0</v>
      </c>
      <c r="E295" s="98">
        <v>1.9708385594074691E-2</v>
      </c>
      <c r="F295" s="98">
        <v>2.4206486796918853E-2</v>
      </c>
      <c r="G295" s="98">
        <v>2.1947196656406705E-2</v>
      </c>
      <c r="H295" s="98">
        <v>3.4722461666135157E-2</v>
      </c>
      <c r="I295" s="98">
        <v>4.3262894242398646E-2</v>
      </c>
      <c r="J295" s="98">
        <v>2.3056651884089823E-2</v>
      </c>
      <c r="K295" s="98">
        <v>2.2763400540906056E-2</v>
      </c>
      <c r="L295" s="98">
        <v>3.7498267938322803E-2</v>
      </c>
      <c r="M295" s="98">
        <v>4.1478303583982197E-2</v>
      </c>
      <c r="N295" s="98">
        <v>9.907509834632737E-2</v>
      </c>
      <c r="O295" s="98">
        <v>5.3738872433907778E-2</v>
      </c>
      <c r="P295" s="98">
        <v>8.7533875670182133E-3</v>
      </c>
      <c r="Q295" s="98">
        <v>1.7719349886686303E-2</v>
      </c>
      <c r="R295" s="98">
        <v>2.2379095808212322E-2</v>
      </c>
      <c r="S295" s="98">
        <v>3.4912554303530179E-2</v>
      </c>
      <c r="T295" s="98">
        <v>8.7196433016868635E-2</v>
      </c>
      <c r="U295" s="98">
        <v>0.10110613095847114</v>
      </c>
      <c r="V295" s="98">
        <v>5.6375980059186877E-2</v>
      </c>
      <c r="W295" s="98">
        <v>0.15237820448706174</v>
      </c>
      <c r="X295" s="98">
        <v>0.11373710194387578</v>
      </c>
      <c r="Y295" s="98">
        <v>8.8374845796059698E-2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1.5959848265934604</v>
      </c>
      <c r="D296" s="122">
        <v>0</v>
      </c>
      <c r="E296" s="122">
        <v>1.2909392175008751</v>
      </c>
      <c r="F296" s="122">
        <v>2.8392278084495532</v>
      </c>
      <c r="G296" s="122">
        <v>2.062321613898987</v>
      </c>
      <c r="H296" s="122">
        <v>1.9655050691562095</v>
      </c>
      <c r="I296" s="122">
        <v>1.659660508089208</v>
      </c>
      <c r="J296" s="122">
        <v>1.2199392793746231</v>
      </c>
      <c r="K296" s="122">
        <v>1.0949374928939011</v>
      </c>
      <c r="L296" s="122">
        <v>1.5946787224239443</v>
      </c>
      <c r="M296" s="122">
        <v>1.700168501204673</v>
      </c>
      <c r="N296" s="122">
        <v>1.9601073142021188</v>
      </c>
      <c r="O296" s="122">
        <v>1.822286401317246</v>
      </c>
      <c r="P296" s="122">
        <v>0.50472290530581854</v>
      </c>
      <c r="Q296" s="122">
        <v>0.87181471322555504</v>
      </c>
      <c r="R296" s="122">
        <v>1.0569068949468616</v>
      </c>
      <c r="S296" s="122">
        <v>1.1310907410567805</v>
      </c>
      <c r="T296" s="122">
        <v>1.3243936861007952</v>
      </c>
      <c r="U296" s="122">
        <v>1.528357001083209</v>
      </c>
      <c r="V296" s="122">
        <v>1.5254224207474592</v>
      </c>
      <c r="W296" s="122">
        <v>1.2649874333942412</v>
      </c>
      <c r="X296" s="122">
        <v>1.2924460170674079</v>
      </c>
      <c r="Y296" s="122">
        <v>1.5557732801392432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1.2198466155206324</v>
      </c>
      <c r="D297" s="98">
        <v>0</v>
      </c>
      <c r="E297" s="98">
        <v>0.80993446439832006</v>
      </c>
      <c r="F297" s="98">
        <v>2.3212165060328314</v>
      </c>
      <c r="G297" s="98">
        <v>1.6330411274491146</v>
      </c>
      <c r="H297" s="98">
        <v>1.4980414395361714</v>
      </c>
      <c r="I297" s="98">
        <v>1.4005214927581799</v>
      </c>
      <c r="J297" s="98">
        <v>1.0146264846329938</v>
      </c>
      <c r="K297" s="98">
        <v>0.82920185017579218</v>
      </c>
      <c r="L297" s="98">
        <v>1.3837018967024381</v>
      </c>
      <c r="M297" s="98">
        <v>1.5580603957942303</v>
      </c>
      <c r="N297" s="98">
        <v>1.9260950908326608</v>
      </c>
      <c r="O297" s="98">
        <v>1.5179942331688581</v>
      </c>
      <c r="P297" s="98">
        <v>3.7994110085423152E-2</v>
      </c>
      <c r="Q297" s="98">
        <v>0.15899774594335403</v>
      </c>
      <c r="R297" s="98">
        <v>0.65928784413606822</v>
      </c>
      <c r="S297" s="98">
        <v>0.93624517328241319</v>
      </c>
      <c r="T297" s="98">
        <v>1.0935436516207646</v>
      </c>
      <c r="U297" s="98">
        <v>1.295420161683021</v>
      </c>
      <c r="V297" s="98">
        <v>1.2121876685487951</v>
      </c>
      <c r="W297" s="98">
        <v>0.96256737100533596</v>
      </c>
      <c r="X297" s="98">
        <v>0.90728151076419883</v>
      </c>
      <c r="Y297" s="98">
        <v>1.1656256897535475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3.3488088096601154E-3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9.4733380629725928E-4</v>
      </c>
      <c r="K298" s="98">
        <v>6.0201546555292034E-4</v>
      </c>
      <c r="L298" s="98">
        <v>9.4079474936010089E-4</v>
      </c>
      <c r="M298" s="98">
        <v>9.8903130239410045E-4</v>
      </c>
      <c r="N298" s="98">
        <v>3.0599145080831137E-3</v>
      </c>
      <c r="O298" s="98">
        <v>5.5480008419194946E-4</v>
      </c>
      <c r="P298" s="98">
        <v>9.3370480470093381E-5</v>
      </c>
      <c r="Q298" s="98">
        <v>0</v>
      </c>
      <c r="R298" s="98">
        <v>8.5685381527211737E-4</v>
      </c>
      <c r="S298" s="98">
        <v>1.068408256697733E-3</v>
      </c>
      <c r="T298" s="98">
        <v>8.6288831107917481E-4</v>
      </c>
      <c r="U298" s="98">
        <v>9.8128325467483732E-4</v>
      </c>
      <c r="V298" s="98">
        <v>6.8812414011437608E-4</v>
      </c>
      <c r="W298" s="98">
        <v>2.1540792711433904E-3</v>
      </c>
      <c r="X298" s="98">
        <v>1.9007258635071176E-3</v>
      </c>
      <c r="Y298" s="98">
        <v>2.6716608402923962E-3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9.5807302364081016E-4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2.907485411795542E-4</v>
      </c>
      <c r="K299" s="101">
        <v>1.7146014103230534E-4</v>
      </c>
      <c r="L299" s="101">
        <v>2.5745510903187453E-4</v>
      </c>
      <c r="M299" s="101">
        <v>3.0813076653422465E-4</v>
      </c>
      <c r="N299" s="101">
        <v>5.9426122483775292E-4</v>
      </c>
      <c r="O299" s="101">
        <v>1.1470746199129022E-4</v>
      </c>
      <c r="P299" s="101">
        <v>1.9715352604805566E-5</v>
      </c>
      <c r="Q299" s="101">
        <v>0</v>
      </c>
      <c r="R299" s="101">
        <v>2.582411288344328E-4</v>
      </c>
      <c r="S299" s="101">
        <v>3.0365055400025071E-4</v>
      </c>
      <c r="T299" s="101">
        <v>2.5045771948606501E-4</v>
      </c>
      <c r="U299" s="101">
        <v>2.7901031714707249E-4</v>
      </c>
      <c r="V299" s="101">
        <v>2.1099261284045136E-4</v>
      </c>
      <c r="W299" s="101">
        <v>5.3220259061639841E-4</v>
      </c>
      <c r="X299" s="101">
        <v>5.500516178471122E-4</v>
      </c>
      <c r="Y299" s="101">
        <v>9.479467317183456E-4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2.3907357860193054E-3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6.5658526511770514E-4</v>
      </c>
      <c r="K300" s="104">
        <v>4.3055532452061497E-4</v>
      </c>
      <c r="L300" s="104">
        <v>6.8333964032822635E-4</v>
      </c>
      <c r="M300" s="104">
        <v>6.809005358598758E-4</v>
      </c>
      <c r="N300" s="104">
        <v>2.4656532832453607E-3</v>
      </c>
      <c r="O300" s="104">
        <v>4.4009262220065927E-4</v>
      </c>
      <c r="P300" s="104">
        <v>7.3655127865287815E-5</v>
      </c>
      <c r="Q300" s="104">
        <v>0</v>
      </c>
      <c r="R300" s="104">
        <v>5.9861268643768457E-4</v>
      </c>
      <c r="S300" s="104">
        <v>7.6475770269748226E-4</v>
      </c>
      <c r="T300" s="104">
        <v>6.1243059159310986E-4</v>
      </c>
      <c r="U300" s="104">
        <v>7.0227293752776483E-4</v>
      </c>
      <c r="V300" s="104">
        <v>4.7713152727392466E-4</v>
      </c>
      <c r="W300" s="104">
        <v>1.6218766805269919E-3</v>
      </c>
      <c r="X300" s="104">
        <v>1.3506742456600054E-3</v>
      </c>
      <c r="Y300" s="104">
        <v>1.7237141085740507E-3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0.35376607762732837</v>
      </c>
      <c r="D301" s="101">
        <v>0</v>
      </c>
      <c r="E301" s="101">
        <v>0.47938415946773688</v>
      </c>
      <c r="F301" s="101">
        <v>0.51768862270291127</v>
      </c>
      <c r="G301" s="101">
        <v>0.42664285760662918</v>
      </c>
      <c r="H301" s="101">
        <v>0.46499254282948288</v>
      </c>
      <c r="I301" s="101">
        <v>0.2511953966763173</v>
      </c>
      <c r="J301" s="101">
        <v>0.19077935491087969</v>
      </c>
      <c r="K301" s="101">
        <v>0.25321079972568322</v>
      </c>
      <c r="L301" s="101">
        <v>0.20445464209397859</v>
      </c>
      <c r="M301" s="101">
        <v>0.13452334932568621</v>
      </c>
      <c r="N301" s="101">
        <v>2.8388862517577915E-2</v>
      </c>
      <c r="O301" s="101">
        <v>0.29250965065790624</v>
      </c>
      <c r="P301" s="101">
        <v>0.43944506761940438</v>
      </c>
      <c r="Q301" s="101">
        <v>0.67229432610562878</v>
      </c>
      <c r="R301" s="101">
        <v>0.37217335635274895</v>
      </c>
      <c r="S301" s="101">
        <v>0.18224721540860242</v>
      </c>
      <c r="T301" s="101">
        <v>0.21290005875144333</v>
      </c>
      <c r="U301" s="101">
        <v>0.21370502342682252</v>
      </c>
      <c r="V301" s="101">
        <v>0.28183585674814332</v>
      </c>
      <c r="W301" s="101">
        <v>0.27199589136446822</v>
      </c>
      <c r="X301" s="101">
        <v>0.3329208471034652</v>
      </c>
      <c r="Y301" s="101">
        <v>0.32800325440204253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1.9023324635839507E-2</v>
      </c>
      <c r="D302" s="104">
        <v>0</v>
      </c>
      <c r="E302" s="104">
        <v>1.6205936348181334E-3</v>
      </c>
      <c r="F302" s="104">
        <v>3.2267971381055784E-4</v>
      </c>
      <c r="G302" s="104">
        <v>2.6376288432432386E-3</v>
      </c>
      <c r="H302" s="104">
        <v>2.4710867905551517E-3</v>
      </c>
      <c r="I302" s="104">
        <v>7.9436186547108874E-3</v>
      </c>
      <c r="J302" s="104">
        <v>1.3586106024452491E-2</v>
      </c>
      <c r="K302" s="104">
        <v>1.1922827526872841E-2</v>
      </c>
      <c r="L302" s="104">
        <v>5.5813888781676129E-3</v>
      </c>
      <c r="M302" s="104">
        <v>6.5957247823625748E-3</v>
      </c>
      <c r="N302" s="104">
        <v>2.5634463437969237E-3</v>
      </c>
      <c r="O302" s="104">
        <v>1.1227717406289497E-2</v>
      </c>
      <c r="P302" s="104">
        <v>2.7190357120520949E-2</v>
      </c>
      <c r="Q302" s="104">
        <v>4.0522641176572227E-2</v>
      </c>
      <c r="R302" s="104">
        <v>2.4588840642772419E-2</v>
      </c>
      <c r="S302" s="104">
        <v>1.152994410906719E-2</v>
      </c>
      <c r="T302" s="104">
        <v>1.708708741750798E-2</v>
      </c>
      <c r="U302" s="104">
        <v>1.8250532718690649E-2</v>
      </c>
      <c r="V302" s="104">
        <v>3.0710771310406226E-2</v>
      </c>
      <c r="W302" s="104">
        <v>2.827009175329373E-2</v>
      </c>
      <c r="X302" s="104">
        <v>5.0342933336236961E-2</v>
      </c>
      <c r="Y302" s="104">
        <v>5.9472675143360715E-2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6.489429854935733E-3</v>
      </c>
      <c r="D303" s="98">
        <v>0</v>
      </c>
      <c r="E303" s="98">
        <v>6.4108388476432005E-4</v>
      </c>
      <c r="F303" s="98">
        <v>1.1103789078581639E-4</v>
      </c>
      <c r="G303" s="98">
        <v>7.9208847898564925E-4</v>
      </c>
      <c r="H303" s="98">
        <v>9.5789776011280514E-4</v>
      </c>
      <c r="I303" s="98">
        <v>2.5731667025515616E-3</v>
      </c>
      <c r="J303" s="98">
        <v>4.9379008362861604E-3</v>
      </c>
      <c r="K303" s="98">
        <v>4.0419145209665145E-3</v>
      </c>
      <c r="L303" s="98">
        <v>1.8201861880446455E-3</v>
      </c>
      <c r="M303" s="98">
        <v>2.4201335418398309E-3</v>
      </c>
      <c r="N303" s="98">
        <v>5.9717872330714863E-4</v>
      </c>
      <c r="O303" s="98">
        <v>2.7517787689996598E-3</v>
      </c>
      <c r="P303" s="98">
        <v>6.6998685693581868E-3</v>
      </c>
      <c r="Q303" s="98">
        <v>1.4274695568989842E-2</v>
      </c>
      <c r="R303" s="98">
        <v>8.3368693278580378E-3</v>
      </c>
      <c r="S303" s="98">
        <v>3.6686545353653141E-3</v>
      </c>
      <c r="T303" s="98">
        <v>5.5080391445701885E-3</v>
      </c>
      <c r="U303" s="98">
        <v>5.7267378970701829E-3</v>
      </c>
      <c r="V303" s="98">
        <v>1.0294301871882969E-2</v>
      </c>
      <c r="W303" s="98">
        <v>7.6248292784975077E-3</v>
      </c>
      <c r="X303" s="98">
        <v>1.5721264437854977E-2</v>
      </c>
      <c r="Y303" s="98">
        <v>2.2529683510261838E-2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1.2533894780903776E-2</v>
      </c>
      <c r="D304" s="98">
        <v>0</v>
      </c>
      <c r="E304" s="98">
        <v>9.7950975005381326E-4</v>
      </c>
      <c r="F304" s="98">
        <v>2.1164182302474142E-4</v>
      </c>
      <c r="G304" s="98">
        <v>1.8455403642575895E-3</v>
      </c>
      <c r="H304" s="98">
        <v>1.5131890304423466E-3</v>
      </c>
      <c r="I304" s="98">
        <v>5.3704519521593254E-3</v>
      </c>
      <c r="J304" s="98">
        <v>8.6482051881663306E-3</v>
      </c>
      <c r="K304" s="98">
        <v>7.8809130059063256E-3</v>
      </c>
      <c r="L304" s="98">
        <v>3.7612026901229678E-3</v>
      </c>
      <c r="M304" s="98">
        <v>4.1755912405227443E-3</v>
      </c>
      <c r="N304" s="98">
        <v>1.9662676204897749E-3</v>
      </c>
      <c r="O304" s="98">
        <v>8.4759386372898378E-3</v>
      </c>
      <c r="P304" s="98">
        <v>2.0490488551162762E-2</v>
      </c>
      <c r="Q304" s="98">
        <v>2.6247945607582389E-2</v>
      </c>
      <c r="R304" s="98">
        <v>1.6251971314914383E-2</v>
      </c>
      <c r="S304" s="98">
        <v>7.8612895737018764E-3</v>
      </c>
      <c r="T304" s="98">
        <v>1.1579048272937794E-2</v>
      </c>
      <c r="U304" s="98">
        <v>1.2523794821620464E-2</v>
      </c>
      <c r="V304" s="98">
        <v>2.0416469438523255E-2</v>
      </c>
      <c r="W304" s="98">
        <v>2.0645262474796224E-2</v>
      </c>
      <c r="X304" s="98">
        <v>3.4621668898381988E-2</v>
      </c>
      <c r="Y304" s="98">
        <v>3.694299163309888E-2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0.79412489943498055</v>
      </c>
      <c r="D305" s="122">
        <v>0</v>
      </c>
      <c r="E305" s="122">
        <v>0.69877844960471858</v>
      </c>
      <c r="F305" s="122">
        <v>1.3642618758346283</v>
      </c>
      <c r="G305" s="122">
        <v>1.0167961994199242</v>
      </c>
      <c r="H305" s="122">
        <v>0.92053976537982729</v>
      </c>
      <c r="I305" s="122">
        <v>0.69963062507660001</v>
      </c>
      <c r="J305" s="122">
        <v>0.47694933601821421</v>
      </c>
      <c r="K305" s="122">
        <v>0.39743582876323347</v>
      </c>
      <c r="L305" s="122">
        <v>0.60275839148748733</v>
      </c>
      <c r="M305" s="122">
        <v>0.59620411360061809</v>
      </c>
      <c r="N305" s="122">
        <v>0.63402466891151033</v>
      </c>
      <c r="O305" s="122">
        <v>0.61771175807769052</v>
      </c>
      <c r="P305" s="122">
        <v>0.13435466910644517</v>
      </c>
      <c r="Q305" s="122">
        <v>0.22175162730207473</v>
      </c>
      <c r="R305" s="122">
        <v>0.2759590277584596</v>
      </c>
      <c r="S305" s="122">
        <v>0.39540227129104466</v>
      </c>
      <c r="T305" s="122">
        <v>0.47905413176999256</v>
      </c>
      <c r="U305" s="122">
        <v>0.55339720861725583</v>
      </c>
      <c r="V305" s="122">
        <v>0.75976488607356996</v>
      </c>
      <c r="W305" s="122">
        <v>0.62191524779899954</v>
      </c>
      <c r="X305" s="122">
        <v>0.57510894175066662</v>
      </c>
      <c r="Y305" s="122">
        <v>0.65220282631620674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0.69517172952401163</v>
      </c>
      <c r="D306" s="98">
        <v>0</v>
      </c>
      <c r="E306" s="98">
        <v>0.69877844960471858</v>
      </c>
      <c r="F306" s="98">
        <v>1.1983674521689034</v>
      </c>
      <c r="G306" s="98">
        <v>0.81439058528894814</v>
      </c>
      <c r="H306" s="98">
        <v>0.75298921127881069</v>
      </c>
      <c r="I306" s="98">
        <v>0.54939213375084184</v>
      </c>
      <c r="J306" s="98">
        <v>0.36362878144492217</v>
      </c>
      <c r="K306" s="98">
        <v>0.27383242665558194</v>
      </c>
      <c r="L306" s="98">
        <v>0.41815309923170479</v>
      </c>
      <c r="M306" s="98">
        <v>0.35609343534342147</v>
      </c>
      <c r="N306" s="98">
        <v>0.3795739010019058</v>
      </c>
      <c r="O306" s="98">
        <v>0.4643704568970064</v>
      </c>
      <c r="P306" s="98">
        <v>6.7242316779469971E-2</v>
      </c>
      <c r="Q306" s="98">
        <v>0.11500526521583264</v>
      </c>
      <c r="R306" s="98">
        <v>0.14597260247720747</v>
      </c>
      <c r="S306" s="98">
        <v>0.28176417458376718</v>
      </c>
      <c r="T306" s="98">
        <v>0.31656188587362594</v>
      </c>
      <c r="U306" s="98">
        <v>0.34219707665470644</v>
      </c>
      <c r="V306" s="98">
        <v>0.37368049618974486</v>
      </c>
      <c r="W306" s="98">
        <v>0.33842618033915167</v>
      </c>
      <c r="X306" s="98">
        <v>0.26115298372239509</v>
      </c>
      <c r="Y306" s="98">
        <v>0.323493108418626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9.8953169910968974E-2</v>
      </c>
      <c r="D307" s="33">
        <v>0</v>
      </c>
      <c r="E307" s="33">
        <v>0</v>
      </c>
      <c r="F307" s="33">
        <v>0.16589442366572504</v>
      </c>
      <c r="G307" s="33">
        <v>0.20240561413097596</v>
      </c>
      <c r="H307" s="33">
        <v>0.16755055410101655</v>
      </c>
      <c r="I307" s="33">
        <v>0.1502384913257582</v>
      </c>
      <c r="J307" s="33">
        <v>0.11332055457329204</v>
      </c>
      <c r="K307" s="33">
        <v>0.1236034021076515</v>
      </c>
      <c r="L307" s="33">
        <v>0.18460529225578251</v>
      </c>
      <c r="M307" s="33">
        <v>0.24011067825719665</v>
      </c>
      <c r="N307" s="33">
        <v>0.25445076790960452</v>
      </c>
      <c r="O307" s="33">
        <v>0.15334130118068406</v>
      </c>
      <c r="P307" s="33">
        <v>6.7112352326975183E-2</v>
      </c>
      <c r="Q307" s="33">
        <v>0.10674636208624209</v>
      </c>
      <c r="R307" s="33">
        <v>0.12998642528125209</v>
      </c>
      <c r="S307" s="33">
        <v>0.11363809670727745</v>
      </c>
      <c r="T307" s="33">
        <v>0.16249224589636663</v>
      </c>
      <c r="U307" s="33">
        <v>0.21120013196254939</v>
      </c>
      <c r="V307" s="33">
        <v>0.3860843898838251</v>
      </c>
      <c r="W307" s="33">
        <v>0.28348906745984792</v>
      </c>
      <c r="X307" s="33">
        <v>0.31395595802827153</v>
      </c>
      <c r="Y307" s="33">
        <v>0.32870971789758074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10.190304860235562</v>
      </c>
      <c r="D309" s="117">
        <f t="shared" si="136"/>
        <v>0</v>
      </c>
      <c r="E309" s="117">
        <f t="shared" si="136"/>
        <v>8.0581106422047419</v>
      </c>
      <c r="F309" s="117">
        <f t="shared" si="136"/>
        <v>16.925628548652497</v>
      </c>
      <c r="G309" s="117">
        <f t="shared" si="136"/>
        <v>13.376750794920305</v>
      </c>
      <c r="H309" s="117">
        <f t="shared" si="136"/>
        <v>11.377384307046492</v>
      </c>
      <c r="I309" s="117">
        <f t="shared" si="136"/>
        <v>8.6562261700047536</v>
      </c>
      <c r="J309" s="117">
        <f t="shared" si="136"/>
        <v>5.9405944469008682</v>
      </c>
      <c r="K309" s="117">
        <f t="shared" si="136"/>
        <v>5.5594581898377537</v>
      </c>
      <c r="L309" s="117">
        <f t="shared" si="136"/>
        <v>8.8119142666693691</v>
      </c>
      <c r="M309" s="117">
        <f t="shared" si="136"/>
        <v>9.7920629746886085</v>
      </c>
      <c r="N309" s="117">
        <f t="shared" si="136"/>
        <v>12.747170035802819</v>
      </c>
      <c r="O309" s="117">
        <f t="shared" si="136"/>
        <v>11.596493399573943</v>
      </c>
      <c r="P309" s="117">
        <f t="shared" si="136"/>
        <v>2.4015978882542588</v>
      </c>
      <c r="Q309" s="117">
        <f t="shared" si="136"/>
        <v>3.9279157812763268</v>
      </c>
      <c r="R309" s="117">
        <f t="shared" ref="R309:V309" si="137">R310+R313+R315+R324</f>
        <v>5.0644427537671222</v>
      </c>
      <c r="S309" s="117">
        <f t="shared" si="137"/>
        <v>5.3914125431216826</v>
      </c>
      <c r="T309" s="117">
        <f t="shared" si="137"/>
        <v>5.7924606652023778</v>
      </c>
      <c r="U309" s="117">
        <f t="shared" si="137"/>
        <v>6.2256388179283135</v>
      </c>
      <c r="V309" s="117">
        <f t="shared" si="137"/>
        <v>5.8075069076723826</v>
      </c>
      <c r="W309" s="117">
        <f t="shared" ref="W309:Y309" si="138">W310+W313+W315+W324</f>
        <v>5.2949338891681963</v>
      </c>
      <c r="X309" s="117">
        <f t="shared" si="138"/>
        <v>4.5794205569019963</v>
      </c>
      <c r="Y309" s="117">
        <f t="shared" si="138"/>
        <v>4.3638521710882774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8.542040834573049</v>
      </c>
      <c r="D310" s="122">
        <f t="shared" si="139"/>
        <v>0</v>
      </c>
      <c r="E310" s="122">
        <f t="shared" si="139"/>
        <v>6.702654684080593</v>
      </c>
      <c r="F310" s="122">
        <f t="shared" si="139"/>
        <v>13.96131309333593</v>
      </c>
      <c r="G310" s="122">
        <f t="shared" si="139"/>
        <v>11.18631414488495</v>
      </c>
      <c r="H310" s="122">
        <f t="shared" si="139"/>
        <v>9.2903620130875897</v>
      </c>
      <c r="I310" s="122">
        <f t="shared" si="139"/>
        <v>6.8683434310754121</v>
      </c>
      <c r="J310" s="122">
        <f t="shared" si="139"/>
        <v>4.6667870257775501</v>
      </c>
      <c r="K310" s="122">
        <f t="shared" si="139"/>
        <v>4.4336532396275308</v>
      </c>
      <c r="L310" s="122">
        <f t="shared" si="139"/>
        <v>7.1096636525396502</v>
      </c>
      <c r="M310" s="122">
        <f t="shared" si="139"/>
        <v>7.9668021230237658</v>
      </c>
      <c r="N310" s="122">
        <f t="shared" si="139"/>
        <v>10.474260413930901</v>
      </c>
      <c r="O310" s="122">
        <f t="shared" si="139"/>
        <v>9.6289924843831791</v>
      </c>
      <c r="P310" s="122">
        <f t="shared" si="139"/>
        <v>1.9378688427772148</v>
      </c>
      <c r="Q310" s="122">
        <f t="shared" si="139"/>
        <v>3.0993982678369636</v>
      </c>
      <c r="R310" s="122">
        <f t="shared" ref="R310:V310" si="140">SUM(R311:R312)</f>
        <v>3.9845773253452546</v>
      </c>
      <c r="S310" s="122">
        <f t="shared" si="140"/>
        <v>4.106354363262902</v>
      </c>
      <c r="T310" s="122">
        <f t="shared" si="140"/>
        <v>4.0890446796732567</v>
      </c>
      <c r="U310" s="122">
        <f t="shared" si="140"/>
        <v>4.236121193336734</v>
      </c>
      <c r="V310" s="122">
        <f t="shared" si="140"/>
        <v>3.8119113195379999</v>
      </c>
      <c r="W310" s="122">
        <f t="shared" ref="W310:Y310" si="141">SUM(W311:W312)</f>
        <v>3.2507029544981791</v>
      </c>
      <c r="X310" s="122">
        <f t="shared" si="141"/>
        <v>2.6664869101647284</v>
      </c>
      <c r="Y310" s="122">
        <f t="shared" si="141"/>
        <v>2.2622343149914479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8.5008463896867017</v>
      </c>
      <c r="D311" s="98">
        <v>0</v>
      </c>
      <c r="E311" s="98">
        <v>6.6716194576663552</v>
      </c>
      <c r="F311" s="98">
        <v>13.897217199202109</v>
      </c>
      <c r="G311" s="98">
        <v>11.136184234693582</v>
      </c>
      <c r="H311" s="98">
        <v>9.2496911231290557</v>
      </c>
      <c r="I311" s="98">
        <v>6.8387496223874678</v>
      </c>
      <c r="J311" s="98">
        <v>4.6469108654441422</v>
      </c>
      <c r="K311" s="98">
        <v>4.4150743820895828</v>
      </c>
      <c r="L311" s="98">
        <v>7.0802621376398358</v>
      </c>
      <c r="M311" s="98">
        <v>7.9344284947432948</v>
      </c>
      <c r="N311" s="98">
        <v>10.433377514514278</v>
      </c>
      <c r="O311" s="98">
        <v>9.5916882612430516</v>
      </c>
      <c r="P311" s="98">
        <v>1.930343946005536</v>
      </c>
      <c r="Q311" s="98">
        <v>3.087346932626001</v>
      </c>
      <c r="R311" s="98">
        <v>3.9691471948879045</v>
      </c>
      <c r="S311" s="98">
        <v>4.090405161444659</v>
      </c>
      <c r="T311" s="98">
        <v>4.0731891728632261</v>
      </c>
      <c r="U311" s="98">
        <v>4.2197192080081418</v>
      </c>
      <c r="V311" s="98">
        <v>3.7968993456739217</v>
      </c>
      <c r="W311" s="98">
        <v>3.2379085563712966</v>
      </c>
      <c r="X311" s="98">
        <v>2.6560944258812071</v>
      </c>
      <c r="Y311" s="98">
        <v>2.2534675651226173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4.1194444886347117E-2</v>
      </c>
      <c r="D312" s="98">
        <v>0</v>
      </c>
      <c r="E312" s="98">
        <v>3.1035226414237331E-2</v>
      </c>
      <c r="F312" s="98">
        <v>6.4095894133820511E-2</v>
      </c>
      <c r="G312" s="98">
        <v>5.0129910191367505E-2</v>
      </c>
      <c r="H312" s="98">
        <v>4.0670889958534469E-2</v>
      </c>
      <c r="I312" s="98">
        <v>2.9593808687944218E-2</v>
      </c>
      <c r="J312" s="98">
        <v>1.98761603334081E-2</v>
      </c>
      <c r="K312" s="98">
        <v>1.8578857537948336E-2</v>
      </c>
      <c r="L312" s="98">
        <v>2.9401514899814778E-2</v>
      </c>
      <c r="M312" s="98">
        <v>3.2373628280470898E-2</v>
      </c>
      <c r="N312" s="98">
        <v>4.0882899416623646E-2</v>
      </c>
      <c r="O312" s="98">
        <v>3.7304223140127234E-2</v>
      </c>
      <c r="P312" s="98">
        <v>7.5248967716788021E-3</v>
      </c>
      <c r="Q312" s="98">
        <v>1.2051335210962683E-2</v>
      </c>
      <c r="R312" s="98">
        <v>1.5430130457350304E-2</v>
      </c>
      <c r="S312" s="98">
        <v>1.5949201818242904E-2</v>
      </c>
      <c r="T312" s="98">
        <v>1.5855506810030628E-2</v>
      </c>
      <c r="U312" s="98">
        <v>1.6401985328591825E-2</v>
      </c>
      <c r="V312" s="98">
        <v>1.5011973864078147E-2</v>
      </c>
      <c r="W312" s="98">
        <v>1.279439812688263E-2</v>
      </c>
      <c r="X312" s="98">
        <v>1.0392484283521075E-2</v>
      </c>
      <c r="Y312" s="98">
        <v>8.7667498688307633E-3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1.5917587568377037E-2</v>
      </c>
      <c r="D313" s="122">
        <f t="shared" si="142"/>
        <v>0</v>
      </c>
      <c r="E313" s="122">
        <f t="shared" si="142"/>
        <v>4.6266343251579904E-2</v>
      </c>
      <c r="F313" s="122">
        <f t="shared" si="142"/>
        <v>5.898999237056915E-2</v>
      </c>
      <c r="G313" s="122">
        <f t="shared" si="142"/>
        <v>5.5473377278489028E-2</v>
      </c>
      <c r="H313" s="122">
        <f t="shared" si="142"/>
        <v>9.0950855466024702E-2</v>
      </c>
      <c r="I313" s="122">
        <f t="shared" si="142"/>
        <v>0.11734657108439156</v>
      </c>
      <c r="J313" s="122">
        <f t="shared" si="142"/>
        <v>6.472443016666915E-2</v>
      </c>
      <c r="K313" s="122">
        <f t="shared" si="142"/>
        <v>6.6107305719732723E-2</v>
      </c>
      <c r="L313" s="122">
        <f t="shared" si="142"/>
        <v>0.11261477715368362</v>
      </c>
      <c r="M313" s="122">
        <f t="shared" si="142"/>
        <v>0.12927768260456016</v>
      </c>
      <c r="N313" s="122">
        <f t="shared" si="142"/>
        <v>0.3218370408071537</v>
      </c>
      <c r="O313" s="122">
        <f t="shared" si="142"/>
        <v>0.18260182492901419</v>
      </c>
      <c r="P313" s="122">
        <f t="shared" si="142"/>
        <v>3.1081501402045599E-2</v>
      </c>
      <c r="Q313" s="122">
        <f t="shared" si="142"/>
        <v>6.4996472561483762E-2</v>
      </c>
      <c r="R313" s="122">
        <f t="shared" si="142"/>
        <v>8.2657763620074043E-2</v>
      </c>
      <c r="S313" s="122">
        <f t="shared" si="142"/>
        <v>0.12904901655901893</v>
      </c>
      <c r="T313" s="122">
        <f t="shared" si="142"/>
        <v>0.32258215679134039</v>
      </c>
      <c r="U313" s="122">
        <f t="shared" si="142"/>
        <v>0.3743934510255878</v>
      </c>
      <c r="V313" s="122">
        <f t="shared" si="142"/>
        <v>0.20932053726626132</v>
      </c>
      <c r="W313" s="122">
        <f t="shared" si="142"/>
        <v>0.57075400446552327</v>
      </c>
      <c r="X313" s="122">
        <f t="shared" si="142"/>
        <v>0.43064845608755353</v>
      </c>
      <c r="Y313" s="122">
        <f t="shared" si="142"/>
        <v>0.33867328733339735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1.5917587568377037E-2</v>
      </c>
      <c r="D314" s="98">
        <v>0</v>
      </c>
      <c r="E314" s="98">
        <v>4.6266343251579904E-2</v>
      </c>
      <c r="F314" s="98">
        <v>5.898999237056915E-2</v>
      </c>
      <c r="G314" s="98">
        <v>5.5473377278489028E-2</v>
      </c>
      <c r="H314" s="98">
        <v>9.0950855466024702E-2</v>
      </c>
      <c r="I314" s="98">
        <v>0.11734657108439156</v>
      </c>
      <c r="J314" s="98">
        <v>6.472443016666915E-2</v>
      </c>
      <c r="K314" s="98">
        <v>6.6107305719732723E-2</v>
      </c>
      <c r="L314" s="98">
        <v>0.11261477715368362</v>
      </c>
      <c r="M314" s="98">
        <v>0.12927768260456016</v>
      </c>
      <c r="N314" s="98">
        <v>0.3218370408071537</v>
      </c>
      <c r="O314" s="98">
        <v>0.18260182492901419</v>
      </c>
      <c r="P314" s="98">
        <v>3.1081501402045599E-2</v>
      </c>
      <c r="Q314" s="98">
        <v>6.4996472561483762E-2</v>
      </c>
      <c r="R314" s="98">
        <v>8.2657763620074043E-2</v>
      </c>
      <c r="S314" s="98">
        <v>0.12904901655901893</v>
      </c>
      <c r="T314" s="98">
        <v>0.32258215679134039</v>
      </c>
      <c r="U314" s="98">
        <v>0.3743934510255878</v>
      </c>
      <c r="V314" s="98">
        <v>0.20932053726626132</v>
      </c>
      <c r="W314" s="98">
        <v>0.57075400446552327</v>
      </c>
      <c r="X314" s="98">
        <v>0.43064845608755353</v>
      </c>
      <c r="Y314" s="98">
        <v>0.33867328733339735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1.1555101223575306</v>
      </c>
      <c r="D315" s="122">
        <v>0</v>
      </c>
      <c r="E315" s="122">
        <v>0.90368544402343498</v>
      </c>
      <c r="F315" s="122">
        <v>2.0849941669976366</v>
      </c>
      <c r="G315" s="122">
        <v>1.5096367353130997</v>
      </c>
      <c r="H315" s="122">
        <v>1.4321384675036113</v>
      </c>
      <c r="I315" s="122">
        <v>1.2375957347599749</v>
      </c>
      <c r="J315" s="122">
        <v>0.91175633814591384</v>
      </c>
      <c r="K315" s="122">
        <v>0.80655395304088706</v>
      </c>
      <c r="L315" s="122">
        <v>1.2057333724258226</v>
      </c>
      <c r="M315" s="122">
        <v>1.3053448153749994</v>
      </c>
      <c r="N315" s="122">
        <v>1.5348411360387915</v>
      </c>
      <c r="O315" s="122">
        <v>1.3958694452188594</v>
      </c>
      <c r="P315" s="122">
        <v>0.34122782283087111</v>
      </c>
      <c r="Q315" s="122">
        <v>0.61238690520892214</v>
      </c>
      <c r="R315" s="122">
        <v>0.80781424178727423</v>
      </c>
      <c r="S315" s="122">
        <v>0.89728715395593095</v>
      </c>
      <c r="T315" s="122">
        <v>1.0580599443958756</v>
      </c>
      <c r="U315" s="122">
        <v>1.2323593312113672</v>
      </c>
      <c r="V315" s="122">
        <v>1.2314107740578244</v>
      </c>
      <c r="W315" s="122">
        <v>1.0245175799813926</v>
      </c>
      <c r="X315" s="122">
        <v>1.0509861716655027</v>
      </c>
      <c r="Y315" s="122">
        <v>1.2789982102182427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0.92790970849155419</v>
      </c>
      <c r="D316" s="98">
        <v>0</v>
      </c>
      <c r="E316" s="98">
        <v>0.61891498320575633</v>
      </c>
      <c r="F316" s="98">
        <v>1.7778716829636798</v>
      </c>
      <c r="G316" s="98">
        <v>1.2537395987828266</v>
      </c>
      <c r="H316" s="98">
        <v>1.1528655169657109</v>
      </c>
      <c r="I316" s="98">
        <v>1.080471314315911</v>
      </c>
      <c r="J316" s="98">
        <v>0.78477064411886976</v>
      </c>
      <c r="K316" s="98">
        <v>0.64308958189733156</v>
      </c>
      <c r="L316" s="98">
        <v>1.0762028133069437</v>
      </c>
      <c r="M316" s="98">
        <v>1.2165991308469639</v>
      </c>
      <c r="N316" s="98">
        <v>1.5119796042804814</v>
      </c>
      <c r="O316" s="98">
        <v>1.1998816630633393</v>
      </c>
      <c r="P316" s="98">
        <v>3.0273012793857149E-2</v>
      </c>
      <c r="Q316" s="98">
        <v>0.12763799469963272</v>
      </c>
      <c r="R316" s="98">
        <v>0.53227713461992721</v>
      </c>
      <c r="S316" s="98">
        <v>0.76005569955259755</v>
      </c>
      <c r="T316" s="98">
        <v>0.89246208932810345</v>
      </c>
      <c r="U316" s="98">
        <v>1.0625577018754844</v>
      </c>
      <c r="V316" s="98">
        <v>0.99902470441407187</v>
      </c>
      <c r="W316" s="98">
        <v>0.7967657446120231</v>
      </c>
      <c r="X316" s="98">
        <v>0.75500024263106091</v>
      </c>
      <c r="Y316" s="98">
        <v>0.97491811600616374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3.1195202485648174E-3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8.8146695645324475E-4</v>
      </c>
      <c r="K317" s="98">
        <v>5.6353166844115316E-4</v>
      </c>
      <c r="L317" s="98">
        <v>8.8358068451603621E-4</v>
      </c>
      <c r="M317" s="98">
        <v>9.2150200661457883E-4</v>
      </c>
      <c r="N317" s="98">
        <v>2.9321467891194599E-3</v>
      </c>
      <c r="O317" s="98">
        <v>5.3076186010189035E-4</v>
      </c>
      <c r="P317" s="98">
        <v>8.9363960636967046E-5</v>
      </c>
      <c r="Q317" s="98">
        <v>0</v>
      </c>
      <c r="R317" s="98">
        <v>8.0710409018429797E-4</v>
      </c>
      <c r="S317" s="98">
        <v>1.0112650715216711E-3</v>
      </c>
      <c r="T317" s="98">
        <v>8.1683397255517376E-4</v>
      </c>
      <c r="U317" s="98">
        <v>9.311288486494306E-4</v>
      </c>
      <c r="V317" s="98">
        <v>6.5102113046452146E-4</v>
      </c>
      <c r="W317" s="98">
        <v>2.0624077084529027E-3</v>
      </c>
      <c r="X317" s="98">
        <v>1.8084032966845119E-3</v>
      </c>
      <c r="Y317" s="98">
        <v>2.5165676377000693E-3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7.287844625455121E-4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2.2488169133553959E-4</v>
      </c>
      <c r="K318" s="101">
        <v>1.3297634392053822E-4</v>
      </c>
      <c r="L318" s="101">
        <v>2.0024104418780989E-4</v>
      </c>
      <c r="M318" s="101">
        <v>2.40601470754703E-4</v>
      </c>
      <c r="N318" s="101">
        <v>4.6649350587409935E-4</v>
      </c>
      <c r="O318" s="101">
        <v>9.0669237901231113E-5</v>
      </c>
      <c r="P318" s="101">
        <v>1.5708832771679235E-5</v>
      </c>
      <c r="Q318" s="101">
        <v>0</v>
      </c>
      <c r="R318" s="101">
        <v>2.0849140374661342E-4</v>
      </c>
      <c r="S318" s="101">
        <v>2.4650736882418878E-4</v>
      </c>
      <c r="T318" s="101">
        <v>2.044033809620639E-4</v>
      </c>
      <c r="U318" s="101">
        <v>2.288559111216658E-4</v>
      </c>
      <c r="V318" s="101">
        <v>1.7388960319059677E-4</v>
      </c>
      <c r="W318" s="101">
        <v>4.4053102792591096E-4</v>
      </c>
      <c r="X318" s="101">
        <v>4.5772905102450649E-4</v>
      </c>
      <c r="Y318" s="101">
        <v>7.9285352912601866E-4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2.3907357860193054E-3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6.5658526511770514E-4</v>
      </c>
      <c r="K319" s="104">
        <v>4.3055532452061497E-4</v>
      </c>
      <c r="L319" s="104">
        <v>6.8333964032822635E-4</v>
      </c>
      <c r="M319" s="104">
        <v>6.809005358598758E-4</v>
      </c>
      <c r="N319" s="104">
        <v>2.4656532832453607E-3</v>
      </c>
      <c r="O319" s="104">
        <v>4.4009262220065927E-4</v>
      </c>
      <c r="P319" s="104">
        <v>7.3655127865287815E-5</v>
      </c>
      <c r="Q319" s="104">
        <v>0</v>
      </c>
      <c r="R319" s="104">
        <v>5.9861268643768457E-4</v>
      </c>
      <c r="S319" s="104">
        <v>7.6475770269748226E-4</v>
      </c>
      <c r="T319" s="104">
        <v>6.1243059159310986E-4</v>
      </c>
      <c r="U319" s="104">
        <v>7.0227293752776483E-4</v>
      </c>
      <c r="V319" s="104">
        <v>4.7713152727392466E-4</v>
      </c>
      <c r="W319" s="104">
        <v>1.6218766805269919E-3</v>
      </c>
      <c r="X319" s="104">
        <v>1.3506742456600054E-3</v>
      </c>
      <c r="Y319" s="104">
        <v>1.7237141085740507E-3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0.20812911082828264</v>
      </c>
      <c r="D320" s="101">
        <v>0</v>
      </c>
      <c r="E320" s="101">
        <v>0.2834119422386292</v>
      </c>
      <c r="F320" s="101">
        <v>0.3068450276977685</v>
      </c>
      <c r="G320" s="101">
        <v>0.25358080793441706</v>
      </c>
      <c r="H320" s="101">
        <v>0.27718874487088008</v>
      </c>
      <c r="I320" s="101">
        <v>0.15021521107646993</v>
      </c>
      <c r="J320" s="101">
        <v>0.1144926337720307</v>
      </c>
      <c r="K320" s="101">
        <v>0.15258427756392848</v>
      </c>
      <c r="L320" s="101">
        <v>0.1237837733041646</v>
      </c>
      <c r="M320" s="101">
        <v>8.2170311648691013E-2</v>
      </c>
      <c r="N320" s="101">
        <v>1.7593036060408882E-2</v>
      </c>
      <c r="O320" s="101">
        <v>0.18523845455065249</v>
      </c>
      <c r="P320" s="101">
        <v>0.28601432515343095</v>
      </c>
      <c r="Q320" s="101">
        <v>0.44896811170641421</v>
      </c>
      <c r="R320" s="101">
        <v>0.25281485261622305</v>
      </c>
      <c r="S320" s="101">
        <v>0.12582600969394256</v>
      </c>
      <c r="T320" s="101">
        <v>0.14933836853535262</v>
      </c>
      <c r="U320" s="101">
        <v>0.15226636379069297</v>
      </c>
      <c r="V320" s="101">
        <v>0.20387197631930429</v>
      </c>
      <c r="W320" s="101">
        <v>0.19945292448514063</v>
      </c>
      <c r="X320" s="101">
        <v>0.24785174501041091</v>
      </c>
      <c r="Y320" s="101">
        <v>0.2476126698942735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1.6351782789129098E-2</v>
      </c>
      <c r="D321" s="104">
        <v>0</v>
      </c>
      <c r="E321" s="104">
        <v>1.3585185790494854E-3</v>
      </c>
      <c r="F321" s="104">
        <v>2.7745633618862905E-4</v>
      </c>
      <c r="G321" s="104">
        <v>2.3163285958560167E-3</v>
      </c>
      <c r="H321" s="104">
        <v>2.0842056670202455E-3</v>
      </c>
      <c r="I321" s="104">
        <v>6.9092093675939565E-3</v>
      </c>
      <c r="J321" s="104">
        <v>1.1611593298560213E-2</v>
      </c>
      <c r="K321" s="104">
        <v>1.0316561911185906E-2</v>
      </c>
      <c r="L321" s="104">
        <v>4.8632051301982842E-3</v>
      </c>
      <c r="M321" s="104">
        <v>5.6538708727297453E-3</v>
      </c>
      <c r="N321" s="104">
        <v>2.3363489087818417E-3</v>
      </c>
      <c r="O321" s="104">
        <v>1.0218565744765809E-2</v>
      </c>
      <c r="P321" s="104">
        <v>2.4851120922946036E-2</v>
      </c>
      <c r="Q321" s="104">
        <v>3.5780798802875227E-2</v>
      </c>
      <c r="R321" s="104">
        <v>2.1915150460939711E-2</v>
      </c>
      <c r="S321" s="104">
        <v>1.0394179637869152E-2</v>
      </c>
      <c r="T321" s="104">
        <v>1.5442652559864252E-2</v>
      </c>
      <c r="U321" s="104">
        <v>1.6604136696540525E-2</v>
      </c>
      <c r="V321" s="104">
        <v>2.7863072193983755E-2</v>
      </c>
      <c r="W321" s="104">
        <v>2.6236503175775867E-2</v>
      </c>
      <c r="X321" s="104">
        <v>4.6325780727346257E-2</v>
      </c>
      <c r="Y321" s="104">
        <v>5.3950856680105505E-2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3.8178880082253221E-3</v>
      </c>
      <c r="D322" s="98">
        <v>0</v>
      </c>
      <c r="E322" s="98">
        <v>3.7900882899567209E-4</v>
      </c>
      <c r="F322" s="98">
        <v>6.5814513163887662E-5</v>
      </c>
      <c r="G322" s="98">
        <v>4.707882315984271E-4</v>
      </c>
      <c r="H322" s="98">
        <v>5.7101663657789872E-4</v>
      </c>
      <c r="I322" s="98">
        <v>1.5387574154346311E-3</v>
      </c>
      <c r="J322" s="98">
        <v>2.9633881103938819E-3</v>
      </c>
      <c r="K322" s="98">
        <v>2.4356489052795812E-3</v>
      </c>
      <c r="L322" s="98">
        <v>1.1020024400753164E-3</v>
      </c>
      <c r="M322" s="98">
        <v>1.4782796322070008E-3</v>
      </c>
      <c r="N322" s="98">
        <v>3.7008128829206689E-4</v>
      </c>
      <c r="O322" s="98">
        <v>1.7426271074759711E-3</v>
      </c>
      <c r="P322" s="98">
        <v>4.3606323717832749E-3</v>
      </c>
      <c r="Q322" s="98">
        <v>9.5328531952928348E-3</v>
      </c>
      <c r="R322" s="98">
        <v>5.6631791460253272E-3</v>
      </c>
      <c r="S322" s="98">
        <v>2.5328900641672755E-3</v>
      </c>
      <c r="T322" s="98">
        <v>3.8636042869264579E-3</v>
      </c>
      <c r="U322" s="98">
        <v>4.0803418749200604E-3</v>
      </c>
      <c r="V322" s="98">
        <v>7.4466027554604989E-3</v>
      </c>
      <c r="W322" s="98">
        <v>5.5912407009796449E-3</v>
      </c>
      <c r="X322" s="98">
        <v>1.170411182896427E-2</v>
      </c>
      <c r="Y322" s="98">
        <v>1.7007865047006628E-2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1.2533894780903776E-2</v>
      </c>
      <c r="D323" s="98">
        <v>0</v>
      </c>
      <c r="E323" s="98">
        <v>9.7950975005381326E-4</v>
      </c>
      <c r="F323" s="98">
        <v>2.1164182302474142E-4</v>
      </c>
      <c r="G323" s="98">
        <v>1.8455403642575895E-3</v>
      </c>
      <c r="H323" s="98">
        <v>1.5131890304423466E-3</v>
      </c>
      <c r="I323" s="98">
        <v>5.3704519521593254E-3</v>
      </c>
      <c r="J323" s="98">
        <v>8.6482051881663306E-3</v>
      </c>
      <c r="K323" s="98">
        <v>7.8809130059063256E-3</v>
      </c>
      <c r="L323" s="98">
        <v>3.7612026901229678E-3</v>
      </c>
      <c r="M323" s="98">
        <v>4.1755912405227443E-3</v>
      </c>
      <c r="N323" s="98">
        <v>1.9662676204897749E-3</v>
      </c>
      <c r="O323" s="98">
        <v>8.4759386372898378E-3</v>
      </c>
      <c r="P323" s="98">
        <v>2.0490488551162762E-2</v>
      </c>
      <c r="Q323" s="98">
        <v>2.6247945607582389E-2</v>
      </c>
      <c r="R323" s="98">
        <v>1.6251971314914383E-2</v>
      </c>
      <c r="S323" s="98">
        <v>7.8612895737018764E-3</v>
      </c>
      <c r="T323" s="98">
        <v>1.1579048272937794E-2</v>
      </c>
      <c r="U323" s="98">
        <v>1.2523794821620464E-2</v>
      </c>
      <c r="V323" s="98">
        <v>2.0416469438523255E-2</v>
      </c>
      <c r="W323" s="98">
        <v>2.0645262474796224E-2</v>
      </c>
      <c r="X323" s="98">
        <v>3.4621668898381988E-2</v>
      </c>
      <c r="Y323" s="98">
        <v>3.694299163309888E-2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0.47683631573660579</v>
      </c>
      <c r="D324" s="122">
        <v>0</v>
      </c>
      <c r="E324" s="122">
        <v>0.40550417084913293</v>
      </c>
      <c r="F324" s="122">
        <v>0.82033129594836396</v>
      </c>
      <c r="G324" s="122">
        <v>0.62532653744376754</v>
      </c>
      <c r="H324" s="122">
        <v>0.56393297098926731</v>
      </c>
      <c r="I324" s="122">
        <v>0.43294043308497449</v>
      </c>
      <c r="J324" s="122">
        <v>0.29732665281073517</v>
      </c>
      <c r="K324" s="122">
        <v>0.25314369144960336</v>
      </c>
      <c r="L324" s="122">
        <v>0.38390246455021265</v>
      </c>
      <c r="M324" s="122">
        <v>0.39063835368528277</v>
      </c>
      <c r="N324" s="122">
        <v>0.41623144502597287</v>
      </c>
      <c r="O324" s="122">
        <v>0.38902964504289145</v>
      </c>
      <c r="P324" s="122">
        <v>9.1419721244127394E-2</v>
      </c>
      <c r="Q324" s="122">
        <v>0.15113413566895756</v>
      </c>
      <c r="R324" s="122">
        <v>0.18939342301451925</v>
      </c>
      <c r="S324" s="122">
        <v>0.25872200934382988</v>
      </c>
      <c r="T324" s="122">
        <v>0.32277388434190513</v>
      </c>
      <c r="U324" s="122">
        <v>0.38276484235462416</v>
      </c>
      <c r="V324" s="122">
        <v>0.5548642768102966</v>
      </c>
      <c r="W324" s="122">
        <v>0.44895935022310152</v>
      </c>
      <c r="X324" s="122">
        <v>0.43129901898421175</v>
      </c>
      <c r="Y324" s="122">
        <v>0.48394635854518914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0.40294255427628506</v>
      </c>
      <c r="D325" s="98">
        <v>0</v>
      </c>
      <c r="E325" s="98">
        <v>0.40550417084913293</v>
      </c>
      <c r="F325" s="98">
        <v>0.69582177805385526</v>
      </c>
      <c r="G325" s="98">
        <v>0.47314343750997956</v>
      </c>
      <c r="H325" s="98">
        <v>0.43772441077747287</v>
      </c>
      <c r="I325" s="98">
        <v>0.31955547555993435</v>
      </c>
      <c r="J325" s="98">
        <v>0.21162832082025754</v>
      </c>
      <c r="K325" s="98">
        <v>0.15946009910145328</v>
      </c>
      <c r="L325" s="98">
        <v>0.24364303924779834</v>
      </c>
      <c r="M325" s="98">
        <v>0.20757430094553903</v>
      </c>
      <c r="N325" s="98">
        <v>0.22131591381846025</v>
      </c>
      <c r="O325" s="98">
        <v>0.27079748807685089</v>
      </c>
      <c r="P325" s="98">
        <v>3.9228395934453292E-2</v>
      </c>
      <c r="Q325" s="98">
        <v>6.7204549605631894E-2</v>
      </c>
      <c r="R325" s="98">
        <v>8.567338184322712E-2</v>
      </c>
      <c r="S325" s="98">
        <v>0.16638628434213559</v>
      </c>
      <c r="T325" s="98">
        <v>0.18818597357267219</v>
      </c>
      <c r="U325" s="98">
        <v>0.20465848431332462</v>
      </c>
      <c r="V325" s="98">
        <v>0.22444336842255802</v>
      </c>
      <c r="W325" s="98">
        <v>0.20368451195828599</v>
      </c>
      <c r="X325" s="98">
        <v>0.15728093834654056</v>
      </c>
      <c r="Y325" s="98">
        <v>0.19483852203488805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7.3893761460320756E-2</v>
      </c>
      <c r="D326" s="33">
        <v>0</v>
      </c>
      <c r="E326" s="33">
        <v>0</v>
      </c>
      <c r="F326" s="33">
        <v>0.12450951789450876</v>
      </c>
      <c r="G326" s="33">
        <v>0.15218309993378801</v>
      </c>
      <c r="H326" s="33">
        <v>0.12620856021179438</v>
      </c>
      <c r="I326" s="33">
        <v>0.11338495752504012</v>
      </c>
      <c r="J326" s="33">
        <v>8.5698331990477647E-2</v>
      </c>
      <c r="K326" s="33">
        <v>9.3683592348150102E-2</v>
      </c>
      <c r="L326" s="33">
        <v>0.14025942530241431</v>
      </c>
      <c r="M326" s="33">
        <v>0.18306405273974377</v>
      </c>
      <c r="N326" s="33">
        <v>0.19491553120751259</v>
      </c>
      <c r="O326" s="33">
        <v>0.11823215696604056</v>
      </c>
      <c r="P326" s="33">
        <v>5.2191325309674103E-2</v>
      </c>
      <c r="Q326" s="33">
        <v>8.3929586063325679E-2</v>
      </c>
      <c r="R326" s="33">
        <v>0.10372004117129213</v>
      </c>
      <c r="S326" s="33">
        <v>9.2335725001694305E-2</v>
      </c>
      <c r="T326" s="33">
        <v>0.13458791076923293</v>
      </c>
      <c r="U326" s="33">
        <v>0.17810635804129951</v>
      </c>
      <c r="V326" s="33">
        <v>0.33042090838773858</v>
      </c>
      <c r="W326" s="33">
        <v>0.2452748382648155</v>
      </c>
      <c r="X326" s="33">
        <v>0.27401808063767119</v>
      </c>
      <c r="Y326" s="33">
        <v>0.28910783651030109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0.70325707337048982</v>
      </c>
      <c r="D328" s="119" t="str">
        <f t="shared" si="143"/>
        <v/>
      </c>
      <c r="E328" s="119">
        <f t="shared" si="143"/>
        <v>0.70261795969200647</v>
      </c>
      <c r="F328" s="119">
        <f t="shared" si="143"/>
        <v>0.70820051181346777</v>
      </c>
      <c r="G328" s="119">
        <f t="shared" si="143"/>
        <v>0.71011509810033957</v>
      </c>
      <c r="H328" s="119">
        <f t="shared" si="143"/>
        <v>0.7124883687502308</v>
      </c>
      <c r="I328" s="119">
        <f t="shared" si="143"/>
        <v>0.71941062195114336</v>
      </c>
      <c r="J328" s="119">
        <f t="shared" si="143"/>
        <v>0.71994418347946043</v>
      </c>
      <c r="K328" s="119">
        <f t="shared" si="143"/>
        <v>0.72118508969617989</v>
      </c>
      <c r="L328" s="119">
        <f t="shared" si="143"/>
        <v>0.72542674501573456</v>
      </c>
      <c r="M328" s="119">
        <f t="shared" si="143"/>
        <v>0.7299452338384903</v>
      </c>
      <c r="N328" s="119">
        <f t="shared" si="143"/>
        <v>0.74098170707614419</v>
      </c>
      <c r="O328" s="119">
        <f t="shared" si="143"/>
        <v>0.73543290896815294</v>
      </c>
      <c r="P328" s="119">
        <f t="shared" si="143"/>
        <v>0.7267902843607662</v>
      </c>
      <c r="Q328" s="119">
        <f t="shared" si="143"/>
        <v>0.73587046228310549</v>
      </c>
      <c r="R328" s="119">
        <f t="shared" ref="R328:V328" si="144">IF(R309=0,"",R309/R290)</f>
        <v>0.74840090366703593</v>
      </c>
      <c r="S328" s="119">
        <f t="shared" si="144"/>
        <v>0.75755556020727011</v>
      </c>
      <c r="T328" s="119">
        <f t="shared" si="144"/>
        <v>0.782555555663488</v>
      </c>
      <c r="U328" s="119">
        <f t="shared" si="144"/>
        <v>0.7908528312558597</v>
      </c>
      <c r="V328" s="119">
        <f t="shared" si="144"/>
        <v>0.78019250336376567</v>
      </c>
      <c r="W328" s="119">
        <f t="shared" ref="W328:Y328" si="145">IF(W309=0,"",W309/W290)</f>
        <v>0.83034741614537588</v>
      </c>
      <c r="X328" s="119">
        <f t="shared" si="145"/>
        <v>0.82953021244126457</v>
      </c>
      <c r="Y328" s="119">
        <f t="shared" si="145"/>
        <v>0.82588373604111653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0.70637900576571988</v>
      </c>
      <c r="D329" s="124" t="str">
        <f t="shared" si="146"/>
        <v/>
      </c>
      <c r="E329" s="124">
        <f t="shared" si="146"/>
        <v>0.70858066983542656</v>
      </c>
      <c r="F329" s="124">
        <f t="shared" si="146"/>
        <v>0.70971237913139573</v>
      </c>
      <c r="G329" s="124">
        <f t="shared" si="146"/>
        <v>0.71085710084836773</v>
      </c>
      <c r="H329" s="124">
        <f t="shared" si="146"/>
        <v>0.71202778614861284</v>
      </c>
      <c r="I329" s="124">
        <f t="shared" si="146"/>
        <v>0.71323607466418903</v>
      </c>
      <c r="J329" s="124">
        <f t="shared" si="146"/>
        <v>0.71450244405680186</v>
      </c>
      <c r="K329" s="124">
        <f t="shared" si="146"/>
        <v>0.71583913603759575</v>
      </c>
      <c r="L329" s="124">
        <f t="shared" si="146"/>
        <v>0.71725821849514226</v>
      </c>
      <c r="M329" s="124">
        <f t="shared" si="146"/>
        <v>0.71922406786338056</v>
      </c>
      <c r="N329" s="124">
        <f t="shared" si="146"/>
        <v>0.72187110703850599</v>
      </c>
      <c r="O329" s="124">
        <f t="shared" si="146"/>
        <v>0.72537419050210161</v>
      </c>
      <c r="P329" s="124">
        <f t="shared" si="146"/>
        <v>0.72946600356134994</v>
      </c>
      <c r="Q329" s="124">
        <f t="shared" si="146"/>
        <v>0.7333257540786513</v>
      </c>
      <c r="R329" s="124">
        <f t="shared" ref="R329:V329" si="147">IF(R310=0,"",R310/R291)</f>
        <v>0.73627940002131576</v>
      </c>
      <c r="S329" s="124">
        <f t="shared" si="147"/>
        <v>0.73915799844714203</v>
      </c>
      <c r="T329" s="124">
        <f t="shared" si="147"/>
        <v>0.74193349441326351</v>
      </c>
      <c r="U329" s="124">
        <f t="shared" si="147"/>
        <v>0.74459035432228171</v>
      </c>
      <c r="V329" s="124">
        <f t="shared" si="147"/>
        <v>0.74712283374501365</v>
      </c>
      <c r="W329" s="124">
        <f t="shared" ref="W329:Y329" si="148">IF(W310=0,"",W310/W291)</f>
        <v>0.74944360981385705</v>
      </c>
      <c r="X329" s="124">
        <f t="shared" si="148"/>
        <v>0.75341371482531783</v>
      </c>
      <c r="Y329" s="124">
        <f t="shared" si="148"/>
        <v>0.7572315230234673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0.70537535210878</v>
      </c>
      <c r="D330" s="111" t="str">
        <f t="shared" si="149"/>
        <v/>
      </c>
      <c r="E330" s="111">
        <f t="shared" si="149"/>
        <v>0.70762139519711309</v>
      </c>
      <c r="F330" s="111">
        <f t="shared" si="149"/>
        <v>0.70876345345796232</v>
      </c>
      <c r="G330" s="111">
        <f t="shared" si="149"/>
        <v>0.70993306152735103</v>
      </c>
      <c r="H330" s="111">
        <f t="shared" si="149"/>
        <v>0.71112734691339385</v>
      </c>
      <c r="I330" s="111">
        <f t="shared" si="149"/>
        <v>0.71235209275095968</v>
      </c>
      <c r="J330" s="111">
        <f t="shared" si="149"/>
        <v>0.71363099050234458</v>
      </c>
      <c r="K330" s="111">
        <f t="shared" si="149"/>
        <v>0.71498418414209519</v>
      </c>
      <c r="L330" s="111">
        <f t="shared" si="149"/>
        <v>0.71641706300926422</v>
      </c>
      <c r="M330" s="111">
        <f t="shared" si="149"/>
        <v>0.7184010626828703</v>
      </c>
      <c r="N330" s="111">
        <f t="shared" si="149"/>
        <v>0.72108523926598711</v>
      </c>
      <c r="O330" s="111">
        <f t="shared" si="149"/>
        <v>0.72460025854541499</v>
      </c>
      <c r="P330" s="111">
        <f t="shared" si="149"/>
        <v>0.72869751928172188</v>
      </c>
      <c r="Q330" s="111">
        <f t="shared" si="149"/>
        <v>0.73256319077844267</v>
      </c>
      <c r="R330" s="111">
        <f t="shared" ref="R330:V330" si="150">IF(R311=0,"",R311/R292)</f>
        <v>0.73552532582624042</v>
      </c>
      <c r="S330" s="111">
        <f t="shared" si="150"/>
        <v>0.73840698805265359</v>
      </c>
      <c r="T330" s="111">
        <f t="shared" si="150"/>
        <v>0.7411889234262713</v>
      </c>
      <c r="U330" s="111">
        <f t="shared" si="150"/>
        <v>0.74385187791569241</v>
      </c>
      <c r="V330" s="111">
        <f t="shared" si="150"/>
        <v>0.74637659748951146</v>
      </c>
      <c r="W330" s="111">
        <f t="shared" ref="W330:Y330" si="151">IF(W311=0,"",W311/W292)</f>
        <v>0.748702350844481</v>
      </c>
      <c r="X330" s="111">
        <f t="shared" si="151"/>
        <v>0.75268750939331786</v>
      </c>
      <c r="Y330" s="111">
        <f t="shared" si="151"/>
        <v>0.75651702948372657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 t="str">
        <f t="shared" si="155"/>
        <v/>
      </c>
      <c r="E332" s="124">
        <f t="shared" si="155"/>
        <v>2.3475460752853263</v>
      </c>
      <c r="F332" s="124">
        <f t="shared" si="155"/>
        <v>2.4369497674514977</v>
      </c>
      <c r="G332" s="124">
        <f t="shared" si="155"/>
        <v>2.5275837341301419</v>
      </c>
      <c r="H332" s="124">
        <f t="shared" si="155"/>
        <v>2.6193665743097108</v>
      </c>
      <c r="I332" s="124">
        <f t="shared" si="155"/>
        <v>2.712406859025839</v>
      </c>
      <c r="J332" s="124">
        <f t="shared" si="155"/>
        <v>2.8071911954975586</v>
      </c>
      <c r="K332" s="124">
        <f t="shared" si="155"/>
        <v>2.9041050172155622</v>
      </c>
      <c r="L332" s="124">
        <f t="shared" si="155"/>
        <v>3.0031994368089894</v>
      </c>
      <c r="M332" s="124">
        <f t="shared" si="155"/>
        <v>3.1167543374286821</v>
      </c>
      <c r="N332" s="124">
        <f t="shared" si="155"/>
        <v>3.2484150526112896</v>
      </c>
      <c r="O332" s="124">
        <f t="shared" si="155"/>
        <v>3.3979467126630176</v>
      </c>
      <c r="P332" s="124">
        <f t="shared" si="155"/>
        <v>3.550796895953428</v>
      </c>
      <c r="Q332" s="124">
        <f t="shared" si="155"/>
        <v>3.6681070680995935</v>
      </c>
      <c r="R332" s="124">
        <f t="shared" ref="R332:V332" si="156">IF(R313=0,"",R313/R294)</f>
        <v>3.693525615531867</v>
      </c>
      <c r="S332" s="124">
        <f t="shared" si="156"/>
        <v>3.6963498985798973</v>
      </c>
      <c r="T332" s="124">
        <f t="shared" si="156"/>
        <v>3.699487990855487</v>
      </c>
      <c r="U332" s="124">
        <f t="shared" si="156"/>
        <v>3.7029747600505862</v>
      </c>
      <c r="V332" s="124">
        <f t="shared" si="156"/>
        <v>3.7129383302339773</v>
      </c>
      <c r="W332" s="124">
        <f t="shared" ref="W332:Y332" si="157">IF(W313=0,"",W313/W294)</f>
        <v>3.745640699644714</v>
      </c>
      <c r="X332" s="124">
        <f t="shared" si="157"/>
        <v>3.7863498254075392</v>
      </c>
      <c r="Y332" s="124">
        <f t="shared" si="157"/>
        <v>3.8322362464421693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 t="str">
        <f t="shared" si="158"/>
        <v/>
      </c>
      <c r="E333" s="111">
        <f t="shared" si="158"/>
        <v>2.3475460752853263</v>
      </c>
      <c r="F333" s="111">
        <f t="shared" si="158"/>
        <v>2.4369497674514977</v>
      </c>
      <c r="G333" s="111">
        <f t="shared" si="158"/>
        <v>2.5275837341301419</v>
      </c>
      <c r="H333" s="111">
        <f t="shared" si="158"/>
        <v>2.6193665743097108</v>
      </c>
      <c r="I333" s="111">
        <f t="shared" si="158"/>
        <v>2.712406859025839</v>
      </c>
      <c r="J333" s="111">
        <f t="shared" si="158"/>
        <v>2.8071911954975586</v>
      </c>
      <c r="K333" s="111">
        <f t="shared" si="158"/>
        <v>2.9041050172155622</v>
      </c>
      <c r="L333" s="111">
        <f t="shared" si="158"/>
        <v>3.0031994368089894</v>
      </c>
      <c r="M333" s="111">
        <f t="shared" si="158"/>
        <v>3.1167543374286821</v>
      </c>
      <c r="N333" s="111">
        <f t="shared" si="158"/>
        <v>3.2484150526112896</v>
      </c>
      <c r="O333" s="111">
        <f t="shared" si="158"/>
        <v>3.3979467126630176</v>
      </c>
      <c r="P333" s="111">
        <f t="shared" si="158"/>
        <v>3.550796895953428</v>
      </c>
      <c r="Q333" s="111">
        <f t="shared" si="158"/>
        <v>3.6681070680995935</v>
      </c>
      <c r="R333" s="111">
        <f t="shared" ref="R333:V333" si="159">IF(R314=0,"",R314/R295)</f>
        <v>3.693525615531867</v>
      </c>
      <c r="S333" s="111">
        <f t="shared" si="159"/>
        <v>3.6963498985798973</v>
      </c>
      <c r="T333" s="111">
        <f t="shared" si="159"/>
        <v>3.699487990855487</v>
      </c>
      <c r="U333" s="111">
        <f t="shared" si="159"/>
        <v>3.7029747600505862</v>
      </c>
      <c r="V333" s="111">
        <f t="shared" si="159"/>
        <v>3.7129383302339773</v>
      </c>
      <c r="W333" s="111">
        <f t="shared" ref="W333:Y333" si="160">IF(W314=0,"",W314/W295)</f>
        <v>3.745640699644714</v>
      </c>
      <c r="X333" s="111">
        <f t="shared" si="160"/>
        <v>3.7863498254075392</v>
      </c>
      <c r="Y333" s="111">
        <f t="shared" si="160"/>
        <v>3.8322362464421693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0.72401071933992112</v>
      </c>
      <c r="D334" s="124" t="str">
        <f t="shared" si="161"/>
        <v/>
      </c>
      <c r="E334" s="124">
        <f t="shared" si="161"/>
        <v>0.70002168326164615</v>
      </c>
      <c r="F334" s="124">
        <f t="shared" si="161"/>
        <v>0.73435254500983882</v>
      </c>
      <c r="G334" s="124">
        <f t="shared" si="161"/>
        <v>0.73200839536322782</v>
      </c>
      <c r="H334" s="124">
        <f t="shared" si="161"/>
        <v>0.72863636424933143</v>
      </c>
      <c r="I334" s="124">
        <f t="shared" si="161"/>
        <v>0.74569210313068024</v>
      </c>
      <c r="J334" s="124">
        <f t="shared" si="161"/>
        <v>0.74737845855189367</v>
      </c>
      <c r="K334" s="124">
        <f t="shared" si="161"/>
        <v>0.73662100190685653</v>
      </c>
      <c r="L334" s="124">
        <f t="shared" si="161"/>
        <v>0.75609798730686217</v>
      </c>
      <c r="M334" s="124">
        <f t="shared" si="161"/>
        <v>0.76777379092136044</v>
      </c>
      <c r="N334" s="124">
        <f t="shared" si="161"/>
        <v>0.78303933918208135</v>
      </c>
      <c r="O334" s="124">
        <f t="shared" si="161"/>
        <v>0.76599893639652383</v>
      </c>
      <c r="P334" s="124">
        <f t="shared" si="161"/>
        <v>0.67606962007027693</v>
      </c>
      <c r="Q334" s="124">
        <f t="shared" si="161"/>
        <v>0.70242781627669781</v>
      </c>
      <c r="R334" s="124">
        <f t="shared" ref="R334:V334" si="162">IF(R315=0,"",R315/R296)</f>
        <v>0.76431920886265858</v>
      </c>
      <c r="S334" s="124">
        <f t="shared" si="162"/>
        <v>0.79329369553285678</v>
      </c>
      <c r="T334" s="124">
        <f t="shared" si="162"/>
        <v>0.7989013806845876</v>
      </c>
      <c r="U334" s="124">
        <f t="shared" si="162"/>
        <v>0.80632949653643993</v>
      </c>
      <c r="V334" s="124">
        <f t="shared" si="162"/>
        <v>0.8072588663371234</v>
      </c>
      <c r="W334" s="124">
        <f t="shared" ref="W334:Y334" si="163">IF(W315=0,"",W315/W296)</f>
        <v>0.80990336578473765</v>
      </c>
      <c r="X334" s="124">
        <f t="shared" si="163"/>
        <v>0.81317606908659623</v>
      </c>
      <c r="Y334" s="124">
        <f t="shared" si="163"/>
        <v>0.82209806952319631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0.76067736442054301</v>
      </c>
      <c r="D335" s="111" t="str">
        <f t="shared" si="164"/>
        <v/>
      </c>
      <c r="E335" s="111">
        <f t="shared" si="164"/>
        <v>0.76415439817779907</v>
      </c>
      <c r="F335" s="111">
        <f t="shared" si="164"/>
        <v>0.76592238524196221</v>
      </c>
      <c r="G335" s="111">
        <f t="shared" si="164"/>
        <v>0.76773302136072075</v>
      </c>
      <c r="H335" s="111">
        <f t="shared" si="164"/>
        <v>0.76958185971321658</v>
      </c>
      <c r="I335" s="111">
        <f t="shared" si="164"/>
        <v>0.77147785300176741</v>
      </c>
      <c r="J335" s="111">
        <f t="shared" si="164"/>
        <v>0.7734576772877495</v>
      </c>
      <c r="K335" s="111">
        <f t="shared" si="164"/>
        <v>0.7755525168702837</v>
      </c>
      <c r="L335" s="111">
        <f t="shared" si="164"/>
        <v>0.77777071482787641</v>
      </c>
      <c r="M335" s="111">
        <f t="shared" si="164"/>
        <v>0.78084208682218348</v>
      </c>
      <c r="N335" s="111">
        <f t="shared" si="164"/>
        <v>0.78499738225636861</v>
      </c>
      <c r="O335" s="111">
        <f t="shared" si="164"/>
        <v>0.79043888102166948</v>
      </c>
      <c r="P335" s="111">
        <f t="shared" si="164"/>
        <v>0.79678173079441894</v>
      </c>
      <c r="Q335" s="111">
        <f t="shared" si="164"/>
        <v>0.80276606402399053</v>
      </c>
      <c r="R335" s="111">
        <f t="shared" ref="R335:V335" si="165">IF(R316=0,"",R316/R297)</f>
        <v>0.80735165884549864</v>
      </c>
      <c r="S335" s="111">
        <f t="shared" si="165"/>
        <v>0.81181267604071372</v>
      </c>
      <c r="T335" s="111">
        <f t="shared" si="165"/>
        <v>0.81611930900551266</v>
      </c>
      <c r="U335" s="111">
        <f t="shared" si="165"/>
        <v>0.82024175113578612</v>
      </c>
      <c r="V335" s="111">
        <f t="shared" si="165"/>
        <v>0.82415019582741889</v>
      </c>
      <c r="W335" s="111">
        <f t="shared" ref="W335:Y335" si="166">IF(W316=0,"",W316/W297)</f>
        <v>0.82775062672221644</v>
      </c>
      <c r="X335" s="111">
        <f t="shared" si="166"/>
        <v>0.83215653980992943</v>
      </c>
      <c r="Y335" s="111">
        <f t="shared" si="166"/>
        <v>0.83639038207221927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0.93153130736102863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0.93047134029612943</v>
      </c>
      <c r="K336" s="111">
        <f t="shared" si="167"/>
        <v>0.93607506897447923</v>
      </c>
      <c r="L336" s="111">
        <f t="shared" si="167"/>
        <v>0.9391853909867377</v>
      </c>
      <c r="M336" s="111">
        <f t="shared" si="167"/>
        <v>0.93172178108412074</v>
      </c>
      <c r="N336" s="111">
        <f t="shared" si="167"/>
        <v>0.958244676893377</v>
      </c>
      <c r="O336" s="111">
        <f t="shared" si="167"/>
        <v>0.95667227750141726</v>
      </c>
      <c r="P336" s="111">
        <f t="shared" si="167"/>
        <v>0.95709008015215657</v>
      </c>
      <c r="Q336" s="111" t="str">
        <f t="shared" si="167"/>
        <v/>
      </c>
      <c r="R336" s="111">
        <f t="shared" ref="R336:V336" si="168">IF(R317=0,"",R317/R298)</f>
        <v>0.94193907501944185</v>
      </c>
      <c r="S336" s="111">
        <f t="shared" si="168"/>
        <v>0.94651559006789998</v>
      </c>
      <c r="T336" s="111">
        <f t="shared" si="168"/>
        <v>0.94662769453163298</v>
      </c>
      <c r="U336" s="111">
        <f t="shared" si="168"/>
        <v>0.94888896168718773</v>
      </c>
      <c r="V336" s="111">
        <f t="shared" si="168"/>
        <v>0.94608093585601061</v>
      </c>
      <c r="W336" s="111">
        <f t="shared" ref="W336:Y336" si="169">IF(W317=0,"",W317/W298)</f>
        <v>0.95744280913031199</v>
      </c>
      <c r="X336" s="111">
        <f t="shared" si="169"/>
        <v>0.95142773158657556</v>
      </c>
      <c r="Y336" s="111">
        <f t="shared" si="169"/>
        <v>0.94194876825182916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0.76067736442054301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0.7734576772877495</v>
      </c>
      <c r="K337" s="112">
        <f t="shared" si="170"/>
        <v>0.7755525168702837</v>
      </c>
      <c r="L337" s="112">
        <f t="shared" si="170"/>
        <v>0.7777707148278763</v>
      </c>
      <c r="M337" s="112">
        <f t="shared" si="170"/>
        <v>0.78084208682218348</v>
      </c>
      <c r="N337" s="112">
        <f t="shared" si="170"/>
        <v>0.78499738225636861</v>
      </c>
      <c r="O337" s="112">
        <f t="shared" si="170"/>
        <v>0.79043888102166937</v>
      </c>
      <c r="P337" s="112">
        <f t="shared" si="170"/>
        <v>0.79678173079441894</v>
      </c>
      <c r="Q337" s="112" t="str">
        <f t="shared" si="170"/>
        <v/>
      </c>
      <c r="R337" s="112">
        <f t="shared" ref="R337:V337" si="171">IF(R318=0,"",R318/R299)</f>
        <v>0.80735165884549853</v>
      </c>
      <c r="S337" s="112">
        <f t="shared" si="171"/>
        <v>0.81181267604071372</v>
      </c>
      <c r="T337" s="112">
        <f t="shared" si="171"/>
        <v>0.81611930900551266</v>
      </c>
      <c r="U337" s="112">
        <f t="shared" si="171"/>
        <v>0.82024175113578612</v>
      </c>
      <c r="V337" s="112">
        <f t="shared" si="171"/>
        <v>0.82415019582741889</v>
      </c>
      <c r="W337" s="112">
        <f t="shared" ref="W337:Y337" si="172">IF(W318=0,"",W318/W299)</f>
        <v>0.82775062672221644</v>
      </c>
      <c r="X337" s="112">
        <f t="shared" si="172"/>
        <v>0.83215653980992943</v>
      </c>
      <c r="Y337" s="112">
        <f t="shared" si="172"/>
        <v>0.83639038207221927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0.58832410451613271</v>
      </c>
      <c r="D339" s="112" t="str">
        <f t="shared" si="176"/>
        <v/>
      </c>
      <c r="E339" s="112">
        <f t="shared" si="176"/>
        <v>0.59120005665874142</v>
      </c>
      <c r="F339" s="112">
        <f t="shared" si="176"/>
        <v>0.59272121163431346</v>
      </c>
      <c r="G339" s="112">
        <f t="shared" si="176"/>
        <v>0.59436318553871637</v>
      </c>
      <c r="H339" s="112">
        <f t="shared" si="176"/>
        <v>0.59611438752153878</v>
      </c>
      <c r="I339" s="112">
        <f t="shared" si="176"/>
        <v>0.59800144852985759</v>
      </c>
      <c r="J339" s="112">
        <f t="shared" si="176"/>
        <v>0.60013115059286459</v>
      </c>
      <c r="K339" s="112">
        <f t="shared" si="176"/>
        <v>0.60259782651147253</v>
      </c>
      <c r="L339" s="112">
        <f t="shared" si="176"/>
        <v>0.60543390962611043</v>
      </c>
      <c r="M339" s="112">
        <f t="shared" si="176"/>
        <v>0.61082564521757132</v>
      </c>
      <c r="N339" s="112">
        <f t="shared" si="176"/>
        <v>0.61971613161730466</v>
      </c>
      <c r="O339" s="112">
        <f t="shared" si="176"/>
        <v>0.63327296769189756</v>
      </c>
      <c r="P339" s="112">
        <f t="shared" si="176"/>
        <v>0.65085341997999824</v>
      </c>
      <c r="Q339" s="112">
        <f t="shared" si="176"/>
        <v>0.66781481603025417</v>
      </c>
      <c r="R339" s="112">
        <f t="shared" ref="R339:V339" si="177">IF(R320=0,"",R320/R301)</f>
        <v>0.67929326025316827</v>
      </c>
      <c r="S339" s="112">
        <f t="shared" si="177"/>
        <v>0.69041389418125143</v>
      </c>
      <c r="T339" s="112">
        <f t="shared" si="177"/>
        <v>0.70144822604160129</v>
      </c>
      <c r="U339" s="112">
        <f t="shared" si="177"/>
        <v>0.71250718092189558</v>
      </c>
      <c r="V339" s="112">
        <f t="shared" si="177"/>
        <v>0.72337132212914335</v>
      </c>
      <c r="W339" s="112">
        <f t="shared" ref="W339:Y339" si="178">IF(W320=0,"",W320/W301)</f>
        <v>0.73329388721492972</v>
      </c>
      <c r="X339" s="112">
        <f t="shared" si="178"/>
        <v>0.7444764939378623</v>
      </c>
      <c r="Y339" s="112">
        <f t="shared" si="178"/>
        <v>0.75490918633010851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0.85956493421358715</v>
      </c>
      <c r="D340" s="113" t="str">
        <f t="shared" si="179"/>
        <v/>
      </c>
      <c r="E340" s="113">
        <f t="shared" si="179"/>
        <v>0.83828453343391129</v>
      </c>
      <c r="F340" s="113">
        <f t="shared" si="179"/>
        <v>0.85985057105734575</v>
      </c>
      <c r="G340" s="113">
        <f t="shared" si="179"/>
        <v>0.8781859516700804</v>
      </c>
      <c r="H340" s="113">
        <f t="shared" si="179"/>
        <v>0.84343685336604879</v>
      </c>
      <c r="I340" s="113">
        <f t="shared" si="179"/>
        <v>0.86978109951143179</v>
      </c>
      <c r="J340" s="113">
        <f t="shared" si="179"/>
        <v>0.85466676600797031</v>
      </c>
      <c r="K340" s="113">
        <f t="shared" si="179"/>
        <v>0.86527813037078871</v>
      </c>
      <c r="L340" s="113">
        <f t="shared" si="179"/>
        <v>0.87132526264589705</v>
      </c>
      <c r="M340" s="113">
        <f t="shared" si="179"/>
        <v>0.85720236354442625</v>
      </c>
      <c r="N340" s="113">
        <f t="shared" si="179"/>
        <v>0.91140932769487581</v>
      </c>
      <c r="O340" s="113">
        <f t="shared" si="179"/>
        <v>0.91011960623818466</v>
      </c>
      <c r="P340" s="113">
        <f t="shared" si="179"/>
        <v>0.91396816940629821</v>
      </c>
      <c r="Q340" s="113">
        <f t="shared" si="179"/>
        <v>0.88298288966321248</v>
      </c>
      <c r="R340" s="113">
        <f t="shared" ref="R340:V340" si="180">IF(R321=0,"",R321/R302)</f>
        <v>0.89126408110588962</v>
      </c>
      <c r="S340" s="113">
        <f t="shared" si="180"/>
        <v>0.90149436454727749</v>
      </c>
      <c r="T340" s="113">
        <f t="shared" si="180"/>
        <v>0.90376154709908096</v>
      </c>
      <c r="U340" s="113">
        <f t="shared" si="180"/>
        <v>0.90978915259476101</v>
      </c>
      <c r="V340" s="113">
        <f t="shared" si="180"/>
        <v>0.90727360483266206</v>
      </c>
      <c r="W340" s="113">
        <f t="shared" ref="W340:Y340" si="181">IF(W321=0,"",W321/W302)</f>
        <v>0.92806572418425448</v>
      </c>
      <c r="X340" s="113">
        <f t="shared" si="181"/>
        <v>0.92020424034371573</v>
      </c>
      <c r="Y340" s="113">
        <f t="shared" si="181"/>
        <v>0.90715368948942188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0.58832410451613271</v>
      </c>
      <c r="D341" s="111" t="str">
        <f t="shared" si="182"/>
        <v/>
      </c>
      <c r="E341" s="111">
        <f t="shared" si="182"/>
        <v>0.59120005665874142</v>
      </c>
      <c r="F341" s="111">
        <f t="shared" si="182"/>
        <v>0.59272121163431346</v>
      </c>
      <c r="G341" s="111">
        <f t="shared" si="182"/>
        <v>0.59436318553871637</v>
      </c>
      <c r="H341" s="111">
        <f t="shared" si="182"/>
        <v>0.59611438752153878</v>
      </c>
      <c r="I341" s="111">
        <f t="shared" si="182"/>
        <v>0.59800144852985759</v>
      </c>
      <c r="J341" s="111">
        <f t="shared" si="182"/>
        <v>0.60013115059286459</v>
      </c>
      <c r="K341" s="111">
        <f t="shared" si="182"/>
        <v>0.60259782651147253</v>
      </c>
      <c r="L341" s="111">
        <f t="shared" si="182"/>
        <v>0.60543390962611043</v>
      </c>
      <c r="M341" s="111">
        <f t="shared" si="182"/>
        <v>0.61082564521757132</v>
      </c>
      <c r="N341" s="111">
        <f t="shared" si="182"/>
        <v>0.61971613161730466</v>
      </c>
      <c r="O341" s="111">
        <f t="shared" si="182"/>
        <v>0.63327296769189756</v>
      </c>
      <c r="P341" s="111">
        <f t="shared" si="182"/>
        <v>0.65085341997999835</v>
      </c>
      <c r="Q341" s="111">
        <f t="shared" si="182"/>
        <v>0.66781481603025417</v>
      </c>
      <c r="R341" s="111">
        <f t="shared" ref="R341:V341" si="183">IF(R322=0,"",R322/R303)</f>
        <v>0.67929326025316838</v>
      </c>
      <c r="S341" s="111">
        <f t="shared" si="183"/>
        <v>0.69041389418125132</v>
      </c>
      <c r="T341" s="111">
        <f t="shared" si="183"/>
        <v>0.70144822604160129</v>
      </c>
      <c r="U341" s="111">
        <f t="shared" si="183"/>
        <v>0.71250718092189558</v>
      </c>
      <c r="V341" s="111">
        <f t="shared" si="183"/>
        <v>0.72337132212914335</v>
      </c>
      <c r="W341" s="111">
        <f t="shared" ref="W341:Y341" si="184">IF(W322=0,"",W322/W303)</f>
        <v>0.73329388721492972</v>
      </c>
      <c r="X341" s="111">
        <f t="shared" si="184"/>
        <v>0.7444764939378623</v>
      </c>
      <c r="Y341" s="111">
        <f t="shared" si="184"/>
        <v>0.75490918633010862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0.60045506201338683</v>
      </c>
      <c r="D343" s="124" t="str">
        <f t="shared" si="188"/>
        <v/>
      </c>
      <c r="E343" s="124">
        <f t="shared" si="188"/>
        <v>0.58030434550252152</v>
      </c>
      <c r="F343" s="124">
        <f t="shared" si="188"/>
        <v>0.60130046179477203</v>
      </c>
      <c r="G343" s="124">
        <f t="shared" si="188"/>
        <v>0.61499692642489456</v>
      </c>
      <c r="H343" s="124">
        <f t="shared" si="188"/>
        <v>0.61261120073023767</v>
      </c>
      <c r="I343" s="124">
        <f t="shared" si="188"/>
        <v>0.61881286720056516</v>
      </c>
      <c r="J343" s="124">
        <f t="shared" si="188"/>
        <v>0.62339252905340148</v>
      </c>
      <c r="K343" s="124">
        <f t="shared" si="188"/>
        <v>0.63694230144612851</v>
      </c>
      <c r="L343" s="124">
        <f t="shared" si="188"/>
        <v>0.63690936529779041</v>
      </c>
      <c r="M343" s="124">
        <f t="shared" si="188"/>
        <v>0.65520908825355983</v>
      </c>
      <c r="N343" s="124">
        <f t="shared" si="188"/>
        <v>0.65649093077175757</v>
      </c>
      <c r="O343" s="124">
        <f t="shared" si="188"/>
        <v>0.62979154914186142</v>
      </c>
      <c r="P343" s="124">
        <f t="shared" si="188"/>
        <v>0.68043575896642861</v>
      </c>
      <c r="Q343" s="124">
        <f t="shared" si="188"/>
        <v>0.6815469068151615</v>
      </c>
      <c r="R343" s="124">
        <f t="shared" ref="R343:V343" si="189">IF(R324=0,"",R324/R305)</f>
        <v>0.6863099372139071</v>
      </c>
      <c r="S343" s="124">
        <f t="shared" si="189"/>
        <v>0.65432605760980012</v>
      </c>
      <c r="T343" s="124">
        <f t="shared" si="189"/>
        <v>0.67377330229744892</v>
      </c>
      <c r="U343" s="124">
        <f t="shared" si="189"/>
        <v>0.69166384722289853</v>
      </c>
      <c r="V343" s="124">
        <f t="shared" si="189"/>
        <v>0.73031050392156149</v>
      </c>
      <c r="W343" s="124">
        <f t="shared" ref="W343:Y343" si="190">IF(W324=0,"",W324/W305)</f>
        <v>0.72189796248282911</v>
      </c>
      <c r="X343" s="124">
        <f t="shared" si="190"/>
        <v>0.74994316324018762</v>
      </c>
      <c r="Y343" s="124">
        <f t="shared" si="190"/>
        <v>0.74201818670218089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0.57963023690877402</v>
      </c>
      <c r="D344" s="111" t="str">
        <f t="shared" si="191"/>
        <v/>
      </c>
      <c r="E344" s="111">
        <f t="shared" si="191"/>
        <v>0.58030434550252152</v>
      </c>
      <c r="F344" s="111">
        <f t="shared" si="191"/>
        <v>0.58064141911940292</v>
      </c>
      <c r="G344" s="111">
        <f t="shared" si="191"/>
        <v>0.58097852069606981</v>
      </c>
      <c r="H344" s="111">
        <f t="shared" si="191"/>
        <v>0.58131564731728391</v>
      </c>
      <c r="I344" s="111">
        <f t="shared" si="191"/>
        <v>0.58165280485224036</v>
      </c>
      <c r="J344" s="111">
        <f t="shared" si="191"/>
        <v>0.5819900173449617</v>
      </c>
      <c r="K344" s="111">
        <f t="shared" si="191"/>
        <v>0.58232730523919041</v>
      </c>
      <c r="L344" s="111">
        <f t="shared" si="191"/>
        <v>0.58266467400446587</v>
      </c>
      <c r="M344" s="111">
        <f t="shared" si="191"/>
        <v>0.58292088632679084</v>
      </c>
      <c r="N344" s="111">
        <f t="shared" si="191"/>
        <v>0.58306409696316042</v>
      </c>
      <c r="O344" s="111">
        <f t="shared" si="191"/>
        <v>0.58314969019855534</v>
      </c>
      <c r="P344" s="111">
        <f t="shared" si="191"/>
        <v>0.58338852397230723</v>
      </c>
      <c r="Q344" s="111">
        <f t="shared" si="191"/>
        <v>0.58436063322412057</v>
      </c>
      <c r="R344" s="111">
        <f t="shared" ref="R344:V344" si="192">IF(R325=0,"",R325/R306)</f>
        <v>0.58691412216620842</v>
      </c>
      <c r="S344" s="111">
        <f t="shared" si="192"/>
        <v>0.59051611010494065</v>
      </c>
      <c r="T344" s="111">
        <f t="shared" si="192"/>
        <v>0.59446819712148657</v>
      </c>
      <c r="U344" s="111">
        <f t="shared" si="192"/>
        <v>0.59807198329702571</v>
      </c>
      <c r="V344" s="111">
        <f t="shared" si="192"/>
        <v>0.60062906871273192</v>
      </c>
      <c r="W344" s="111">
        <f t="shared" ref="W344:Y344" si="193">IF(W325=0,"",W325/W306)</f>
        <v>0.60185802337799288</v>
      </c>
      <c r="X344" s="111">
        <f t="shared" si="193"/>
        <v>0.60225595015115652</v>
      </c>
      <c r="Y344" s="111">
        <f t="shared" si="193"/>
        <v>0.60229574282847287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0.74675486926598822</v>
      </c>
      <c r="D345" s="45" t="str">
        <f t="shared" si="194"/>
        <v/>
      </c>
      <c r="E345" s="45" t="str">
        <f t="shared" si="194"/>
        <v/>
      </c>
      <c r="F345" s="45">
        <f t="shared" si="194"/>
        <v>0.75053467828064979</v>
      </c>
      <c r="G345" s="45">
        <f t="shared" si="194"/>
        <v>0.75187193095993299</v>
      </c>
      <c r="H345" s="45">
        <f t="shared" si="194"/>
        <v>0.75325659702505676</v>
      </c>
      <c r="I345" s="45">
        <f t="shared" si="194"/>
        <v>0.75469978781396618</v>
      </c>
      <c r="J345" s="45">
        <f t="shared" si="194"/>
        <v>0.75624702255627207</v>
      </c>
      <c r="K345" s="45">
        <f t="shared" si="194"/>
        <v>0.75793700457012536</v>
      </c>
      <c r="L345" s="45">
        <f t="shared" si="194"/>
        <v>0.75978008857988666</v>
      </c>
      <c r="M345" s="45">
        <f t="shared" si="194"/>
        <v>0.76241529143344933</v>
      </c>
      <c r="N345" s="45">
        <f t="shared" si="194"/>
        <v>0.76602453515391922</v>
      </c>
      <c r="O345" s="45">
        <f t="shared" si="194"/>
        <v>0.77103921810814724</v>
      </c>
      <c r="P345" s="45">
        <f t="shared" si="194"/>
        <v>0.77767092792985426</v>
      </c>
      <c r="Q345" s="45">
        <f t="shared" si="194"/>
        <v>0.78625242512262505</v>
      </c>
      <c r="R345" s="45">
        <f t="shared" ref="R345:V345" si="195">IF(R326=0,"",R326/R307)</f>
        <v>0.79792979110605367</v>
      </c>
      <c r="S345" s="45">
        <f t="shared" si="195"/>
        <v>0.81254198791751731</v>
      </c>
      <c r="T345" s="45">
        <f t="shared" si="195"/>
        <v>0.82827282020010751</v>
      </c>
      <c r="U345" s="45">
        <f t="shared" si="195"/>
        <v>0.84330609259695843</v>
      </c>
      <c r="V345" s="45">
        <f t="shared" si="195"/>
        <v>0.85582560975118427</v>
      </c>
      <c r="W345" s="45">
        <f t="shared" ref="W345:Y345" si="196">IF(W326=0,"",W326/W307)</f>
        <v>0.86520034251252065</v>
      </c>
      <c r="X345" s="45">
        <f t="shared" si="196"/>
        <v>0.87279146526977536</v>
      </c>
      <c r="Y345" s="45">
        <f t="shared" si="196"/>
        <v>0.87952324123371739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1.8365538932149845</v>
      </c>
      <c r="D347" s="117">
        <f t="shared" si="197"/>
        <v>0</v>
      </c>
      <c r="E347" s="117">
        <f t="shared" si="197"/>
        <v>1.8460823816799778</v>
      </c>
      <c r="F347" s="117">
        <f t="shared" si="197"/>
        <v>3.165931979555423</v>
      </c>
      <c r="G347" s="117">
        <f t="shared" si="197"/>
        <v>2.151514707069782</v>
      </c>
      <c r="H347" s="117">
        <f t="shared" si="197"/>
        <v>1.989300209992521</v>
      </c>
      <c r="I347" s="117">
        <f t="shared" si="197"/>
        <v>1.4514230359060436</v>
      </c>
      <c r="J347" s="117">
        <f t="shared" si="197"/>
        <v>0.960660259738922</v>
      </c>
      <c r="K347" s="117">
        <f t="shared" si="197"/>
        <v>0.72342989207452379</v>
      </c>
      <c r="L347" s="117">
        <f t="shared" si="197"/>
        <v>1.1047064627897436</v>
      </c>
      <c r="M347" s="117">
        <f t="shared" si="197"/>
        <v>0.94075284890547328</v>
      </c>
      <c r="N347" s="117">
        <f t="shared" si="197"/>
        <v>1.0027852054990258</v>
      </c>
      <c r="O347" s="117">
        <f t="shared" si="197"/>
        <v>1.22680675045886</v>
      </c>
      <c r="P347" s="117">
        <f t="shared" si="197"/>
        <v>0.17764551322403177</v>
      </c>
      <c r="Q347" s="117">
        <f t="shared" si="197"/>
        <v>0.30382905201996402</v>
      </c>
      <c r="R347" s="117">
        <f t="shared" ref="R347:V347" si="198">R348+R351+R353+R362</f>
        <v>0.38564075608454218</v>
      </c>
      <c r="S347" s="117">
        <f t="shared" si="198"/>
        <v>0.74438454531895681</v>
      </c>
      <c r="T347" s="117">
        <f t="shared" si="198"/>
        <v>0.83631560268246496</v>
      </c>
      <c r="U347" s="117">
        <f t="shared" si="198"/>
        <v>0.90404046465943078</v>
      </c>
      <c r="V347" s="117">
        <f t="shared" si="198"/>
        <v>0.98721559141319837</v>
      </c>
      <c r="W347" s="117">
        <f t="shared" ref="W347:Y347" si="199">W348+W351+W353+W362</f>
        <v>0.89407824379353906</v>
      </c>
      <c r="X347" s="117">
        <f t="shared" si="199"/>
        <v>0.689932442029071</v>
      </c>
      <c r="Y347" s="117">
        <f t="shared" si="199"/>
        <v>0.85462699713240231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1.8365538932149845</v>
      </c>
      <c r="D362" s="122">
        <v>0</v>
      </c>
      <c r="E362" s="122">
        <v>1.8460823816799778</v>
      </c>
      <c r="F362" s="122">
        <v>3.165931979555423</v>
      </c>
      <c r="G362" s="122">
        <v>2.151514707069782</v>
      </c>
      <c r="H362" s="122">
        <v>1.989300209992521</v>
      </c>
      <c r="I362" s="122">
        <v>1.4514230359060436</v>
      </c>
      <c r="J362" s="122">
        <v>0.960660259738922</v>
      </c>
      <c r="K362" s="122">
        <v>0.72342989207452379</v>
      </c>
      <c r="L362" s="122">
        <v>1.1047064627897436</v>
      </c>
      <c r="M362" s="122">
        <v>0.94075284890547328</v>
      </c>
      <c r="N362" s="122">
        <v>1.0027852054990258</v>
      </c>
      <c r="O362" s="122">
        <v>1.22680675045886</v>
      </c>
      <c r="P362" s="122">
        <v>0.17764551322403177</v>
      </c>
      <c r="Q362" s="122">
        <v>0.30382905201996402</v>
      </c>
      <c r="R362" s="122">
        <v>0.38564075608454218</v>
      </c>
      <c r="S362" s="122">
        <v>0.74438454531895681</v>
      </c>
      <c r="T362" s="122">
        <v>0.83631560268246496</v>
      </c>
      <c r="U362" s="122">
        <v>0.90404046465943078</v>
      </c>
      <c r="V362" s="122">
        <v>0.98721559141319837</v>
      </c>
      <c r="W362" s="122">
        <v>0.89407824379353906</v>
      </c>
      <c r="X362" s="122">
        <v>0.689932442029071</v>
      </c>
      <c r="Y362" s="122">
        <v>0.85462699713240231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1.8365538932149845</v>
      </c>
      <c r="D363" s="98">
        <v>0</v>
      </c>
      <c r="E363" s="98">
        <v>1.8460823816799778</v>
      </c>
      <c r="F363" s="98">
        <v>3.165931979555423</v>
      </c>
      <c r="G363" s="98">
        <v>2.151514707069782</v>
      </c>
      <c r="H363" s="98">
        <v>1.989300209992521</v>
      </c>
      <c r="I363" s="98">
        <v>1.4514230359060436</v>
      </c>
      <c r="J363" s="98">
        <v>0.960660259738922</v>
      </c>
      <c r="K363" s="98">
        <v>0.72342989207452379</v>
      </c>
      <c r="L363" s="98">
        <v>1.1047064627897436</v>
      </c>
      <c r="M363" s="98">
        <v>0.94075284890547328</v>
      </c>
      <c r="N363" s="98">
        <v>1.0027852054990258</v>
      </c>
      <c r="O363" s="98">
        <v>1.22680675045886</v>
      </c>
      <c r="P363" s="98">
        <v>0.17764551322403177</v>
      </c>
      <c r="Q363" s="98">
        <v>0.30382905201996402</v>
      </c>
      <c r="R363" s="98">
        <v>0.38564075608454218</v>
      </c>
      <c r="S363" s="98">
        <v>0.74438454531895681</v>
      </c>
      <c r="T363" s="98">
        <v>0.83631560268246496</v>
      </c>
      <c r="U363" s="98">
        <v>0.90404046465943078</v>
      </c>
      <c r="V363" s="98">
        <v>0.98721559141319837</v>
      </c>
      <c r="W363" s="98">
        <v>0.89407824379353906</v>
      </c>
      <c r="X363" s="98">
        <v>0.689932442029071</v>
      </c>
      <c r="Y363" s="98">
        <v>0.85462699713240231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13219.36907039009</v>
      </c>
      <c r="D366" s="117">
        <f t="shared" si="204"/>
        <v>0</v>
      </c>
      <c r="E366" s="117">
        <f t="shared" si="204"/>
        <v>13106.113351978791</v>
      </c>
      <c r="F366" s="117">
        <f t="shared" si="204"/>
        <v>13089.287855982413</v>
      </c>
      <c r="G366" s="117">
        <f t="shared" si="204"/>
        <v>13261.466776811203</v>
      </c>
      <c r="H366" s="117">
        <f t="shared" si="204"/>
        <v>12227.671853169015</v>
      </c>
      <c r="I366" s="117">
        <f t="shared" si="204"/>
        <v>11269.762997997128</v>
      </c>
      <c r="J366" s="117">
        <f t="shared" si="204"/>
        <v>10348.812835390454</v>
      </c>
      <c r="K366" s="117">
        <f t="shared" si="204"/>
        <v>10507.867725143315</v>
      </c>
      <c r="L366" s="117">
        <f t="shared" si="204"/>
        <v>11482.736282982451</v>
      </c>
      <c r="M366" s="117">
        <f t="shared" si="204"/>
        <v>11058.549961432744</v>
      </c>
      <c r="N366" s="117">
        <f t="shared" si="204"/>
        <v>11555.496064488203</v>
      </c>
      <c r="O366" s="117">
        <f t="shared" si="204"/>
        <v>11537.263402621318</v>
      </c>
      <c r="P366" s="117">
        <f t="shared" si="204"/>
        <v>9838.721235795254</v>
      </c>
      <c r="Q366" s="117">
        <f t="shared" si="204"/>
        <v>10255.806954865871</v>
      </c>
      <c r="R366" s="117">
        <f t="shared" ref="R366:V366" si="205">R367+R370+R372+R381</f>
        <v>9854.7990295369564</v>
      </c>
      <c r="S366" s="117">
        <f t="shared" si="205"/>
        <v>9313.493356870591</v>
      </c>
      <c r="T366" s="117">
        <f t="shared" si="205"/>
        <v>8294.1544259052262</v>
      </c>
      <c r="U366" s="117">
        <f t="shared" si="205"/>
        <v>7672.8148349799849</v>
      </c>
      <c r="V366" s="117">
        <f t="shared" si="205"/>
        <v>7684.8692125690113</v>
      </c>
      <c r="W366" s="117">
        <f t="shared" ref="W366:Y366" si="206">W367+W370+W372+W381</f>
        <v>7399.9028781354737</v>
      </c>
      <c r="X366" s="117">
        <f t="shared" si="206"/>
        <v>6079.2918519153855</v>
      </c>
      <c r="Y366" s="117">
        <f t="shared" si="206"/>
        <v>5025.0441996195777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11032.184594594215</v>
      </c>
      <c r="D367" s="122">
        <f t="shared" si="207"/>
        <v>0</v>
      </c>
      <c r="E367" s="122">
        <f t="shared" si="207"/>
        <v>10809.79567556166</v>
      </c>
      <c r="F367" s="122">
        <f t="shared" si="207"/>
        <v>10773.860190822383</v>
      </c>
      <c r="G367" s="122">
        <f t="shared" si="207"/>
        <v>11078.332027052551</v>
      </c>
      <c r="H367" s="122">
        <f t="shared" si="207"/>
        <v>9991.134872998402</v>
      </c>
      <c r="I367" s="122">
        <f t="shared" si="207"/>
        <v>9019.4848842210577</v>
      </c>
      <c r="J367" s="122">
        <f t="shared" si="207"/>
        <v>8191.6939463113358</v>
      </c>
      <c r="K367" s="122">
        <f t="shared" si="207"/>
        <v>8442.5793895639417</v>
      </c>
      <c r="L367" s="122">
        <f t="shared" si="207"/>
        <v>9370.0565714557797</v>
      </c>
      <c r="M367" s="122">
        <f t="shared" si="207"/>
        <v>9131.3309239456976</v>
      </c>
      <c r="N367" s="122">
        <f t="shared" si="207"/>
        <v>9746.4399043068879</v>
      </c>
      <c r="O367" s="122">
        <f t="shared" si="207"/>
        <v>9712.6543003772495</v>
      </c>
      <c r="P367" s="122">
        <f t="shared" si="207"/>
        <v>7909.8236198661589</v>
      </c>
      <c r="Q367" s="122">
        <f t="shared" si="207"/>
        <v>8120.625626678444</v>
      </c>
      <c r="R367" s="122">
        <f t="shared" ref="R367:V367" si="208">SUM(R368:R369)</f>
        <v>7881.1577115664595</v>
      </c>
      <c r="S367" s="122">
        <f t="shared" si="208"/>
        <v>7270.1551392318761</v>
      </c>
      <c r="T367" s="122">
        <f t="shared" si="208"/>
        <v>6175.6273387269384</v>
      </c>
      <c r="U367" s="122">
        <f t="shared" si="208"/>
        <v>5545.202887120161</v>
      </c>
      <c r="V367" s="122">
        <f t="shared" si="208"/>
        <v>5267.4363651285394</v>
      </c>
      <c r="W367" s="122">
        <f t="shared" ref="W367:Y367" si="209">SUM(W368:W369)</f>
        <v>5033.4254584126729</v>
      </c>
      <c r="X367" s="122">
        <f t="shared" si="209"/>
        <v>3897.4504858836194</v>
      </c>
      <c r="Y367" s="122">
        <f t="shared" si="209"/>
        <v>2841.1729448411775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10994.602903816978</v>
      </c>
      <c r="D368" s="98">
        <v>0</v>
      </c>
      <c r="E368" s="98">
        <v>10774.329459270259</v>
      </c>
      <c r="F368" s="98">
        <v>10738.75610564337</v>
      </c>
      <c r="G368" s="98">
        <v>11043.040813037684</v>
      </c>
      <c r="H368" s="98">
        <v>9959.9917040348937</v>
      </c>
      <c r="I368" s="98">
        <v>8991.7667562480528</v>
      </c>
      <c r="J368" s="98">
        <v>8166.765687422353</v>
      </c>
      <c r="K368" s="98">
        <v>8417.2544817854214</v>
      </c>
      <c r="L368" s="98">
        <v>9342.2633813163957</v>
      </c>
      <c r="M368" s="98">
        <v>9104.6435623847483</v>
      </c>
      <c r="N368" s="98">
        <v>9718.9784211016595</v>
      </c>
      <c r="O368" s="98">
        <v>9685.3596721847571</v>
      </c>
      <c r="P368" s="98">
        <v>7887.4184612756253</v>
      </c>
      <c r="Q368" s="98">
        <v>8097.4706574890342</v>
      </c>
      <c r="R368" s="98">
        <v>7858.6868353807613</v>
      </c>
      <c r="S368" s="98">
        <v>7249.2831670088353</v>
      </c>
      <c r="T368" s="98">
        <v>6157.8607384570996</v>
      </c>
      <c r="U368" s="98">
        <v>5529.2160375248268</v>
      </c>
      <c r="V368" s="98">
        <v>5251.9379846545735</v>
      </c>
      <c r="W368" s="98">
        <v>5018.5782372776057</v>
      </c>
      <c r="X368" s="98">
        <v>3886.0060590095213</v>
      </c>
      <c r="Y368" s="98">
        <v>2832.8356072849992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37.581690777236972</v>
      </c>
      <c r="D369" s="98">
        <v>0</v>
      </c>
      <c r="E369" s="98">
        <v>35.466216291400229</v>
      </c>
      <c r="F369" s="98">
        <v>35.1040851790126</v>
      </c>
      <c r="G369" s="98">
        <v>35.291214014867073</v>
      </c>
      <c r="H369" s="98">
        <v>31.143168963507762</v>
      </c>
      <c r="I369" s="98">
        <v>27.718127973004048</v>
      </c>
      <c r="J369" s="98">
        <v>24.928258888982658</v>
      </c>
      <c r="K369" s="98">
        <v>25.32490777852076</v>
      </c>
      <c r="L369" s="98">
        <v>27.793190139384368</v>
      </c>
      <c r="M369" s="98">
        <v>26.687361560949572</v>
      </c>
      <c r="N369" s="98">
        <v>27.461483205228891</v>
      </c>
      <c r="O369" s="98">
        <v>27.294628192493217</v>
      </c>
      <c r="P369" s="98">
        <v>22.405158590533659</v>
      </c>
      <c r="Q369" s="98">
        <v>23.154969189409549</v>
      </c>
      <c r="R369" s="98">
        <v>22.470876185697978</v>
      </c>
      <c r="S369" s="98">
        <v>20.871972223040956</v>
      </c>
      <c r="T369" s="98">
        <v>17.766600269838733</v>
      </c>
      <c r="U369" s="98">
        <v>15.986849595333801</v>
      </c>
      <c r="V369" s="98">
        <v>15.498380473966165</v>
      </c>
      <c r="W369" s="98">
        <v>14.84722113506735</v>
      </c>
      <c r="X369" s="98">
        <v>11.444426874098106</v>
      </c>
      <c r="Y369" s="98">
        <v>8.3373375561780829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6.6874477357272673</v>
      </c>
      <c r="D370" s="122">
        <f t="shared" si="210"/>
        <v>0</v>
      </c>
      <c r="E370" s="122">
        <f t="shared" si="210"/>
        <v>22.522209340580588</v>
      </c>
      <c r="F370" s="122">
        <f t="shared" si="210"/>
        <v>13.257426015924947</v>
      </c>
      <c r="G370" s="122">
        <f t="shared" si="210"/>
        <v>15.45072016428632</v>
      </c>
      <c r="H370" s="122">
        <f t="shared" si="210"/>
        <v>26.588242637421118</v>
      </c>
      <c r="I370" s="122">
        <f t="shared" si="210"/>
        <v>40.520855282201516</v>
      </c>
      <c r="J370" s="122">
        <f t="shared" si="210"/>
        <v>28.917163961173799</v>
      </c>
      <c r="K370" s="122">
        <f t="shared" si="210"/>
        <v>31.028873451797637</v>
      </c>
      <c r="L370" s="122">
        <f t="shared" si="210"/>
        <v>35.447033741582885</v>
      </c>
      <c r="M370" s="122">
        <f t="shared" si="210"/>
        <v>34.192845951354755</v>
      </c>
      <c r="N370" s="122">
        <f t="shared" si="210"/>
        <v>66.549809042843208</v>
      </c>
      <c r="O370" s="122">
        <f t="shared" si="210"/>
        <v>39.319476967999208</v>
      </c>
      <c r="P370" s="122">
        <f t="shared" si="210"/>
        <v>26.062953764572917</v>
      </c>
      <c r="Q370" s="122">
        <f t="shared" si="210"/>
        <v>34.04527328302688</v>
      </c>
      <c r="R370" s="122">
        <f t="shared" si="210"/>
        <v>32.590644158465977</v>
      </c>
      <c r="S370" s="122">
        <f t="shared" si="210"/>
        <v>45.688422026561945</v>
      </c>
      <c r="T370" s="122">
        <f t="shared" si="210"/>
        <v>97.706379804044929</v>
      </c>
      <c r="U370" s="122">
        <f t="shared" si="210"/>
        <v>98.547125632502457</v>
      </c>
      <c r="V370" s="122">
        <f t="shared" si="210"/>
        <v>58.202631876461915</v>
      </c>
      <c r="W370" s="122">
        <f t="shared" si="210"/>
        <v>176.82683278632288</v>
      </c>
      <c r="X370" s="122">
        <f t="shared" si="210"/>
        <v>125.24973919205334</v>
      </c>
      <c r="Y370" s="122">
        <f t="shared" si="210"/>
        <v>84.046075444286075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6.6874477357272673</v>
      </c>
      <c r="D371" s="98">
        <f>RES_hhdet_in_fech!D129</f>
        <v>0</v>
      </c>
      <c r="E371" s="98">
        <f>RES_hhdet_in_fech!E129</f>
        <v>22.522209340580588</v>
      </c>
      <c r="F371" s="98">
        <f>RES_hhdet_in_fech!F129</f>
        <v>13.257426015924947</v>
      </c>
      <c r="G371" s="98">
        <f>RES_hhdet_in_fech!G129</f>
        <v>15.45072016428632</v>
      </c>
      <c r="H371" s="98">
        <f>RES_hhdet_in_fech!H129</f>
        <v>26.588242637421118</v>
      </c>
      <c r="I371" s="98">
        <f>RES_hhdet_in_fech!I129</f>
        <v>40.520855282201516</v>
      </c>
      <c r="J371" s="98">
        <f>RES_hhdet_in_fech!J129</f>
        <v>28.917163961173799</v>
      </c>
      <c r="K371" s="98">
        <f>RES_hhdet_in_fech!K129</f>
        <v>31.028873451797637</v>
      </c>
      <c r="L371" s="98">
        <f>RES_hhdet_in_fech!L129</f>
        <v>35.447033741582885</v>
      </c>
      <c r="M371" s="98">
        <f>RES_hhdet_in_fech!M129</f>
        <v>34.192845951354755</v>
      </c>
      <c r="N371" s="98">
        <f>RES_hhdet_in_fech!N129</f>
        <v>66.549809042843208</v>
      </c>
      <c r="O371" s="98">
        <f>RES_hhdet_in_fech!O129</f>
        <v>39.319476967999208</v>
      </c>
      <c r="P371" s="98">
        <f>RES_hhdet_in_fech!P129</f>
        <v>26.062953764572917</v>
      </c>
      <c r="Q371" s="98">
        <f>RES_hhdet_in_fech!Q129</f>
        <v>34.04527328302688</v>
      </c>
      <c r="R371" s="98">
        <f>RES_hhdet_in_fech!R129</f>
        <v>32.590644158465977</v>
      </c>
      <c r="S371" s="98">
        <f>RES_hhdet_in_fech!S129</f>
        <v>45.688422026561945</v>
      </c>
      <c r="T371" s="98">
        <f>RES_hhdet_in_fech!T129</f>
        <v>97.706379804044929</v>
      </c>
      <c r="U371" s="98">
        <f>RES_hhdet_in_fech!U129</f>
        <v>98.547125632502457</v>
      </c>
      <c r="V371" s="98">
        <f>RES_hhdet_in_fech!V129</f>
        <v>58.202631876461915</v>
      </c>
      <c r="W371" s="98">
        <f>RES_hhdet_in_fech!W129</f>
        <v>176.82683278632288</v>
      </c>
      <c r="X371" s="98">
        <f>RES_hhdet_in_fech!X129</f>
        <v>125.24973919205334</v>
      </c>
      <c r="Y371" s="98">
        <f>RES_hhdet_in_fech!Y129</f>
        <v>84.046075444286075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1456.0169072232463</v>
      </c>
      <c r="D372" s="122">
        <v>0</v>
      </c>
      <c r="E372" s="122">
        <v>1475.2503782583451</v>
      </c>
      <c r="F372" s="122">
        <v>1554.9903184491786</v>
      </c>
      <c r="G372" s="122">
        <v>1451.8644291552796</v>
      </c>
      <c r="H372" s="122">
        <v>1505.0582008353119</v>
      </c>
      <c r="I372" s="122">
        <v>1554.4698163064741</v>
      </c>
      <c r="J372" s="122">
        <v>1530.0219798476078</v>
      </c>
      <c r="K372" s="122">
        <v>1492.5132492212929</v>
      </c>
      <c r="L372" s="122">
        <v>1507.4464392254308</v>
      </c>
      <c r="M372" s="122">
        <v>1401.5423638368545</v>
      </c>
      <c r="N372" s="122">
        <v>1316.62516253729</v>
      </c>
      <c r="O372" s="122">
        <v>1333.3243691298881</v>
      </c>
      <c r="P372" s="122">
        <v>1502.7975905547028</v>
      </c>
      <c r="Q372" s="122">
        <v>1675.0710581221222</v>
      </c>
      <c r="R372" s="122">
        <v>1539.1719494405211</v>
      </c>
      <c r="S372" s="122">
        <v>1480.2053919759601</v>
      </c>
      <c r="T372" s="122">
        <v>1484.0252981358751</v>
      </c>
      <c r="U372" s="122">
        <v>1489.6741470497586</v>
      </c>
      <c r="V372" s="122">
        <v>1574.8480029554325</v>
      </c>
      <c r="W372" s="122">
        <v>1467.9508930727425</v>
      </c>
      <c r="X372" s="122">
        <v>1423.2693095818533</v>
      </c>
      <c r="Y372" s="122">
        <v>1479.5685050306156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1402.1364042799917</v>
      </c>
      <c r="D373" s="98">
        <v>0</v>
      </c>
      <c r="E373" s="98">
        <v>1300.6818311174347</v>
      </c>
      <c r="F373" s="98">
        <v>1506.8795961575122</v>
      </c>
      <c r="G373" s="98">
        <v>1391.4769076293649</v>
      </c>
      <c r="H373" s="98">
        <v>1407.7425615550806</v>
      </c>
      <c r="I373" s="98">
        <v>1514.1828540278548</v>
      </c>
      <c r="J373" s="98">
        <v>1472.4364881808983</v>
      </c>
      <c r="K373" s="98">
        <v>1407.827374824009</v>
      </c>
      <c r="L373" s="98">
        <v>1466.9510536599232</v>
      </c>
      <c r="M373" s="98">
        <v>1371.498819488866</v>
      </c>
      <c r="N373" s="98">
        <v>1314.4282306292598</v>
      </c>
      <c r="O373" s="98">
        <v>1300.5947349162973</v>
      </c>
      <c r="P373" s="98">
        <v>1303.4557530780864</v>
      </c>
      <c r="Q373" s="98">
        <v>1396.63427894351</v>
      </c>
      <c r="R373" s="98">
        <v>1451.6315083874429</v>
      </c>
      <c r="S373" s="98">
        <v>1446.5964348710597</v>
      </c>
      <c r="T373" s="98">
        <v>1453.6418640244019</v>
      </c>
      <c r="U373" s="98">
        <v>1466.251725583799</v>
      </c>
      <c r="V373" s="98">
        <v>1531.863803675159</v>
      </c>
      <c r="W373" s="98">
        <v>1446.8991243107223</v>
      </c>
      <c r="X373" s="98">
        <v>1400.7279928564492</v>
      </c>
      <c r="Y373" s="98">
        <v>1452.9717869060833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1145.4896016572688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1224.1657963596806</v>
      </c>
      <c r="K374" s="98">
        <v>1166.9066440634106</v>
      </c>
      <c r="L374" s="98">
        <v>1215.715881673108</v>
      </c>
      <c r="M374" s="98">
        <v>1150.2434046843389</v>
      </c>
      <c r="N374" s="98">
        <v>1078.3880523941398</v>
      </c>
      <c r="O374" s="98">
        <v>1075.3874965253954</v>
      </c>
      <c r="P374" s="98">
        <v>1085.8986878671858</v>
      </c>
      <c r="Q374" s="98">
        <v>0</v>
      </c>
      <c r="R374" s="98">
        <v>1245.6512339518406</v>
      </c>
      <c r="S374" s="98">
        <v>1242.5588025394634</v>
      </c>
      <c r="T374" s="98">
        <v>1254.4238822313505</v>
      </c>
      <c r="U374" s="98">
        <v>1268.036027985373</v>
      </c>
      <c r="V374" s="98">
        <v>1333.8139582550323</v>
      </c>
      <c r="W374" s="98">
        <v>1252.5970961698818</v>
      </c>
      <c r="X374" s="98">
        <v>1228.08009958821</v>
      </c>
      <c r="Y374" s="98">
        <v>1294.6423155250236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327.71733132184181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375.71172599091284</v>
      </c>
      <c r="K375" s="101">
        <v>332.34690670095188</v>
      </c>
      <c r="L375" s="101">
        <v>332.68921311563344</v>
      </c>
      <c r="M375" s="101">
        <v>358.35608147930327</v>
      </c>
      <c r="N375" s="101">
        <v>209.43206196554746</v>
      </c>
      <c r="O375" s="101">
        <v>222.3412971597842</v>
      </c>
      <c r="P375" s="101">
        <v>229.28955079388874</v>
      </c>
      <c r="Q375" s="101">
        <v>0</v>
      </c>
      <c r="R375" s="101">
        <v>375.41804104305669</v>
      </c>
      <c r="S375" s="101">
        <v>353.14559430229161</v>
      </c>
      <c r="T375" s="101">
        <v>364.10290970286701</v>
      </c>
      <c r="U375" s="101">
        <v>360.54333204671707</v>
      </c>
      <c r="V375" s="101">
        <v>408.97401455574158</v>
      </c>
      <c r="W375" s="101">
        <v>309.47580644343566</v>
      </c>
      <c r="X375" s="101">
        <v>355.39446197566195</v>
      </c>
      <c r="Y375" s="101">
        <v>459.35918707851494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817.77227033542715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848.45407036876782</v>
      </c>
      <c r="K376" s="104">
        <v>834.55973736245869</v>
      </c>
      <c r="L376" s="104">
        <v>883.02666855747475</v>
      </c>
      <c r="M376" s="104">
        <v>791.8873232050355</v>
      </c>
      <c r="N376" s="104">
        <v>868.95599042859226</v>
      </c>
      <c r="O376" s="104">
        <v>853.0461993656113</v>
      </c>
      <c r="P376" s="104">
        <v>856.60913707329735</v>
      </c>
      <c r="Q376" s="104">
        <v>0</v>
      </c>
      <c r="R376" s="104">
        <v>870.23319290878396</v>
      </c>
      <c r="S376" s="104">
        <v>889.41320823717194</v>
      </c>
      <c r="T376" s="104">
        <v>890.32097252848337</v>
      </c>
      <c r="U376" s="104">
        <v>907.4926959386562</v>
      </c>
      <c r="V376" s="104">
        <v>924.83994369929076</v>
      </c>
      <c r="W376" s="104">
        <v>943.12128972644587</v>
      </c>
      <c r="X376" s="104">
        <v>872.68563761254791</v>
      </c>
      <c r="Y376" s="104">
        <v>835.28312844650873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1709.3059754074902</v>
      </c>
      <c r="D377" s="101">
        <v>0</v>
      </c>
      <c r="E377" s="101">
        <v>1908.6743494042382</v>
      </c>
      <c r="F377" s="101">
        <v>1815.1096418555494</v>
      </c>
      <c r="G377" s="101">
        <v>1744.0620154534613</v>
      </c>
      <c r="H377" s="101">
        <v>1937.6077653553871</v>
      </c>
      <c r="I377" s="101">
        <v>1840.8333102366541</v>
      </c>
      <c r="J377" s="101">
        <v>1954.8580595713929</v>
      </c>
      <c r="K377" s="101">
        <v>1875.695287139934</v>
      </c>
      <c r="L377" s="101">
        <v>1866.4109007480149</v>
      </c>
      <c r="M377" s="101">
        <v>1887.2214145449102</v>
      </c>
      <c r="N377" s="101">
        <v>1564.7510477698161</v>
      </c>
      <c r="O377" s="101">
        <v>1550.5411290571785</v>
      </c>
      <c r="P377" s="101">
        <v>1557.6794076237957</v>
      </c>
      <c r="Q377" s="101">
        <v>1785.1102768512471</v>
      </c>
      <c r="R377" s="101">
        <v>1744.609485845413</v>
      </c>
      <c r="S377" s="101">
        <v>1699.7073898973906</v>
      </c>
      <c r="T377" s="101">
        <v>1684.3725736593783</v>
      </c>
      <c r="U377" s="101">
        <v>1672.5366234548762</v>
      </c>
      <c r="V377" s="101">
        <v>1811.9132194477097</v>
      </c>
      <c r="W377" s="101">
        <v>1580.0760322521307</v>
      </c>
      <c r="X377" s="101">
        <v>1526.1606037892393</v>
      </c>
      <c r="Y377" s="101">
        <v>1615.020257703537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1170.5887064275846</v>
      </c>
      <c r="D378" s="104">
        <v>0</v>
      </c>
      <c r="E378" s="104">
        <v>1346.2502837810637</v>
      </c>
      <c r="F378" s="104">
        <v>1250.9216905389292</v>
      </c>
      <c r="G378" s="104">
        <v>1179.8316710353411</v>
      </c>
      <c r="H378" s="104">
        <v>1368.511398769353</v>
      </c>
      <c r="I378" s="104">
        <v>1265.5381500587346</v>
      </c>
      <c r="J378" s="104">
        <v>1373.9688092554995</v>
      </c>
      <c r="K378" s="104">
        <v>1308.1366428068977</v>
      </c>
      <c r="L378" s="104">
        <v>1298.231053061787</v>
      </c>
      <c r="M378" s="104">
        <v>1345.7592845416971</v>
      </c>
      <c r="N378" s="104">
        <v>1064.7457492270794</v>
      </c>
      <c r="O378" s="104">
        <v>1079.1599457450154</v>
      </c>
      <c r="P378" s="104">
        <v>1109.5573800409074</v>
      </c>
      <c r="Q378" s="104">
        <v>1350.3676701533955</v>
      </c>
      <c r="R378" s="104">
        <v>1330.0847287229917</v>
      </c>
      <c r="S378" s="104">
        <v>1301.8762134801109</v>
      </c>
      <c r="T378" s="104">
        <v>1307.3870175369593</v>
      </c>
      <c r="U378" s="104">
        <v>1310.207997026989</v>
      </c>
      <c r="V378" s="104">
        <v>1446.0172888260099</v>
      </c>
      <c r="W378" s="104">
        <v>1250.1185060486926</v>
      </c>
      <c r="X378" s="104">
        <v>1237.8188471467988</v>
      </c>
      <c r="Y378" s="104">
        <v>1348.2791655307701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399.32311752858504</v>
      </c>
      <c r="D379" s="98">
        <v>0</v>
      </c>
      <c r="E379" s="98">
        <v>532.55754141493162</v>
      </c>
      <c r="F379" s="98">
        <v>430.45688994634821</v>
      </c>
      <c r="G379" s="98">
        <v>354.30726963858081</v>
      </c>
      <c r="H379" s="98">
        <v>530.49290238628203</v>
      </c>
      <c r="I379" s="98">
        <v>409.94422946129674</v>
      </c>
      <c r="J379" s="98">
        <v>499.37205848702649</v>
      </c>
      <c r="K379" s="98">
        <v>443.46665923434495</v>
      </c>
      <c r="L379" s="98">
        <v>423.37530733918459</v>
      </c>
      <c r="M379" s="98">
        <v>493.7921595017059</v>
      </c>
      <c r="N379" s="98">
        <v>248.0424482879335</v>
      </c>
      <c r="O379" s="98">
        <v>264.48914945013257</v>
      </c>
      <c r="P379" s="98">
        <v>273.40165425135336</v>
      </c>
      <c r="Q379" s="98">
        <v>475.68684661132335</v>
      </c>
      <c r="R379" s="98">
        <v>450.96646643250688</v>
      </c>
      <c r="S379" s="98">
        <v>414.23740044950102</v>
      </c>
      <c r="T379" s="98">
        <v>421.43746875889008</v>
      </c>
      <c r="U379" s="98">
        <v>411.12322063534702</v>
      </c>
      <c r="V379" s="98">
        <v>484.70741202428718</v>
      </c>
      <c r="W379" s="98">
        <v>337.17400953964267</v>
      </c>
      <c r="X379" s="98">
        <v>386.55032856713188</v>
      </c>
      <c r="Y379" s="98">
        <v>510.76066125603347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771.26558889899957</v>
      </c>
      <c r="D380" s="98">
        <v>0</v>
      </c>
      <c r="E380" s="98">
        <v>813.69274236613194</v>
      </c>
      <c r="F380" s="98">
        <v>820.4648005925809</v>
      </c>
      <c r="G380" s="98">
        <v>825.52440139676025</v>
      </c>
      <c r="H380" s="98">
        <v>838.0184963830709</v>
      </c>
      <c r="I380" s="98">
        <v>855.59392059743766</v>
      </c>
      <c r="J380" s="98">
        <v>874.59675076847327</v>
      </c>
      <c r="K380" s="98">
        <v>864.66998357255238</v>
      </c>
      <c r="L380" s="98">
        <v>874.85574572260225</v>
      </c>
      <c r="M380" s="98">
        <v>851.96712503999152</v>
      </c>
      <c r="N380" s="98">
        <v>816.70330093914583</v>
      </c>
      <c r="O380" s="98">
        <v>814.67079629488262</v>
      </c>
      <c r="P380" s="98">
        <v>836.15572578955414</v>
      </c>
      <c r="Q380" s="98">
        <v>874.68082354207206</v>
      </c>
      <c r="R380" s="98">
        <v>879.11826229048495</v>
      </c>
      <c r="S380" s="98">
        <v>887.63881303061009</v>
      </c>
      <c r="T380" s="98">
        <v>885.94954877806936</v>
      </c>
      <c r="U380" s="98">
        <v>899.08477639164187</v>
      </c>
      <c r="V380" s="98">
        <v>961.30987680172245</v>
      </c>
      <c r="W380" s="98">
        <v>912.94449650904983</v>
      </c>
      <c r="X380" s="98">
        <v>851.26851857966699</v>
      </c>
      <c r="Y380" s="98">
        <v>837.51850427473687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724.48012083690173</v>
      </c>
      <c r="D381" s="122">
        <v>0</v>
      </c>
      <c r="E381" s="122">
        <v>798.5450888182055</v>
      </c>
      <c r="F381" s="122">
        <v>747.17992069492482</v>
      </c>
      <c r="G381" s="122">
        <v>715.81960043908703</v>
      </c>
      <c r="H381" s="122">
        <v>704.89053669787938</v>
      </c>
      <c r="I381" s="122">
        <v>655.28744218739291</v>
      </c>
      <c r="J381" s="122">
        <v>598.17974527033664</v>
      </c>
      <c r="K381" s="122">
        <v>541.74621290628284</v>
      </c>
      <c r="L381" s="122">
        <v>569.7862385596585</v>
      </c>
      <c r="M381" s="122">
        <v>491.48382769883676</v>
      </c>
      <c r="N381" s="122">
        <v>425.88118860118203</v>
      </c>
      <c r="O381" s="122">
        <v>451.96525614618059</v>
      </c>
      <c r="P381" s="122">
        <v>400.03707160982009</v>
      </c>
      <c r="Q381" s="122">
        <v>426.06499678227812</v>
      </c>
      <c r="R381" s="122">
        <v>401.87872437151077</v>
      </c>
      <c r="S381" s="122">
        <v>517.44440363619333</v>
      </c>
      <c r="T381" s="122">
        <v>536.79540923836726</v>
      </c>
      <c r="U381" s="122">
        <v>539.39067517756337</v>
      </c>
      <c r="V381" s="122">
        <v>784.38221260857699</v>
      </c>
      <c r="W381" s="122">
        <v>721.69969386373623</v>
      </c>
      <c r="X381" s="122">
        <v>633.32231725785948</v>
      </c>
      <c r="Y381" s="122">
        <v>620.25667430349858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738.07259579735762</v>
      </c>
      <c r="D382" s="98">
        <v>0</v>
      </c>
      <c r="E382" s="98">
        <v>798.5450888182055</v>
      </c>
      <c r="F382" s="98">
        <v>763.92312369679598</v>
      </c>
      <c r="G382" s="98">
        <v>763.94277358529337</v>
      </c>
      <c r="H382" s="98">
        <v>758.40170842405553</v>
      </c>
      <c r="I382" s="98">
        <v>691.34716679531391</v>
      </c>
      <c r="J382" s="98">
        <v>615.9339831349323</v>
      </c>
      <c r="K382" s="98">
        <v>616.34819469797139</v>
      </c>
      <c r="L382" s="98">
        <v>652.6802501764497</v>
      </c>
      <c r="M382" s="98">
        <v>539.45117272945049</v>
      </c>
      <c r="N382" s="98">
        <v>457.21848458334176</v>
      </c>
      <c r="O382" s="98">
        <v>497.20386795361674</v>
      </c>
      <c r="P382" s="98">
        <v>467.16137643084573</v>
      </c>
      <c r="Q382" s="98">
        <v>498.14198676355068</v>
      </c>
      <c r="R382" s="98">
        <v>441.40961175505015</v>
      </c>
      <c r="S382" s="98">
        <v>580.39627176925478</v>
      </c>
      <c r="T382" s="98">
        <v>624.21409506786529</v>
      </c>
      <c r="U382" s="98">
        <v>644.49425125412733</v>
      </c>
      <c r="V382" s="98">
        <v>899.21460183876127</v>
      </c>
      <c r="W382" s="98">
        <v>873.09149896724364</v>
      </c>
      <c r="X382" s="98">
        <v>790.52816259538133</v>
      </c>
      <c r="Y382" s="98">
        <v>753.49986999972361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641.48571129574646</v>
      </c>
      <c r="D383" s="33">
        <v>0</v>
      </c>
      <c r="E383" s="33">
        <v>0</v>
      </c>
      <c r="F383" s="33">
        <v>645.0525400308868</v>
      </c>
      <c r="G383" s="33">
        <v>571.07649013664491</v>
      </c>
      <c r="H383" s="33">
        <v>535.18619725207975</v>
      </c>
      <c r="I383" s="33">
        <v>550.32241074600563</v>
      </c>
      <c r="J383" s="33">
        <v>547.53554203879787</v>
      </c>
      <c r="K383" s="33">
        <v>427.1939276410065</v>
      </c>
      <c r="L383" s="33">
        <v>442.48960200633775</v>
      </c>
      <c r="M383" s="33">
        <v>434.22285618584931</v>
      </c>
      <c r="N383" s="33">
        <v>386.37712897097543</v>
      </c>
      <c r="O383" s="33">
        <v>354.33326698417557</v>
      </c>
      <c r="P383" s="33">
        <v>349.69384299405078</v>
      </c>
      <c r="Q383" s="33">
        <v>368.60456979305098</v>
      </c>
      <c r="R383" s="33">
        <v>365.15510290361397</v>
      </c>
      <c r="S383" s="33">
        <v>407.77879194866921</v>
      </c>
      <c r="T383" s="33">
        <v>421.73283190688323</v>
      </c>
      <c r="U383" s="33">
        <v>426.65581634956561</v>
      </c>
      <c r="V383" s="33">
        <v>698.09724103682925</v>
      </c>
      <c r="W383" s="33">
        <v>597.92851914364007</v>
      </c>
      <c r="X383" s="33">
        <v>543.43024138544388</v>
      </c>
      <c r="Y383" s="33">
        <v>528.31592304434275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9296.6148042469085</v>
      </c>
      <c r="D385" s="117">
        <f t="shared" si="211"/>
        <v>0</v>
      </c>
      <c r="E385" s="117">
        <f t="shared" si="211"/>
        <v>9208.5906228594995</v>
      </c>
      <c r="F385" s="117">
        <f t="shared" si="211"/>
        <v>9269.840358880554</v>
      </c>
      <c r="G385" s="117">
        <f t="shared" si="211"/>
        <v>9417.1677811696827</v>
      </c>
      <c r="H385" s="117">
        <f t="shared" si="211"/>
        <v>8712.0739722775033</v>
      </c>
      <c r="I385" s="117">
        <f t="shared" si="211"/>
        <v>8107.5872076310934</v>
      </c>
      <c r="J385" s="117">
        <f t="shared" si="211"/>
        <v>7450.5676067569393</v>
      </c>
      <c r="K385" s="117">
        <f t="shared" si="211"/>
        <v>7578.1175278730752</v>
      </c>
      <c r="L385" s="117">
        <f t="shared" si="211"/>
        <v>8329.8840056380359</v>
      </c>
      <c r="M385" s="117">
        <f t="shared" si="211"/>
        <v>8072.1358375126538</v>
      </c>
      <c r="N385" s="117">
        <f t="shared" si="211"/>
        <v>8562.4111999761353</v>
      </c>
      <c r="O385" s="117">
        <f t="shared" si="211"/>
        <v>8484.8831857216082</v>
      </c>
      <c r="P385" s="117">
        <f t="shared" si="211"/>
        <v>7150.687004709941</v>
      </c>
      <c r="Q385" s="117">
        <f t="shared" si="211"/>
        <v>7546.9454049634378</v>
      </c>
      <c r="R385" s="117">
        <f t="shared" ref="R385:V385" si="212">R386+R389+R391+R400</f>
        <v>7375.3404991624893</v>
      </c>
      <c r="S385" s="117">
        <f t="shared" si="212"/>
        <v>7055.4886774507877</v>
      </c>
      <c r="T385" s="117">
        <f t="shared" si="212"/>
        <v>6490.6366255230414</v>
      </c>
      <c r="U385" s="117">
        <f t="shared" si="212"/>
        <v>6068.0673359458842</v>
      </c>
      <c r="V385" s="117">
        <f t="shared" si="212"/>
        <v>5995.6773489773459</v>
      </c>
      <c r="W385" s="117">
        <f t="shared" ref="W385:Y385" si="213">W386+W389+W391+W400</f>
        <v>6144.490234586523</v>
      </c>
      <c r="X385" s="117">
        <f t="shared" si="213"/>
        <v>5042.9562614118186</v>
      </c>
      <c r="Y385" s="117">
        <f t="shared" si="213"/>
        <v>4150.1022773535587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7792.9035853533533</v>
      </c>
      <c r="D386" s="122">
        <f t="shared" si="214"/>
        <v>0</v>
      </c>
      <c r="E386" s="122">
        <f t="shared" si="214"/>
        <v>7659.6122605735773</v>
      </c>
      <c r="F386" s="122">
        <f t="shared" si="214"/>
        <v>7646.3419484575861</v>
      </c>
      <c r="G386" s="122">
        <f t="shared" si="214"/>
        <v>7875.1109869861966</v>
      </c>
      <c r="H386" s="122">
        <f t="shared" si="214"/>
        <v>7113.9656447332545</v>
      </c>
      <c r="I386" s="122">
        <f t="shared" si="214"/>
        <v>6433.021994314814</v>
      </c>
      <c r="J386" s="122">
        <f t="shared" si="214"/>
        <v>5852.9853456047567</v>
      </c>
      <c r="K386" s="122">
        <f t="shared" si="214"/>
        <v>6043.5287361542642</v>
      </c>
      <c r="L386" s="122">
        <f t="shared" si="214"/>
        <v>6720.7500836410736</v>
      </c>
      <c r="M386" s="122">
        <f t="shared" si="214"/>
        <v>6567.4729721269059</v>
      </c>
      <c r="N386" s="122">
        <f t="shared" si="214"/>
        <v>7035.6733634062839</v>
      </c>
      <c r="O386" s="122">
        <f t="shared" si="214"/>
        <v>7045.3087507629043</v>
      </c>
      <c r="P386" s="122">
        <f t="shared" si="214"/>
        <v>5769.9474248589368</v>
      </c>
      <c r="Q386" s="122">
        <f t="shared" si="214"/>
        <v>5955.0639112743911</v>
      </c>
      <c r="R386" s="122">
        <f t="shared" ref="R386:V386" si="215">SUM(R387:R388)</f>
        <v>5802.7340713455196</v>
      </c>
      <c r="S386" s="122">
        <f t="shared" si="215"/>
        <v>5373.7933211148356</v>
      </c>
      <c r="T386" s="122">
        <f t="shared" si="215"/>
        <v>4581.9047716157602</v>
      </c>
      <c r="U386" s="122">
        <f t="shared" si="215"/>
        <v>4128.9045825097401</v>
      </c>
      <c r="V386" s="122">
        <f t="shared" si="215"/>
        <v>3935.4219836863685</v>
      </c>
      <c r="W386" s="122">
        <f t="shared" ref="W386:Y386" si="216">SUM(W387:W388)</f>
        <v>3772.2685452817627</v>
      </c>
      <c r="X386" s="122">
        <f t="shared" si="216"/>
        <v>2936.3926489173173</v>
      </c>
      <c r="Y386" s="122">
        <f t="shared" si="216"/>
        <v>2151.4257161951546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7755.3218945761164</v>
      </c>
      <c r="D387" s="98">
        <v>0</v>
      </c>
      <c r="E387" s="98">
        <v>7624.1460442821772</v>
      </c>
      <c r="F387" s="98">
        <v>7611.237863278574</v>
      </c>
      <c r="G387" s="98">
        <v>7839.8197729713293</v>
      </c>
      <c r="H387" s="98">
        <v>7082.8224757697471</v>
      </c>
      <c r="I387" s="98">
        <v>6405.3038663418101</v>
      </c>
      <c r="J387" s="98">
        <v>5828.0570867157739</v>
      </c>
      <c r="K387" s="98">
        <v>6018.2038283757438</v>
      </c>
      <c r="L387" s="98">
        <v>6692.9568935016896</v>
      </c>
      <c r="M387" s="98">
        <v>6540.7856105659566</v>
      </c>
      <c r="N387" s="98">
        <v>7008.2118802010546</v>
      </c>
      <c r="O387" s="98">
        <v>7018.014122570411</v>
      </c>
      <c r="P387" s="98">
        <v>5747.5422662684032</v>
      </c>
      <c r="Q387" s="98">
        <v>5931.9089420849814</v>
      </c>
      <c r="R387" s="98">
        <v>5780.2631951598214</v>
      </c>
      <c r="S387" s="98">
        <v>5352.9213488917949</v>
      </c>
      <c r="T387" s="98">
        <v>4564.1381713459214</v>
      </c>
      <c r="U387" s="98">
        <v>4112.9177329144059</v>
      </c>
      <c r="V387" s="98">
        <v>3919.9236032124022</v>
      </c>
      <c r="W387" s="98">
        <v>3757.4213241466955</v>
      </c>
      <c r="X387" s="98">
        <v>2924.9482220432192</v>
      </c>
      <c r="Y387" s="98">
        <v>2143.0883786389763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37.581690777236972</v>
      </c>
      <c r="D388" s="98">
        <v>0</v>
      </c>
      <c r="E388" s="98">
        <v>35.466216291400229</v>
      </c>
      <c r="F388" s="98">
        <v>35.1040851790126</v>
      </c>
      <c r="G388" s="98">
        <v>35.291214014867073</v>
      </c>
      <c r="H388" s="98">
        <v>31.143168963507762</v>
      </c>
      <c r="I388" s="98">
        <v>27.718127973004048</v>
      </c>
      <c r="J388" s="98">
        <v>24.928258888982658</v>
      </c>
      <c r="K388" s="98">
        <v>25.32490777852076</v>
      </c>
      <c r="L388" s="98">
        <v>27.793190139384368</v>
      </c>
      <c r="M388" s="98">
        <v>26.687361560949572</v>
      </c>
      <c r="N388" s="98">
        <v>27.461483205228891</v>
      </c>
      <c r="O388" s="98">
        <v>27.294628192493217</v>
      </c>
      <c r="P388" s="98">
        <v>22.405158590533659</v>
      </c>
      <c r="Q388" s="98">
        <v>23.154969189409549</v>
      </c>
      <c r="R388" s="98">
        <v>22.470876185697978</v>
      </c>
      <c r="S388" s="98">
        <v>20.871972223040956</v>
      </c>
      <c r="T388" s="98">
        <v>17.766600269838733</v>
      </c>
      <c r="U388" s="98">
        <v>15.986849595333801</v>
      </c>
      <c r="V388" s="98">
        <v>15.498380473966165</v>
      </c>
      <c r="W388" s="98">
        <v>14.84722113506735</v>
      </c>
      <c r="X388" s="98">
        <v>11.444426874098106</v>
      </c>
      <c r="Y388" s="98">
        <v>8.3373375561780829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14.521614639176729</v>
      </c>
      <c r="D389" s="122">
        <f t="shared" si="217"/>
        <v>0</v>
      </c>
      <c r="E389" s="122">
        <f t="shared" si="217"/>
        <v>52.871924144234484</v>
      </c>
      <c r="F389" s="122">
        <f t="shared" si="217"/>
        <v>32.307681246513738</v>
      </c>
      <c r="G389" s="122">
        <f t="shared" si="217"/>
        <v>39.052988967846694</v>
      </c>
      <c r="H389" s="122">
        <f t="shared" si="217"/>
        <v>69.644354034097134</v>
      </c>
      <c r="I389" s="122">
        <f t="shared" si="217"/>
        <v>109.90904580103678</v>
      </c>
      <c r="J389" s="122">
        <f t="shared" si="217"/>
        <v>81.176008070566397</v>
      </c>
      <c r="K389" s="122">
        <f t="shared" si="217"/>
        <v>90.111107069912279</v>
      </c>
      <c r="L389" s="122">
        <f t="shared" si="217"/>
        <v>106.45451176927095</v>
      </c>
      <c r="M389" s="122">
        <f t="shared" si="217"/>
        <v>106.57070092791569</v>
      </c>
      <c r="N389" s="122">
        <f t="shared" si="217"/>
        <v>216.18140144317877</v>
      </c>
      <c r="O389" s="122">
        <f t="shared" si="217"/>
        <v>133.60548750704214</v>
      </c>
      <c r="P389" s="122">
        <f t="shared" si="217"/>
        <v>92.54425532662323</v>
      </c>
      <c r="Q389" s="122">
        <f t="shared" si="217"/>
        <v>124.88170756485314</v>
      </c>
      <c r="R389" s="122">
        <f t="shared" si="217"/>
        <v>120.37437902597809</v>
      </c>
      <c r="S389" s="122">
        <f t="shared" si="217"/>
        <v>168.88039412415776</v>
      </c>
      <c r="T389" s="122">
        <f t="shared" si="217"/>
        <v>361.46357871502926</v>
      </c>
      <c r="U389" s="122">
        <f t="shared" si="217"/>
        <v>364.91751889269074</v>
      </c>
      <c r="V389" s="122">
        <f t="shared" si="217"/>
        <v>216.10278281461331</v>
      </c>
      <c r="W389" s="122">
        <f t="shared" si="217"/>
        <v>662.32978167372141</v>
      </c>
      <c r="X389" s="122">
        <f t="shared" si="217"/>
        <v>474.23932812217095</v>
      </c>
      <c r="Y389" s="122">
        <f t="shared" si="217"/>
        <v>322.08441668880624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14.521614639176729</v>
      </c>
      <c r="D390" s="98">
        <f>RES_hhdet_in_tesh!D129</f>
        <v>0</v>
      </c>
      <c r="E390" s="98">
        <f>RES_hhdet_in_tesh!E129</f>
        <v>52.871924144234484</v>
      </c>
      <c r="F390" s="98">
        <f>RES_hhdet_in_tesh!F129</f>
        <v>32.307681246513738</v>
      </c>
      <c r="G390" s="98">
        <f>RES_hhdet_in_tesh!G129</f>
        <v>39.052988967846694</v>
      </c>
      <c r="H390" s="98">
        <f>RES_hhdet_in_tesh!H129</f>
        <v>69.644354034097134</v>
      </c>
      <c r="I390" s="98">
        <f>RES_hhdet_in_tesh!I129</f>
        <v>109.90904580103678</v>
      </c>
      <c r="J390" s="98">
        <f>RES_hhdet_in_tesh!J129</f>
        <v>81.176008070566397</v>
      </c>
      <c r="K390" s="98">
        <f>RES_hhdet_in_tesh!K129</f>
        <v>90.111107069912279</v>
      </c>
      <c r="L390" s="98">
        <f>RES_hhdet_in_tesh!L129</f>
        <v>106.45451176927095</v>
      </c>
      <c r="M390" s="98">
        <f>RES_hhdet_in_tesh!M129</f>
        <v>106.57070092791569</v>
      </c>
      <c r="N390" s="98">
        <f>RES_hhdet_in_tesh!N129</f>
        <v>216.18140144317877</v>
      </c>
      <c r="O390" s="98">
        <f>RES_hhdet_in_tesh!O129</f>
        <v>133.60548750704214</v>
      </c>
      <c r="P390" s="98">
        <f>RES_hhdet_in_tesh!P129</f>
        <v>92.54425532662323</v>
      </c>
      <c r="Q390" s="98">
        <f>RES_hhdet_in_tesh!Q129</f>
        <v>124.88170756485314</v>
      </c>
      <c r="R390" s="98">
        <f>RES_hhdet_in_tesh!R129</f>
        <v>120.37437902597809</v>
      </c>
      <c r="S390" s="98">
        <f>RES_hhdet_in_tesh!S129</f>
        <v>168.88039412415776</v>
      </c>
      <c r="T390" s="98">
        <f>RES_hhdet_in_tesh!T129</f>
        <v>361.46357871502926</v>
      </c>
      <c r="U390" s="98">
        <f>RES_hhdet_in_tesh!U129</f>
        <v>364.91751889269074</v>
      </c>
      <c r="V390" s="98">
        <f>RES_hhdet_in_tesh!V129</f>
        <v>216.10278281461331</v>
      </c>
      <c r="W390" s="98">
        <f>RES_hhdet_in_tesh!W129</f>
        <v>662.32978167372141</v>
      </c>
      <c r="X390" s="98">
        <f>RES_hhdet_in_tesh!X129</f>
        <v>474.23932812217095</v>
      </c>
      <c r="Y390" s="98">
        <f>RES_hhdet_in_tesh!Y129</f>
        <v>322.08441668880624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1054.1718483697898</v>
      </c>
      <c r="D391" s="122">
        <v>0</v>
      </c>
      <c r="E391" s="122">
        <v>1032.7072530207868</v>
      </c>
      <c r="F391" s="122">
        <v>1141.9110978188139</v>
      </c>
      <c r="G391" s="122">
        <v>1062.7769510709049</v>
      </c>
      <c r="H391" s="122">
        <v>1096.6401354402817</v>
      </c>
      <c r="I391" s="122">
        <v>1159.155866574737</v>
      </c>
      <c r="J391" s="122">
        <v>1143.5054688490218</v>
      </c>
      <c r="K391" s="122">
        <v>1099.4166050006465</v>
      </c>
      <c r="L391" s="122">
        <v>1139.7772186712441</v>
      </c>
      <c r="M391" s="122">
        <v>1076.0674938199068</v>
      </c>
      <c r="N391" s="122">
        <v>1030.9692972237003</v>
      </c>
      <c r="O391" s="122">
        <v>1021.3250486250604</v>
      </c>
      <c r="P391" s="122">
        <v>1015.9957960888456</v>
      </c>
      <c r="Q391" s="122">
        <v>1176.6165054650198</v>
      </c>
      <c r="R391" s="122">
        <v>1176.4186866999748</v>
      </c>
      <c r="S391" s="122">
        <v>1174.23760554827</v>
      </c>
      <c r="T391" s="122">
        <v>1185.5898596516074</v>
      </c>
      <c r="U391" s="122">
        <v>1201.1682049939825</v>
      </c>
      <c r="V391" s="122">
        <v>1271.3100135190855</v>
      </c>
      <c r="W391" s="122">
        <v>1188.8983691063258</v>
      </c>
      <c r="X391" s="122">
        <v>1157.3685424173655</v>
      </c>
      <c r="Y391" s="122">
        <v>1216.3504117129905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1066.5734245658009</v>
      </c>
      <c r="D392" s="98">
        <v>0</v>
      </c>
      <c r="E392" s="98">
        <v>993.92174187834109</v>
      </c>
      <c r="F392" s="98">
        <v>1154.1528145614063</v>
      </c>
      <c r="G392" s="98">
        <v>1068.282770447965</v>
      </c>
      <c r="H392" s="98">
        <v>1083.373138519006</v>
      </c>
      <c r="I392" s="98">
        <v>1168.158537277498</v>
      </c>
      <c r="J392" s="98">
        <v>1138.8673061021284</v>
      </c>
      <c r="K392" s="98">
        <v>1091.8440638636446</v>
      </c>
      <c r="L392" s="98">
        <v>1140.9515696225847</v>
      </c>
      <c r="M392" s="98">
        <v>1070.9240002838474</v>
      </c>
      <c r="N392" s="98">
        <v>1031.8227202078394</v>
      </c>
      <c r="O392" s="98">
        <v>1028.0406469299128</v>
      </c>
      <c r="P392" s="98">
        <v>1038.5697309515003</v>
      </c>
      <c r="Q392" s="98">
        <v>1121.1706029884656</v>
      </c>
      <c r="R392" s="98">
        <v>1171.9771063289952</v>
      </c>
      <c r="S392" s="98">
        <v>1174.3653229436311</v>
      </c>
      <c r="T392" s="98">
        <v>1186.3451936090803</v>
      </c>
      <c r="U392" s="98">
        <v>1202.6808829987233</v>
      </c>
      <c r="V392" s="98">
        <v>1262.4858537798168</v>
      </c>
      <c r="W392" s="98">
        <v>1197.6716569520265</v>
      </c>
      <c r="X392" s="98">
        <v>1165.6249597503302</v>
      </c>
      <c r="Y392" s="98">
        <v>1215.2516279905342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1067.0594262002594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1139.0511892834706</v>
      </c>
      <c r="K393" s="98">
        <v>1092.3122173284353</v>
      </c>
      <c r="L393" s="98">
        <v>1141.7825956579445</v>
      </c>
      <c r="M393" s="98">
        <v>1071.7068336927553</v>
      </c>
      <c r="N393" s="98">
        <v>1033.3596108321005</v>
      </c>
      <c r="O393" s="98">
        <v>1028.7934054974974</v>
      </c>
      <c r="P393" s="98">
        <v>1039.3028622079269</v>
      </c>
      <c r="Q393" s="98">
        <v>0</v>
      </c>
      <c r="R393" s="98">
        <v>1173.3275711054232</v>
      </c>
      <c r="S393" s="98">
        <v>1176.1012781797035</v>
      </c>
      <c r="T393" s="98">
        <v>1187.4723876020839</v>
      </c>
      <c r="U393" s="98">
        <v>1203.2253899769864</v>
      </c>
      <c r="V393" s="98">
        <v>1261.8959578837307</v>
      </c>
      <c r="W393" s="98">
        <v>1199.290082465363</v>
      </c>
      <c r="X393" s="98">
        <v>1168.4294633578263</v>
      </c>
      <c r="Y393" s="98">
        <v>1219.4867344354918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249.28715586483256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290.59711891470283</v>
      </c>
      <c r="K394" s="101">
        <v>257.75247996597659</v>
      </c>
      <c r="L394" s="101">
        <v>258.75592710046988</v>
      </c>
      <c r="M394" s="101">
        <v>279.81951048771964</v>
      </c>
      <c r="N394" s="101">
        <v>164.40362040350834</v>
      </c>
      <c r="O394" s="101">
        <v>175.74720613188632</v>
      </c>
      <c r="P394" s="101">
        <v>182.69372513462952</v>
      </c>
      <c r="Q394" s="101">
        <v>0</v>
      </c>
      <c r="R394" s="101">
        <v>303.09437819663924</v>
      </c>
      <c r="S394" s="101">
        <v>286.68806994253157</v>
      </c>
      <c r="T394" s="101">
        <v>297.15141507360039</v>
      </c>
      <c r="U394" s="101">
        <v>295.73269403833035</v>
      </c>
      <c r="V394" s="101">
        <v>337.05601418444007</v>
      </c>
      <c r="W394" s="101">
        <v>256.1687927389172</v>
      </c>
      <c r="X394" s="101">
        <v>295.74382574527834</v>
      </c>
      <c r="Y394" s="101">
        <v>384.20360598898327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817.77227033542715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848.45407036876782</v>
      </c>
      <c r="K395" s="104">
        <v>834.55973736245869</v>
      </c>
      <c r="L395" s="104">
        <v>883.02666855747475</v>
      </c>
      <c r="M395" s="104">
        <v>791.8873232050355</v>
      </c>
      <c r="N395" s="104">
        <v>868.95599042859226</v>
      </c>
      <c r="O395" s="104">
        <v>853.0461993656113</v>
      </c>
      <c r="P395" s="104">
        <v>856.60913707329735</v>
      </c>
      <c r="Q395" s="104">
        <v>0</v>
      </c>
      <c r="R395" s="104">
        <v>870.23319290878396</v>
      </c>
      <c r="S395" s="104">
        <v>889.41320823717194</v>
      </c>
      <c r="T395" s="104">
        <v>890.32097252848337</v>
      </c>
      <c r="U395" s="104">
        <v>907.4926959386562</v>
      </c>
      <c r="V395" s="104">
        <v>924.83994369929076</v>
      </c>
      <c r="W395" s="104">
        <v>943.12128972644587</v>
      </c>
      <c r="X395" s="104">
        <v>872.68563761254791</v>
      </c>
      <c r="Y395" s="104">
        <v>835.28312844650873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1005.6259073256865</v>
      </c>
      <c r="D396" s="101">
        <v>0</v>
      </c>
      <c r="E396" s="101">
        <v>1128.4083835108722</v>
      </c>
      <c r="F396" s="101">
        <v>1075.8539861697461</v>
      </c>
      <c r="G396" s="101">
        <v>1036.6062552819931</v>
      </c>
      <c r="H396" s="101">
        <v>1155.0358663018042</v>
      </c>
      <c r="I396" s="101">
        <v>1100.820986023532</v>
      </c>
      <c r="J396" s="101">
        <v>1173.1712165363144</v>
      </c>
      <c r="K396" s="101">
        <v>1130.2899032283365</v>
      </c>
      <c r="L396" s="101">
        <v>1129.9884486086612</v>
      </c>
      <c r="M396" s="101">
        <v>1152.7632382078123</v>
      </c>
      <c r="N396" s="101">
        <v>969.70146626803455</v>
      </c>
      <c r="O396" s="101">
        <v>981.91578232638506</v>
      </c>
      <c r="P396" s="101">
        <v>1013.8209696843651</v>
      </c>
      <c r="Q396" s="101">
        <v>1192.1230911291318</v>
      </c>
      <c r="R396" s="101">
        <v>1185.1014655085346</v>
      </c>
      <c r="S396" s="101">
        <v>1173.501598027708</v>
      </c>
      <c r="T396" s="101">
        <v>1181.5001537864973</v>
      </c>
      <c r="U396" s="101">
        <v>1191.6943545664599</v>
      </c>
      <c r="V396" s="101">
        <v>1310.6860611351624</v>
      </c>
      <c r="W396" s="101">
        <v>1158.6600957853075</v>
      </c>
      <c r="X396" s="101">
        <v>1136.1906954951041</v>
      </c>
      <c r="Y396" s="101">
        <v>1219.1936286496195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1006.1970044315947</v>
      </c>
      <c r="D397" s="104">
        <v>0</v>
      </c>
      <c r="E397" s="104">
        <v>1128.5407910246797</v>
      </c>
      <c r="F397" s="104">
        <v>1075.6057299579186</v>
      </c>
      <c r="G397" s="104">
        <v>1036.1115988386721</v>
      </c>
      <c r="H397" s="104">
        <v>1154.2529479735931</v>
      </c>
      <c r="I397" s="104">
        <v>1100.7411636317495</v>
      </c>
      <c r="J397" s="104">
        <v>1174.2854788022196</v>
      </c>
      <c r="K397" s="104">
        <v>1131.9020285574725</v>
      </c>
      <c r="L397" s="104">
        <v>1131.1815132841211</v>
      </c>
      <c r="M397" s="104">
        <v>1153.5880394709989</v>
      </c>
      <c r="N397" s="104">
        <v>970.41920746902917</v>
      </c>
      <c r="O397" s="104">
        <v>982.164624889474</v>
      </c>
      <c r="P397" s="104">
        <v>1014.1001274872365</v>
      </c>
      <c r="Q397" s="104">
        <v>1192.3515474998248</v>
      </c>
      <c r="R397" s="104">
        <v>1185.4567435382737</v>
      </c>
      <c r="S397" s="104">
        <v>1173.6340697904684</v>
      </c>
      <c r="T397" s="104">
        <v>1181.5661136264555</v>
      </c>
      <c r="U397" s="104">
        <v>1192.0130233380637</v>
      </c>
      <c r="V397" s="104">
        <v>1311.9333182835264</v>
      </c>
      <c r="W397" s="104">
        <v>1160.1921366322179</v>
      </c>
      <c r="X397" s="104">
        <v>1139.0461519218541</v>
      </c>
      <c r="Y397" s="104">
        <v>1223.096419472957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234.93141553259522</v>
      </c>
      <c r="D398" s="98">
        <v>0</v>
      </c>
      <c r="E398" s="98">
        <v>314.84804865854761</v>
      </c>
      <c r="F398" s="98">
        <v>255.14092936533783</v>
      </c>
      <c r="G398" s="98">
        <v>210.5871974419118</v>
      </c>
      <c r="H398" s="98">
        <v>316.23445159052199</v>
      </c>
      <c r="I398" s="98">
        <v>245.1472430343118</v>
      </c>
      <c r="J398" s="98">
        <v>299.68872803374649</v>
      </c>
      <c r="K398" s="98">
        <v>267.23204498492009</v>
      </c>
      <c r="L398" s="98">
        <v>256.3257675615186</v>
      </c>
      <c r="M398" s="98">
        <v>301.62091443100735</v>
      </c>
      <c r="N398" s="98">
        <v>153.71590652988351</v>
      </c>
      <c r="O398" s="98">
        <v>167.49382859459126</v>
      </c>
      <c r="P398" s="98">
        <v>177.94440169768239</v>
      </c>
      <c r="Q398" s="98">
        <v>317.67072395775261</v>
      </c>
      <c r="R398" s="98">
        <v>306.33848124778859</v>
      </c>
      <c r="S398" s="98">
        <v>285.99525675985836</v>
      </c>
      <c r="T398" s="98">
        <v>295.61656484838625</v>
      </c>
      <c r="U398" s="98">
        <v>292.92824694642161</v>
      </c>
      <c r="V398" s="98">
        <v>350.62344148180409</v>
      </c>
      <c r="W398" s="98">
        <v>247.24764012316831</v>
      </c>
      <c r="X398" s="98">
        <v>287.77763334218702</v>
      </c>
      <c r="Y398" s="98">
        <v>385.57791519822041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771.26558889899957</v>
      </c>
      <c r="D399" s="98">
        <v>0</v>
      </c>
      <c r="E399" s="98">
        <v>813.69274236613194</v>
      </c>
      <c r="F399" s="98">
        <v>820.4648005925809</v>
      </c>
      <c r="G399" s="98">
        <v>825.52440139676025</v>
      </c>
      <c r="H399" s="98">
        <v>838.0184963830709</v>
      </c>
      <c r="I399" s="98">
        <v>855.59392059743766</v>
      </c>
      <c r="J399" s="98">
        <v>874.59675076847327</v>
      </c>
      <c r="K399" s="98">
        <v>864.66998357255238</v>
      </c>
      <c r="L399" s="98">
        <v>874.85574572260225</v>
      </c>
      <c r="M399" s="98">
        <v>851.96712503999152</v>
      </c>
      <c r="N399" s="98">
        <v>816.70330093914583</v>
      </c>
      <c r="O399" s="98">
        <v>814.67079629488262</v>
      </c>
      <c r="P399" s="98">
        <v>836.15572578955414</v>
      </c>
      <c r="Q399" s="98">
        <v>874.68082354207206</v>
      </c>
      <c r="R399" s="98">
        <v>879.11826229048495</v>
      </c>
      <c r="S399" s="98">
        <v>887.63881303061009</v>
      </c>
      <c r="T399" s="98">
        <v>885.94954877806936</v>
      </c>
      <c r="U399" s="98">
        <v>899.08477639164187</v>
      </c>
      <c r="V399" s="98">
        <v>961.30987680172245</v>
      </c>
      <c r="W399" s="98">
        <v>912.94449650904983</v>
      </c>
      <c r="X399" s="98">
        <v>851.26851857966699</v>
      </c>
      <c r="Y399" s="98">
        <v>837.51850427473687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435.01775588458781</v>
      </c>
      <c r="D400" s="122">
        <v>0</v>
      </c>
      <c r="E400" s="122">
        <v>463.39918512090168</v>
      </c>
      <c r="F400" s="122">
        <v>449.2796313576394</v>
      </c>
      <c r="G400" s="122">
        <v>440.22685414473466</v>
      </c>
      <c r="H400" s="122">
        <v>431.82383806986957</v>
      </c>
      <c r="I400" s="122">
        <v>405.50030094050527</v>
      </c>
      <c r="J400" s="122">
        <v>372.90078423259462</v>
      </c>
      <c r="K400" s="122">
        <v>345.06107964825213</v>
      </c>
      <c r="L400" s="122">
        <v>362.90219155644746</v>
      </c>
      <c r="M400" s="122">
        <v>322.02467063792443</v>
      </c>
      <c r="N400" s="122">
        <v>279.58713790297236</v>
      </c>
      <c r="O400" s="122">
        <v>284.64389882660129</v>
      </c>
      <c r="P400" s="122">
        <v>272.19952843553551</v>
      </c>
      <c r="Q400" s="122">
        <v>290.38328065917341</v>
      </c>
      <c r="R400" s="122">
        <v>275.81336209101659</v>
      </c>
      <c r="S400" s="122">
        <v>338.57735666352443</v>
      </c>
      <c r="T400" s="122">
        <v>361.67841554064523</v>
      </c>
      <c r="U400" s="122">
        <v>373.07702954947024</v>
      </c>
      <c r="V400" s="122">
        <v>572.84256895727913</v>
      </c>
      <c r="W400" s="122">
        <v>520.99353852471268</v>
      </c>
      <c r="X400" s="122">
        <v>474.95574195496471</v>
      </c>
      <c r="Y400" s="122">
        <v>460.24173275660723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427.80919355789621</v>
      </c>
      <c r="D401" s="98">
        <v>0</v>
      </c>
      <c r="E401" s="98">
        <v>463.39918512090168</v>
      </c>
      <c r="F401" s="98">
        <v>443.56540664143478</v>
      </c>
      <c r="G401" s="98">
        <v>443.83434249403632</v>
      </c>
      <c r="H401" s="98">
        <v>440.8707800590638</v>
      </c>
      <c r="I401" s="98">
        <v>402.12401869314391</v>
      </c>
      <c r="J401" s="98">
        <v>358.46742952805056</v>
      </c>
      <c r="K401" s="98">
        <v>358.91638330750953</v>
      </c>
      <c r="L401" s="98">
        <v>380.2937251982143</v>
      </c>
      <c r="M401" s="98">
        <v>314.45735573747805</v>
      </c>
      <c r="N401" s="98">
        <v>266.5876828284508</v>
      </c>
      <c r="O401" s="98">
        <v>289.94428156267497</v>
      </c>
      <c r="P401" s="98">
        <v>272.53658585286246</v>
      </c>
      <c r="Q401" s="98">
        <v>291.09456682066997</v>
      </c>
      <c r="R401" s="98">
        <v>259.06953479894213</v>
      </c>
      <c r="S401" s="98">
        <v>342.73334872459031</v>
      </c>
      <c r="T401" s="98">
        <v>371.07542771281413</v>
      </c>
      <c r="U401" s="98">
        <v>385.45395507108753</v>
      </c>
      <c r="V401" s="98">
        <v>540.0944288753052</v>
      </c>
      <c r="W401" s="98">
        <v>525.47712379655411</v>
      </c>
      <c r="X401" s="98">
        <v>476.10028968512927</v>
      </c>
      <c r="Y401" s="98">
        <v>453.82976392264123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479.0325784746546</v>
      </c>
      <c r="D402" s="33">
        <v>0</v>
      </c>
      <c r="E402" s="33">
        <v>0</v>
      </c>
      <c r="F402" s="33">
        <v>484.13430060619754</v>
      </c>
      <c r="G402" s="33">
        <v>429.37638336486037</v>
      </c>
      <c r="H402" s="33">
        <v>403.13253371688239</v>
      </c>
      <c r="I402" s="33">
        <v>415.32820661928082</v>
      </c>
      <c r="J402" s="33">
        <v>414.07212341057544</v>
      </c>
      <c r="K402" s="33">
        <v>323.78608588677139</v>
      </c>
      <c r="L402" s="33">
        <v>336.19478900805404</v>
      </c>
      <c r="M402" s="33">
        <v>331.05814544599912</v>
      </c>
      <c r="N402" s="33">
        <v>295.97436061409735</v>
      </c>
      <c r="O402" s="33">
        <v>273.20484512518414</v>
      </c>
      <c r="P402" s="33">
        <v>271.94673537254022</v>
      </c>
      <c r="Q402" s="33">
        <v>289.81623691106819</v>
      </c>
      <c r="R402" s="33">
        <v>291.36813498119022</v>
      </c>
      <c r="S402" s="33">
        <v>331.33739024057536</v>
      </c>
      <c r="T402" s="33">
        <v>349.30984205449209</v>
      </c>
      <c r="U402" s="33">
        <v>359.80144936951768</v>
      </c>
      <c r="V402" s="33">
        <v>597.44949697596383</v>
      </c>
      <c r="W402" s="33">
        <v>517.32795956108168</v>
      </c>
      <c r="X402" s="33">
        <v>474.30127665070933</v>
      </c>
      <c r="Y402" s="33">
        <v>464.66613303134352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144.06604119979482</v>
      </c>
      <c r="D404" s="117">
        <f t="shared" si="218"/>
        <v>0</v>
      </c>
      <c r="E404" s="117">
        <f t="shared" si="218"/>
        <v>181.39750237594359</v>
      </c>
      <c r="F404" s="117">
        <f t="shared" si="218"/>
        <v>149.09027452580281</v>
      </c>
      <c r="G404" s="117">
        <f t="shared" si="218"/>
        <v>130.23696774030157</v>
      </c>
      <c r="H404" s="117">
        <f t="shared" si="218"/>
        <v>130.97841782937326</v>
      </c>
      <c r="I404" s="117">
        <f t="shared" si="218"/>
        <v>116.88999242216667</v>
      </c>
      <c r="J404" s="117">
        <f t="shared" si="218"/>
        <v>103.59756925902319</v>
      </c>
      <c r="K404" s="117">
        <f t="shared" si="218"/>
        <v>84.790188944505843</v>
      </c>
      <c r="L404" s="117">
        <f t="shared" si="218"/>
        <v>89.791633161809614</v>
      </c>
      <c r="M404" s="117">
        <f t="shared" si="218"/>
        <v>66.682226318788864</v>
      </c>
      <c r="N404" s="117">
        <f t="shared" si="218"/>
        <v>57.917593017155241</v>
      </c>
      <c r="O404" s="117">
        <f t="shared" si="218"/>
        <v>77.181928308201321</v>
      </c>
      <c r="P404" s="117">
        <f t="shared" si="218"/>
        <v>45.480162115727538</v>
      </c>
      <c r="Q404" s="117">
        <f t="shared" si="218"/>
        <v>50.194788042287136</v>
      </c>
      <c r="R404" s="117">
        <f t="shared" ref="R404:V404" si="219">R405+R408+R410+R419</f>
        <v>48.289601312865287</v>
      </c>
      <c r="S404" s="117">
        <f t="shared" si="219"/>
        <v>83.761060573754563</v>
      </c>
      <c r="T404" s="117">
        <f t="shared" si="219"/>
        <v>80.577666700304945</v>
      </c>
      <c r="U404" s="117">
        <f t="shared" si="219"/>
        <v>75.766046317417931</v>
      </c>
      <c r="V404" s="117">
        <f t="shared" si="219"/>
        <v>87.635649481864036</v>
      </c>
      <c r="W404" s="117">
        <f t="shared" ref="W404:Y404" si="220">W405+W408+W410+W419</f>
        <v>89.211558949664635</v>
      </c>
      <c r="X404" s="117">
        <f t="shared" si="220"/>
        <v>65.328325161355082</v>
      </c>
      <c r="Y404" s="117">
        <f t="shared" si="220"/>
        <v>69.885272477913347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144.06604119979482</v>
      </c>
      <c r="D419" s="122">
        <v>0</v>
      </c>
      <c r="E419" s="122">
        <v>181.39750237594359</v>
      </c>
      <c r="F419" s="122">
        <v>149.09027452580281</v>
      </c>
      <c r="G419" s="122">
        <v>130.23696774030157</v>
      </c>
      <c r="H419" s="122">
        <v>130.97841782937326</v>
      </c>
      <c r="I419" s="122">
        <v>116.88999242216667</v>
      </c>
      <c r="J419" s="122">
        <v>103.59756925902319</v>
      </c>
      <c r="K419" s="122">
        <v>84.790188944505843</v>
      </c>
      <c r="L419" s="122">
        <v>89.791633161809614</v>
      </c>
      <c r="M419" s="122">
        <v>66.682226318788864</v>
      </c>
      <c r="N419" s="122">
        <v>57.917593017155241</v>
      </c>
      <c r="O419" s="122">
        <v>77.181928308201321</v>
      </c>
      <c r="P419" s="122">
        <v>45.480162115727538</v>
      </c>
      <c r="Q419" s="122">
        <v>50.194788042287136</v>
      </c>
      <c r="R419" s="122">
        <v>48.289601312865287</v>
      </c>
      <c r="S419" s="122">
        <v>83.761060573754563</v>
      </c>
      <c r="T419" s="122">
        <v>80.577666700304945</v>
      </c>
      <c r="U419" s="122">
        <v>75.766046317417931</v>
      </c>
      <c r="V419" s="122">
        <v>87.635649481864036</v>
      </c>
      <c r="W419" s="122">
        <v>89.211558949664635</v>
      </c>
      <c r="X419" s="122">
        <v>65.328325161355082</v>
      </c>
      <c r="Y419" s="122">
        <v>69.885272477913347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167.66057086132778</v>
      </c>
      <c r="D420" s="98">
        <v>0</v>
      </c>
      <c r="E420" s="98">
        <v>181.39750237594359</v>
      </c>
      <c r="F420" s="98">
        <v>173.53277677896421</v>
      </c>
      <c r="G420" s="98">
        <v>173.53724044763527</v>
      </c>
      <c r="H420" s="98">
        <v>172.27853208560848</v>
      </c>
      <c r="I420" s="98">
        <v>157.04642240922351</v>
      </c>
      <c r="J420" s="98">
        <v>139.91556360893125</v>
      </c>
      <c r="K420" s="98">
        <v>140.00965590759122</v>
      </c>
      <c r="L420" s="98">
        <v>148.26284563008235</v>
      </c>
      <c r="M420" s="98">
        <v>122.54172839722199</v>
      </c>
      <c r="N420" s="98">
        <v>103.86175095795193</v>
      </c>
      <c r="O420" s="98">
        <v>112.9448306443436</v>
      </c>
      <c r="P420" s="98">
        <v>106.12037827003093</v>
      </c>
      <c r="Q420" s="98">
        <v>113.15793371320821</v>
      </c>
      <c r="R420" s="98">
        <v>100.27060740627722</v>
      </c>
      <c r="S420" s="98">
        <v>131.84281709510392</v>
      </c>
      <c r="T420" s="98">
        <v>141.7964738356163</v>
      </c>
      <c r="U420" s="98">
        <v>146.40331411488756</v>
      </c>
      <c r="V420" s="98">
        <v>204.26558895369303</v>
      </c>
      <c r="W420" s="98">
        <v>198.33146490539906</v>
      </c>
      <c r="X420" s="98">
        <v>179.57637741516686</v>
      </c>
      <c r="Y420" s="98">
        <v>171.16503046913724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141.85489128849051</v>
      </c>
      <c r="D423" s="118">
        <f t="shared" si="225"/>
        <v>0</v>
      </c>
      <c r="E423" s="118">
        <f t="shared" si="225"/>
        <v>135.66404080389805</v>
      </c>
      <c r="F423" s="118">
        <f t="shared" si="225"/>
        <v>140.55224027018221</v>
      </c>
      <c r="G423" s="118">
        <f t="shared" si="225"/>
        <v>150.12107239750705</v>
      </c>
      <c r="H423" s="118">
        <f t="shared" si="225"/>
        <v>146.34352683237472</v>
      </c>
      <c r="I423" s="118">
        <f t="shared" si="225"/>
        <v>141.14646062488174</v>
      </c>
      <c r="J423" s="118">
        <f t="shared" si="225"/>
        <v>131.96744524767965</v>
      </c>
      <c r="K423" s="118">
        <f t="shared" si="225"/>
        <v>133.71258141349051</v>
      </c>
      <c r="L423" s="118">
        <f t="shared" si="225"/>
        <v>143.24517938320349</v>
      </c>
      <c r="M423" s="118">
        <f t="shared" si="225"/>
        <v>132.6497545313587</v>
      </c>
      <c r="N423" s="118">
        <f t="shared" si="225"/>
        <v>129.14586354843021</v>
      </c>
      <c r="O423" s="118">
        <f t="shared" si="225"/>
        <v>122.88385290286372</v>
      </c>
      <c r="P423" s="118">
        <f t="shared" si="225"/>
        <v>101.33627944152224</v>
      </c>
      <c r="Q423" s="118">
        <f t="shared" si="225"/>
        <v>109.44434574551899</v>
      </c>
      <c r="R423" s="118">
        <f t="shared" ref="R423:V423" si="226">R424+R427+R429+R438</f>
        <v>110.60969044031991</v>
      </c>
      <c r="S423" s="118">
        <f t="shared" si="226"/>
        <v>111.19301710261236</v>
      </c>
      <c r="T423" s="118">
        <f t="shared" si="226"/>
        <v>102.4240270866605</v>
      </c>
      <c r="U423" s="118">
        <f t="shared" si="226"/>
        <v>96.739749952887706</v>
      </c>
      <c r="V423" s="118">
        <f t="shared" si="226"/>
        <v>99.224073006029329</v>
      </c>
      <c r="W423" s="118">
        <f t="shared" ref="W423:Y423" si="227">W424+W427+W429+W438</f>
        <v>95.844276603336539</v>
      </c>
      <c r="X423" s="118">
        <f t="shared" si="227"/>
        <v>78.124894802368374</v>
      </c>
      <c r="Y423" s="118">
        <f t="shared" si="227"/>
        <v>64.879254696315201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118.38457176039351</v>
      </c>
      <c r="D424" s="123">
        <f t="shared" si="228"/>
        <v>0</v>
      </c>
      <c r="E424" s="123">
        <f t="shared" si="228"/>
        <v>111.89439021521831</v>
      </c>
      <c r="F424" s="123">
        <f t="shared" si="228"/>
        <v>115.68927223842189</v>
      </c>
      <c r="G424" s="123">
        <f t="shared" si="228"/>
        <v>125.40777820933296</v>
      </c>
      <c r="H424" s="123">
        <f t="shared" si="228"/>
        <v>119.57614924001889</v>
      </c>
      <c r="I424" s="123">
        <f t="shared" si="228"/>
        <v>112.96318904786858</v>
      </c>
      <c r="J424" s="123">
        <f t="shared" si="228"/>
        <v>104.45999358000789</v>
      </c>
      <c r="K424" s="123">
        <f t="shared" si="228"/>
        <v>107.43179429883136</v>
      </c>
      <c r="L424" s="123">
        <f t="shared" si="228"/>
        <v>116.88985981487068</v>
      </c>
      <c r="M424" s="123">
        <f t="shared" si="228"/>
        <v>109.53233559828035</v>
      </c>
      <c r="N424" s="123">
        <f t="shared" si="228"/>
        <v>108.92759522741798</v>
      </c>
      <c r="O424" s="123">
        <f t="shared" si="228"/>
        <v>103.4498685427213</v>
      </c>
      <c r="P424" s="123">
        <f t="shared" si="228"/>
        <v>81.469133789430046</v>
      </c>
      <c r="Q424" s="123">
        <f t="shared" si="228"/>
        <v>86.658861917681335</v>
      </c>
      <c r="R424" s="123">
        <f t="shared" ref="R424:V424" si="229">SUM(R425:R426)</f>
        <v>88.457655217010128</v>
      </c>
      <c r="S424" s="123">
        <f t="shared" si="229"/>
        <v>86.797773269350429</v>
      </c>
      <c r="T424" s="123">
        <f t="shared" si="229"/>
        <v>76.262460202488256</v>
      </c>
      <c r="U424" s="123">
        <f t="shared" si="229"/>
        <v>69.914568808884169</v>
      </c>
      <c r="V424" s="123">
        <f t="shared" si="229"/>
        <v>68.011110663184169</v>
      </c>
      <c r="W424" s="123">
        <f t="shared" ref="W424:Y424" si="230">SUM(W425:W426)</f>
        <v>65.193426162903236</v>
      </c>
      <c r="X424" s="123">
        <f t="shared" si="230"/>
        <v>50.086081837173701</v>
      </c>
      <c r="Y424" s="123">
        <f t="shared" si="230"/>
        <v>36.682897861592068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117.98128877228299</v>
      </c>
      <c r="D425" s="99">
        <v>0</v>
      </c>
      <c r="E425" s="99">
        <v>111.52727220815559</v>
      </c>
      <c r="F425" s="99">
        <v>115.31232600048807</v>
      </c>
      <c r="G425" s="99">
        <v>125.00827829101429</v>
      </c>
      <c r="H425" s="99">
        <v>119.20342078953507</v>
      </c>
      <c r="I425" s="99">
        <v>112.61603750091659</v>
      </c>
      <c r="J425" s="99">
        <v>104.14210990654907</v>
      </c>
      <c r="K425" s="99">
        <v>107.10953493264026</v>
      </c>
      <c r="L425" s="99">
        <v>116.54314450163581</v>
      </c>
      <c r="M425" s="99">
        <v>109.21221478926871</v>
      </c>
      <c r="N425" s="99">
        <v>108.62068179479097</v>
      </c>
      <c r="O425" s="99">
        <v>103.15915236863425</v>
      </c>
      <c r="P425" s="99">
        <v>81.238366461293793</v>
      </c>
      <c r="Q425" s="99">
        <v>86.411764788723559</v>
      </c>
      <c r="R425" s="99">
        <v>88.205443411231727</v>
      </c>
      <c r="S425" s="99">
        <v>86.5485845411865</v>
      </c>
      <c r="T425" s="99">
        <v>76.04306149662473</v>
      </c>
      <c r="U425" s="99">
        <v>69.713004732903045</v>
      </c>
      <c r="V425" s="99">
        <v>67.811001540557996</v>
      </c>
      <c r="W425" s="99">
        <v>65.001123481003873</v>
      </c>
      <c r="X425" s="99">
        <v>49.939009667027662</v>
      </c>
      <c r="Y425" s="99">
        <v>36.575252988172373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0.4032829881105135</v>
      </c>
      <c r="D426" s="99">
        <v>0</v>
      </c>
      <c r="E426" s="99">
        <v>0.36711800706270747</v>
      </c>
      <c r="F426" s="99">
        <v>0.37694623793382881</v>
      </c>
      <c r="G426" s="99">
        <v>0.39949991831866577</v>
      </c>
      <c r="H426" s="99">
        <v>0.37272845048381764</v>
      </c>
      <c r="I426" s="99">
        <v>0.34715154695199446</v>
      </c>
      <c r="J426" s="99">
        <v>0.31788367345882951</v>
      </c>
      <c r="K426" s="99">
        <v>0.32225936619109963</v>
      </c>
      <c r="L426" s="99">
        <v>0.34671531323486376</v>
      </c>
      <c r="M426" s="99">
        <v>0.32012080901164802</v>
      </c>
      <c r="N426" s="99">
        <v>0.3069134326270116</v>
      </c>
      <c r="O426" s="99">
        <v>0.2907161740870573</v>
      </c>
      <c r="P426" s="99">
        <v>0.23076732813625886</v>
      </c>
      <c r="Q426" s="99">
        <v>0.24709712895777894</v>
      </c>
      <c r="R426" s="99">
        <v>0.25221180577840713</v>
      </c>
      <c r="S426" s="99">
        <v>0.24918872816393528</v>
      </c>
      <c r="T426" s="99">
        <v>0.21939870586352472</v>
      </c>
      <c r="U426" s="99">
        <v>0.20156407598112597</v>
      </c>
      <c r="V426" s="99">
        <v>0.20010912262616834</v>
      </c>
      <c r="W426" s="99">
        <v>0.19230268189936739</v>
      </c>
      <c r="X426" s="99">
        <v>0.14707217014603635</v>
      </c>
      <c r="Y426" s="99">
        <v>0.10764487341969699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7.1761909853467754E-2</v>
      </c>
      <c r="D427" s="123">
        <f t="shared" si="231"/>
        <v>0</v>
      </c>
      <c r="E427" s="123">
        <f t="shared" si="231"/>
        <v>0.23313196253663862</v>
      </c>
      <c r="F427" s="123">
        <f t="shared" si="231"/>
        <v>0.14235770098850761</v>
      </c>
      <c r="G427" s="123">
        <f t="shared" si="231"/>
        <v>0.1749036301498906</v>
      </c>
      <c r="H427" s="123">
        <f t="shared" si="231"/>
        <v>0.31821406777666361</v>
      </c>
      <c r="I427" s="123">
        <f t="shared" si="231"/>
        <v>0.50749738974921133</v>
      </c>
      <c r="J427" s="123">
        <f t="shared" si="231"/>
        <v>0.36874995349361722</v>
      </c>
      <c r="K427" s="123">
        <f t="shared" si="231"/>
        <v>0.39484231017342758</v>
      </c>
      <c r="L427" s="123">
        <f t="shared" si="231"/>
        <v>0.44219570856474288</v>
      </c>
      <c r="M427" s="123">
        <f t="shared" si="231"/>
        <v>0.41015075556869207</v>
      </c>
      <c r="N427" s="123">
        <f t="shared" si="231"/>
        <v>0.74377010816815792</v>
      </c>
      <c r="O427" s="123">
        <f t="shared" si="231"/>
        <v>0.41879331825390781</v>
      </c>
      <c r="P427" s="123">
        <f t="shared" si="231"/>
        <v>0.26844167066643759</v>
      </c>
      <c r="Q427" s="123">
        <f t="shared" si="231"/>
        <v>0.36331248009893968</v>
      </c>
      <c r="R427" s="123">
        <f t="shared" si="231"/>
        <v>0.36579549220781232</v>
      </c>
      <c r="S427" s="123">
        <f t="shared" si="231"/>
        <v>0.54547024377734377</v>
      </c>
      <c r="T427" s="123">
        <f t="shared" si="231"/>
        <v>1.2065703600034936</v>
      </c>
      <c r="U427" s="123">
        <f t="shared" si="231"/>
        <v>1.2424937258751101</v>
      </c>
      <c r="V427" s="123">
        <f t="shared" si="231"/>
        <v>0.7514899778655465</v>
      </c>
      <c r="W427" s="123">
        <f t="shared" si="231"/>
        <v>2.2902786903514807</v>
      </c>
      <c r="X427" s="123">
        <f t="shared" si="231"/>
        <v>1.609582651525485</v>
      </c>
      <c r="Y427" s="123">
        <f t="shared" si="231"/>
        <v>1.0851340840720105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7.1761909853467754E-2</v>
      </c>
      <c r="D428" s="99">
        <f>RES_hhdet_in_fecs!D129</f>
        <v>0</v>
      </c>
      <c r="E428" s="99">
        <f>RES_hhdet_in_fecs!E129</f>
        <v>0.23313196253663862</v>
      </c>
      <c r="F428" s="99">
        <f>RES_hhdet_in_fecs!F129</f>
        <v>0.14235770098850761</v>
      </c>
      <c r="G428" s="99">
        <f>RES_hhdet_in_fecs!G129</f>
        <v>0.1749036301498906</v>
      </c>
      <c r="H428" s="99">
        <f>RES_hhdet_in_fecs!H129</f>
        <v>0.31821406777666361</v>
      </c>
      <c r="I428" s="99">
        <f>RES_hhdet_in_fecs!I129</f>
        <v>0.50749738974921133</v>
      </c>
      <c r="J428" s="99">
        <f>RES_hhdet_in_fecs!J129</f>
        <v>0.36874995349361722</v>
      </c>
      <c r="K428" s="99">
        <f>RES_hhdet_in_fecs!K129</f>
        <v>0.39484231017342758</v>
      </c>
      <c r="L428" s="99">
        <f>RES_hhdet_in_fecs!L129</f>
        <v>0.44219570856474288</v>
      </c>
      <c r="M428" s="99">
        <f>RES_hhdet_in_fecs!M129</f>
        <v>0.41015075556869207</v>
      </c>
      <c r="N428" s="99">
        <f>RES_hhdet_in_fecs!N129</f>
        <v>0.74377010816815792</v>
      </c>
      <c r="O428" s="99">
        <f>RES_hhdet_in_fecs!O129</f>
        <v>0.41879331825390781</v>
      </c>
      <c r="P428" s="99">
        <f>RES_hhdet_in_fecs!P129</f>
        <v>0.26844167066643759</v>
      </c>
      <c r="Q428" s="99">
        <f>RES_hhdet_in_fecs!Q129</f>
        <v>0.36331248009893968</v>
      </c>
      <c r="R428" s="99">
        <f>RES_hhdet_in_fecs!R129</f>
        <v>0.36579549220781232</v>
      </c>
      <c r="S428" s="99">
        <f>RES_hhdet_in_fecs!S129</f>
        <v>0.54547024377734377</v>
      </c>
      <c r="T428" s="99">
        <f>RES_hhdet_in_fecs!T129</f>
        <v>1.2065703600034936</v>
      </c>
      <c r="U428" s="99">
        <f>RES_hhdet_in_fecs!U129</f>
        <v>1.2424937258751101</v>
      </c>
      <c r="V428" s="99">
        <f>RES_hhdet_in_fecs!V129</f>
        <v>0.7514899778655465</v>
      </c>
      <c r="W428" s="99">
        <f>RES_hhdet_in_fecs!W129</f>
        <v>2.2902786903514807</v>
      </c>
      <c r="X428" s="99">
        <f>RES_hhdet_in_fecs!X129</f>
        <v>1.609582651525485</v>
      </c>
      <c r="Y428" s="99">
        <f>RES_hhdet_in_fecs!Y129</f>
        <v>1.0851340840720105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15.624279720806895</v>
      </c>
      <c r="D429" s="123">
        <v>0</v>
      </c>
      <c r="E429" s="123">
        <v>15.270616248850679</v>
      </c>
      <c r="F429" s="123">
        <v>16.697422752192381</v>
      </c>
      <c r="G429" s="123">
        <v>16.435244211575338</v>
      </c>
      <c r="H429" s="123">
        <v>18.012875046294692</v>
      </c>
      <c r="I429" s="123">
        <v>19.468724653647314</v>
      </c>
      <c r="J429" s="123">
        <v>19.510749210072806</v>
      </c>
      <c r="K429" s="123">
        <v>18.992226069775114</v>
      </c>
      <c r="L429" s="123">
        <v>18.805137580093653</v>
      </c>
      <c r="M429" s="123">
        <v>16.811810877252842</v>
      </c>
      <c r="N429" s="123">
        <v>14.714789623616349</v>
      </c>
      <c r="O429" s="123">
        <v>14.201291062725902</v>
      </c>
      <c r="P429" s="123">
        <v>15.478425796478867</v>
      </c>
      <c r="Q429" s="123">
        <v>17.875439430580379</v>
      </c>
      <c r="R429" s="123">
        <v>17.275576331061835</v>
      </c>
      <c r="S429" s="123">
        <v>17.672048194885384</v>
      </c>
      <c r="T429" s="123">
        <v>18.326141464018981</v>
      </c>
      <c r="U429" s="123">
        <v>18.781986480356771</v>
      </c>
      <c r="V429" s="123">
        <v>20.333831181287142</v>
      </c>
      <c r="W429" s="123">
        <v>19.013045678138564</v>
      </c>
      <c r="X429" s="123">
        <v>18.290414047400695</v>
      </c>
      <c r="Y429" s="123">
        <v>19.102976623726978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15.046096840301308</v>
      </c>
      <c r="D430" s="99">
        <v>0</v>
      </c>
      <c r="E430" s="99">
        <v>13.463621767239088</v>
      </c>
      <c r="F430" s="99">
        <v>16.180811774306388</v>
      </c>
      <c r="G430" s="99">
        <v>15.751651691723042</v>
      </c>
      <c r="H430" s="99">
        <v>16.848179588383353</v>
      </c>
      <c r="I430" s="99">
        <v>18.964156621829268</v>
      </c>
      <c r="J430" s="99">
        <v>18.776422448205103</v>
      </c>
      <c r="K430" s="99">
        <v>17.914598603279288</v>
      </c>
      <c r="L430" s="99">
        <v>18.299964542363966</v>
      </c>
      <c r="M430" s="99">
        <v>16.451431912839649</v>
      </c>
      <c r="N430" s="99">
        <v>14.690236400904293</v>
      </c>
      <c r="O430" s="99">
        <v>13.852686422620899</v>
      </c>
      <c r="P430" s="99">
        <v>13.425256521449182</v>
      </c>
      <c r="Q430" s="99">
        <v>14.904114866574748</v>
      </c>
      <c r="R430" s="99">
        <v>16.293027518359661</v>
      </c>
      <c r="S430" s="99">
        <v>17.270793671048814</v>
      </c>
      <c r="T430" s="99">
        <v>17.950938216211156</v>
      </c>
      <c r="U430" s="99">
        <v>18.486673841561156</v>
      </c>
      <c r="V430" s="99">
        <v>19.778835746814966</v>
      </c>
      <c r="W430" s="99">
        <v>18.740381079501976</v>
      </c>
      <c r="X430" s="99">
        <v>18.000735900541496</v>
      </c>
      <c r="Y430" s="99">
        <v>18.759581584650849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12.292061901740455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15.610489364800959</v>
      </c>
      <c r="K431" s="99">
        <v>14.848883115736376</v>
      </c>
      <c r="L431" s="99">
        <v>15.165848562363946</v>
      </c>
      <c r="M431" s="99">
        <v>13.797424238695005</v>
      </c>
      <c r="N431" s="99">
        <v>12.052217878793353</v>
      </c>
      <c r="O431" s="99">
        <v>11.453995139486977</v>
      </c>
      <c r="P431" s="99">
        <v>11.184475120459796</v>
      </c>
      <c r="Q431" s="99">
        <v>0</v>
      </c>
      <c r="R431" s="99">
        <v>13.981116912791013</v>
      </c>
      <c r="S431" s="99">
        <v>14.834805468546149</v>
      </c>
      <c r="T431" s="99">
        <v>15.490807030373684</v>
      </c>
      <c r="U431" s="99">
        <v>15.987547062821555</v>
      </c>
      <c r="V431" s="99">
        <v>17.221692381426429</v>
      </c>
      <c r="W431" s="99">
        <v>16.22376192430405</v>
      </c>
      <c r="X431" s="99">
        <v>15.782040232034968</v>
      </c>
      <c r="Y431" s="99">
        <v>16.715361137705848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3.5166811789938377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4.7910535650098387</v>
      </c>
      <c r="K432" s="102">
        <v>4.2291132684739488</v>
      </c>
      <c r="L432" s="102">
        <v>4.1502412697775402</v>
      </c>
      <c r="M432" s="102">
        <v>4.2985605173221479</v>
      </c>
      <c r="N432" s="102">
        <v>2.3406424394353254</v>
      </c>
      <c r="O432" s="102">
        <v>2.3681660287141506</v>
      </c>
      <c r="P432" s="102">
        <v>2.3616229625183123</v>
      </c>
      <c r="Q432" s="102">
        <v>0</v>
      </c>
      <c r="R432" s="102">
        <v>4.2136702312269199</v>
      </c>
      <c r="S432" s="102">
        <v>4.2161756713982399</v>
      </c>
      <c r="T432" s="102">
        <v>4.4962855006968603</v>
      </c>
      <c r="U432" s="102">
        <v>4.5457726453099481</v>
      </c>
      <c r="V432" s="102">
        <v>5.2805150426603156</v>
      </c>
      <c r="W432" s="102">
        <v>4.0083613640992777</v>
      </c>
      <c r="X432" s="102">
        <v>4.5671692742379211</v>
      </c>
      <c r="Y432" s="102">
        <v>5.9308695628618571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8.7753807227466183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10.819435799791119</v>
      </c>
      <c r="K433" s="105">
        <v>10.619769847262427</v>
      </c>
      <c r="L433" s="105">
        <v>11.015607292586408</v>
      </c>
      <c r="M433" s="105">
        <v>9.4988637213728548</v>
      </c>
      <c r="N433" s="105">
        <v>9.7115754393580289</v>
      </c>
      <c r="O433" s="105">
        <v>9.0858291107728295</v>
      </c>
      <c r="P433" s="105">
        <v>8.8228521579414867</v>
      </c>
      <c r="Q433" s="105">
        <v>0</v>
      </c>
      <c r="R433" s="105">
        <v>9.7674466815640937</v>
      </c>
      <c r="S433" s="105">
        <v>10.618629797147911</v>
      </c>
      <c r="T433" s="105">
        <v>10.994521529676822</v>
      </c>
      <c r="U433" s="105">
        <v>11.441774417511612</v>
      </c>
      <c r="V433" s="105">
        <v>11.941177338766115</v>
      </c>
      <c r="W433" s="105">
        <v>12.21540056020477</v>
      </c>
      <c r="X433" s="105">
        <v>11.214870957797045</v>
      </c>
      <c r="Y433" s="105">
        <v>10.784491574843992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18.34228335929512</v>
      </c>
      <c r="D434" s="102">
        <v>0</v>
      </c>
      <c r="E434" s="102">
        <v>19.75707579088159</v>
      </c>
      <c r="F434" s="102">
        <v>19.490573460205855</v>
      </c>
      <c r="G434" s="102">
        <v>19.742948837714266</v>
      </c>
      <c r="H434" s="102">
        <v>23.189725518060506</v>
      </c>
      <c r="I434" s="102">
        <v>23.055241391186787</v>
      </c>
      <c r="J434" s="102">
        <v>24.928233609680486</v>
      </c>
      <c r="K434" s="102">
        <v>23.868216211788887</v>
      </c>
      <c r="L434" s="102">
        <v>23.283158098530755</v>
      </c>
      <c r="M434" s="102">
        <v>22.637638592652518</v>
      </c>
      <c r="N434" s="102">
        <v>17.487879721890078</v>
      </c>
      <c r="O434" s="102">
        <v>16.514875440878974</v>
      </c>
      <c r="P434" s="102">
        <v>16.043694291996168</v>
      </c>
      <c r="Q434" s="102">
        <v>19.049717608119909</v>
      </c>
      <c r="R434" s="102">
        <v>19.58139527657865</v>
      </c>
      <c r="S434" s="102">
        <v>20.292664162891633</v>
      </c>
      <c r="T434" s="102">
        <v>20.800218231973339</v>
      </c>
      <c r="U434" s="102">
        <v>21.087538044373243</v>
      </c>
      <c r="V434" s="102">
        <v>23.394725999112723</v>
      </c>
      <c r="W434" s="102">
        <v>20.465301610503541</v>
      </c>
      <c r="X434" s="102">
        <v>19.612668634256718</v>
      </c>
      <c r="Y434" s="102">
        <v>20.851818705831263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12.561396297328709</v>
      </c>
      <c r="D435" s="105">
        <v>0</v>
      </c>
      <c r="E435" s="105">
        <v>13.935310074482034</v>
      </c>
      <c r="F435" s="105">
        <v>13.43234620113059</v>
      </c>
      <c r="G435" s="105">
        <v>13.355807369217503</v>
      </c>
      <c r="H435" s="105">
        <v>16.378652208785706</v>
      </c>
      <c r="I435" s="105">
        <v>15.85004322613497</v>
      </c>
      <c r="J435" s="105">
        <v>17.520768467990532</v>
      </c>
      <c r="K435" s="105">
        <v>16.646034374105316</v>
      </c>
      <c r="L435" s="105">
        <v>16.195211271400844</v>
      </c>
      <c r="M435" s="105">
        <v>16.142680493856059</v>
      </c>
      <c r="N435" s="105">
        <v>11.899749562983535</v>
      </c>
      <c r="O435" s="105">
        <v>11.494175646667042</v>
      </c>
      <c r="P435" s="105">
        <v>11.428153519702848</v>
      </c>
      <c r="Q435" s="105">
        <v>14.410382998260326</v>
      </c>
      <c r="R435" s="105">
        <v>14.928793541349334</v>
      </c>
      <c r="S435" s="105">
        <v>15.542991069423874</v>
      </c>
      <c r="T435" s="105">
        <v>16.14484568538029</v>
      </c>
      <c r="U435" s="105">
        <v>16.519256197975928</v>
      </c>
      <c r="V435" s="105">
        <v>18.670418593433432</v>
      </c>
      <c r="W435" s="105">
        <v>16.191658979025746</v>
      </c>
      <c r="X435" s="105">
        <v>15.907192741086142</v>
      </c>
      <c r="Y435" s="105">
        <v>17.407876211084574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4.2850711803545236</v>
      </c>
      <c r="D436" s="99">
        <v>0</v>
      </c>
      <c r="E436" s="99">
        <v>5.5126112592357979</v>
      </c>
      <c r="F436" s="99">
        <v>4.6222285648674504</v>
      </c>
      <c r="G436" s="99">
        <v>4.0107921824591743</v>
      </c>
      <c r="H436" s="99">
        <v>6.3490583675281531</v>
      </c>
      <c r="I436" s="99">
        <v>5.1342851710670168</v>
      </c>
      <c r="J436" s="99">
        <v>6.3679627639261831</v>
      </c>
      <c r="K436" s="99">
        <v>5.6431117452263377</v>
      </c>
      <c r="L436" s="99">
        <v>5.2815348495026555</v>
      </c>
      <c r="M436" s="99">
        <v>5.9231462511676769</v>
      </c>
      <c r="N436" s="99">
        <v>2.7721575951426534</v>
      </c>
      <c r="O436" s="99">
        <v>2.8170844853944446</v>
      </c>
      <c r="P436" s="99">
        <v>2.8159661983501847</v>
      </c>
      <c r="Q436" s="99">
        <v>5.0762690772396857</v>
      </c>
      <c r="R436" s="99">
        <v>5.061621358442685</v>
      </c>
      <c r="S436" s="99">
        <v>4.9455456280262684</v>
      </c>
      <c r="T436" s="99">
        <v>5.2043066114944114</v>
      </c>
      <c r="U436" s="99">
        <v>5.1834898169014796</v>
      </c>
      <c r="V436" s="99">
        <v>6.258355517436792</v>
      </c>
      <c r="W436" s="99">
        <v>4.3671112399675351</v>
      </c>
      <c r="X436" s="99">
        <v>4.9675528812806267</v>
      </c>
      <c r="Y436" s="99">
        <v>6.594523294540827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8.2763251169741849</v>
      </c>
      <c r="D437" s="99">
        <v>0</v>
      </c>
      <c r="E437" s="99">
        <v>8.4226988152462354</v>
      </c>
      <c r="F437" s="99">
        <v>8.8101176362631399</v>
      </c>
      <c r="G437" s="99">
        <v>9.345015186758328</v>
      </c>
      <c r="H437" s="99">
        <v>10.029593841257551</v>
      </c>
      <c r="I437" s="99">
        <v>10.715758055067951</v>
      </c>
      <c r="J437" s="99">
        <v>11.152805704064352</v>
      </c>
      <c r="K437" s="99">
        <v>11.002922628878974</v>
      </c>
      <c r="L437" s="99">
        <v>10.913676421898188</v>
      </c>
      <c r="M437" s="99">
        <v>10.219534242688386</v>
      </c>
      <c r="N437" s="99">
        <v>9.1275919678408819</v>
      </c>
      <c r="O437" s="99">
        <v>8.6770911612725943</v>
      </c>
      <c r="P437" s="99">
        <v>8.6121873213526641</v>
      </c>
      <c r="Q437" s="99">
        <v>9.3341139210206396</v>
      </c>
      <c r="R437" s="99">
        <v>9.8671721829066499</v>
      </c>
      <c r="S437" s="99">
        <v>10.597445441397609</v>
      </c>
      <c r="T437" s="99">
        <v>10.94053907388588</v>
      </c>
      <c r="U437" s="99">
        <v>11.335766381074448</v>
      </c>
      <c r="V437" s="99">
        <v>12.412063075996635</v>
      </c>
      <c r="W437" s="99">
        <v>11.824547739058211</v>
      </c>
      <c r="X437" s="99">
        <v>10.939639859805517</v>
      </c>
      <c r="Y437" s="99">
        <v>10.813352916543749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7.7742778974366349</v>
      </c>
      <c r="D438" s="123">
        <v>0</v>
      </c>
      <c r="E438" s="123">
        <v>8.2659023772924201</v>
      </c>
      <c r="F438" s="123">
        <v>8.0231875785794387</v>
      </c>
      <c r="G438" s="123">
        <v>8.1031463464488684</v>
      </c>
      <c r="H438" s="123">
        <v>8.4362884782844745</v>
      </c>
      <c r="I438" s="123">
        <v>8.2070495336166349</v>
      </c>
      <c r="J438" s="123">
        <v>7.627952504105342</v>
      </c>
      <c r="K438" s="123">
        <v>6.8937187347106175</v>
      </c>
      <c r="L438" s="123">
        <v>7.1079862796744324</v>
      </c>
      <c r="M438" s="123">
        <v>5.8954573002568065</v>
      </c>
      <c r="N438" s="123">
        <v>4.7597085892277118</v>
      </c>
      <c r="O438" s="123">
        <v>4.8138999791626169</v>
      </c>
      <c r="P438" s="123">
        <v>4.1202781849468986</v>
      </c>
      <c r="Q438" s="123">
        <v>4.5467319171583345</v>
      </c>
      <c r="R438" s="123">
        <v>4.5106634000401415</v>
      </c>
      <c r="S438" s="123">
        <v>6.1777253945991886</v>
      </c>
      <c r="T438" s="123">
        <v>6.6288550601497791</v>
      </c>
      <c r="U438" s="123">
        <v>6.8007009377716692</v>
      </c>
      <c r="V438" s="123">
        <v>10.127641183692472</v>
      </c>
      <c r="W438" s="123">
        <v>9.347526071943248</v>
      </c>
      <c r="X438" s="123">
        <v>8.1388162662684902</v>
      </c>
      <c r="Y438" s="123">
        <v>8.0082461269241421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7.9201365271178243</v>
      </c>
      <c r="D439" s="99">
        <v>0</v>
      </c>
      <c r="E439" s="99">
        <v>8.2659023772924201</v>
      </c>
      <c r="F439" s="99">
        <v>8.2029754109736874</v>
      </c>
      <c r="G439" s="99">
        <v>8.6479052695350926</v>
      </c>
      <c r="H439" s="99">
        <v>9.0767222165608192</v>
      </c>
      <c r="I439" s="99">
        <v>8.6586741596554049</v>
      </c>
      <c r="J439" s="99">
        <v>7.8543534885059758</v>
      </c>
      <c r="K439" s="99">
        <v>7.8430287017613152</v>
      </c>
      <c r="L439" s="99">
        <v>8.1420749560327206</v>
      </c>
      <c r="M439" s="99">
        <v>6.470836221184296</v>
      </c>
      <c r="N439" s="99">
        <v>5.1099386553627406</v>
      </c>
      <c r="O439" s="99">
        <v>5.2957382387980596</v>
      </c>
      <c r="P439" s="99">
        <v>4.8116411321878321</v>
      </c>
      <c r="Q439" s="99">
        <v>5.3158980146212</v>
      </c>
      <c r="R439" s="99">
        <v>4.9543557780601413</v>
      </c>
      <c r="S439" s="99">
        <v>6.929302475480136</v>
      </c>
      <c r="T439" s="99">
        <v>7.7083832899733462</v>
      </c>
      <c r="U439" s="99">
        <v>8.1258591603377983</v>
      </c>
      <c r="V439" s="99">
        <v>11.61031278905914</v>
      </c>
      <c r="W439" s="99">
        <v>11.308367759026988</v>
      </c>
      <c r="X439" s="99">
        <v>10.159066392184346</v>
      </c>
      <c r="Y439" s="99">
        <v>9.7285731303723519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6.8836784383910734</v>
      </c>
      <c r="D440" s="110">
        <v>0</v>
      </c>
      <c r="E440" s="110">
        <v>0</v>
      </c>
      <c r="F440" s="110">
        <v>6.9265479215414372</v>
      </c>
      <c r="G440" s="110">
        <v>6.4646404928770567</v>
      </c>
      <c r="H440" s="110">
        <v>6.4052287760386752</v>
      </c>
      <c r="I440" s="110">
        <v>6.8924307009078856</v>
      </c>
      <c r="J440" s="110">
        <v>6.9821406391719192</v>
      </c>
      <c r="K440" s="110">
        <v>5.4360412905052806</v>
      </c>
      <c r="L440" s="110">
        <v>5.5199824199164738</v>
      </c>
      <c r="M440" s="110">
        <v>5.2085992725845403</v>
      </c>
      <c r="N440" s="110">
        <v>4.3182056138348788</v>
      </c>
      <c r="O440" s="110">
        <v>3.7740177665339316</v>
      </c>
      <c r="P440" s="110">
        <v>3.6017559745161969</v>
      </c>
      <c r="Q440" s="110">
        <v>3.9335457616690834</v>
      </c>
      <c r="R440" s="110">
        <v>4.0984796111838797</v>
      </c>
      <c r="S440" s="110">
        <v>4.8684368420987747</v>
      </c>
      <c r="T440" s="110">
        <v>5.2079540337049224</v>
      </c>
      <c r="U440" s="110">
        <v>5.3793266066363801</v>
      </c>
      <c r="V440" s="110">
        <v>9.0135628458913022</v>
      </c>
      <c r="W440" s="110">
        <v>7.7444295312516491</v>
      </c>
      <c r="X440" s="110">
        <v>6.983614452937827</v>
      </c>
      <c r="Y440" s="110">
        <v>6.8211824552523748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99.760455690832828</v>
      </c>
      <c r="D442" s="118">
        <f t="shared" si="232"/>
        <v>0</v>
      </c>
      <c r="E442" s="118">
        <f t="shared" si="232"/>
        <v>95.319991553207956</v>
      </c>
      <c r="F442" s="118">
        <f t="shared" si="232"/>
        <v>99.539168495872573</v>
      </c>
      <c r="G442" s="118">
        <f t="shared" si="232"/>
        <v>106.60324005248393</v>
      </c>
      <c r="H442" s="118">
        <f t="shared" si="232"/>
        <v>104.2680607099543</v>
      </c>
      <c r="I442" s="118">
        <f t="shared" si="232"/>
        <v>101.54226302434871</v>
      </c>
      <c r="J442" s="118">
        <f t="shared" si="232"/>
        <v>95.00919461471112</v>
      </c>
      <c r="K442" s="118">
        <f t="shared" si="232"/>
        <v>96.431520020195919</v>
      </c>
      <c r="L442" s="118">
        <f t="shared" si="232"/>
        <v>103.91388421915234</v>
      </c>
      <c r="M442" s="118">
        <f t="shared" si="232"/>
        <v>96.827056090010984</v>
      </c>
      <c r="N442" s="118">
        <f t="shared" si="232"/>
        <v>95.694722433938594</v>
      </c>
      <c r="O442" s="118">
        <f t="shared" si="232"/>
        <v>90.3728294055677</v>
      </c>
      <c r="P442" s="118">
        <f t="shared" si="232"/>
        <v>73.650223351366009</v>
      </c>
      <c r="Q442" s="118">
        <f t="shared" si="232"/>
        <v>80.536861298027077</v>
      </c>
      <c r="R442" s="118">
        <f t="shared" ref="R442:V442" si="233">R443+R446+R448+R457</f>
        <v>82.780392279866533</v>
      </c>
      <c r="S442" s="118">
        <f t="shared" si="233"/>
        <v>84.234888362306052</v>
      </c>
      <c r="T442" s="118">
        <f t="shared" si="233"/>
        <v>80.152491430093747</v>
      </c>
      <c r="U442" s="118">
        <f t="shared" si="233"/>
        <v>76.506905145225161</v>
      </c>
      <c r="V442" s="118">
        <f t="shared" si="233"/>
        <v>77.413877912523049</v>
      </c>
      <c r="W442" s="118">
        <f t="shared" ref="W442:Y442" si="234">W443+W446+W448+W457</f>
        <v>79.584047429903208</v>
      </c>
      <c r="X442" s="118">
        <f t="shared" si="234"/>
        <v>64.806960582360091</v>
      </c>
      <c r="Y442" s="118">
        <f t="shared" si="234"/>
        <v>53.582721260155949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83.624376098107291</v>
      </c>
      <c r="D443" s="123">
        <f t="shared" si="235"/>
        <v>0</v>
      </c>
      <c r="E443" s="123">
        <f t="shared" si="235"/>
        <v>79.28620196952599</v>
      </c>
      <c r="F443" s="123">
        <f t="shared" si="235"/>
        <v>82.10610864031014</v>
      </c>
      <c r="G443" s="123">
        <f t="shared" si="235"/>
        <v>89.147009641721525</v>
      </c>
      <c r="H443" s="123">
        <f t="shared" si="235"/>
        <v>85.14154081954679</v>
      </c>
      <c r="I443" s="123">
        <f t="shared" si="235"/>
        <v>80.569421538050491</v>
      </c>
      <c r="J443" s="123">
        <f t="shared" si="235"/>
        <v>74.636920719073458</v>
      </c>
      <c r="K443" s="123">
        <f t="shared" si="235"/>
        <v>76.903882813844149</v>
      </c>
      <c r="L443" s="123">
        <f t="shared" si="235"/>
        <v>83.840212610961061</v>
      </c>
      <c r="M443" s="123">
        <f t="shared" si="235"/>
        <v>78.778291971572173</v>
      </c>
      <c r="N443" s="123">
        <f t="shared" si="235"/>
        <v>78.631683753858496</v>
      </c>
      <c r="O443" s="123">
        <f t="shared" si="235"/>
        <v>75.039864651725296</v>
      </c>
      <c r="P443" s="123">
        <f t="shared" si="235"/>
        <v>59.428963438980468</v>
      </c>
      <c r="Q443" s="123">
        <f t="shared" si="235"/>
        <v>63.549175263381386</v>
      </c>
      <c r="R443" s="123">
        <f t="shared" ref="R443:V443" si="236">SUM(R444:R445)</f>
        <v>65.12954931047264</v>
      </c>
      <c r="S443" s="123">
        <f t="shared" si="236"/>
        <v>64.1572683594419</v>
      </c>
      <c r="T443" s="123">
        <f t="shared" si="236"/>
        <v>56.58167359058455</v>
      </c>
      <c r="U443" s="123">
        <f t="shared" si="236"/>
        <v>52.057713561696602</v>
      </c>
      <c r="V443" s="123">
        <f t="shared" si="236"/>
        <v>50.812653724823853</v>
      </c>
      <c r="W443" s="123">
        <f t="shared" ref="W443:Y443" si="237">SUM(W444:W445)</f>
        <v>48.858796639659367</v>
      </c>
      <c r="X443" s="123">
        <f t="shared" si="237"/>
        <v>37.735540977989913</v>
      </c>
      <c r="Y443" s="123">
        <f t="shared" si="237"/>
        <v>27.777446616647659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83.221093109996772</v>
      </c>
      <c r="D444" s="99">
        <v>0</v>
      </c>
      <c r="E444" s="99">
        <v>78.919083962463276</v>
      </c>
      <c r="F444" s="99">
        <v>81.729162402376318</v>
      </c>
      <c r="G444" s="99">
        <v>88.747509723402857</v>
      </c>
      <c r="H444" s="99">
        <v>84.768812369062971</v>
      </c>
      <c r="I444" s="99">
        <v>80.2222699910985</v>
      </c>
      <c r="J444" s="99">
        <v>74.319037045614635</v>
      </c>
      <c r="K444" s="99">
        <v>76.581623447653044</v>
      </c>
      <c r="L444" s="99">
        <v>83.493497297726194</v>
      </c>
      <c r="M444" s="99">
        <v>78.458171162560532</v>
      </c>
      <c r="N444" s="99">
        <v>78.324770321231483</v>
      </c>
      <c r="O444" s="99">
        <v>74.749148477638244</v>
      </c>
      <c r="P444" s="99">
        <v>59.198196110844208</v>
      </c>
      <c r="Q444" s="99">
        <v>63.30207813442361</v>
      </c>
      <c r="R444" s="99">
        <v>64.877337504694239</v>
      </c>
      <c r="S444" s="99">
        <v>63.908079631277971</v>
      </c>
      <c r="T444" s="99">
        <v>56.362274884721025</v>
      </c>
      <c r="U444" s="99">
        <v>51.856149485715477</v>
      </c>
      <c r="V444" s="99">
        <v>50.612544602197687</v>
      </c>
      <c r="W444" s="99">
        <v>48.666493957759997</v>
      </c>
      <c r="X444" s="99">
        <v>37.588468807843874</v>
      </c>
      <c r="Y444" s="99">
        <v>27.669801743227961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0.4032829881105135</v>
      </c>
      <c r="D445" s="99">
        <v>0</v>
      </c>
      <c r="E445" s="99">
        <v>0.36711800706270747</v>
      </c>
      <c r="F445" s="99">
        <v>0.37694623793382881</v>
      </c>
      <c r="G445" s="99">
        <v>0.39949991831866577</v>
      </c>
      <c r="H445" s="99">
        <v>0.37272845048381764</v>
      </c>
      <c r="I445" s="99">
        <v>0.34715154695199446</v>
      </c>
      <c r="J445" s="99">
        <v>0.31788367345882951</v>
      </c>
      <c r="K445" s="99">
        <v>0.32225936619109963</v>
      </c>
      <c r="L445" s="99">
        <v>0.34671531323486376</v>
      </c>
      <c r="M445" s="99">
        <v>0.32012080901164802</v>
      </c>
      <c r="N445" s="99">
        <v>0.3069134326270116</v>
      </c>
      <c r="O445" s="99">
        <v>0.2907161740870573</v>
      </c>
      <c r="P445" s="99">
        <v>0.23076732813625886</v>
      </c>
      <c r="Q445" s="99">
        <v>0.24709712895777894</v>
      </c>
      <c r="R445" s="99">
        <v>0.25221180577840713</v>
      </c>
      <c r="S445" s="99">
        <v>0.24918872816393528</v>
      </c>
      <c r="T445" s="99">
        <v>0.21939870586352472</v>
      </c>
      <c r="U445" s="99">
        <v>0.20156407598112597</v>
      </c>
      <c r="V445" s="99">
        <v>0.20010912262616834</v>
      </c>
      <c r="W445" s="99">
        <v>0.19230268189936739</v>
      </c>
      <c r="X445" s="99">
        <v>0.14707217014603635</v>
      </c>
      <c r="Y445" s="99">
        <v>0.10764487341969699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0.15582907588137862</v>
      </c>
      <c r="D446" s="123">
        <f t="shared" si="238"/>
        <v>0</v>
      </c>
      <c r="E446" s="123">
        <f t="shared" si="238"/>
        <v>0.5472880236764518</v>
      </c>
      <c r="F446" s="123">
        <f t="shared" si="238"/>
        <v>0.34691856631887347</v>
      </c>
      <c r="G446" s="123">
        <f t="shared" si="238"/>
        <v>0.44208357060717773</v>
      </c>
      <c r="H446" s="123">
        <f t="shared" si="238"/>
        <v>0.83351929260931745</v>
      </c>
      <c r="I446" s="123">
        <f t="shared" si="238"/>
        <v>1.3765394008934704</v>
      </c>
      <c r="J446" s="123">
        <f t="shared" si="238"/>
        <v>1.0351516227874165</v>
      </c>
      <c r="K446" s="123">
        <f t="shared" si="238"/>
        <v>1.1466635339836344</v>
      </c>
      <c r="L446" s="123">
        <f t="shared" si="238"/>
        <v>1.3280019029209877</v>
      </c>
      <c r="M446" s="123">
        <f t="shared" si="238"/>
        <v>1.2783391464183724</v>
      </c>
      <c r="N446" s="123">
        <f t="shared" si="238"/>
        <v>2.4160740150557709</v>
      </c>
      <c r="O446" s="123">
        <f t="shared" si="238"/>
        <v>1.4230373790461031</v>
      </c>
      <c r="P446" s="123">
        <f t="shared" si="238"/>
        <v>0.95318185094693897</v>
      </c>
      <c r="Q446" s="123">
        <f t="shared" si="238"/>
        <v>1.3326690761797135</v>
      </c>
      <c r="R446" s="123">
        <f t="shared" si="238"/>
        <v>1.3510750205156421</v>
      </c>
      <c r="S446" s="123">
        <f t="shared" si="238"/>
        <v>2.0162488802647363</v>
      </c>
      <c r="T446" s="123">
        <f t="shared" si="238"/>
        <v>4.4636925569551051</v>
      </c>
      <c r="U446" s="123">
        <f t="shared" si="238"/>
        <v>4.6009229064367441</v>
      </c>
      <c r="V446" s="123">
        <f t="shared" si="238"/>
        <v>2.7902359436036703</v>
      </c>
      <c r="W446" s="123">
        <f t="shared" si="238"/>
        <v>8.5785610761095015</v>
      </c>
      <c r="X446" s="123">
        <f t="shared" si="238"/>
        <v>6.0944429915825236</v>
      </c>
      <c r="Y446" s="123">
        <f t="shared" si="238"/>
        <v>4.1584901692305829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0.15582907588137862</v>
      </c>
      <c r="D447" s="99">
        <f>RES_hhdet_in_tess!D129</f>
        <v>0</v>
      </c>
      <c r="E447" s="99">
        <f>RES_hhdet_in_tess!E129</f>
        <v>0.5472880236764518</v>
      </c>
      <c r="F447" s="99">
        <f>RES_hhdet_in_tess!F129</f>
        <v>0.34691856631887347</v>
      </c>
      <c r="G447" s="99">
        <f>RES_hhdet_in_tess!G129</f>
        <v>0.44208357060717773</v>
      </c>
      <c r="H447" s="99">
        <f>RES_hhdet_in_tess!H129</f>
        <v>0.83351929260931745</v>
      </c>
      <c r="I447" s="99">
        <f>RES_hhdet_in_tess!I129</f>
        <v>1.3765394008934704</v>
      </c>
      <c r="J447" s="99">
        <f>RES_hhdet_in_tess!J129</f>
        <v>1.0351516227874165</v>
      </c>
      <c r="K447" s="99">
        <f>RES_hhdet_in_tess!K129</f>
        <v>1.1466635339836344</v>
      </c>
      <c r="L447" s="99">
        <f>RES_hhdet_in_tess!L129</f>
        <v>1.3280019029209877</v>
      </c>
      <c r="M447" s="99">
        <f>RES_hhdet_in_tess!M129</f>
        <v>1.2783391464183724</v>
      </c>
      <c r="N447" s="99">
        <f>RES_hhdet_in_tess!N129</f>
        <v>2.4160740150557709</v>
      </c>
      <c r="O447" s="99">
        <f>RES_hhdet_in_tess!O129</f>
        <v>1.4230373790461031</v>
      </c>
      <c r="P447" s="99">
        <f>RES_hhdet_in_tess!P129</f>
        <v>0.95318185094693897</v>
      </c>
      <c r="Q447" s="99">
        <f>RES_hhdet_in_tess!Q129</f>
        <v>1.3326690761797135</v>
      </c>
      <c r="R447" s="99">
        <f>RES_hhdet_in_tess!R129</f>
        <v>1.3510750205156421</v>
      </c>
      <c r="S447" s="99">
        <f>RES_hhdet_in_tess!S129</f>
        <v>2.0162488802647363</v>
      </c>
      <c r="T447" s="99">
        <f>RES_hhdet_in_tess!T129</f>
        <v>4.4636925569551051</v>
      </c>
      <c r="U447" s="99">
        <f>RES_hhdet_in_tess!U129</f>
        <v>4.6009229064367441</v>
      </c>
      <c r="V447" s="99">
        <f>RES_hhdet_in_tess!V129</f>
        <v>2.7902359436036703</v>
      </c>
      <c r="W447" s="99">
        <f>RES_hhdet_in_tess!W129</f>
        <v>8.5785610761095015</v>
      </c>
      <c r="X447" s="99">
        <f>RES_hhdet_in_tess!X129</f>
        <v>6.0944429915825236</v>
      </c>
      <c r="Y447" s="99">
        <f>RES_hhdet_in_tess!Y129</f>
        <v>4.1584901692305829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11.312145999829541</v>
      </c>
      <c r="D448" s="123">
        <v>0</v>
      </c>
      <c r="E448" s="123">
        <v>10.689762490963096</v>
      </c>
      <c r="F448" s="123">
        <v>12.26179489317766</v>
      </c>
      <c r="G448" s="123">
        <v>12.030736742718041</v>
      </c>
      <c r="H448" s="123">
        <v>13.12483578340967</v>
      </c>
      <c r="I448" s="123">
        <v>14.517674232250393</v>
      </c>
      <c r="J448" s="123">
        <v>14.581913669816794</v>
      </c>
      <c r="K448" s="123">
        <v>13.990072595959262</v>
      </c>
      <c r="L448" s="123">
        <v>14.218526675337444</v>
      </c>
      <c r="M448" s="123">
        <v>12.90766776948138</v>
      </c>
      <c r="N448" s="123">
        <v>11.522259143079898</v>
      </c>
      <c r="O448" s="123">
        <v>10.878173849505501</v>
      </c>
      <c r="P448" s="123">
        <v>10.464493447511442</v>
      </c>
      <c r="Q448" s="123">
        <v>12.556205884208953</v>
      </c>
      <c r="R448" s="123">
        <v>13.204054834003648</v>
      </c>
      <c r="S448" s="123">
        <v>14.019124420155375</v>
      </c>
      <c r="T448" s="123">
        <v>14.640779718225835</v>
      </c>
      <c r="U448" s="123">
        <v>15.144469702660297</v>
      </c>
      <c r="V448" s="123">
        <v>16.414665507696313</v>
      </c>
      <c r="W448" s="123">
        <v>15.398729688543387</v>
      </c>
      <c r="X448" s="123">
        <v>14.87332699703156</v>
      </c>
      <c r="Y448" s="123">
        <v>15.704520204512693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11.445225289296658</v>
      </c>
      <c r="D449" s="99">
        <v>0</v>
      </c>
      <c r="E449" s="99">
        <v>10.288285788838103</v>
      </c>
      <c r="F449" s="99">
        <v>12.393245949327975</v>
      </c>
      <c r="G449" s="99">
        <v>12.093063144708243</v>
      </c>
      <c r="H449" s="99">
        <v>12.966053380410315</v>
      </c>
      <c r="I449" s="99">
        <v>14.630426834598095</v>
      </c>
      <c r="J449" s="99">
        <v>14.522768094562277</v>
      </c>
      <c r="K449" s="99">
        <v>13.89371203549412</v>
      </c>
      <c r="L449" s="99">
        <v>14.233176503439211</v>
      </c>
      <c r="M449" s="99">
        <v>12.845970426034778</v>
      </c>
      <c r="N449" s="99">
        <v>11.531797119437091</v>
      </c>
      <c r="O449" s="99">
        <v>10.949701955040537</v>
      </c>
      <c r="P449" s="99">
        <v>10.696999127519337</v>
      </c>
      <c r="Q449" s="99">
        <v>11.964517629201652</v>
      </c>
      <c r="R449" s="99">
        <v>13.154202794563028</v>
      </c>
      <c r="S449" s="99">
        <v>14.020649227441162</v>
      </c>
      <c r="T449" s="99">
        <v>14.6501072930149</v>
      </c>
      <c r="U449" s="99">
        <v>15.16354172447825</v>
      </c>
      <c r="V449" s="99">
        <v>16.300731353975905</v>
      </c>
      <c r="W449" s="99">
        <v>15.512362183570929</v>
      </c>
      <c r="X449" s="99">
        <v>14.979430101026985</v>
      </c>
      <c r="Y449" s="99">
        <v>15.690333609101094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11.450440493490976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14.525112961944821</v>
      </c>
      <c r="K450" s="99">
        <v>13.899669286756911</v>
      </c>
      <c r="L450" s="99">
        <v>14.243543411689437</v>
      </c>
      <c r="M450" s="99">
        <v>12.855360686050128</v>
      </c>
      <c r="N450" s="99">
        <v>11.548973627112918</v>
      </c>
      <c r="O450" s="99">
        <v>10.957719616583169</v>
      </c>
      <c r="P450" s="99">
        <v>10.70455018950067</v>
      </c>
      <c r="Q450" s="99">
        <v>0</v>
      </c>
      <c r="R450" s="99">
        <v>13.169360332573042</v>
      </c>
      <c r="S450" s="99">
        <v>14.041374651603469</v>
      </c>
      <c r="T450" s="99">
        <v>14.664026945597051</v>
      </c>
      <c r="U450" s="99">
        <v>15.170406932365795</v>
      </c>
      <c r="V450" s="99">
        <v>16.293114845244244</v>
      </c>
      <c r="W450" s="99">
        <v>15.533324191467065</v>
      </c>
      <c r="X450" s="99">
        <v>15.0154707377731</v>
      </c>
      <c r="Y450" s="99">
        <v>15.745013834546516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2.6750597707443609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3.7056771621537021</v>
      </c>
      <c r="K451" s="102">
        <v>3.2798994394944829</v>
      </c>
      <c r="L451" s="102">
        <v>3.2279361191030302</v>
      </c>
      <c r="M451" s="102">
        <v>3.3564969646772718</v>
      </c>
      <c r="N451" s="102">
        <v>1.8373981877548913</v>
      </c>
      <c r="O451" s="102">
        <v>1.8718905058103439</v>
      </c>
      <c r="P451" s="102">
        <v>1.881698031559184</v>
      </c>
      <c r="Q451" s="102">
        <v>0</v>
      </c>
      <c r="R451" s="102">
        <v>3.4019136510089489</v>
      </c>
      <c r="S451" s="102">
        <v>3.4227448544555581</v>
      </c>
      <c r="T451" s="102">
        <v>3.6695054159202272</v>
      </c>
      <c r="U451" s="102">
        <v>3.7286325148541857</v>
      </c>
      <c r="V451" s="102">
        <v>4.35193750647813</v>
      </c>
      <c r="W451" s="102">
        <v>3.3179236312622957</v>
      </c>
      <c r="X451" s="102">
        <v>3.800599779976054</v>
      </c>
      <c r="Y451" s="102">
        <v>4.9605222597025262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8.7753807227466183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10.819435799791119</v>
      </c>
      <c r="K452" s="105">
        <v>10.619769847262427</v>
      </c>
      <c r="L452" s="105">
        <v>11.015607292586408</v>
      </c>
      <c r="M452" s="105">
        <v>9.4988637213728548</v>
      </c>
      <c r="N452" s="105">
        <v>9.7115754393580289</v>
      </c>
      <c r="O452" s="105">
        <v>9.0858291107728295</v>
      </c>
      <c r="P452" s="105">
        <v>8.8228521579414867</v>
      </c>
      <c r="Q452" s="105">
        <v>0</v>
      </c>
      <c r="R452" s="105">
        <v>9.7674466815640937</v>
      </c>
      <c r="S452" s="105">
        <v>10.618629797147911</v>
      </c>
      <c r="T452" s="105">
        <v>10.994521529676822</v>
      </c>
      <c r="U452" s="105">
        <v>11.441774417511612</v>
      </c>
      <c r="V452" s="105">
        <v>11.941177338766115</v>
      </c>
      <c r="W452" s="105">
        <v>12.21540056020477</v>
      </c>
      <c r="X452" s="105">
        <v>11.214870957797045</v>
      </c>
      <c r="Y452" s="105">
        <v>10.784491574843992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10.791207432138464</v>
      </c>
      <c r="D453" s="102">
        <v>0</v>
      </c>
      <c r="E453" s="102">
        <v>11.680384326980246</v>
      </c>
      <c r="F453" s="102">
        <v>11.55247631678081</v>
      </c>
      <c r="G453" s="102">
        <v>11.734481963111747</v>
      </c>
      <c r="H453" s="102">
        <v>13.823729023991239</v>
      </c>
      <c r="I453" s="102">
        <v>13.787067748135229</v>
      </c>
      <c r="J453" s="102">
        <v>14.960209518425264</v>
      </c>
      <c r="K453" s="102">
        <v>14.382935211929874</v>
      </c>
      <c r="L453" s="102">
        <v>14.096413436036311</v>
      </c>
      <c r="M453" s="102">
        <v>13.827650199559166</v>
      </c>
      <c r="N453" s="102">
        <v>10.837521171438423</v>
      </c>
      <c r="O453" s="102">
        <v>10.458424181507462</v>
      </c>
      <c r="P453" s="102">
        <v>10.44209329905928</v>
      </c>
      <c r="Q453" s="102">
        <v>12.721683659894891</v>
      </c>
      <c r="R453" s="102">
        <v>13.301509837733105</v>
      </c>
      <c r="S453" s="102">
        <v>14.010337288014338</v>
      </c>
      <c r="T453" s="102">
        <v>14.590276180095872</v>
      </c>
      <c r="U453" s="102">
        <v>15.025022284579602</v>
      </c>
      <c r="V453" s="102">
        <v>16.923073876827214</v>
      </c>
      <c r="W453" s="102">
        <v>15.007080570992102</v>
      </c>
      <c r="X453" s="102">
        <v>14.601170781596526</v>
      </c>
      <c r="Y453" s="102">
        <v>15.741229492722018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10.797335781944147</v>
      </c>
      <c r="D454" s="105">
        <v>0</v>
      </c>
      <c r="E454" s="105">
        <v>11.681754904044057</v>
      </c>
      <c r="F454" s="105">
        <v>11.549810551682107</v>
      </c>
      <c r="G454" s="105">
        <v>11.728882404858544</v>
      </c>
      <c r="H454" s="105">
        <v>13.814358881355099</v>
      </c>
      <c r="I454" s="105">
        <v>13.786068024531396</v>
      </c>
      <c r="J454" s="105">
        <v>14.974418524511888</v>
      </c>
      <c r="K454" s="105">
        <v>14.403449501313728</v>
      </c>
      <c r="L454" s="105">
        <v>14.111296714659135</v>
      </c>
      <c r="M454" s="105">
        <v>13.837543873275921</v>
      </c>
      <c r="N454" s="105">
        <v>10.845542748936216</v>
      </c>
      <c r="O454" s="105">
        <v>10.461074613577138</v>
      </c>
      <c r="P454" s="105">
        <v>10.444968552096956</v>
      </c>
      <c r="Q454" s="105">
        <v>12.724121620957529</v>
      </c>
      <c r="R454" s="105">
        <v>13.305497457650254</v>
      </c>
      <c r="S454" s="105">
        <v>14.011918857294285</v>
      </c>
      <c r="T454" s="105">
        <v>14.591090714295211</v>
      </c>
      <c r="U454" s="105">
        <v>15.029040097852278</v>
      </c>
      <c r="V454" s="105">
        <v>16.939177980999105</v>
      </c>
      <c r="W454" s="105">
        <v>15.026923716114013</v>
      </c>
      <c r="X454" s="105">
        <v>14.637866212312243</v>
      </c>
      <c r="Y454" s="105">
        <v>15.791619131060507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2.5210106649699631</v>
      </c>
      <c r="D455" s="99">
        <v>0</v>
      </c>
      <c r="E455" s="99">
        <v>3.2590560887978199</v>
      </c>
      <c r="F455" s="99">
        <v>2.7396929154189689</v>
      </c>
      <c r="G455" s="99">
        <v>2.3838672181002152</v>
      </c>
      <c r="H455" s="99">
        <v>3.7847650400975459</v>
      </c>
      <c r="I455" s="99">
        <v>3.0703099694634441</v>
      </c>
      <c r="J455" s="99">
        <v>3.8216128204475388</v>
      </c>
      <c r="K455" s="99">
        <v>3.4005268724347535</v>
      </c>
      <c r="L455" s="99">
        <v>3.1976202927609432</v>
      </c>
      <c r="M455" s="99">
        <v>3.6180096305875344</v>
      </c>
      <c r="N455" s="99">
        <v>1.7179507810953356</v>
      </c>
      <c r="O455" s="99">
        <v>1.7839834523045419</v>
      </c>
      <c r="P455" s="99">
        <v>1.8327812307442921</v>
      </c>
      <c r="Q455" s="99">
        <v>3.3900076999368887</v>
      </c>
      <c r="R455" s="99">
        <v>3.4383252747436024</v>
      </c>
      <c r="S455" s="99">
        <v>3.4144734158966776</v>
      </c>
      <c r="T455" s="99">
        <v>3.6505516404093323</v>
      </c>
      <c r="U455" s="99">
        <v>3.693273716777826</v>
      </c>
      <c r="V455" s="99">
        <v>4.5271149050024722</v>
      </c>
      <c r="W455" s="99">
        <v>3.2023759770558047</v>
      </c>
      <c r="X455" s="99">
        <v>3.698226352506726</v>
      </c>
      <c r="Y455" s="99">
        <v>4.9782662145167622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8.2763251169741849</v>
      </c>
      <c r="D456" s="99">
        <v>0</v>
      </c>
      <c r="E456" s="99">
        <v>8.4226988152462354</v>
      </c>
      <c r="F456" s="99">
        <v>8.8101176362631399</v>
      </c>
      <c r="G456" s="99">
        <v>9.345015186758328</v>
      </c>
      <c r="H456" s="99">
        <v>10.029593841257551</v>
      </c>
      <c r="I456" s="99">
        <v>10.715758055067951</v>
      </c>
      <c r="J456" s="99">
        <v>11.152805704064352</v>
      </c>
      <c r="K456" s="99">
        <v>11.002922628878974</v>
      </c>
      <c r="L456" s="99">
        <v>10.913676421898188</v>
      </c>
      <c r="M456" s="99">
        <v>10.219534242688386</v>
      </c>
      <c r="N456" s="99">
        <v>9.1275919678408819</v>
      </c>
      <c r="O456" s="99">
        <v>8.6770911612725943</v>
      </c>
      <c r="P456" s="99">
        <v>8.6121873213526641</v>
      </c>
      <c r="Q456" s="99">
        <v>9.3341139210206396</v>
      </c>
      <c r="R456" s="99">
        <v>9.8671721829066499</v>
      </c>
      <c r="S456" s="99">
        <v>10.597445441397609</v>
      </c>
      <c r="T456" s="99">
        <v>10.94053907388588</v>
      </c>
      <c r="U456" s="99">
        <v>11.335766381074448</v>
      </c>
      <c r="V456" s="99">
        <v>12.412063075996635</v>
      </c>
      <c r="W456" s="99">
        <v>11.824547739058211</v>
      </c>
      <c r="X456" s="99">
        <v>10.939639859805517</v>
      </c>
      <c r="Y456" s="99">
        <v>10.813352916543749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4.6681045170146174</v>
      </c>
      <c r="D457" s="123">
        <v>0</v>
      </c>
      <c r="E457" s="123">
        <v>4.796739069042415</v>
      </c>
      <c r="F457" s="123">
        <v>4.824346396065895</v>
      </c>
      <c r="G457" s="123">
        <v>4.9834100974371678</v>
      </c>
      <c r="H457" s="123">
        <v>5.1681648143885219</v>
      </c>
      <c r="I457" s="123">
        <v>5.078627853154372</v>
      </c>
      <c r="J457" s="123">
        <v>4.7552086030334557</v>
      </c>
      <c r="K457" s="123">
        <v>4.3909010764088743</v>
      </c>
      <c r="L457" s="123">
        <v>4.5271430299328452</v>
      </c>
      <c r="M457" s="123">
        <v>3.8627572025390542</v>
      </c>
      <c r="N457" s="123">
        <v>3.1247055219444286</v>
      </c>
      <c r="O457" s="123">
        <v>3.031753525290799</v>
      </c>
      <c r="P457" s="123">
        <v>2.8035846139271619</v>
      </c>
      <c r="Q457" s="123">
        <v>3.0988110742570321</v>
      </c>
      <c r="R457" s="123">
        <v>3.0957131148746178</v>
      </c>
      <c r="S457" s="123">
        <v>4.0422467024440332</v>
      </c>
      <c r="T457" s="123">
        <v>4.4663455643282708</v>
      </c>
      <c r="U457" s="123">
        <v>4.7037989744315265</v>
      </c>
      <c r="V457" s="123">
        <v>7.396322736399207</v>
      </c>
      <c r="W457" s="123">
        <v>6.7479600255909533</v>
      </c>
      <c r="X457" s="123">
        <v>6.1036496157560842</v>
      </c>
      <c r="Y457" s="123">
        <v>5.9422642697650154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4.5907506115631396</v>
      </c>
      <c r="D458" s="99">
        <v>0</v>
      </c>
      <c r="E458" s="99">
        <v>4.796739069042415</v>
      </c>
      <c r="F458" s="99">
        <v>4.7629872836293288</v>
      </c>
      <c r="G458" s="99">
        <v>5.0242472106142442</v>
      </c>
      <c r="H458" s="99">
        <v>5.2764406508392243</v>
      </c>
      <c r="I458" s="99">
        <v>5.0363421112651796</v>
      </c>
      <c r="J458" s="99">
        <v>4.5711553230090525</v>
      </c>
      <c r="K458" s="99">
        <v>4.5672097688102928</v>
      </c>
      <c r="L458" s="99">
        <v>4.7440994499767308</v>
      </c>
      <c r="M458" s="99">
        <v>3.771985585328252</v>
      </c>
      <c r="N458" s="99">
        <v>2.979421767626222</v>
      </c>
      <c r="O458" s="99">
        <v>3.088208113327731</v>
      </c>
      <c r="P458" s="99">
        <v>2.8070562179915006</v>
      </c>
      <c r="Q458" s="99">
        <v>3.1064015299788901</v>
      </c>
      <c r="R458" s="99">
        <v>2.9077813723792505</v>
      </c>
      <c r="S458" s="99">
        <v>4.0918647435610662</v>
      </c>
      <c r="T458" s="99">
        <v>4.5823887171118489</v>
      </c>
      <c r="U458" s="99">
        <v>4.8598487040155316</v>
      </c>
      <c r="V458" s="99">
        <v>6.973491357956112</v>
      </c>
      <c r="W458" s="99">
        <v>6.8060318670794047</v>
      </c>
      <c r="X458" s="99">
        <v>6.1183581826736635</v>
      </c>
      <c r="Y458" s="99">
        <v>5.859478180218737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5.1404203923298279</v>
      </c>
      <c r="D459" s="110">
        <v>0</v>
      </c>
      <c r="E459" s="110">
        <v>0</v>
      </c>
      <c r="F459" s="110">
        <v>5.1986144158896055</v>
      </c>
      <c r="G459" s="110">
        <v>4.860581730341246</v>
      </c>
      <c r="H459" s="110">
        <v>4.824780831005862</v>
      </c>
      <c r="I459" s="110">
        <v>5.2017159874976482</v>
      </c>
      <c r="J459" s="110">
        <v>5.2802230694429104</v>
      </c>
      <c r="K459" s="110">
        <v>4.1201768524450921</v>
      </c>
      <c r="L459" s="110">
        <v>4.1939727319635551</v>
      </c>
      <c r="M459" s="110">
        <v>3.9711157323675952</v>
      </c>
      <c r="N459" s="110">
        <v>3.3078514480369074</v>
      </c>
      <c r="O459" s="110">
        <v>2.9099157078345788</v>
      </c>
      <c r="P459" s="110">
        <v>2.800980910878907</v>
      </c>
      <c r="Q459" s="110">
        <v>3.0927598944431396</v>
      </c>
      <c r="R459" s="110">
        <v>3.2702989800043736</v>
      </c>
      <c r="S459" s="110">
        <v>3.9558093497298183</v>
      </c>
      <c r="T459" s="110">
        <v>4.3136067749693021</v>
      </c>
      <c r="U459" s="110">
        <v>4.5364189014453817</v>
      </c>
      <c r="V459" s="110">
        <v>7.7140379186155439</v>
      </c>
      <c r="W459" s="110">
        <v>6.7004830830030064</v>
      </c>
      <c r="X459" s="110">
        <v>6.0952390912587875</v>
      </c>
      <c r="Y459" s="110">
        <v>5.9993885020901354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1.545949167765919</v>
      </c>
      <c r="D461" s="118">
        <f t="shared" si="239"/>
        <v>0</v>
      </c>
      <c r="E461" s="118">
        <f t="shared" si="239"/>
        <v>1.8776823840257466</v>
      </c>
      <c r="F461" s="118">
        <f t="shared" si="239"/>
        <v>1.6009252999597432</v>
      </c>
      <c r="G461" s="118">
        <f t="shared" si="239"/>
        <v>1.4742949322288186</v>
      </c>
      <c r="H461" s="118">
        <f t="shared" si="239"/>
        <v>1.567579162594815</v>
      </c>
      <c r="I461" s="118">
        <f t="shared" si="239"/>
        <v>1.4639712224463126</v>
      </c>
      <c r="J461" s="118">
        <f t="shared" si="239"/>
        <v>1.3210700363842292</v>
      </c>
      <c r="K461" s="118">
        <f t="shared" si="239"/>
        <v>1.0789548687579098</v>
      </c>
      <c r="L461" s="118">
        <f t="shared" si="239"/>
        <v>1.1201353303250705</v>
      </c>
      <c r="M461" s="118">
        <f t="shared" si="239"/>
        <v>0.79986806440632507</v>
      </c>
      <c r="N461" s="118">
        <f t="shared" si="239"/>
        <v>0.64729523709792613</v>
      </c>
      <c r="O461" s="118">
        <f t="shared" si="239"/>
        <v>0.8220677984026511</v>
      </c>
      <c r="P461" s="118">
        <f t="shared" si="239"/>
        <v>0.46843388553762344</v>
      </c>
      <c r="Q461" s="118">
        <f t="shared" si="239"/>
        <v>0.53565124239362805</v>
      </c>
      <c r="R461" s="118">
        <f t="shared" ref="R461:V461" si="240">R462+R465+R467+R476</f>
        <v>0.54199967312306163</v>
      </c>
      <c r="S461" s="118">
        <f t="shared" si="240"/>
        <v>1.0000162864817783</v>
      </c>
      <c r="T461" s="118">
        <f t="shared" si="240"/>
        <v>0.99504888538305614</v>
      </c>
      <c r="U461" s="118">
        <f t="shared" si="240"/>
        <v>0.95526720418831002</v>
      </c>
      <c r="V461" s="118">
        <f t="shared" si="240"/>
        <v>1.1315177710373019</v>
      </c>
      <c r="W461" s="118">
        <f t="shared" ref="W461:Y461" si="241">W462+W465+W467+W476</f>
        <v>1.1554769667924258</v>
      </c>
      <c r="X461" s="118">
        <f t="shared" si="241"/>
        <v>0.83953339552825557</v>
      </c>
      <c r="Y461" s="118">
        <f t="shared" si="241"/>
        <v>0.90230139527114661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1.545949167765919</v>
      </c>
      <c r="D476" s="123">
        <v>0</v>
      </c>
      <c r="E476" s="123">
        <v>1.8776823840257466</v>
      </c>
      <c r="F476" s="123">
        <v>1.6009252999597432</v>
      </c>
      <c r="G476" s="123">
        <v>1.4742949322288186</v>
      </c>
      <c r="H476" s="123">
        <v>1.567579162594815</v>
      </c>
      <c r="I476" s="123">
        <v>1.4639712224463126</v>
      </c>
      <c r="J476" s="123">
        <v>1.3210700363842292</v>
      </c>
      <c r="K476" s="123">
        <v>1.0789548687579098</v>
      </c>
      <c r="L476" s="123">
        <v>1.1201353303250705</v>
      </c>
      <c r="M476" s="123">
        <v>0.79986806440632507</v>
      </c>
      <c r="N476" s="123">
        <v>0.64729523709792613</v>
      </c>
      <c r="O476" s="123">
        <v>0.8220677984026511</v>
      </c>
      <c r="P476" s="123">
        <v>0.46843388553762344</v>
      </c>
      <c r="Q476" s="123">
        <v>0.53565124239362805</v>
      </c>
      <c r="R476" s="123">
        <v>0.54199967312306163</v>
      </c>
      <c r="S476" s="123">
        <v>1.0000162864817783</v>
      </c>
      <c r="T476" s="123">
        <v>0.99504888538305614</v>
      </c>
      <c r="U476" s="123">
        <v>0.95526720418831002</v>
      </c>
      <c r="V476" s="123">
        <v>1.1315177710373019</v>
      </c>
      <c r="W476" s="123">
        <v>1.1554769667924258</v>
      </c>
      <c r="X476" s="123">
        <v>0.83953339552825557</v>
      </c>
      <c r="Y476" s="123">
        <v>0.90230139527114661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1.7991382135000853</v>
      </c>
      <c r="D477" s="99">
        <v>0</v>
      </c>
      <c r="E477" s="99">
        <v>1.8776823840257466</v>
      </c>
      <c r="F477" s="99">
        <v>1.863387894356783</v>
      </c>
      <c r="G477" s="99">
        <v>1.964458161027592</v>
      </c>
      <c r="H477" s="99">
        <v>2.0618682187139559</v>
      </c>
      <c r="I477" s="99">
        <v>1.9669044221073215</v>
      </c>
      <c r="J477" s="99">
        <v>1.7841949384490179</v>
      </c>
      <c r="K477" s="99">
        <v>1.781622399892101</v>
      </c>
      <c r="L477" s="99">
        <v>1.8495537470123933</v>
      </c>
      <c r="M477" s="99">
        <v>1.4699151560042247</v>
      </c>
      <c r="N477" s="99">
        <v>1.1607736649522002</v>
      </c>
      <c r="O477" s="99">
        <v>1.2029798983253672</v>
      </c>
      <c r="P477" s="99">
        <v>1.0930123995877881</v>
      </c>
      <c r="Q477" s="99">
        <v>1.2075593930013522</v>
      </c>
      <c r="R477" s="99">
        <v>1.1254314585441421</v>
      </c>
      <c r="S477" s="99">
        <v>1.5740603503300679</v>
      </c>
      <c r="T477" s="99">
        <v>1.7510363481503455</v>
      </c>
      <c r="U477" s="99">
        <v>1.8458701668623345</v>
      </c>
      <c r="V477" s="99">
        <v>2.6373986531626747</v>
      </c>
      <c r="W477" s="99">
        <v>2.5688088201405703</v>
      </c>
      <c r="X477" s="99">
        <v>2.3077335216485966</v>
      </c>
      <c r="Y477" s="99">
        <v>2.2099426722953837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1072</v>
      </c>
      <c r="C5" s="120">
        <v>1236</v>
      </c>
      <c r="D5" s="120">
        <v>1566</v>
      </c>
      <c r="E5" s="120">
        <v>1847</v>
      </c>
      <c r="F5" s="120">
        <v>2122</v>
      </c>
      <c r="G5" s="120">
        <v>2287</v>
      </c>
      <c r="H5" s="120">
        <v>2530</v>
      </c>
      <c r="I5" s="120">
        <v>2685</v>
      </c>
      <c r="J5" s="120">
        <v>2886</v>
      </c>
      <c r="K5" s="120">
        <v>2987</v>
      </c>
      <c r="L5" s="120">
        <v>3184</v>
      </c>
      <c r="M5" s="120">
        <v>3290</v>
      </c>
      <c r="N5" s="120">
        <v>3611</v>
      </c>
      <c r="O5" s="120">
        <v>4551</v>
      </c>
      <c r="P5" s="120">
        <v>6147</v>
      </c>
      <c r="Q5" s="120">
        <v>8302</v>
      </c>
      <c r="R5" s="120">
        <v>10037</v>
      </c>
      <c r="S5" s="120">
        <v>12404</v>
      </c>
      <c r="T5" s="120">
        <v>16222</v>
      </c>
      <c r="U5" s="120">
        <v>21789</v>
      </c>
      <c r="V5" s="120">
        <v>29912</v>
      </c>
      <c r="W5" s="120">
        <v>42786</v>
      </c>
      <c r="X5" s="120">
        <v>59978</v>
      </c>
      <c r="Y5" s="120">
        <v>73178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1072</v>
      </c>
      <c r="C7" s="52">
        <v>1236</v>
      </c>
      <c r="D7" s="52">
        <v>1566</v>
      </c>
      <c r="E7" s="52">
        <v>1847</v>
      </c>
      <c r="F7" s="52">
        <v>2122</v>
      </c>
      <c r="G7" s="52">
        <v>2287</v>
      </c>
      <c r="H7" s="52">
        <v>2530</v>
      </c>
      <c r="I7" s="52">
        <v>2685</v>
      </c>
      <c r="J7" s="52">
        <v>2886</v>
      </c>
      <c r="K7" s="52">
        <v>2987</v>
      </c>
      <c r="L7" s="52">
        <v>3184</v>
      </c>
      <c r="M7" s="52">
        <v>3290</v>
      </c>
      <c r="N7" s="52">
        <v>3611</v>
      </c>
      <c r="O7" s="52">
        <v>4551</v>
      </c>
      <c r="P7" s="52">
        <v>6147</v>
      </c>
      <c r="Q7" s="52">
        <v>8302</v>
      </c>
      <c r="R7" s="52">
        <v>10037</v>
      </c>
      <c r="S7" s="52">
        <v>12404</v>
      </c>
      <c r="T7" s="52">
        <v>16222</v>
      </c>
      <c r="U7" s="52">
        <v>21789</v>
      </c>
      <c r="V7" s="52">
        <v>29912</v>
      </c>
      <c r="W7" s="52">
        <v>42786</v>
      </c>
      <c r="X7" s="52">
        <v>59978</v>
      </c>
      <c r="Y7" s="52">
        <v>73178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21</v>
      </c>
      <c r="C9" s="52">
        <v>42</v>
      </c>
      <c r="D9" s="52">
        <v>65</v>
      </c>
      <c r="E9" s="52">
        <v>78</v>
      </c>
      <c r="F9" s="52">
        <v>97</v>
      </c>
      <c r="G9" s="52">
        <v>119</v>
      </c>
      <c r="H9" s="52">
        <v>141</v>
      </c>
      <c r="I9" s="52">
        <v>164</v>
      </c>
      <c r="J9" s="52">
        <v>188</v>
      </c>
      <c r="K9" s="52">
        <v>205</v>
      </c>
      <c r="L9" s="52">
        <v>239</v>
      </c>
      <c r="M9" s="52">
        <v>271</v>
      </c>
      <c r="N9" s="52">
        <v>324</v>
      </c>
      <c r="O9" s="52">
        <v>456</v>
      </c>
      <c r="P9" s="52">
        <v>901</v>
      </c>
      <c r="Q9" s="52">
        <v>1776</v>
      </c>
      <c r="R9" s="52">
        <v>2875</v>
      </c>
      <c r="S9" s="52">
        <v>3858</v>
      </c>
      <c r="T9" s="52">
        <v>4998</v>
      </c>
      <c r="U9" s="52">
        <v>6731</v>
      </c>
      <c r="V9" s="52">
        <v>9825</v>
      </c>
      <c r="W9" s="52">
        <v>16981</v>
      </c>
      <c r="X9" s="52">
        <v>30023</v>
      </c>
      <c r="Y9" s="52">
        <v>43520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298</v>
      </c>
      <c r="C11" s="52">
        <v>306</v>
      </c>
      <c r="D11" s="52">
        <v>347</v>
      </c>
      <c r="E11" s="52">
        <v>348</v>
      </c>
      <c r="F11" s="52">
        <v>340</v>
      </c>
      <c r="G11" s="52">
        <v>321</v>
      </c>
      <c r="H11" s="52">
        <v>310</v>
      </c>
      <c r="I11" s="52">
        <v>272</v>
      </c>
      <c r="J11" s="52">
        <v>239</v>
      </c>
      <c r="K11" s="52">
        <v>205</v>
      </c>
      <c r="L11" s="52">
        <v>180</v>
      </c>
      <c r="M11" s="52">
        <v>164</v>
      </c>
      <c r="N11" s="52">
        <v>162</v>
      </c>
      <c r="O11" s="52">
        <v>205</v>
      </c>
      <c r="P11" s="52">
        <v>257</v>
      </c>
      <c r="Q11" s="52">
        <v>294</v>
      </c>
      <c r="R11" s="52">
        <v>380</v>
      </c>
      <c r="S11" s="52">
        <v>553</v>
      </c>
      <c r="T11" s="52">
        <v>816</v>
      </c>
      <c r="U11" s="52">
        <v>1119</v>
      </c>
      <c r="V11" s="52">
        <v>1360</v>
      </c>
      <c r="W11" s="52">
        <v>1543</v>
      </c>
      <c r="X11" s="52">
        <v>1636</v>
      </c>
      <c r="Y11" s="52">
        <v>1789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774</v>
      </c>
      <c r="C13" s="52">
        <v>910</v>
      </c>
      <c r="D13" s="52">
        <v>1195</v>
      </c>
      <c r="E13" s="52">
        <v>1473</v>
      </c>
      <c r="F13" s="52">
        <v>1757</v>
      </c>
      <c r="G13" s="52">
        <v>1940</v>
      </c>
      <c r="H13" s="52">
        <v>2191</v>
      </c>
      <c r="I13" s="52">
        <v>2371</v>
      </c>
      <c r="J13" s="52">
        <v>2567</v>
      </c>
      <c r="K13" s="52">
        <v>2680</v>
      </c>
      <c r="L13" s="52">
        <v>2882</v>
      </c>
      <c r="M13" s="52">
        <v>2972</v>
      </c>
      <c r="N13" s="52">
        <v>3216</v>
      </c>
      <c r="O13" s="52">
        <v>4057</v>
      </c>
      <c r="P13" s="52">
        <v>5469</v>
      </c>
      <c r="Q13" s="52">
        <v>7425</v>
      </c>
      <c r="R13" s="52">
        <v>8933</v>
      </c>
      <c r="S13" s="52">
        <v>10951</v>
      </c>
      <c r="T13" s="52">
        <v>14148</v>
      </c>
      <c r="U13" s="52">
        <v>18869</v>
      </c>
      <c r="V13" s="52">
        <v>25747</v>
      </c>
      <c r="W13" s="52">
        <v>36881</v>
      </c>
      <c r="X13" s="52">
        <v>51096</v>
      </c>
      <c r="Y13" s="52">
        <v>61503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20</v>
      </c>
      <c r="D14" s="52">
        <v>24</v>
      </c>
      <c r="E14" s="52">
        <v>26</v>
      </c>
      <c r="F14" s="52">
        <v>25</v>
      </c>
      <c r="G14" s="52">
        <v>26</v>
      </c>
      <c r="H14" s="52">
        <v>29</v>
      </c>
      <c r="I14" s="52">
        <v>42</v>
      </c>
      <c r="J14" s="52">
        <v>80</v>
      </c>
      <c r="K14" s="52">
        <v>102</v>
      </c>
      <c r="L14" s="52">
        <v>122</v>
      </c>
      <c r="M14" s="52">
        <v>154</v>
      </c>
      <c r="N14" s="52">
        <v>233</v>
      </c>
      <c r="O14" s="52">
        <v>289</v>
      </c>
      <c r="P14" s="52">
        <v>421</v>
      </c>
      <c r="Q14" s="52">
        <v>583</v>
      </c>
      <c r="R14" s="52">
        <v>724</v>
      </c>
      <c r="S14" s="52">
        <v>900</v>
      </c>
      <c r="T14" s="52">
        <v>1258</v>
      </c>
      <c r="U14" s="52">
        <v>1801</v>
      </c>
      <c r="V14" s="52">
        <v>2805</v>
      </c>
      <c r="W14" s="52">
        <v>4362</v>
      </c>
      <c r="X14" s="52">
        <v>7246</v>
      </c>
      <c r="Y14" s="52">
        <v>9886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959</v>
      </c>
      <c r="C16" s="52">
        <v>1094</v>
      </c>
      <c r="D16" s="52">
        <v>1441</v>
      </c>
      <c r="E16" s="52">
        <v>1741</v>
      </c>
      <c r="F16" s="52">
        <v>1972</v>
      </c>
      <c r="G16" s="52">
        <v>2063</v>
      </c>
      <c r="H16" s="52">
        <v>2210</v>
      </c>
      <c r="I16" s="52">
        <v>2282</v>
      </c>
      <c r="J16" s="52">
        <v>2374</v>
      </c>
      <c r="K16" s="52">
        <v>2309</v>
      </c>
      <c r="L16" s="52">
        <v>2279</v>
      </c>
      <c r="M16" s="52">
        <v>2197</v>
      </c>
      <c r="N16" s="52">
        <v>2278</v>
      </c>
      <c r="O16" s="52">
        <v>2896</v>
      </c>
      <c r="P16" s="52">
        <v>3457</v>
      </c>
      <c r="Q16" s="52">
        <v>4294</v>
      </c>
      <c r="R16" s="52">
        <v>5033</v>
      </c>
      <c r="S16" s="52">
        <v>6585</v>
      </c>
      <c r="T16" s="52">
        <v>8779</v>
      </c>
      <c r="U16" s="52">
        <v>11640</v>
      </c>
      <c r="V16" s="52">
        <v>14946</v>
      </c>
      <c r="W16" s="52">
        <v>20560</v>
      </c>
      <c r="X16" s="52">
        <v>26446</v>
      </c>
      <c r="Y16" s="52">
        <v>31482</v>
      </c>
      <c r="DA16" s="63" t="s">
        <v>1126</v>
      </c>
    </row>
    <row r="17" spans="1:105" ht="12" customHeight="1" x14ac:dyDescent="0.25">
      <c r="A17" s="109" t="s">
        <v>120</v>
      </c>
      <c r="B17" s="36">
        <v>113</v>
      </c>
      <c r="C17" s="36">
        <v>142</v>
      </c>
      <c r="D17" s="36">
        <v>125</v>
      </c>
      <c r="E17" s="36">
        <v>106</v>
      </c>
      <c r="F17" s="36">
        <v>150</v>
      </c>
      <c r="G17" s="36">
        <v>224</v>
      </c>
      <c r="H17" s="36">
        <v>320</v>
      </c>
      <c r="I17" s="36">
        <v>403</v>
      </c>
      <c r="J17" s="36">
        <v>512</v>
      </c>
      <c r="K17" s="36">
        <v>678</v>
      </c>
      <c r="L17" s="36">
        <v>905</v>
      </c>
      <c r="M17" s="36">
        <v>1093</v>
      </c>
      <c r="N17" s="36">
        <v>1333</v>
      </c>
      <c r="O17" s="36">
        <v>1655</v>
      </c>
      <c r="P17" s="36">
        <v>2690</v>
      </c>
      <c r="Q17" s="36">
        <v>4008</v>
      </c>
      <c r="R17" s="36">
        <v>5004</v>
      </c>
      <c r="S17" s="36">
        <v>5819</v>
      </c>
      <c r="T17" s="36">
        <v>7443</v>
      </c>
      <c r="U17" s="36">
        <v>10149</v>
      </c>
      <c r="V17" s="36">
        <v>14966</v>
      </c>
      <c r="W17" s="36">
        <v>22226</v>
      </c>
      <c r="X17" s="36">
        <v>33532</v>
      </c>
      <c r="Y17" s="36">
        <v>41696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84</v>
      </c>
      <c r="D21" s="52">
        <v>83</v>
      </c>
      <c r="E21" s="52">
        <v>84</v>
      </c>
      <c r="F21" s="52">
        <v>87</v>
      </c>
      <c r="G21" s="52">
        <v>88</v>
      </c>
      <c r="H21" s="52">
        <v>93</v>
      </c>
      <c r="I21" s="52">
        <v>101</v>
      </c>
      <c r="J21" s="52">
        <v>111</v>
      </c>
      <c r="K21" s="52">
        <v>126</v>
      </c>
      <c r="L21" s="52">
        <v>139</v>
      </c>
      <c r="M21" s="52">
        <v>165</v>
      </c>
      <c r="N21" s="52">
        <v>186</v>
      </c>
      <c r="O21" s="52">
        <v>207</v>
      </c>
      <c r="P21" s="52">
        <v>170</v>
      </c>
      <c r="Q21" s="52">
        <v>217</v>
      </c>
      <c r="R21" s="52">
        <v>268</v>
      </c>
      <c r="S21" s="52">
        <v>335</v>
      </c>
      <c r="T21" s="52">
        <v>375</v>
      </c>
      <c r="U21" s="52">
        <v>387</v>
      </c>
      <c r="V21" s="52">
        <v>439</v>
      </c>
      <c r="W21" s="52">
        <v>505</v>
      </c>
      <c r="X21" s="52">
        <v>622</v>
      </c>
      <c r="Y21" s="52">
        <v>808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</v>
      </c>
      <c r="D23" s="52">
        <v>4</v>
      </c>
      <c r="E23" s="52">
        <v>3</v>
      </c>
      <c r="F23" s="52">
        <v>4</v>
      </c>
      <c r="G23" s="52">
        <v>5</v>
      </c>
      <c r="H23" s="52">
        <v>10</v>
      </c>
      <c r="I23" s="52">
        <v>10</v>
      </c>
      <c r="J23" s="52">
        <v>17</v>
      </c>
      <c r="K23" s="52">
        <v>26</v>
      </c>
      <c r="L23" s="52">
        <v>21</v>
      </c>
      <c r="M23" s="52">
        <v>26</v>
      </c>
      <c r="N23" s="52">
        <v>31</v>
      </c>
      <c r="O23" s="52">
        <v>31</v>
      </c>
      <c r="P23" s="52">
        <v>40</v>
      </c>
      <c r="Q23" s="52">
        <v>45</v>
      </c>
      <c r="R23" s="52">
        <v>61</v>
      </c>
      <c r="S23" s="52">
        <v>193</v>
      </c>
      <c r="T23" s="52">
        <v>354</v>
      </c>
      <c r="U23" s="52">
        <v>423</v>
      </c>
      <c r="V23" s="52">
        <v>532</v>
      </c>
      <c r="W23" s="52">
        <v>1097</v>
      </c>
      <c r="X23" s="52">
        <v>2097</v>
      </c>
      <c r="Y23" s="52">
        <v>3550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47</v>
      </c>
      <c r="D25" s="52">
        <v>46</v>
      </c>
      <c r="E25" s="52">
        <v>47</v>
      </c>
      <c r="F25" s="52">
        <v>50</v>
      </c>
      <c r="G25" s="52">
        <v>55</v>
      </c>
      <c r="H25" s="52">
        <v>60</v>
      </c>
      <c r="I25" s="52">
        <v>46</v>
      </c>
      <c r="J25" s="52">
        <v>39</v>
      </c>
      <c r="K25" s="52">
        <v>59</v>
      </c>
      <c r="L25" s="52">
        <v>56</v>
      </c>
      <c r="M25" s="52">
        <v>37</v>
      </c>
      <c r="N25" s="52">
        <v>36</v>
      </c>
      <c r="O25" s="52">
        <v>31</v>
      </c>
      <c r="P25" s="52">
        <v>20</v>
      </c>
      <c r="Q25" s="52">
        <v>16</v>
      </c>
      <c r="R25" s="52">
        <v>24</v>
      </c>
      <c r="S25" s="52">
        <v>28</v>
      </c>
      <c r="T25" s="52">
        <v>40</v>
      </c>
      <c r="U25" s="52">
        <v>44</v>
      </c>
      <c r="V25" s="52">
        <v>71</v>
      </c>
      <c r="W25" s="52">
        <v>90</v>
      </c>
      <c r="X25" s="52">
        <v>117</v>
      </c>
      <c r="Y25" s="52">
        <v>161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121</v>
      </c>
      <c r="D27" s="52">
        <v>121</v>
      </c>
      <c r="E27" s="52">
        <v>125</v>
      </c>
      <c r="F27" s="52">
        <v>136</v>
      </c>
      <c r="G27" s="52">
        <v>162</v>
      </c>
      <c r="H27" s="52">
        <v>201</v>
      </c>
      <c r="I27" s="52">
        <v>190</v>
      </c>
      <c r="J27" s="52">
        <v>256</v>
      </c>
      <c r="K27" s="52">
        <v>353</v>
      </c>
      <c r="L27" s="52">
        <v>409</v>
      </c>
      <c r="M27" s="52">
        <v>418</v>
      </c>
      <c r="N27" s="52">
        <v>425</v>
      </c>
      <c r="O27" s="52">
        <v>424</v>
      </c>
      <c r="P27" s="52">
        <v>411</v>
      </c>
      <c r="Q27" s="52">
        <v>458</v>
      </c>
      <c r="R27" s="52">
        <v>555</v>
      </c>
      <c r="S27" s="52">
        <v>686</v>
      </c>
      <c r="T27" s="52">
        <v>879</v>
      </c>
      <c r="U27" s="52">
        <v>1090</v>
      </c>
      <c r="V27" s="52">
        <v>1484</v>
      </c>
      <c r="W27" s="52">
        <v>1987</v>
      </c>
      <c r="X27" s="52">
        <v>2554</v>
      </c>
      <c r="Y27" s="52">
        <v>3234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2</v>
      </c>
      <c r="H28" s="52">
        <v>1</v>
      </c>
      <c r="I28" s="52">
        <v>4</v>
      </c>
      <c r="J28" s="52">
        <v>6</v>
      </c>
      <c r="K28" s="52">
        <v>9</v>
      </c>
      <c r="L28" s="52">
        <v>3</v>
      </c>
      <c r="M28" s="52">
        <v>2</v>
      </c>
      <c r="N28" s="52">
        <v>8</v>
      </c>
      <c r="O28" s="52">
        <v>11</v>
      </c>
      <c r="P28" s="52">
        <v>24</v>
      </c>
      <c r="Q28" s="52">
        <v>33</v>
      </c>
      <c r="R28" s="52">
        <v>37</v>
      </c>
      <c r="S28" s="52">
        <v>46</v>
      </c>
      <c r="T28" s="52">
        <v>59</v>
      </c>
      <c r="U28" s="52">
        <v>85</v>
      </c>
      <c r="V28" s="52">
        <v>127</v>
      </c>
      <c r="W28" s="52">
        <v>158</v>
      </c>
      <c r="X28" s="52">
        <v>230</v>
      </c>
      <c r="Y28" s="52">
        <v>310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150</v>
      </c>
      <c r="D30" s="52">
        <v>150</v>
      </c>
      <c r="E30" s="52">
        <v>155</v>
      </c>
      <c r="F30" s="52">
        <v>166</v>
      </c>
      <c r="G30" s="52">
        <v>195</v>
      </c>
      <c r="H30" s="52">
        <v>244</v>
      </c>
      <c r="I30" s="52">
        <v>222</v>
      </c>
      <c r="J30" s="52">
        <v>281</v>
      </c>
      <c r="K30" s="52">
        <v>381</v>
      </c>
      <c r="L30" s="52">
        <v>433</v>
      </c>
      <c r="M30" s="52">
        <v>393</v>
      </c>
      <c r="N30" s="52">
        <v>360</v>
      </c>
      <c r="O30" s="52">
        <v>340</v>
      </c>
      <c r="P30" s="52">
        <v>314</v>
      </c>
      <c r="Q30" s="52">
        <v>340</v>
      </c>
      <c r="R30" s="52">
        <v>389</v>
      </c>
      <c r="S30" s="52">
        <v>442</v>
      </c>
      <c r="T30" s="52">
        <v>540</v>
      </c>
      <c r="U30" s="52">
        <v>664</v>
      </c>
      <c r="V30" s="52">
        <v>893</v>
      </c>
      <c r="W30" s="52">
        <v>1182</v>
      </c>
      <c r="X30" s="52">
        <v>1416</v>
      </c>
      <c r="Y30" s="52">
        <v>1857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18</v>
      </c>
      <c r="D31" s="36">
        <v>17</v>
      </c>
      <c r="E31" s="36">
        <v>19</v>
      </c>
      <c r="F31" s="36">
        <v>20</v>
      </c>
      <c r="G31" s="36">
        <v>19</v>
      </c>
      <c r="H31" s="36">
        <v>26</v>
      </c>
      <c r="I31" s="36">
        <v>19</v>
      </c>
      <c r="J31" s="36">
        <v>22</v>
      </c>
      <c r="K31" s="36">
        <v>36</v>
      </c>
      <c r="L31" s="36">
        <v>33</v>
      </c>
      <c r="M31" s="36">
        <v>67</v>
      </c>
      <c r="N31" s="36">
        <v>108</v>
      </c>
      <c r="O31" s="36">
        <v>121</v>
      </c>
      <c r="P31" s="36">
        <v>136</v>
      </c>
      <c r="Q31" s="36">
        <v>164</v>
      </c>
      <c r="R31" s="36">
        <v>237</v>
      </c>
      <c r="S31" s="36">
        <v>329</v>
      </c>
      <c r="T31" s="36">
        <v>438</v>
      </c>
      <c r="U31" s="36">
        <v>564</v>
      </c>
      <c r="V31" s="36">
        <v>776</v>
      </c>
      <c r="W31" s="36">
        <v>1068</v>
      </c>
      <c r="X31" s="36">
        <v>1479</v>
      </c>
      <c r="Y31" s="36">
        <v>1854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248</v>
      </c>
      <c r="D35" s="52">
        <v>413</v>
      </c>
      <c r="E35" s="52">
        <v>365</v>
      </c>
      <c r="F35" s="52">
        <v>362</v>
      </c>
      <c r="G35" s="52">
        <v>253</v>
      </c>
      <c r="H35" s="52">
        <v>336</v>
      </c>
      <c r="I35" s="52">
        <v>256</v>
      </c>
      <c r="J35" s="52">
        <v>312</v>
      </c>
      <c r="K35" s="52">
        <v>227</v>
      </c>
      <c r="L35" s="52">
        <v>336</v>
      </c>
      <c r="M35" s="52">
        <v>271</v>
      </c>
      <c r="N35" s="52">
        <v>507</v>
      </c>
      <c r="O35" s="52">
        <v>1147</v>
      </c>
      <c r="P35" s="52">
        <v>1766</v>
      </c>
      <c r="Q35" s="52">
        <v>2372</v>
      </c>
      <c r="R35" s="52">
        <v>2003</v>
      </c>
      <c r="S35" s="52">
        <v>2702</v>
      </c>
      <c r="T35" s="52">
        <v>4193</v>
      </c>
      <c r="U35" s="52">
        <v>5954</v>
      </c>
      <c r="V35" s="52">
        <v>8562</v>
      </c>
      <c r="W35" s="52">
        <v>13379</v>
      </c>
      <c r="X35" s="52">
        <v>17814</v>
      </c>
      <c r="Y35" s="52">
        <v>14008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24</v>
      </c>
      <c r="D37" s="52">
        <v>27</v>
      </c>
      <c r="E37" s="52">
        <v>16</v>
      </c>
      <c r="F37" s="52">
        <v>23</v>
      </c>
      <c r="G37" s="52">
        <v>27</v>
      </c>
      <c r="H37" s="52">
        <v>32</v>
      </c>
      <c r="I37" s="52">
        <v>33</v>
      </c>
      <c r="J37" s="52">
        <v>41</v>
      </c>
      <c r="K37" s="52">
        <v>43</v>
      </c>
      <c r="L37" s="52">
        <v>55</v>
      </c>
      <c r="M37" s="52">
        <v>58</v>
      </c>
      <c r="N37" s="52">
        <v>84</v>
      </c>
      <c r="O37" s="52">
        <v>163</v>
      </c>
      <c r="P37" s="52">
        <v>485</v>
      </c>
      <c r="Q37" s="52">
        <v>920</v>
      </c>
      <c r="R37" s="52">
        <v>1160</v>
      </c>
      <c r="S37" s="52">
        <v>1176</v>
      </c>
      <c r="T37" s="52">
        <v>1494</v>
      </c>
      <c r="U37" s="52">
        <v>2156</v>
      </c>
      <c r="V37" s="52">
        <v>3626</v>
      </c>
      <c r="W37" s="52">
        <v>8253</v>
      </c>
      <c r="X37" s="52">
        <v>15139</v>
      </c>
      <c r="Y37" s="52">
        <v>17047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55</v>
      </c>
      <c r="D39" s="52">
        <v>87</v>
      </c>
      <c r="E39" s="52">
        <v>48</v>
      </c>
      <c r="F39" s="52">
        <v>42</v>
      </c>
      <c r="G39" s="52">
        <v>36</v>
      </c>
      <c r="H39" s="52">
        <v>49</v>
      </c>
      <c r="I39" s="52">
        <v>8</v>
      </c>
      <c r="J39" s="52">
        <v>6</v>
      </c>
      <c r="K39" s="52">
        <v>25</v>
      </c>
      <c r="L39" s="52">
        <v>31</v>
      </c>
      <c r="M39" s="52">
        <v>21</v>
      </c>
      <c r="N39" s="52">
        <v>34</v>
      </c>
      <c r="O39" s="52">
        <v>74</v>
      </c>
      <c r="P39" s="52">
        <v>72</v>
      </c>
      <c r="Q39" s="52">
        <v>53</v>
      </c>
      <c r="R39" s="52">
        <v>110</v>
      </c>
      <c r="S39" s="52">
        <v>201</v>
      </c>
      <c r="T39" s="52">
        <v>303</v>
      </c>
      <c r="U39" s="52">
        <v>347</v>
      </c>
      <c r="V39" s="52">
        <v>312</v>
      </c>
      <c r="W39" s="52">
        <v>273</v>
      </c>
      <c r="X39" s="52">
        <v>210</v>
      </c>
      <c r="Y39" s="52">
        <v>314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257</v>
      </c>
      <c r="D41" s="52">
        <v>406</v>
      </c>
      <c r="E41" s="52">
        <v>403</v>
      </c>
      <c r="F41" s="52">
        <v>420</v>
      </c>
      <c r="G41" s="52">
        <v>345</v>
      </c>
      <c r="H41" s="52">
        <v>452</v>
      </c>
      <c r="I41" s="52">
        <v>370</v>
      </c>
      <c r="J41" s="52">
        <v>452</v>
      </c>
      <c r="K41" s="52">
        <v>466</v>
      </c>
      <c r="L41" s="52">
        <v>611</v>
      </c>
      <c r="M41" s="52">
        <v>508</v>
      </c>
      <c r="N41" s="52">
        <v>669</v>
      </c>
      <c r="O41" s="52">
        <v>1265</v>
      </c>
      <c r="P41" s="52">
        <v>1823</v>
      </c>
      <c r="Q41" s="52">
        <v>2414</v>
      </c>
      <c r="R41" s="52">
        <v>2063</v>
      </c>
      <c r="S41" s="52">
        <v>2704</v>
      </c>
      <c r="T41" s="52">
        <v>4076</v>
      </c>
      <c r="U41" s="52">
        <v>5811</v>
      </c>
      <c r="V41" s="52">
        <v>8362</v>
      </c>
      <c r="W41" s="52">
        <v>13121</v>
      </c>
      <c r="X41" s="52">
        <v>16769</v>
      </c>
      <c r="Y41" s="52">
        <v>13641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20</v>
      </c>
      <c r="D42" s="52">
        <v>4</v>
      </c>
      <c r="E42" s="52">
        <v>2</v>
      </c>
      <c r="F42" s="52">
        <v>0</v>
      </c>
      <c r="G42" s="52">
        <v>3</v>
      </c>
      <c r="H42" s="52">
        <v>4</v>
      </c>
      <c r="I42" s="52">
        <v>17</v>
      </c>
      <c r="J42" s="52">
        <v>44</v>
      </c>
      <c r="K42" s="52">
        <v>31</v>
      </c>
      <c r="L42" s="52">
        <v>23</v>
      </c>
      <c r="M42" s="52">
        <v>34</v>
      </c>
      <c r="N42" s="52">
        <v>87</v>
      </c>
      <c r="O42" s="52">
        <v>67</v>
      </c>
      <c r="P42" s="52">
        <v>156</v>
      </c>
      <c r="Q42" s="52">
        <v>195</v>
      </c>
      <c r="R42" s="52">
        <v>178</v>
      </c>
      <c r="S42" s="52">
        <v>222</v>
      </c>
      <c r="T42" s="52">
        <v>417</v>
      </c>
      <c r="U42" s="52">
        <v>628</v>
      </c>
      <c r="V42" s="52">
        <v>1131</v>
      </c>
      <c r="W42" s="52">
        <v>1715</v>
      </c>
      <c r="X42" s="52">
        <v>3114</v>
      </c>
      <c r="Y42" s="52">
        <v>2950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285</v>
      </c>
      <c r="D44" s="52">
        <v>497</v>
      </c>
      <c r="E44" s="52">
        <v>455</v>
      </c>
      <c r="F44" s="52">
        <v>397</v>
      </c>
      <c r="G44" s="52">
        <v>286</v>
      </c>
      <c r="H44" s="52">
        <v>391</v>
      </c>
      <c r="I44" s="52">
        <v>294</v>
      </c>
      <c r="J44" s="52">
        <v>373</v>
      </c>
      <c r="K44" s="52">
        <v>316</v>
      </c>
      <c r="L44" s="52">
        <v>403</v>
      </c>
      <c r="M44" s="52">
        <v>311</v>
      </c>
      <c r="N44" s="52">
        <v>441</v>
      </c>
      <c r="O44" s="52">
        <v>958</v>
      </c>
      <c r="P44" s="52">
        <v>875</v>
      </c>
      <c r="Q44" s="52">
        <v>1177</v>
      </c>
      <c r="R44" s="52">
        <v>1128</v>
      </c>
      <c r="S44" s="52">
        <v>1994</v>
      </c>
      <c r="T44" s="52">
        <v>2734</v>
      </c>
      <c r="U44" s="52">
        <v>3525</v>
      </c>
      <c r="V44" s="52">
        <v>4199</v>
      </c>
      <c r="W44" s="52">
        <v>6796</v>
      </c>
      <c r="X44" s="52">
        <v>7302</v>
      </c>
      <c r="Y44" s="52">
        <v>6893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47</v>
      </c>
      <c r="D45" s="36">
        <v>0</v>
      </c>
      <c r="E45" s="36">
        <v>0</v>
      </c>
      <c r="F45" s="36">
        <v>64</v>
      </c>
      <c r="G45" s="36">
        <v>93</v>
      </c>
      <c r="H45" s="36">
        <v>122</v>
      </c>
      <c r="I45" s="36">
        <v>102</v>
      </c>
      <c r="J45" s="36">
        <v>131</v>
      </c>
      <c r="K45" s="36">
        <v>202</v>
      </c>
      <c r="L45" s="36">
        <v>260</v>
      </c>
      <c r="M45" s="36">
        <v>255</v>
      </c>
      <c r="N45" s="36">
        <v>348</v>
      </c>
      <c r="O45" s="36">
        <v>443</v>
      </c>
      <c r="P45" s="36">
        <v>1171</v>
      </c>
      <c r="Q45" s="36">
        <v>1482</v>
      </c>
      <c r="R45" s="36">
        <v>1233</v>
      </c>
      <c r="S45" s="36">
        <v>1144</v>
      </c>
      <c r="T45" s="36">
        <v>2062</v>
      </c>
      <c r="U45" s="36">
        <v>3270</v>
      </c>
      <c r="V45" s="36">
        <v>5593</v>
      </c>
      <c r="W45" s="36">
        <v>8328</v>
      </c>
      <c r="X45" s="36">
        <v>12785</v>
      </c>
      <c r="Y45" s="36">
        <v>10018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85</v>
      </c>
      <c r="D49" s="52">
        <v>139</v>
      </c>
      <c r="E49" s="52">
        <v>121</v>
      </c>
      <c r="F49" s="52">
        <v>123</v>
      </c>
      <c r="G49" s="52">
        <v>88</v>
      </c>
      <c r="H49" s="52">
        <v>104</v>
      </c>
      <c r="I49" s="52">
        <v>74</v>
      </c>
      <c r="J49" s="52">
        <v>93</v>
      </c>
      <c r="K49" s="52">
        <v>67</v>
      </c>
      <c r="L49" s="52">
        <v>97</v>
      </c>
      <c r="M49" s="52">
        <v>75</v>
      </c>
      <c r="N49" s="52">
        <v>130</v>
      </c>
      <c r="O49" s="52">
        <v>325</v>
      </c>
      <c r="P49" s="52">
        <v>965</v>
      </c>
      <c r="Q49" s="52">
        <v>1136</v>
      </c>
      <c r="R49" s="52">
        <v>698</v>
      </c>
      <c r="S49" s="52">
        <v>758</v>
      </c>
      <c r="T49" s="52">
        <v>1259</v>
      </c>
      <c r="U49" s="52">
        <v>1845</v>
      </c>
      <c r="V49" s="52">
        <v>2540</v>
      </c>
      <c r="W49" s="52">
        <v>3931</v>
      </c>
      <c r="X49" s="52">
        <v>5302</v>
      </c>
      <c r="Y49" s="52">
        <v>4199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5</v>
      </c>
      <c r="E51" s="52">
        <v>6</v>
      </c>
      <c r="F51" s="52">
        <v>8</v>
      </c>
      <c r="G51" s="52">
        <v>7</v>
      </c>
      <c r="H51" s="52">
        <v>11</v>
      </c>
      <c r="I51" s="52">
        <v>9</v>
      </c>
      <c r="J51" s="52">
        <v>14</v>
      </c>
      <c r="K51" s="52">
        <v>12</v>
      </c>
      <c r="L51" s="52">
        <v>21</v>
      </c>
      <c r="M51" s="52">
        <v>18</v>
      </c>
      <c r="N51" s="52">
        <v>36</v>
      </c>
      <c r="O51" s="52">
        <v>100</v>
      </c>
      <c r="P51" s="52">
        <v>328</v>
      </c>
      <c r="Q51" s="52">
        <v>424</v>
      </c>
      <c r="R51" s="52">
        <v>284</v>
      </c>
      <c r="S51" s="52">
        <v>341</v>
      </c>
      <c r="T51" s="52">
        <v>676</v>
      </c>
      <c r="U51" s="52">
        <v>1143</v>
      </c>
      <c r="V51" s="52">
        <v>1869</v>
      </c>
      <c r="W51" s="52">
        <v>3194</v>
      </c>
      <c r="X51" s="52">
        <v>4435</v>
      </c>
      <c r="Y51" s="52">
        <v>3558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14</v>
      </c>
      <c r="D53" s="52">
        <v>24</v>
      </c>
      <c r="E53" s="52">
        <v>13</v>
      </c>
      <c r="F53" s="52">
        <v>11</v>
      </c>
      <c r="G53" s="52">
        <v>8</v>
      </c>
      <c r="H53" s="52">
        <v>10</v>
      </c>
      <c r="I53" s="52">
        <v>2</v>
      </c>
      <c r="J53" s="52">
        <v>1</v>
      </c>
      <c r="K53" s="52">
        <v>3</v>
      </c>
      <c r="L53" s="52">
        <v>5</v>
      </c>
      <c r="M53" s="52">
        <v>3</v>
      </c>
      <c r="N53" s="52">
        <v>6</v>
      </c>
      <c r="O53" s="52">
        <v>18</v>
      </c>
      <c r="P53" s="52">
        <v>35</v>
      </c>
      <c r="Q53" s="52">
        <v>24</v>
      </c>
      <c r="R53" s="52">
        <v>33</v>
      </c>
      <c r="S53" s="52">
        <v>50</v>
      </c>
      <c r="T53" s="52">
        <v>82</v>
      </c>
      <c r="U53" s="52">
        <v>96</v>
      </c>
      <c r="V53" s="52">
        <v>83</v>
      </c>
      <c r="W53" s="52">
        <v>74</v>
      </c>
      <c r="X53" s="52">
        <v>58</v>
      </c>
      <c r="Y53" s="52">
        <v>81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66</v>
      </c>
      <c r="D55" s="52">
        <v>114</v>
      </c>
      <c r="E55" s="52">
        <v>107</v>
      </c>
      <c r="F55" s="52">
        <v>112</v>
      </c>
      <c r="G55" s="52">
        <v>79</v>
      </c>
      <c r="H55" s="52">
        <v>93</v>
      </c>
      <c r="I55" s="52">
        <v>69</v>
      </c>
      <c r="J55" s="52">
        <v>84</v>
      </c>
      <c r="K55" s="52">
        <v>60</v>
      </c>
      <c r="L55" s="52">
        <v>89</v>
      </c>
      <c r="M55" s="52">
        <v>67</v>
      </c>
      <c r="N55" s="52">
        <v>109</v>
      </c>
      <c r="O55" s="52">
        <v>291</v>
      </c>
      <c r="P55" s="52">
        <v>856</v>
      </c>
      <c r="Q55" s="52">
        <v>1030</v>
      </c>
      <c r="R55" s="52">
        <v>612</v>
      </c>
      <c r="S55" s="52">
        <v>654</v>
      </c>
      <c r="T55" s="52">
        <v>1067</v>
      </c>
      <c r="U55" s="52">
        <v>1577</v>
      </c>
      <c r="V55" s="52">
        <v>2162</v>
      </c>
      <c r="W55" s="52">
        <v>3409</v>
      </c>
      <c r="X55" s="52">
        <v>4420</v>
      </c>
      <c r="Y55" s="52">
        <v>3384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1</v>
      </c>
      <c r="E56" s="52">
        <v>1</v>
      </c>
      <c r="F56" s="52">
        <v>0</v>
      </c>
      <c r="G56" s="52">
        <v>1</v>
      </c>
      <c r="H56" s="52">
        <v>1</v>
      </c>
      <c r="I56" s="52">
        <v>3</v>
      </c>
      <c r="J56" s="52">
        <v>8</v>
      </c>
      <c r="K56" s="52">
        <v>4</v>
      </c>
      <c r="L56" s="52">
        <v>3</v>
      </c>
      <c r="M56" s="52">
        <v>5</v>
      </c>
      <c r="N56" s="52">
        <v>15</v>
      </c>
      <c r="O56" s="52">
        <v>16</v>
      </c>
      <c r="P56" s="52">
        <v>74</v>
      </c>
      <c r="Q56" s="52">
        <v>82</v>
      </c>
      <c r="R56" s="52">
        <v>53</v>
      </c>
      <c r="S56" s="52">
        <v>54</v>
      </c>
      <c r="T56" s="52">
        <v>110</v>
      </c>
      <c r="U56" s="52">
        <v>172</v>
      </c>
      <c r="V56" s="52">
        <v>295</v>
      </c>
      <c r="W56" s="52">
        <v>448</v>
      </c>
      <c r="X56" s="52">
        <v>824</v>
      </c>
      <c r="Y56" s="52">
        <v>734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73</v>
      </c>
      <c r="D58" s="52">
        <v>139</v>
      </c>
      <c r="E58" s="52">
        <v>121</v>
      </c>
      <c r="F58" s="52">
        <v>106</v>
      </c>
      <c r="G58" s="52">
        <v>66</v>
      </c>
      <c r="H58" s="52">
        <v>79</v>
      </c>
      <c r="I58" s="52">
        <v>55</v>
      </c>
      <c r="J58" s="52">
        <v>69</v>
      </c>
      <c r="K58" s="52">
        <v>41</v>
      </c>
      <c r="L58" s="52">
        <v>59</v>
      </c>
      <c r="M58" s="52">
        <v>41</v>
      </c>
      <c r="N58" s="52">
        <v>72</v>
      </c>
      <c r="O58" s="52">
        <v>222</v>
      </c>
      <c r="P58" s="52">
        <v>413</v>
      </c>
      <c r="Q58" s="52">
        <v>504</v>
      </c>
      <c r="R58" s="52">
        <v>336</v>
      </c>
      <c r="S58" s="52">
        <v>482</v>
      </c>
      <c r="T58" s="52">
        <v>715</v>
      </c>
      <c r="U58" s="52">
        <v>955</v>
      </c>
      <c r="V58" s="52">
        <v>1090</v>
      </c>
      <c r="W58" s="52">
        <v>1768</v>
      </c>
      <c r="X58" s="52">
        <v>1929</v>
      </c>
      <c r="Y58" s="52">
        <v>1714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12</v>
      </c>
      <c r="D59" s="36">
        <v>0</v>
      </c>
      <c r="E59" s="36">
        <v>0</v>
      </c>
      <c r="F59" s="36">
        <v>17</v>
      </c>
      <c r="G59" s="36">
        <v>22</v>
      </c>
      <c r="H59" s="36">
        <v>25</v>
      </c>
      <c r="I59" s="36">
        <v>19</v>
      </c>
      <c r="J59" s="36">
        <v>24</v>
      </c>
      <c r="K59" s="36">
        <v>26</v>
      </c>
      <c r="L59" s="36">
        <v>38</v>
      </c>
      <c r="M59" s="36">
        <v>34</v>
      </c>
      <c r="N59" s="36">
        <v>58</v>
      </c>
      <c r="O59" s="36">
        <v>103</v>
      </c>
      <c r="P59" s="36">
        <v>552</v>
      </c>
      <c r="Q59" s="36">
        <v>632</v>
      </c>
      <c r="R59" s="36">
        <v>362</v>
      </c>
      <c r="S59" s="36">
        <v>276</v>
      </c>
      <c r="T59" s="36">
        <v>544</v>
      </c>
      <c r="U59" s="36">
        <v>890</v>
      </c>
      <c r="V59" s="36">
        <v>1450</v>
      </c>
      <c r="W59" s="36">
        <v>2163</v>
      </c>
      <c r="X59" s="36">
        <v>3373</v>
      </c>
      <c r="Y59" s="36">
        <v>2485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163</v>
      </c>
      <c r="D63" s="52">
        <v>274</v>
      </c>
      <c r="E63" s="52">
        <v>244</v>
      </c>
      <c r="F63" s="52">
        <v>239</v>
      </c>
      <c r="G63" s="52">
        <v>165</v>
      </c>
      <c r="H63" s="52">
        <v>232</v>
      </c>
      <c r="I63" s="52">
        <v>182</v>
      </c>
      <c r="J63" s="52">
        <v>219</v>
      </c>
      <c r="K63" s="52">
        <v>160</v>
      </c>
      <c r="L63" s="52">
        <v>239</v>
      </c>
      <c r="M63" s="52">
        <v>196</v>
      </c>
      <c r="N63" s="52">
        <v>377</v>
      </c>
      <c r="O63" s="52">
        <v>822</v>
      </c>
      <c r="P63" s="52">
        <v>801</v>
      </c>
      <c r="Q63" s="52">
        <v>1236</v>
      </c>
      <c r="R63" s="52">
        <v>1305</v>
      </c>
      <c r="S63" s="52">
        <v>1944</v>
      </c>
      <c r="T63" s="52">
        <v>2934</v>
      </c>
      <c r="U63" s="52">
        <v>4109</v>
      </c>
      <c r="V63" s="52">
        <v>6022</v>
      </c>
      <c r="W63" s="52">
        <v>9448</v>
      </c>
      <c r="X63" s="52">
        <v>12512</v>
      </c>
      <c r="Y63" s="52">
        <v>9809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22</v>
      </c>
      <c r="D65" s="52">
        <v>22</v>
      </c>
      <c r="E65" s="52">
        <v>10</v>
      </c>
      <c r="F65" s="52">
        <v>15</v>
      </c>
      <c r="G65" s="52">
        <v>20</v>
      </c>
      <c r="H65" s="52">
        <v>21</v>
      </c>
      <c r="I65" s="52">
        <v>24</v>
      </c>
      <c r="J65" s="52">
        <v>27</v>
      </c>
      <c r="K65" s="52">
        <v>31</v>
      </c>
      <c r="L65" s="52">
        <v>34</v>
      </c>
      <c r="M65" s="52">
        <v>40</v>
      </c>
      <c r="N65" s="52">
        <v>48</v>
      </c>
      <c r="O65" s="52">
        <v>63</v>
      </c>
      <c r="P65" s="52">
        <v>157</v>
      </c>
      <c r="Q65" s="52">
        <v>496</v>
      </c>
      <c r="R65" s="52">
        <v>876</v>
      </c>
      <c r="S65" s="52">
        <v>835</v>
      </c>
      <c r="T65" s="52">
        <v>818</v>
      </c>
      <c r="U65" s="52">
        <v>1013</v>
      </c>
      <c r="V65" s="52">
        <v>1757</v>
      </c>
      <c r="W65" s="52">
        <v>5059</v>
      </c>
      <c r="X65" s="52">
        <v>10704</v>
      </c>
      <c r="Y65" s="52">
        <v>13489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41</v>
      </c>
      <c r="D67" s="52">
        <f t="shared" si="0"/>
        <v>63</v>
      </c>
      <c r="E67" s="52">
        <f t="shared" si="0"/>
        <v>35</v>
      </c>
      <c r="F67" s="52">
        <f t="shared" si="0"/>
        <v>31</v>
      </c>
      <c r="G67" s="52">
        <f t="shared" si="0"/>
        <v>28</v>
      </c>
      <c r="H67" s="52">
        <f t="shared" si="0"/>
        <v>39</v>
      </c>
      <c r="I67" s="52">
        <f t="shared" si="0"/>
        <v>6</v>
      </c>
      <c r="J67" s="52">
        <f t="shared" si="0"/>
        <v>5</v>
      </c>
      <c r="K67" s="52">
        <f t="shared" si="0"/>
        <v>22</v>
      </c>
      <c r="L67" s="52">
        <f t="shared" si="0"/>
        <v>26</v>
      </c>
      <c r="M67" s="52">
        <f t="shared" si="0"/>
        <v>18</v>
      </c>
      <c r="N67" s="52">
        <f t="shared" si="0"/>
        <v>28</v>
      </c>
      <c r="O67" s="52">
        <f t="shared" si="0"/>
        <v>56</v>
      </c>
      <c r="P67" s="52">
        <f t="shared" si="0"/>
        <v>37</v>
      </c>
      <c r="Q67" s="52">
        <f t="shared" si="0"/>
        <v>29</v>
      </c>
      <c r="R67" s="52">
        <f t="shared" ref="R67:V67" si="1">R39-R53</f>
        <v>77</v>
      </c>
      <c r="S67" s="52">
        <f t="shared" si="1"/>
        <v>151</v>
      </c>
      <c r="T67" s="52">
        <f t="shared" si="1"/>
        <v>221</v>
      </c>
      <c r="U67" s="52">
        <f t="shared" si="1"/>
        <v>251</v>
      </c>
      <c r="V67" s="52">
        <f t="shared" si="1"/>
        <v>229</v>
      </c>
      <c r="W67" s="52">
        <f t="shared" ref="W67:Y67" si="2">W39-W53</f>
        <v>199</v>
      </c>
      <c r="X67" s="52">
        <f t="shared" si="2"/>
        <v>152</v>
      </c>
      <c r="Y67" s="52">
        <f t="shared" si="2"/>
        <v>233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191</v>
      </c>
      <c r="D69" s="52">
        <f t="shared" si="6"/>
        <v>292</v>
      </c>
      <c r="E69" s="52">
        <f t="shared" si="6"/>
        <v>296</v>
      </c>
      <c r="F69" s="52">
        <f t="shared" si="6"/>
        <v>308</v>
      </c>
      <c r="G69" s="52">
        <f t="shared" si="6"/>
        <v>266</v>
      </c>
      <c r="H69" s="52">
        <f t="shared" si="6"/>
        <v>359</v>
      </c>
      <c r="I69" s="52">
        <f t="shared" si="6"/>
        <v>301</v>
      </c>
      <c r="J69" s="52">
        <f t="shared" si="6"/>
        <v>368</v>
      </c>
      <c r="K69" s="52">
        <f t="shared" si="6"/>
        <v>406</v>
      </c>
      <c r="L69" s="52">
        <f t="shared" si="6"/>
        <v>522</v>
      </c>
      <c r="M69" s="52">
        <f t="shared" si="6"/>
        <v>441</v>
      </c>
      <c r="N69" s="52">
        <f t="shared" si="6"/>
        <v>560</v>
      </c>
      <c r="O69" s="52">
        <f t="shared" si="6"/>
        <v>974</v>
      </c>
      <c r="P69" s="52">
        <f t="shared" si="6"/>
        <v>967</v>
      </c>
      <c r="Q69" s="52">
        <f t="shared" si="6"/>
        <v>1384</v>
      </c>
      <c r="R69" s="52">
        <f t="shared" ref="R69:V69" si="7">R41-R55</f>
        <v>1451</v>
      </c>
      <c r="S69" s="52">
        <f t="shared" si="7"/>
        <v>2050</v>
      </c>
      <c r="T69" s="52">
        <f t="shared" si="7"/>
        <v>3009</v>
      </c>
      <c r="U69" s="52">
        <f t="shared" si="7"/>
        <v>4234</v>
      </c>
      <c r="V69" s="52">
        <f t="shared" si="7"/>
        <v>6200</v>
      </c>
      <c r="W69" s="52">
        <f t="shared" ref="W69:Y69" si="8">W41-W55</f>
        <v>9712</v>
      </c>
      <c r="X69" s="52">
        <f t="shared" si="8"/>
        <v>12349</v>
      </c>
      <c r="Y69" s="52">
        <f t="shared" si="8"/>
        <v>10257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</v>
      </c>
      <c r="D70" s="52">
        <f t="shared" si="9"/>
        <v>3</v>
      </c>
      <c r="E70" s="52">
        <f t="shared" si="9"/>
        <v>1</v>
      </c>
      <c r="F70" s="52">
        <f t="shared" si="9"/>
        <v>0</v>
      </c>
      <c r="G70" s="52">
        <f t="shared" si="9"/>
        <v>2</v>
      </c>
      <c r="H70" s="52">
        <f t="shared" si="9"/>
        <v>3</v>
      </c>
      <c r="I70" s="52">
        <f t="shared" si="9"/>
        <v>14</v>
      </c>
      <c r="J70" s="52">
        <f t="shared" si="9"/>
        <v>36</v>
      </c>
      <c r="K70" s="52">
        <f t="shared" si="9"/>
        <v>27</v>
      </c>
      <c r="L70" s="52">
        <f t="shared" si="9"/>
        <v>20</v>
      </c>
      <c r="M70" s="52">
        <f t="shared" si="9"/>
        <v>29</v>
      </c>
      <c r="N70" s="52">
        <f t="shared" si="9"/>
        <v>72</v>
      </c>
      <c r="O70" s="52">
        <f t="shared" si="9"/>
        <v>51</v>
      </c>
      <c r="P70" s="52">
        <f t="shared" si="9"/>
        <v>82</v>
      </c>
      <c r="Q70" s="52">
        <f t="shared" si="9"/>
        <v>113</v>
      </c>
      <c r="R70" s="52">
        <f t="shared" ref="R70:V70" si="10">R42-R56</f>
        <v>125</v>
      </c>
      <c r="S70" s="52">
        <f t="shared" si="10"/>
        <v>168</v>
      </c>
      <c r="T70" s="52">
        <f t="shared" si="10"/>
        <v>307</v>
      </c>
      <c r="U70" s="52">
        <f t="shared" si="10"/>
        <v>456</v>
      </c>
      <c r="V70" s="52">
        <f t="shared" si="10"/>
        <v>836</v>
      </c>
      <c r="W70" s="52">
        <f t="shared" ref="W70:Y70" si="11">W42-W56</f>
        <v>1267</v>
      </c>
      <c r="X70" s="52">
        <f t="shared" si="11"/>
        <v>2290</v>
      </c>
      <c r="Y70" s="52">
        <f t="shared" si="11"/>
        <v>2216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212</v>
      </c>
      <c r="D72" s="52">
        <v>358</v>
      </c>
      <c r="E72" s="52">
        <v>334</v>
      </c>
      <c r="F72" s="52">
        <v>291</v>
      </c>
      <c r="G72" s="52">
        <v>220</v>
      </c>
      <c r="H72" s="52">
        <v>312</v>
      </c>
      <c r="I72" s="52">
        <v>239</v>
      </c>
      <c r="J72" s="52">
        <v>304</v>
      </c>
      <c r="K72" s="52">
        <v>275</v>
      </c>
      <c r="L72" s="52">
        <v>344</v>
      </c>
      <c r="M72" s="52">
        <v>270</v>
      </c>
      <c r="N72" s="52">
        <v>369</v>
      </c>
      <c r="O72" s="52">
        <v>736</v>
      </c>
      <c r="P72" s="52">
        <v>462</v>
      </c>
      <c r="Q72" s="52">
        <v>673</v>
      </c>
      <c r="R72" s="52">
        <v>792</v>
      </c>
      <c r="S72" s="52">
        <v>1512</v>
      </c>
      <c r="T72" s="52">
        <v>2019</v>
      </c>
      <c r="U72" s="52">
        <v>2570</v>
      </c>
      <c r="V72" s="52">
        <v>3109</v>
      </c>
      <c r="W72" s="52">
        <v>5028</v>
      </c>
      <c r="X72" s="52">
        <v>5373</v>
      </c>
      <c r="Y72" s="52">
        <v>5179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35</v>
      </c>
      <c r="D73" s="36">
        <v>0</v>
      </c>
      <c r="E73" s="36">
        <v>0</v>
      </c>
      <c r="F73" s="36">
        <v>47</v>
      </c>
      <c r="G73" s="36">
        <v>71</v>
      </c>
      <c r="H73" s="36">
        <v>97</v>
      </c>
      <c r="I73" s="36">
        <v>83</v>
      </c>
      <c r="J73" s="36">
        <v>107</v>
      </c>
      <c r="K73" s="36">
        <v>176</v>
      </c>
      <c r="L73" s="36">
        <v>222</v>
      </c>
      <c r="M73" s="36">
        <v>221</v>
      </c>
      <c r="N73" s="36">
        <v>290</v>
      </c>
      <c r="O73" s="36">
        <v>340</v>
      </c>
      <c r="P73" s="36">
        <v>619</v>
      </c>
      <c r="Q73" s="36">
        <v>850</v>
      </c>
      <c r="R73" s="36">
        <v>871</v>
      </c>
      <c r="S73" s="36">
        <v>868</v>
      </c>
      <c r="T73" s="36">
        <v>1518</v>
      </c>
      <c r="U73" s="36">
        <v>2380</v>
      </c>
      <c r="V73" s="36">
        <v>4143</v>
      </c>
      <c r="W73" s="36">
        <v>6165</v>
      </c>
      <c r="X73" s="36">
        <v>9412</v>
      </c>
      <c r="Y73" s="36">
        <v>7533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54</v>
      </c>
      <c r="K79" s="138">
        <f>RES_hhdet_numvin!K145</f>
        <v>75</v>
      </c>
      <c r="L79" s="138">
        <f>RES_hhdet_numvin!L145</f>
        <v>155</v>
      </c>
      <c r="M79" s="138">
        <f>RES_hhdet_numvin!M145</f>
        <v>157</v>
      </c>
      <c r="N79" s="138">
        <f>RES_hhdet_numvin!N145</f>
        <v>342</v>
      </c>
      <c r="O79" s="138">
        <f>RES_hhdet_numvin!O145</f>
        <v>869</v>
      </c>
      <c r="P79" s="138">
        <f>RES_hhdet_numvin!P145</f>
        <v>1451</v>
      </c>
      <c r="Q79" s="138">
        <f>RES_hhdet_numvin!Q145</f>
        <v>2074</v>
      </c>
      <c r="R79" s="138">
        <f>RES_hhdet_numvin!R145</f>
        <v>1836</v>
      </c>
      <c r="S79" s="138">
        <f>RES_hhdet_numvin!S145</f>
        <v>2559</v>
      </c>
      <c r="T79" s="138">
        <f>RES_hhdet_numvin!T145</f>
        <v>4066</v>
      </c>
      <c r="U79" s="138">
        <f>RES_hhdet_numvin!U145</f>
        <v>5860</v>
      </c>
      <c r="V79" s="138">
        <f>RES_hhdet_numvin!V145</f>
        <v>8506</v>
      </c>
      <c r="W79" s="138">
        <f>RES_hhdet_numvin!W145</f>
        <v>13354</v>
      </c>
      <c r="X79" s="138">
        <f>RES_hhdet_numvin!X145</f>
        <v>17812</v>
      </c>
      <c r="Y79" s="138">
        <f>RES_hhdet_numvin!Y145</f>
        <v>14008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380</v>
      </c>
      <c r="S81" s="138">
        <f>RES_hhdet_numvin!S147</f>
        <v>682</v>
      </c>
      <c r="T81" s="138">
        <f>RES_hhdet_numvin!T147</f>
        <v>1116</v>
      </c>
      <c r="U81" s="138">
        <f>RES_hhdet_numvin!U147</f>
        <v>1699</v>
      </c>
      <c r="V81" s="138">
        <f>RES_hhdet_numvin!V147</f>
        <v>2558</v>
      </c>
      <c r="W81" s="138">
        <f>RES_hhdet_numvin!W147</f>
        <v>6196</v>
      </c>
      <c r="X81" s="138">
        <f>RES_hhdet_numvin!X147</f>
        <v>13842</v>
      </c>
      <c r="Y81" s="138">
        <f>RES_hhdet_numvin!Y147</f>
        <v>17047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33</v>
      </c>
      <c r="S83" s="138">
        <f>RES_hhdet_numvin!S149</f>
        <v>119</v>
      </c>
      <c r="T83" s="138">
        <f>RES_hhdet_numvin!T149</f>
        <v>235</v>
      </c>
      <c r="U83" s="138">
        <f>RES_hhdet_numvin!U149</f>
        <v>308</v>
      </c>
      <c r="V83" s="138">
        <f>RES_hhdet_numvin!V149</f>
        <v>299</v>
      </c>
      <c r="W83" s="138">
        <f>RES_hhdet_numvin!W149</f>
        <v>271</v>
      </c>
      <c r="X83" s="138">
        <f>RES_hhdet_numvin!X149</f>
        <v>210</v>
      </c>
      <c r="Y83" s="138">
        <f>RES_hhdet_numvin!Y149</f>
        <v>314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664</v>
      </c>
      <c r="S87" s="138">
        <f>RES_hhdet_numvin!S153</f>
        <v>1548</v>
      </c>
      <c r="T87" s="138">
        <f>RES_hhdet_numvin!T153</f>
        <v>3073</v>
      </c>
      <c r="U87" s="138">
        <f>RES_hhdet_numvin!U153</f>
        <v>5070</v>
      </c>
      <c r="V87" s="138">
        <f>RES_hhdet_numvin!V153</f>
        <v>7887</v>
      </c>
      <c r="W87" s="138">
        <f>RES_hhdet_numvin!W153</f>
        <v>12895</v>
      </c>
      <c r="X87" s="138">
        <f>RES_hhdet_numvin!X153</f>
        <v>16725</v>
      </c>
      <c r="Y87" s="138">
        <f>RES_hhdet_numvin!Y153</f>
        <v>13641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59</v>
      </c>
      <c r="S88" s="138">
        <f>RES_hhdet_numvin!S154</f>
        <v>131</v>
      </c>
      <c r="T88" s="138">
        <f>RES_hhdet_numvin!T154</f>
        <v>319</v>
      </c>
      <c r="U88" s="138">
        <f>RES_hhdet_numvin!U154</f>
        <v>554</v>
      </c>
      <c r="V88" s="138">
        <f>RES_hhdet_numvin!V154</f>
        <v>1073</v>
      </c>
      <c r="W88" s="138">
        <f>RES_hhdet_numvin!W154</f>
        <v>1691</v>
      </c>
      <c r="X88" s="138">
        <f>RES_hhdet_numvin!X154</f>
        <v>3109</v>
      </c>
      <c r="Y88" s="138">
        <f>RES_hhdet_numvin!Y154</f>
        <v>2950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368</v>
      </c>
      <c r="S92" s="138">
        <f>RES_hhdet_numvin!S158</f>
        <v>1144</v>
      </c>
      <c r="T92" s="138">
        <f>RES_hhdet_numvin!T158</f>
        <v>2063</v>
      </c>
      <c r="U92" s="138">
        <f>RES_hhdet_numvin!U158</f>
        <v>3077</v>
      </c>
      <c r="V92" s="138">
        <f>RES_hhdet_numvin!V158</f>
        <v>3970</v>
      </c>
      <c r="W92" s="138">
        <f>RES_hhdet_numvin!W158</f>
        <v>6680</v>
      </c>
      <c r="X92" s="138">
        <f>RES_hhdet_numvin!X158</f>
        <v>7287</v>
      </c>
      <c r="Y92" s="138">
        <f>RES_hhdet_numvin!Y158</f>
        <v>6893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393</v>
      </c>
      <c r="S93" s="39">
        <f>RES_hhdet_numvin!S159</f>
        <v>663</v>
      </c>
      <c r="T93" s="39">
        <f>RES_hhdet_numvin!T159</f>
        <v>1557</v>
      </c>
      <c r="U93" s="39">
        <f>RES_hhdet_numvin!U159</f>
        <v>2862</v>
      </c>
      <c r="V93" s="39">
        <f>RES_hhdet_numvin!V159</f>
        <v>5282</v>
      </c>
      <c r="W93" s="39">
        <f>RES_hhdet_numvin!W159</f>
        <v>8177</v>
      </c>
      <c r="X93" s="39">
        <f>RES_hhdet_numvin!X159</f>
        <v>12744</v>
      </c>
      <c r="Y93" s="39">
        <f>RES_hhdet_numvin!Y159</f>
        <v>10018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0.58745318476521979</v>
      </c>
      <c r="C97" s="117">
        <f t="shared" si="12"/>
        <v>0.71086349876681909</v>
      </c>
      <c r="D97" s="117">
        <f t="shared" si="12"/>
        <v>0.91824311717755935</v>
      </c>
      <c r="E97" s="117">
        <f t="shared" si="12"/>
        <v>1.1812464707403219</v>
      </c>
      <c r="F97" s="117">
        <f t="shared" si="12"/>
        <v>1.2595250810005814</v>
      </c>
      <c r="G97" s="117">
        <f t="shared" si="12"/>
        <v>1.3835511054790919</v>
      </c>
      <c r="H97" s="117">
        <f t="shared" si="12"/>
        <v>1.592202745431861</v>
      </c>
      <c r="I97" s="117">
        <f t="shared" si="12"/>
        <v>1.4916724060429498</v>
      </c>
      <c r="J97" s="117">
        <f t="shared" si="12"/>
        <v>1.5957641551819197</v>
      </c>
      <c r="K97" s="117">
        <f t="shared" si="12"/>
        <v>1.6062931720000637</v>
      </c>
      <c r="L97" s="117">
        <f t="shared" si="12"/>
        <v>1.8987079939329141</v>
      </c>
      <c r="M97" s="117">
        <f t="shared" si="12"/>
        <v>1.8206396151117623</v>
      </c>
      <c r="N97" s="117">
        <f t="shared" si="12"/>
        <v>1.7462830178063966</v>
      </c>
      <c r="O97" s="117">
        <f t="shared" si="12"/>
        <v>1.9648839461498713</v>
      </c>
      <c r="P97" s="117">
        <f t="shared" si="12"/>
        <v>2.3425831718825845</v>
      </c>
      <c r="Q97" s="117">
        <f t="shared" si="12"/>
        <v>3.954718287035214</v>
      </c>
      <c r="R97" s="117">
        <f t="shared" ref="R97:V97" si="13">R98+R100+R102+R111</f>
        <v>4.3149742176841803</v>
      </c>
      <c r="S97" s="117">
        <f t="shared" si="13"/>
        <v>5.0163064294058639</v>
      </c>
      <c r="T97" s="117">
        <f t="shared" si="13"/>
        <v>6.6364935761413104</v>
      </c>
      <c r="U97" s="117">
        <f t="shared" si="13"/>
        <v>8.8799695293706797</v>
      </c>
      <c r="V97" s="117">
        <f t="shared" si="13"/>
        <v>12.472715480579319</v>
      </c>
      <c r="W97" s="117">
        <f t="shared" ref="W97:Y97" si="14">W98+W100+W102+W111</f>
        <v>18.400636742126267</v>
      </c>
      <c r="X97" s="117">
        <f t="shared" si="14"/>
        <v>25.569359044762852</v>
      </c>
      <c r="Y97" s="117">
        <f t="shared" si="14"/>
        <v>31.085015964129468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0.35471985083203383</v>
      </c>
      <c r="C98" s="122">
        <f t="shared" si="15"/>
        <v>0.44328881435203665</v>
      </c>
      <c r="D98" s="122">
        <f t="shared" si="15"/>
        <v>0.5660024783597416</v>
      </c>
      <c r="E98" s="122">
        <f t="shared" si="15"/>
        <v>0.74138457015762771</v>
      </c>
      <c r="F98" s="122">
        <f t="shared" si="15"/>
        <v>0.78407328459390602</v>
      </c>
      <c r="G98" s="122">
        <f t="shared" si="15"/>
        <v>0.87461625721270464</v>
      </c>
      <c r="H98" s="122">
        <f t="shared" si="15"/>
        <v>0.99294223275341753</v>
      </c>
      <c r="I98" s="122">
        <f t="shared" si="15"/>
        <v>0.89643539271878747</v>
      </c>
      <c r="J98" s="122">
        <f t="shared" si="15"/>
        <v>0.94815660353217157</v>
      </c>
      <c r="K98" s="122">
        <f t="shared" si="15"/>
        <v>0.95989744747407479</v>
      </c>
      <c r="L98" s="122">
        <f t="shared" si="15"/>
        <v>1.1949564745613779</v>
      </c>
      <c r="M98" s="122">
        <f t="shared" si="15"/>
        <v>1.1175888712119275</v>
      </c>
      <c r="N98" s="122">
        <f t="shared" si="15"/>
        <v>1.0951375196976143</v>
      </c>
      <c r="O98" s="122">
        <f t="shared" si="15"/>
        <v>1.1388414075524098</v>
      </c>
      <c r="P98" s="122">
        <f t="shared" si="15"/>
        <v>1.238480093125494</v>
      </c>
      <c r="Q98" s="122">
        <f t="shared" si="15"/>
        <v>2.2529289873977003</v>
      </c>
      <c r="R98" s="122">
        <f t="shared" si="15"/>
        <v>2.3080254199357944</v>
      </c>
      <c r="S98" s="122">
        <f t="shared" si="15"/>
        <v>2.4424364237704115</v>
      </c>
      <c r="T98" s="122">
        <f t="shared" si="15"/>
        <v>3.2197436256633343</v>
      </c>
      <c r="U98" s="122">
        <f t="shared" si="15"/>
        <v>4.2488591513937592</v>
      </c>
      <c r="V98" s="122">
        <f t="shared" si="15"/>
        <v>5.2368904520570547</v>
      </c>
      <c r="W98" s="122">
        <f t="shared" si="15"/>
        <v>8.6657432176658258</v>
      </c>
      <c r="X98" s="122">
        <f t="shared" si="15"/>
        <v>12.439731990946898</v>
      </c>
      <c r="Y98" s="122">
        <f t="shared" si="15"/>
        <v>14.597806753311795</v>
      </c>
      <c r="DA98" s="130" t="s">
        <v>1706</v>
      </c>
    </row>
    <row r="99" spans="1:105" ht="12" customHeight="1" x14ac:dyDescent="0.25">
      <c r="A99" s="97" t="s">
        <v>53</v>
      </c>
      <c r="B99" s="98">
        <v>0.35471985083203383</v>
      </c>
      <c r="C99" s="98">
        <v>0.44328881435203665</v>
      </c>
      <c r="D99" s="98">
        <v>0.5660024783597416</v>
      </c>
      <c r="E99" s="98">
        <v>0.74138457015762771</v>
      </c>
      <c r="F99" s="98">
        <v>0.78407328459390602</v>
      </c>
      <c r="G99" s="98">
        <v>0.87461625721270464</v>
      </c>
      <c r="H99" s="98">
        <v>0.99294223275341753</v>
      </c>
      <c r="I99" s="98">
        <v>0.89643539271878747</v>
      </c>
      <c r="J99" s="98">
        <v>0.94815660353217157</v>
      </c>
      <c r="K99" s="98">
        <v>0.95989744747407479</v>
      </c>
      <c r="L99" s="98">
        <v>1.1949564745613779</v>
      </c>
      <c r="M99" s="98">
        <v>1.1175888712119275</v>
      </c>
      <c r="N99" s="98">
        <v>1.0951375196976143</v>
      </c>
      <c r="O99" s="98">
        <v>1.1388414075524098</v>
      </c>
      <c r="P99" s="98">
        <v>1.238480093125494</v>
      </c>
      <c r="Q99" s="98">
        <v>2.2529289873977003</v>
      </c>
      <c r="R99" s="98">
        <v>2.3080254199357944</v>
      </c>
      <c r="S99" s="98">
        <v>2.4424364237704115</v>
      </c>
      <c r="T99" s="98">
        <v>3.2197436256633343</v>
      </c>
      <c r="U99" s="98">
        <v>4.2488591513937592</v>
      </c>
      <c r="V99" s="98">
        <v>5.2368904520570547</v>
      </c>
      <c r="W99" s="98">
        <v>8.6657432176658258</v>
      </c>
      <c r="X99" s="98">
        <v>12.439731990946898</v>
      </c>
      <c r="Y99" s="98">
        <v>14.597806753311795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8.7204266657468928E-4</v>
      </c>
      <c r="C100" s="122">
        <f t="shared" si="16"/>
        <v>1.0454056127650237E-3</v>
      </c>
      <c r="D100" s="122">
        <f t="shared" si="16"/>
        <v>1.861952500022966E-3</v>
      </c>
      <c r="E100" s="122">
        <f t="shared" si="16"/>
        <v>3.1586532049213472E-3</v>
      </c>
      <c r="F100" s="122">
        <f t="shared" si="16"/>
        <v>1.8872894496514195E-3</v>
      </c>
      <c r="G100" s="122">
        <f t="shared" si="16"/>
        <v>2.2472858987721118E-3</v>
      </c>
      <c r="H100" s="122">
        <f t="shared" si="16"/>
        <v>3.7805759688759001E-3</v>
      </c>
      <c r="I100" s="122">
        <f t="shared" si="16"/>
        <v>5.6001406941796564E-3</v>
      </c>
      <c r="J100" s="122">
        <f t="shared" si="16"/>
        <v>3.8018825156224162E-3</v>
      </c>
      <c r="K100" s="122">
        <f t="shared" si="16"/>
        <v>4.0817028905408706E-3</v>
      </c>
      <c r="L100" s="122">
        <f t="shared" si="16"/>
        <v>5.3980118980350589E-3</v>
      </c>
      <c r="M100" s="122">
        <f t="shared" si="16"/>
        <v>5.6453327808061579E-3</v>
      </c>
      <c r="N100" s="122">
        <f t="shared" si="16"/>
        <v>1.1982905284694135E-2</v>
      </c>
      <c r="O100" s="122">
        <f t="shared" si="16"/>
        <v>1.0028181225887438E-2</v>
      </c>
      <c r="P100" s="122">
        <f t="shared" si="16"/>
        <v>1.2686271635739665E-2</v>
      </c>
      <c r="Q100" s="122">
        <f t="shared" si="16"/>
        <v>3.6190009117635577E-2</v>
      </c>
      <c r="R100" s="122">
        <f t="shared" si="16"/>
        <v>5.4386800450477682E-2</v>
      </c>
      <c r="S100" s="122">
        <f t="shared" si="16"/>
        <v>7.6257692418426462E-2</v>
      </c>
      <c r="T100" s="122">
        <f t="shared" si="16"/>
        <v>0.11240346312022668</v>
      </c>
      <c r="U100" s="122">
        <f t="shared" si="16"/>
        <v>0.1786755126979542</v>
      </c>
      <c r="V100" s="122">
        <f t="shared" si="16"/>
        <v>0.1228122994045964</v>
      </c>
      <c r="W100" s="122">
        <f t="shared" si="16"/>
        <v>0.67175869514264563</v>
      </c>
      <c r="X100" s="122">
        <f t="shared" si="16"/>
        <v>1.0517737275010168</v>
      </c>
      <c r="Y100" s="122">
        <f t="shared" si="16"/>
        <v>1.1280341543998498</v>
      </c>
      <c r="DA100" s="130" t="s">
        <v>1708</v>
      </c>
    </row>
    <row r="101" spans="1:105" ht="12" customHeight="1" x14ac:dyDescent="0.25">
      <c r="A101" s="97" t="s">
        <v>53</v>
      </c>
      <c r="B101" s="98">
        <v>8.7204266657468928E-4</v>
      </c>
      <c r="C101" s="98">
        <v>1.0454056127650237E-3</v>
      </c>
      <c r="D101" s="98">
        <v>1.861952500022966E-3</v>
      </c>
      <c r="E101" s="98">
        <v>3.1586532049213472E-3</v>
      </c>
      <c r="F101" s="98">
        <v>1.8872894496514195E-3</v>
      </c>
      <c r="G101" s="98">
        <v>2.2472858987721118E-3</v>
      </c>
      <c r="H101" s="98">
        <v>3.7805759688759001E-3</v>
      </c>
      <c r="I101" s="98">
        <v>5.6001406941796564E-3</v>
      </c>
      <c r="J101" s="98">
        <v>3.8018825156224162E-3</v>
      </c>
      <c r="K101" s="98">
        <v>4.0817028905408706E-3</v>
      </c>
      <c r="L101" s="98">
        <v>5.3980118980350589E-3</v>
      </c>
      <c r="M101" s="98">
        <v>5.6453327808061579E-3</v>
      </c>
      <c r="N101" s="98">
        <v>1.1982905284694135E-2</v>
      </c>
      <c r="O101" s="98">
        <v>1.0028181225887438E-2</v>
      </c>
      <c r="P101" s="98">
        <v>1.2686271635739665E-2</v>
      </c>
      <c r="Q101" s="98">
        <v>3.6190009117635577E-2</v>
      </c>
      <c r="R101" s="98">
        <v>5.4386800450477682E-2</v>
      </c>
      <c r="S101" s="98">
        <v>7.6257692418426462E-2</v>
      </c>
      <c r="T101" s="98">
        <v>0.11240346312022668</v>
      </c>
      <c r="U101" s="98">
        <v>0.1786755126979542</v>
      </c>
      <c r="V101" s="98">
        <v>0.1228122994045964</v>
      </c>
      <c r="W101" s="98">
        <v>0.67175869514264563</v>
      </c>
      <c r="X101" s="98">
        <v>1.0517737275010168</v>
      </c>
      <c r="Y101" s="98">
        <v>1.1280341543998498</v>
      </c>
      <c r="DA101" s="63" t="s">
        <v>1709</v>
      </c>
    </row>
    <row r="102" spans="1:105" ht="12" customHeight="1" x14ac:dyDescent="0.25">
      <c r="A102" s="121" t="s">
        <v>55</v>
      </c>
      <c r="B102" s="122">
        <v>0.16582012417379438</v>
      </c>
      <c r="C102" s="122">
        <v>0.18863005141080427</v>
      </c>
      <c r="D102" s="122">
        <v>0.24718383535105157</v>
      </c>
      <c r="E102" s="122">
        <v>0.31203956890321061</v>
      </c>
      <c r="F102" s="122">
        <v>0.33526850326762547</v>
      </c>
      <c r="G102" s="122">
        <v>0.35980475204743684</v>
      </c>
      <c r="H102" s="122">
        <v>0.43634799051906126</v>
      </c>
      <c r="I102" s="122">
        <v>0.43463060582067325</v>
      </c>
      <c r="J102" s="122">
        <v>0.49366214267416969</v>
      </c>
      <c r="K102" s="122">
        <v>0.49472461220999836</v>
      </c>
      <c r="L102" s="122">
        <v>0.53565753430060514</v>
      </c>
      <c r="M102" s="122">
        <v>0.55429935368695626</v>
      </c>
      <c r="N102" s="122">
        <v>0.50489162663268161</v>
      </c>
      <c r="O102" s="122">
        <v>0.64120721370191247</v>
      </c>
      <c r="P102" s="122">
        <v>0.87077489497808824</v>
      </c>
      <c r="Q102" s="122">
        <v>1.352744195913786</v>
      </c>
      <c r="R102" s="122">
        <v>1.600424113707442</v>
      </c>
      <c r="S102" s="122">
        <v>1.9564757052109167</v>
      </c>
      <c r="T102" s="122">
        <v>2.5495079544378796</v>
      </c>
      <c r="U102" s="122">
        <v>3.4156025462260997</v>
      </c>
      <c r="V102" s="122">
        <v>5.0217376443356532</v>
      </c>
      <c r="W102" s="122">
        <v>6.3401506061028421</v>
      </c>
      <c r="X102" s="122">
        <v>8.6780272046302134</v>
      </c>
      <c r="Y102" s="122">
        <v>11.387495784707721</v>
      </c>
      <c r="DA102" s="130" t="s">
        <v>1710</v>
      </c>
    </row>
    <row r="103" spans="1:105" ht="12" customHeight="1" x14ac:dyDescent="0.25">
      <c r="A103" s="97" t="s">
        <v>124</v>
      </c>
      <c r="B103" s="98">
        <v>5.2983092552993147E-2</v>
      </c>
      <c r="C103" s="98">
        <v>4.959371937035198E-2</v>
      </c>
      <c r="D103" s="98">
        <v>6.3211948943413879E-2</v>
      </c>
      <c r="E103" s="98">
        <v>6.2977473277074411E-2</v>
      </c>
      <c r="F103" s="98">
        <v>5.3490221329862288E-2</v>
      </c>
      <c r="G103" s="98">
        <v>6.0588812926186474E-2</v>
      </c>
      <c r="H103" s="98">
        <v>6.0133376358547763E-2</v>
      </c>
      <c r="I103" s="98">
        <v>4.5220996840872232E-2</v>
      </c>
      <c r="J103" s="98">
        <v>3.9560850285549586E-2</v>
      </c>
      <c r="K103" s="98">
        <v>3.5507589479535341E-2</v>
      </c>
      <c r="L103" s="98">
        <v>4.0567355574387835E-2</v>
      </c>
      <c r="M103" s="98">
        <v>2.9649994418236788E-2</v>
      </c>
      <c r="N103" s="98">
        <v>2.315956072246007E-2</v>
      </c>
      <c r="O103" s="98">
        <v>3.2436547423799346E-2</v>
      </c>
      <c r="P103" s="98">
        <v>3.7013771029258125E-2</v>
      </c>
      <c r="Q103" s="98">
        <v>4.2557090820524605E-2</v>
      </c>
      <c r="R103" s="98">
        <v>4.6046613067873492E-2</v>
      </c>
      <c r="S103" s="98">
        <v>8.6112700826316488E-2</v>
      </c>
      <c r="T103" s="98">
        <v>0.13215435869338277</v>
      </c>
      <c r="U103" s="98">
        <v>0.18471461844155265</v>
      </c>
      <c r="V103" s="98">
        <v>0.17243218792038453</v>
      </c>
      <c r="W103" s="98">
        <v>0.20464440123917749</v>
      </c>
      <c r="X103" s="98">
        <v>0.21449410202066679</v>
      </c>
      <c r="Y103" s="98">
        <v>0.23864081379576141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0.11283703162080123</v>
      </c>
      <c r="C107" s="101">
        <v>0.13702025618784533</v>
      </c>
      <c r="D107" s="101">
        <v>0.18151638639509982</v>
      </c>
      <c r="E107" s="101">
        <v>0.24602930968150785</v>
      </c>
      <c r="F107" s="101">
        <v>0.27905922398990168</v>
      </c>
      <c r="G107" s="101">
        <v>0.29654093219794475</v>
      </c>
      <c r="H107" s="101">
        <v>0.37273899181651526</v>
      </c>
      <c r="I107" s="101">
        <v>0.38474818265256944</v>
      </c>
      <c r="J107" s="101">
        <v>0.44444386488302035</v>
      </c>
      <c r="K107" s="101">
        <v>0.44744618685836002</v>
      </c>
      <c r="L107" s="101">
        <v>0.48104129074333474</v>
      </c>
      <c r="M107" s="101">
        <v>0.50613864123823482</v>
      </c>
      <c r="N107" s="101">
        <v>0.45949394662450482</v>
      </c>
      <c r="O107" s="101">
        <v>0.58059212680602457</v>
      </c>
      <c r="P107" s="101">
        <v>0.79155898042680017</v>
      </c>
      <c r="Q107" s="101">
        <v>1.2385488547305847</v>
      </c>
      <c r="R107" s="101">
        <v>1.4662366517210568</v>
      </c>
      <c r="S107" s="101">
        <v>1.7624024609797717</v>
      </c>
      <c r="T107" s="101">
        <v>2.264950077807748</v>
      </c>
      <c r="U107" s="101">
        <v>3.0111215129838231</v>
      </c>
      <c r="V107" s="101">
        <v>4.4693849387559563</v>
      </c>
      <c r="W107" s="101">
        <v>5.620175840903058</v>
      </c>
      <c r="X107" s="101">
        <v>7.6063082621234575</v>
      </c>
      <c r="Y107" s="101">
        <v>9.8543969908521056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2.0160758526069698E-3</v>
      </c>
      <c r="D108" s="104">
        <v>2.4555000125378906E-3</v>
      </c>
      <c r="E108" s="104">
        <v>3.0327859446283769E-3</v>
      </c>
      <c r="F108" s="104">
        <v>2.7190579478614568E-3</v>
      </c>
      <c r="G108" s="104">
        <v>2.6750069233056422E-3</v>
      </c>
      <c r="H108" s="104">
        <v>3.4756223439982269E-3</v>
      </c>
      <c r="I108" s="104">
        <v>4.6614263272316001E-3</v>
      </c>
      <c r="J108" s="104">
        <v>9.6574275055997839E-3</v>
      </c>
      <c r="K108" s="104">
        <v>1.1770835872103005E-2</v>
      </c>
      <c r="L108" s="104">
        <v>1.4048887982882601E-2</v>
      </c>
      <c r="M108" s="104">
        <v>1.8510718030484635E-2</v>
      </c>
      <c r="N108" s="104">
        <v>2.2238119285716781E-2</v>
      </c>
      <c r="O108" s="104">
        <v>2.8178539472088593E-2</v>
      </c>
      <c r="P108" s="104">
        <v>4.2202143522029903E-2</v>
      </c>
      <c r="Q108" s="104">
        <v>7.1638250362676653E-2</v>
      </c>
      <c r="R108" s="104">
        <v>8.8140848918511747E-2</v>
      </c>
      <c r="S108" s="104">
        <v>0.10796054340482861</v>
      </c>
      <c r="T108" s="104">
        <v>0.15240351793674883</v>
      </c>
      <c r="U108" s="104">
        <v>0.21976641480072398</v>
      </c>
      <c r="V108" s="104">
        <v>0.3799205176593119</v>
      </c>
      <c r="W108" s="104">
        <v>0.51533036396060616</v>
      </c>
      <c r="X108" s="104">
        <v>0.85722484048608871</v>
      </c>
      <c r="Y108" s="104">
        <v>1.2944579800598524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6.8774428645738733E-4</v>
      </c>
      <c r="D109" s="98">
        <v>8.2166396815217403E-4</v>
      </c>
      <c r="E109" s="98">
        <v>1.2027340400982693E-3</v>
      </c>
      <c r="F109" s="98">
        <v>9.3976680870340543E-4</v>
      </c>
      <c r="G109" s="98">
        <v>8.0799198760168141E-4</v>
      </c>
      <c r="H109" s="98">
        <v>1.3552646831036235E-3</v>
      </c>
      <c r="I109" s="98">
        <v>1.517443614359279E-3</v>
      </c>
      <c r="J109" s="98">
        <v>3.5195246165191027E-3</v>
      </c>
      <c r="K109" s="98">
        <v>4.0021933037451248E-3</v>
      </c>
      <c r="L109" s="98">
        <v>4.6034117168986038E-3</v>
      </c>
      <c r="M109" s="98">
        <v>6.8454176895563967E-3</v>
      </c>
      <c r="N109" s="98">
        <v>5.2466737770090347E-3</v>
      </c>
      <c r="O109" s="98">
        <v>7.0577428748624885E-3</v>
      </c>
      <c r="P109" s="98">
        <v>1.0672797555416719E-2</v>
      </c>
      <c r="Q109" s="98">
        <v>2.5865632813774627E-2</v>
      </c>
      <c r="R109" s="98">
        <v>3.066061624556608E-2</v>
      </c>
      <c r="S109" s="98">
        <v>3.5270376258045542E-2</v>
      </c>
      <c r="T109" s="98">
        <v>5.0282660319997438E-2</v>
      </c>
      <c r="U109" s="98">
        <v>7.0386762380743817E-2</v>
      </c>
      <c r="V109" s="98">
        <v>0.12941238571850563</v>
      </c>
      <c r="W109" s="98">
        <v>0.14114244123266562</v>
      </c>
      <c r="X109" s="98">
        <v>0.27122825070166506</v>
      </c>
      <c r="Y109" s="98">
        <v>0.49703182299640086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1.3283315661495824E-3</v>
      </c>
      <c r="D110" s="98">
        <v>1.6338360443857165E-3</v>
      </c>
      <c r="E110" s="98">
        <v>1.8300519045301078E-3</v>
      </c>
      <c r="F110" s="98">
        <v>1.7792911391580515E-3</v>
      </c>
      <c r="G110" s="98">
        <v>1.8670149357039607E-3</v>
      </c>
      <c r="H110" s="98">
        <v>2.1203576608946032E-3</v>
      </c>
      <c r="I110" s="98">
        <v>3.1439827128723211E-3</v>
      </c>
      <c r="J110" s="98">
        <v>6.1379028890806821E-3</v>
      </c>
      <c r="K110" s="98">
        <v>7.7686425683578799E-3</v>
      </c>
      <c r="L110" s="98">
        <v>9.4454762659839982E-3</v>
      </c>
      <c r="M110" s="98">
        <v>1.1665300340928239E-2</v>
      </c>
      <c r="N110" s="98">
        <v>1.6991445508707747E-2</v>
      </c>
      <c r="O110" s="98">
        <v>2.1120796597226103E-2</v>
      </c>
      <c r="P110" s="98">
        <v>3.1529345966613186E-2</v>
      </c>
      <c r="Q110" s="98">
        <v>4.5772617548902023E-2</v>
      </c>
      <c r="R110" s="98">
        <v>5.7480232672945664E-2</v>
      </c>
      <c r="S110" s="98">
        <v>7.2690167146783058E-2</v>
      </c>
      <c r="T110" s="98">
        <v>0.1021208576167514</v>
      </c>
      <c r="U110" s="98">
        <v>0.14937965241998016</v>
      </c>
      <c r="V110" s="98">
        <v>0.25050813194080629</v>
      </c>
      <c r="W110" s="98">
        <v>0.37418792272794055</v>
      </c>
      <c r="X110" s="98">
        <v>0.58599658978442359</v>
      </c>
      <c r="Y110" s="98">
        <v>0.79742615706345155</v>
      </c>
      <c r="DA110" s="63" t="s">
        <v>1718</v>
      </c>
    </row>
    <row r="111" spans="1:105" ht="12" customHeight="1" x14ac:dyDescent="0.25">
      <c r="A111" s="121" t="s">
        <v>54</v>
      </c>
      <c r="B111" s="122">
        <v>6.604116709281696E-2</v>
      </c>
      <c r="C111" s="122">
        <v>7.7899227391213091E-2</v>
      </c>
      <c r="D111" s="122">
        <v>0.10319485096674323</v>
      </c>
      <c r="E111" s="122">
        <v>0.12466367847456208</v>
      </c>
      <c r="F111" s="122">
        <v>0.13829600368939854</v>
      </c>
      <c r="G111" s="122">
        <v>0.14688281032017828</v>
      </c>
      <c r="H111" s="122">
        <v>0.15913194619050641</v>
      </c>
      <c r="I111" s="122">
        <v>0.15500626680930948</v>
      </c>
      <c r="J111" s="122">
        <v>0.15014352645995607</v>
      </c>
      <c r="K111" s="122">
        <v>0.14758940942544965</v>
      </c>
      <c r="L111" s="122">
        <v>0.16269597317289597</v>
      </c>
      <c r="M111" s="122">
        <v>0.1431060574320725</v>
      </c>
      <c r="N111" s="122">
        <v>0.13427096619140658</v>
      </c>
      <c r="O111" s="122">
        <v>0.17480714366966171</v>
      </c>
      <c r="P111" s="122">
        <v>0.22064191214326245</v>
      </c>
      <c r="Q111" s="122">
        <v>0.31285509460609207</v>
      </c>
      <c r="R111" s="122">
        <v>0.35213788359046683</v>
      </c>
      <c r="S111" s="122">
        <v>0.54113660800610885</v>
      </c>
      <c r="T111" s="122">
        <v>0.7548385329198698</v>
      </c>
      <c r="U111" s="122">
        <v>1.0368323190528672</v>
      </c>
      <c r="V111" s="122">
        <v>2.0912750847820138</v>
      </c>
      <c r="W111" s="122">
        <v>2.7229842232149544</v>
      </c>
      <c r="X111" s="122">
        <v>3.3998261216847205</v>
      </c>
      <c r="Y111" s="122">
        <v>3.971679271710101</v>
      </c>
      <c r="DA111" s="130" t="s">
        <v>1719</v>
      </c>
    </row>
    <row r="112" spans="1:105" ht="12" customHeight="1" x14ac:dyDescent="0.25">
      <c r="A112" s="97" t="s">
        <v>50</v>
      </c>
      <c r="B112" s="98">
        <v>6.0972215687745288E-2</v>
      </c>
      <c r="C112" s="98">
        <v>6.9977097947498457E-2</v>
      </c>
      <c r="D112" s="98">
        <v>9.7867278267564708E-2</v>
      </c>
      <c r="E112" s="98">
        <v>0.11999831882870844</v>
      </c>
      <c r="F112" s="98">
        <v>0.1299120934291092</v>
      </c>
      <c r="G112" s="98">
        <v>0.13583426720285313</v>
      </c>
      <c r="H112" s="98">
        <v>0.14436548616890196</v>
      </c>
      <c r="I112" s="98">
        <v>0.13587984238907047</v>
      </c>
      <c r="J112" s="98">
        <v>0.12595294454255473</v>
      </c>
      <c r="K112" s="98">
        <v>0.12259076483043792</v>
      </c>
      <c r="L112" s="98">
        <v>0.12811513473920216</v>
      </c>
      <c r="M112" s="98">
        <v>0.10206595463289296</v>
      </c>
      <c r="N112" s="98">
        <v>8.9666390080336306E-2</v>
      </c>
      <c r="O112" s="98">
        <v>0.12390303739137699</v>
      </c>
      <c r="P112" s="98">
        <v>0.13896512501782582</v>
      </c>
      <c r="Q112" s="98">
        <v>0.18422449172424799</v>
      </c>
      <c r="R112" s="98">
        <v>0.19189355761851573</v>
      </c>
      <c r="S112" s="98">
        <v>0.33102776370546122</v>
      </c>
      <c r="T112" s="98">
        <v>0.47560585921988102</v>
      </c>
      <c r="U112" s="98">
        <v>0.6516989778415182</v>
      </c>
      <c r="V112" s="98">
        <v>1.1669336902198373</v>
      </c>
      <c r="W112" s="98">
        <v>1.5544738644511</v>
      </c>
      <c r="X112" s="98">
        <v>1.8063544479562852</v>
      </c>
      <c r="Y112" s="98">
        <v>2.046028522824217</v>
      </c>
      <c r="DA112" s="63" t="s">
        <v>1720</v>
      </c>
    </row>
    <row r="113" spans="1:105" ht="12" customHeight="1" x14ac:dyDescent="0.25">
      <c r="A113" s="109" t="s">
        <v>120</v>
      </c>
      <c r="B113" s="33">
        <v>5.0689514050716658E-3</v>
      </c>
      <c r="C113" s="33">
        <v>7.9221294437146397E-3</v>
      </c>
      <c r="D113" s="33">
        <v>5.3275726991785285E-3</v>
      </c>
      <c r="E113" s="33">
        <v>4.6653596458536388E-3</v>
      </c>
      <c r="F113" s="33">
        <v>8.3839102602893453E-3</v>
      </c>
      <c r="G113" s="33">
        <v>1.1048543117325151E-2</v>
      </c>
      <c r="H113" s="33">
        <v>1.4766460021604451E-2</v>
      </c>
      <c r="I113" s="33">
        <v>1.912642442023902E-2</v>
      </c>
      <c r="J113" s="33">
        <v>2.4190581917401342E-2</v>
      </c>
      <c r="K113" s="33">
        <v>2.4998644595011742E-2</v>
      </c>
      <c r="L113" s="33">
        <v>3.4580838433693799E-2</v>
      </c>
      <c r="M113" s="33">
        <v>4.1040102799179537E-2</v>
      </c>
      <c r="N113" s="33">
        <v>4.4604576111070278E-2</v>
      </c>
      <c r="O113" s="33">
        <v>5.0904106278284719E-2</v>
      </c>
      <c r="P113" s="33">
        <v>8.1676787125436634E-2</v>
      </c>
      <c r="Q113" s="33">
        <v>0.12863060288184405</v>
      </c>
      <c r="R113" s="33">
        <v>0.1602443259719511</v>
      </c>
      <c r="S113" s="33">
        <v>0.21010884430064758</v>
      </c>
      <c r="T113" s="33">
        <v>0.27923267369998878</v>
      </c>
      <c r="U113" s="33">
        <v>0.38513334121134912</v>
      </c>
      <c r="V113" s="33">
        <v>0.92434139456217668</v>
      </c>
      <c r="W113" s="33">
        <v>1.1685103587638546</v>
      </c>
      <c r="X113" s="33">
        <v>1.5934716737284353</v>
      </c>
      <c r="Y113" s="33">
        <v>1.9256507488858841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0.63745900816773815</v>
      </c>
      <c r="C115" s="117">
        <f t="shared" si="17"/>
        <v>0.79456810648065501</v>
      </c>
      <c r="D115" s="117">
        <f t="shared" si="17"/>
        <v>1.0470257877537839</v>
      </c>
      <c r="E115" s="117">
        <f t="shared" si="17"/>
        <v>1.3945518160699686</v>
      </c>
      <c r="F115" s="117">
        <f t="shared" si="17"/>
        <v>1.5173268768551098</v>
      </c>
      <c r="G115" s="117">
        <f t="shared" si="17"/>
        <v>1.7137951879437217</v>
      </c>
      <c r="H115" s="117">
        <f t="shared" si="17"/>
        <v>2.0120833201264015</v>
      </c>
      <c r="I115" s="117">
        <f t="shared" si="17"/>
        <v>1.8933449845833636</v>
      </c>
      <c r="J115" s="117">
        <f t="shared" si="17"/>
        <v>2.0625398285136951</v>
      </c>
      <c r="K115" s="117">
        <f t="shared" si="17"/>
        <v>2.1288266539306497</v>
      </c>
      <c r="L115" s="117">
        <f t="shared" si="17"/>
        <v>2.6708210707000712</v>
      </c>
      <c r="M115" s="117">
        <f t="shared" si="17"/>
        <v>2.6012629191820169</v>
      </c>
      <c r="N115" s="117">
        <f t="shared" si="17"/>
        <v>2.666305023964902</v>
      </c>
      <c r="O115" s="117">
        <f t="shared" si="17"/>
        <v>3.0924227502050972</v>
      </c>
      <c r="P115" s="117">
        <f t="shared" si="17"/>
        <v>3.7930859650890052</v>
      </c>
      <c r="Q115" s="117">
        <f t="shared" si="17"/>
        <v>7.2699392786907335</v>
      </c>
      <c r="R115" s="117">
        <f t="shared" ref="R115:V115" si="18">R116+R118+R120+R129</f>
        <v>8.0371996121689886</v>
      </c>
      <c r="S115" s="117">
        <f t="shared" si="18"/>
        <v>9.2334712970334323</v>
      </c>
      <c r="T115" s="117">
        <f t="shared" si="18"/>
        <v>12.664708233648001</v>
      </c>
      <c r="U115" s="117">
        <f t="shared" si="18"/>
        <v>17.318178819779401</v>
      </c>
      <c r="V115" s="117">
        <f t="shared" si="18"/>
        <v>22.550188186914841</v>
      </c>
      <c r="W115" s="117">
        <f t="shared" ref="W115:Y115" si="19">W116+W118+W120+W129</f>
        <v>37.715801686792247</v>
      </c>
      <c r="X115" s="117">
        <f t="shared" si="19"/>
        <v>54.660471172086076</v>
      </c>
      <c r="Y115" s="117">
        <f t="shared" si="19"/>
        <v>65.358786155338791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0.50615824276984167</v>
      </c>
      <c r="C116" s="122">
        <f t="shared" si="20"/>
        <v>0.64063686909499284</v>
      </c>
      <c r="D116" s="122">
        <f t="shared" si="20"/>
        <v>0.84270446926259501</v>
      </c>
      <c r="E116" s="122">
        <f t="shared" si="20"/>
        <v>1.1359673317111365</v>
      </c>
      <c r="F116" s="122">
        <f t="shared" si="20"/>
        <v>1.2374783522181292</v>
      </c>
      <c r="G116" s="122">
        <f t="shared" si="20"/>
        <v>1.4124736145626517</v>
      </c>
      <c r="H116" s="122">
        <f t="shared" si="20"/>
        <v>1.6524536549678845</v>
      </c>
      <c r="I116" s="122">
        <f t="shared" si="20"/>
        <v>1.5295341717694932</v>
      </c>
      <c r="J116" s="122">
        <f t="shared" si="20"/>
        <v>1.6674945813719477</v>
      </c>
      <c r="K116" s="122">
        <f t="shared" si="20"/>
        <v>1.7313879302653556</v>
      </c>
      <c r="L116" s="122">
        <f t="shared" si="20"/>
        <v>2.232472935386379</v>
      </c>
      <c r="M116" s="122">
        <f t="shared" si="20"/>
        <v>2.157655243845138</v>
      </c>
      <c r="N116" s="122">
        <f t="shared" si="20"/>
        <v>2.2324407602923353</v>
      </c>
      <c r="O116" s="122">
        <f t="shared" si="20"/>
        <v>2.547471511211497</v>
      </c>
      <c r="P116" s="122">
        <f t="shared" si="20"/>
        <v>3.047710159209398</v>
      </c>
      <c r="Q116" s="122">
        <f t="shared" si="20"/>
        <v>6.0495850190671732</v>
      </c>
      <c r="R116" s="122">
        <f t="shared" si="20"/>
        <v>6.5378952191321345</v>
      </c>
      <c r="S116" s="122">
        <f t="shared" si="20"/>
        <v>7.2671139818099659</v>
      </c>
      <c r="T116" s="122">
        <f t="shared" si="20"/>
        <v>9.9790729463856085</v>
      </c>
      <c r="U116" s="122">
        <f t="shared" si="20"/>
        <v>13.540002745546817</v>
      </c>
      <c r="V116" s="122">
        <f t="shared" si="20"/>
        <v>17.011954940449151</v>
      </c>
      <c r="W116" s="122">
        <f t="shared" si="20"/>
        <v>28.633241068052762</v>
      </c>
      <c r="X116" s="122">
        <f t="shared" si="20"/>
        <v>41.769998542967521</v>
      </c>
      <c r="Y116" s="122">
        <f t="shared" si="20"/>
        <v>49.588692393896487</v>
      </c>
      <c r="DA116" s="130" t="s">
        <v>1874</v>
      </c>
    </row>
    <row r="117" spans="1:105" ht="12" customHeight="1" x14ac:dyDescent="0.25">
      <c r="A117" s="97" t="s">
        <v>53</v>
      </c>
      <c r="B117" s="98">
        <v>0.50615824276984167</v>
      </c>
      <c r="C117" s="98">
        <v>0.64063686909499284</v>
      </c>
      <c r="D117" s="98">
        <v>0.84270446926259501</v>
      </c>
      <c r="E117" s="98">
        <v>1.1359673317111365</v>
      </c>
      <c r="F117" s="98">
        <v>1.2374783522181292</v>
      </c>
      <c r="G117" s="98">
        <v>1.4124736145626517</v>
      </c>
      <c r="H117" s="98">
        <v>1.6524536549678845</v>
      </c>
      <c r="I117" s="98">
        <v>1.5295341717694932</v>
      </c>
      <c r="J117" s="98">
        <v>1.6674945813719477</v>
      </c>
      <c r="K117" s="98">
        <v>1.7313879302653556</v>
      </c>
      <c r="L117" s="98">
        <v>2.232472935386379</v>
      </c>
      <c r="M117" s="98">
        <v>2.157655243845138</v>
      </c>
      <c r="N117" s="98">
        <v>2.2324407602923353</v>
      </c>
      <c r="O117" s="98">
        <v>2.547471511211497</v>
      </c>
      <c r="P117" s="98">
        <v>3.047710159209398</v>
      </c>
      <c r="Q117" s="98">
        <v>6.0495850190671732</v>
      </c>
      <c r="R117" s="98">
        <v>6.5378952191321345</v>
      </c>
      <c r="S117" s="98">
        <v>7.2671139818099659</v>
      </c>
      <c r="T117" s="98">
        <v>9.9790729463856085</v>
      </c>
      <c r="U117" s="98">
        <v>13.540002745546817</v>
      </c>
      <c r="V117" s="98">
        <v>17.011954940449151</v>
      </c>
      <c r="W117" s="98">
        <v>28.633241068052762</v>
      </c>
      <c r="X117" s="98">
        <v>41.769998542967521</v>
      </c>
      <c r="Y117" s="98">
        <v>49.588692393896487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1.4636830932818049E-3</v>
      </c>
      <c r="C118" s="122">
        <f t="shared" si="21"/>
        <v>2.0180838721414692E-3</v>
      </c>
      <c r="D118" s="122">
        <f t="shared" si="21"/>
        <v>3.8673449552925369E-3</v>
      </c>
      <c r="E118" s="122">
        <f t="shared" si="21"/>
        <v>6.7995862081122816E-3</v>
      </c>
      <c r="F118" s="122">
        <f t="shared" si="21"/>
        <v>4.222218544130023E-3</v>
      </c>
      <c r="G118" s="122">
        <f t="shared" si="21"/>
        <v>5.2082345771267517E-3</v>
      </c>
      <c r="H118" s="122">
        <f t="shared" si="21"/>
        <v>9.1024495849781513E-3</v>
      </c>
      <c r="I118" s="122">
        <f t="shared" si="21"/>
        <v>1.3865873625501981E-2</v>
      </c>
      <c r="J118" s="122">
        <f t="shared" si="21"/>
        <v>9.7097903138439242E-3</v>
      </c>
      <c r="K118" s="122">
        <f t="shared" si="21"/>
        <v>1.0827833929252521E-2</v>
      </c>
      <c r="L118" s="122">
        <f t="shared" si="21"/>
        <v>1.4842559978696672E-2</v>
      </c>
      <c r="M118" s="122">
        <f t="shared" si="21"/>
        <v>1.6064523080963719E-2</v>
      </c>
      <c r="N118" s="122">
        <f t="shared" si="21"/>
        <v>3.5615453646576374E-2</v>
      </c>
      <c r="O118" s="122">
        <f t="shared" si="21"/>
        <v>3.1480296361713817E-2</v>
      </c>
      <c r="P118" s="122">
        <f t="shared" si="21"/>
        <v>4.276569857487883E-2</v>
      </c>
      <c r="Q118" s="122">
        <f t="shared" si="21"/>
        <v>0.12782249669793261</v>
      </c>
      <c r="R118" s="122">
        <f t="shared" si="21"/>
        <v>0.19610494538952655</v>
      </c>
      <c r="S118" s="122">
        <f t="shared" si="21"/>
        <v>0.27756671114652631</v>
      </c>
      <c r="T118" s="122">
        <f t="shared" si="21"/>
        <v>0.41146509889312494</v>
      </c>
      <c r="U118" s="122">
        <f t="shared" si="21"/>
        <v>0.65697627574977413</v>
      </c>
      <c r="V118" s="122">
        <f t="shared" si="21"/>
        <v>0.45351378011935228</v>
      </c>
      <c r="W118" s="122">
        <f t="shared" si="21"/>
        <v>2.4992077549771823</v>
      </c>
      <c r="X118" s="122">
        <f t="shared" si="21"/>
        <v>3.9496957317858792</v>
      </c>
      <c r="Y118" s="122">
        <f t="shared" si="21"/>
        <v>4.2706476676691612</v>
      </c>
      <c r="DA118" s="130" t="s">
        <v>1876</v>
      </c>
    </row>
    <row r="119" spans="1:105" ht="12" customHeight="1" x14ac:dyDescent="0.25">
      <c r="A119" s="97" t="s">
        <v>53</v>
      </c>
      <c r="B119" s="98">
        <v>1.4636830932818049E-3</v>
      </c>
      <c r="C119" s="98">
        <v>2.0180838721414692E-3</v>
      </c>
      <c r="D119" s="98">
        <v>3.8673449552925369E-3</v>
      </c>
      <c r="E119" s="98">
        <v>6.7995862081122816E-3</v>
      </c>
      <c r="F119" s="98">
        <v>4.222218544130023E-3</v>
      </c>
      <c r="G119" s="98">
        <v>5.2082345771267517E-3</v>
      </c>
      <c r="H119" s="98">
        <v>9.1024495849781513E-3</v>
      </c>
      <c r="I119" s="98">
        <v>1.3865873625501981E-2</v>
      </c>
      <c r="J119" s="98">
        <v>9.7097903138439242E-3</v>
      </c>
      <c r="K119" s="98">
        <v>1.0827833929252521E-2</v>
      </c>
      <c r="L119" s="98">
        <v>1.4842559978696672E-2</v>
      </c>
      <c r="M119" s="98">
        <v>1.6064523080963719E-2</v>
      </c>
      <c r="N119" s="98">
        <v>3.5615453646576374E-2</v>
      </c>
      <c r="O119" s="98">
        <v>3.1480296361713817E-2</v>
      </c>
      <c r="P119" s="98">
        <v>4.276569857487883E-2</v>
      </c>
      <c r="Q119" s="98">
        <v>0.12782249669793261</v>
      </c>
      <c r="R119" s="98">
        <v>0.19610494538952655</v>
      </c>
      <c r="S119" s="98">
        <v>0.27756671114652631</v>
      </c>
      <c r="T119" s="98">
        <v>0.41146509889312494</v>
      </c>
      <c r="U119" s="98">
        <v>0.65697627574977413</v>
      </c>
      <c r="V119" s="98">
        <v>0.45351378011935228</v>
      </c>
      <c r="W119" s="98">
        <v>2.4992077549771823</v>
      </c>
      <c r="X119" s="98">
        <v>3.9496957317858792</v>
      </c>
      <c r="Y119" s="98">
        <v>4.2706476676691612</v>
      </c>
      <c r="DA119" s="63" t="s">
        <v>1877</v>
      </c>
    </row>
    <row r="120" spans="1:105" ht="12" customHeight="1" x14ac:dyDescent="0.25">
      <c r="A120" s="121" t="s">
        <v>55</v>
      </c>
      <c r="B120" s="122">
        <v>9.114795414015997E-2</v>
      </c>
      <c r="C120" s="122">
        <v>0.10582150399540045</v>
      </c>
      <c r="D120" s="122">
        <v>0.14005548339538545</v>
      </c>
      <c r="E120" s="122">
        <v>0.17896348569426937</v>
      </c>
      <c r="F120" s="122">
        <v>0.19417049121857374</v>
      </c>
      <c r="G120" s="122">
        <v>0.20911329078683871</v>
      </c>
      <c r="H120" s="122">
        <v>0.25565818421326941</v>
      </c>
      <c r="I120" s="122">
        <v>0.25664964443984523</v>
      </c>
      <c r="J120" s="122">
        <v>0.29393334118853931</v>
      </c>
      <c r="K120" s="122">
        <v>0.29647633296146991</v>
      </c>
      <c r="L120" s="122">
        <v>0.32282236950704907</v>
      </c>
      <c r="M120" s="122">
        <v>0.33702644000073773</v>
      </c>
      <c r="N120" s="122">
        <v>0.31210774689771831</v>
      </c>
      <c r="O120" s="122">
        <v>0.40239332800697747</v>
      </c>
      <c r="P120" s="122">
        <v>0.55869818164303631</v>
      </c>
      <c r="Q120" s="122">
        <v>0.88517634181922022</v>
      </c>
      <c r="R120" s="122">
        <v>1.065718526229533</v>
      </c>
      <c r="S120" s="122">
        <v>1.3289495572015024</v>
      </c>
      <c r="T120" s="122">
        <v>1.7705085947061237</v>
      </c>
      <c r="U120" s="122">
        <v>2.4214311874184329</v>
      </c>
      <c r="V120" s="122">
        <v>3.6218062672308955</v>
      </c>
      <c r="W120" s="122">
        <v>4.6657311187526931</v>
      </c>
      <c r="X120" s="122">
        <v>6.4906291183417419</v>
      </c>
      <c r="Y120" s="122">
        <v>8.6050189475403549</v>
      </c>
      <c r="DA120" s="130" t="s">
        <v>1878</v>
      </c>
    </row>
    <row r="121" spans="1:105" ht="12" customHeight="1" x14ac:dyDescent="0.25">
      <c r="A121" s="97" t="s">
        <v>124</v>
      </c>
      <c r="B121" s="98">
        <v>2.678801585675725E-2</v>
      </c>
      <c r="C121" s="98">
        <v>2.5256184951018047E-2</v>
      </c>
      <c r="D121" s="98">
        <v>3.2541220962045841E-2</v>
      </c>
      <c r="E121" s="98">
        <v>3.2660105639965888E-2</v>
      </c>
      <c r="F121" s="98">
        <v>2.7952870803826291E-2</v>
      </c>
      <c r="G121" s="98">
        <v>3.1937113257435722E-2</v>
      </c>
      <c r="H121" s="98">
        <v>3.2071850346844677E-2</v>
      </c>
      <c r="I121" s="98">
        <v>2.4250647983135424E-2</v>
      </c>
      <c r="J121" s="98">
        <v>2.1270363012049719E-2</v>
      </c>
      <c r="K121" s="98">
        <v>1.9267781782945637E-2</v>
      </c>
      <c r="L121" s="98">
        <v>2.233070278534963E-2</v>
      </c>
      <c r="M121" s="98">
        <v>1.6550344613182558E-2</v>
      </c>
      <c r="N121" s="98">
        <v>1.328161212830729E-2</v>
      </c>
      <c r="O121" s="98">
        <v>1.9643565646376621E-2</v>
      </c>
      <c r="P121" s="98">
        <v>2.3516172548880224E-2</v>
      </c>
      <c r="Q121" s="98">
        <v>2.7967430539070037E-2</v>
      </c>
      <c r="R121" s="98">
        <v>3.1944784360347415E-2</v>
      </c>
      <c r="S121" s="98">
        <v>6.3486936442744363E-2</v>
      </c>
      <c r="T121" s="98">
        <v>0.10254969690300184</v>
      </c>
      <c r="U121" s="98">
        <v>0.14827721940066591</v>
      </c>
      <c r="V121" s="98">
        <v>0.14193017472478009</v>
      </c>
      <c r="W121" s="98">
        <v>0.1714477808382871</v>
      </c>
      <c r="X121" s="98">
        <v>0.18168732947762681</v>
      </c>
      <c r="Y121" s="98">
        <v>0.20428508982818572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6.4359938283402723E-2</v>
      </c>
      <c r="C125" s="101">
        <v>7.8832370936766705E-2</v>
      </c>
      <c r="D125" s="101">
        <v>0.10539683410936287</v>
      </c>
      <c r="E125" s="101">
        <v>0.14376521286118218</v>
      </c>
      <c r="F125" s="101">
        <v>0.16388502096238886</v>
      </c>
      <c r="G125" s="101">
        <v>0.17483289630498985</v>
      </c>
      <c r="H125" s="101">
        <v>0.220665838565415</v>
      </c>
      <c r="I125" s="101">
        <v>0.22835419072995958</v>
      </c>
      <c r="J125" s="101">
        <v>0.2644218656562195</v>
      </c>
      <c r="K125" s="101">
        <v>0.26703895763494961</v>
      </c>
      <c r="L125" s="101">
        <v>0.28827874111826757</v>
      </c>
      <c r="M125" s="101">
        <v>0.30468094255287259</v>
      </c>
      <c r="N125" s="101">
        <v>0.2786366423731485</v>
      </c>
      <c r="O125" s="101">
        <v>0.3572865944630581</v>
      </c>
      <c r="P125" s="101">
        <v>0.49694282376281157</v>
      </c>
      <c r="Q125" s="101">
        <v>0.79481237771201052</v>
      </c>
      <c r="R125" s="101">
        <v>0.95626388640928728</v>
      </c>
      <c r="S125" s="101">
        <v>1.1693518429853593</v>
      </c>
      <c r="T125" s="101">
        <v>1.5317631685758231</v>
      </c>
      <c r="U125" s="101">
        <v>2.0751053570503344</v>
      </c>
      <c r="V125" s="101">
        <v>3.1379988552852436</v>
      </c>
      <c r="W125" s="101">
        <v>4.0187561977303723</v>
      </c>
      <c r="X125" s="101">
        <v>5.52484470778451</v>
      </c>
      <c r="Y125" s="101">
        <v>7.2361875551286943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1.7329481076157115E-3</v>
      </c>
      <c r="D126" s="104">
        <v>2.1174283239767445E-3</v>
      </c>
      <c r="E126" s="104">
        <v>2.5381671931213137E-3</v>
      </c>
      <c r="F126" s="104">
        <v>2.3325994523585884E-3</v>
      </c>
      <c r="G126" s="104">
        <v>2.3432812244131235E-3</v>
      </c>
      <c r="H126" s="104">
        <v>2.9204953010097175E-3</v>
      </c>
      <c r="I126" s="104">
        <v>4.0448057267502132E-3</v>
      </c>
      <c r="J126" s="104">
        <v>8.2411125202701257E-3</v>
      </c>
      <c r="K126" s="104">
        <v>1.0169593543574638E-2</v>
      </c>
      <c r="L126" s="104">
        <v>1.221292560343184E-2</v>
      </c>
      <c r="M126" s="104">
        <v>1.5795152834682569E-2</v>
      </c>
      <c r="N126" s="104">
        <v>2.0189492396262502E-2</v>
      </c>
      <c r="O126" s="104">
        <v>2.5463167897542757E-2</v>
      </c>
      <c r="P126" s="104">
        <v>3.8239185331344482E-2</v>
      </c>
      <c r="Q126" s="104">
        <v>6.2396533568139678E-2</v>
      </c>
      <c r="R126" s="104">
        <v>7.7509855459898289E-2</v>
      </c>
      <c r="S126" s="104">
        <v>9.6110777773398728E-2</v>
      </c>
      <c r="T126" s="104">
        <v>0.13619572922729889</v>
      </c>
      <c r="U126" s="104">
        <v>0.19804861096743287</v>
      </c>
      <c r="V126" s="104">
        <v>0.34187723722087171</v>
      </c>
      <c r="W126" s="104">
        <v>0.47552714018403341</v>
      </c>
      <c r="X126" s="104">
        <v>0.78409708107960563</v>
      </c>
      <c r="Y126" s="104">
        <v>1.1645463025834748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4.046165414661291E-4</v>
      </c>
      <c r="D127" s="98">
        <v>4.8359227959102809E-4</v>
      </c>
      <c r="E127" s="98">
        <v>7.0811528859120578E-4</v>
      </c>
      <c r="F127" s="98">
        <v>5.5330831320053709E-4</v>
      </c>
      <c r="G127" s="98">
        <v>4.7626628870916279E-4</v>
      </c>
      <c r="H127" s="98">
        <v>8.0013764011511426E-4</v>
      </c>
      <c r="I127" s="98">
        <v>9.0082301387789225E-4</v>
      </c>
      <c r="J127" s="98">
        <v>2.103209631189444E-3</v>
      </c>
      <c r="K127" s="98">
        <v>2.4009509752167578E-3</v>
      </c>
      <c r="L127" s="98">
        <v>2.7674493374478422E-3</v>
      </c>
      <c r="M127" s="98">
        <v>4.1298524937543307E-3</v>
      </c>
      <c r="N127" s="98">
        <v>3.1980468875547558E-3</v>
      </c>
      <c r="O127" s="98">
        <v>4.3423713003166563E-3</v>
      </c>
      <c r="P127" s="98">
        <v>6.7098393647312959E-3</v>
      </c>
      <c r="Q127" s="98">
        <v>1.6623916019237656E-2</v>
      </c>
      <c r="R127" s="98">
        <v>2.0029622786952625E-2</v>
      </c>
      <c r="S127" s="98">
        <v>2.3420610626615674E-2</v>
      </c>
      <c r="T127" s="98">
        <v>3.4074871610547487E-2</v>
      </c>
      <c r="U127" s="98">
        <v>4.86689585474527E-2</v>
      </c>
      <c r="V127" s="98">
        <v>9.1369105280065449E-2</v>
      </c>
      <c r="W127" s="98">
        <v>0.10133921745609285</v>
      </c>
      <c r="X127" s="98">
        <v>0.19810049129518206</v>
      </c>
      <c r="Y127" s="98">
        <v>0.3671201455200232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1.3283315661495824E-3</v>
      </c>
      <c r="D128" s="98">
        <v>1.6338360443857165E-3</v>
      </c>
      <c r="E128" s="98">
        <v>1.8300519045301078E-3</v>
      </c>
      <c r="F128" s="98">
        <v>1.7792911391580515E-3</v>
      </c>
      <c r="G128" s="98">
        <v>1.8670149357039607E-3</v>
      </c>
      <c r="H128" s="98">
        <v>2.1203576608946032E-3</v>
      </c>
      <c r="I128" s="98">
        <v>3.1439827128723211E-3</v>
      </c>
      <c r="J128" s="98">
        <v>6.1379028890806821E-3</v>
      </c>
      <c r="K128" s="98">
        <v>7.7686425683578799E-3</v>
      </c>
      <c r="L128" s="98">
        <v>9.4454762659839982E-3</v>
      </c>
      <c r="M128" s="98">
        <v>1.1665300340928239E-2</v>
      </c>
      <c r="N128" s="98">
        <v>1.6991445508707747E-2</v>
      </c>
      <c r="O128" s="98">
        <v>2.1120796597226103E-2</v>
      </c>
      <c r="P128" s="98">
        <v>3.1529345966613186E-2</v>
      </c>
      <c r="Q128" s="98">
        <v>4.5772617548902023E-2</v>
      </c>
      <c r="R128" s="98">
        <v>5.7480232672945664E-2</v>
      </c>
      <c r="S128" s="98">
        <v>7.2690167146783058E-2</v>
      </c>
      <c r="T128" s="98">
        <v>0.1021208576167514</v>
      </c>
      <c r="U128" s="98">
        <v>0.14937965241998016</v>
      </c>
      <c r="V128" s="98">
        <v>0.25050813194080629</v>
      </c>
      <c r="W128" s="98">
        <v>0.37418792272794055</v>
      </c>
      <c r="X128" s="98">
        <v>0.58599658978442359</v>
      </c>
      <c r="Y128" s="98">
        <v>0.79742615706345155</v>
      </c>
      <c r="DA128" s="63" t="s">
        <v>1886</v>
      </c>
    </row>
    <row r="129" spans="1:105" ht="12" customHeight="1" x14ac:dyDescent="0.25">
      <c r="A129" s="121" t="s">
        <v>54</v>
      </c>
      <c r="B129" s="122">
        <v>3.8689128164454654E-2</v>
      </c>
      <c r="C129" s="122">
        <v>4.609164951812033E-2</v>
      </c>
      <c r="D129" s="122">
        <v>6.039849014051081E-2</v>
      </c>
      <c r="E129" s="122">
        <v>7.2821412456450366E-2</v>
      </c>
      <c r="F129" s="122">
        <v>8.1455814874276833E-2</v>
      </c>
      <c r="G129" s="122">
        <v>8.7000048017104509E-2</v>
      </c>
      <c r="H129" s="122">
        <v>9.4869031360269404E-2</v>
      </c>
      <c r="I129" s="122">
        <v>9.3295294748523216E-2</v>
      </c>
      <c r="J129" s="122">
        <v>9.1402115639364304E-2</v>
      </c>
      <c r="K129" s="122">
        <v>9.0134556774571883E-2</v>
      </c>
      <c r="L129" s="122">
        <v>0.1006832058279466</v>
      </c>
      <c r="M129" s="122">
        <v>9.0516712255177656E-2</v>
      </c>
      <c r="N129" s="122">
        <v>8.6141063128272036E-2</v>
      </c>
      <c r="O129" s="122">
        <v>0.11107761462490856</v>
      </c>
      <c r="P129" s="122">
        <v>0.14391192566169198</v>
      </c>
      <c r="Q129" s="122">
        <v>0.20735542110640753</v>
      </c>
      <c r="R129" s="122">
        <v>0.23748092141779459</v>
      </c>
      <c r="S129" s="122">
        <v>0.35984104687543716</v>
      </c>
      <c r="T129" s="122">
        <v>0.50366159366314434</v>
      </c>
      <c r="U129" s="122">
        <v>0.69976861106437782</v>
      </c>
      <c r="V129" s="122">
        <v>1.4629131991154449</v>
      </c>
      <c r="W129" s="122">
        <v>1.9176217450096102</v>
      </c>
      <c r="X129" s="122">
        <v>2.4501477789909289</v>
      </c>
      <c r="Y129" s="122">
        <v>2.8944271462327893</v>
      </c>
      <c r="DA129" s="130" t="s">
        <v>1887</v>
      </c>
    </row>
    <row r="130" spans="1:105" ht="12" customHeight="1" x14ac:dyDescent="0.25">
      <c r="A130" s="97" t="s">
        <v>50</v>
      </c>
      <c r="B130" s="98">
        <v>3.4967581904189686E-2</v>
      </c>
      <c r="C130" s="98">
        <v>4.0242756470536413E-2</v>
      </c>
      <c r="D130" s="98">
        <v>5.6462154000362925E-2</v>
      </c>
      <c r="E130" s="98">
        <v>6.9370419715863274E-2</v>
      </c>
      <c r="F130" s="98">
        <v>7.5211606353990532E-2</v>
      </c>
      <c r="G130" s="98">
        <v>7.8730029971212104E-2</v>
      </c>
      <c r="H130" s="98">
        <v>8.3776820630312193E-2</v>
      </c>
      <c r="I130" s="98">
        <v>7.8903440297313401E-2</v>
      </c>
      <c r="J130" s="98">
        <v>7.3172973146998471E-2</v>
      </c>
      <c r="K130" s="98">
        <v>7.1258635344543422E-2</v>
      </c>
      <c r="L130" s="98">
        <v>7.4521874439099758E-2</v>
      </c>
      <c r="M130" s="98">
        <v>5.9403509076116842E-2</v>
      </c>
      <c r="N130" s="98">
        <v>5.2217260660637345E-2</v>
      </c>
      <c r="O130" s="98">
        <v>7.2199367102795065E-2</v>
      </c>
      <c r="P130" s="98">
        <v>8.1011090051018531E-2</v>
      </c>
      <c r="Q130" s="98">
        <v>0.10747722011418384</v>
      </c>
      <c r="R130" s="98">
        <v>0.11211495861075448</v>
      </c>
      <c r="S130" s="98">
        <v>0.19405839220562524</v>
      </c>
      <c r="T130" s="98">
        <v>0.28010930179628435</v>
      </c>
      <c r="U130" s="98">
        <v>0.38578538581491595</v>
      </c>
      <c r="V130" s="98">
        <v>0.69408867875927371</v>
      </c>
      <c r="W130" s="98">
        <v>0.92896041833681164</v>
      </c>
      <c r="X130" s="98">
        <v>1.082626677645133</v>
      </c>
      <c r="Y130" s="98">
        <v>1.2285011717809549</v>
      </c>
      <c r="DA130" s="63" t="s">
        <v>1888</v>
      </c>
    </row>
    <row r="131" spans="1:105" ht="12" customHeight="1" x14ac:dyDescent="0.25">
      <c r="A131" s="109" t="s">
        <v>120</v>
      </c>
      <c r="B131" s="33">
        <v>3.7215462602649694E-3</v>
      </c>
      <c r="C131" s="33">
        <v>5.8488930475839159E-3</v>
      </c>
      <c r="D131" s="33">
        <v>3.9363361401478858E-3</v>
      </c>
      <c r="E131" s="33">
        <v>3.4509927405870916E-3</v>
      </c>
      <c r="F131" s="33">
        <v>6.2442085202862986E-3</v>
      </c>
      <c r="G131" s="33">
        <v>8.2700180458924102E-3</v>
      </c>
      <c r="H131" s="33">
        <v>1.1092210729957209E-2</v>
      </c>
      <c r="I131" s="33">
        <v>1.4391854451209815E-2</v>
      </c>
      <c r="J131" s="33">
        <v>1.8229142492365829E-2</v>
      </c>
      <c r="K131" s="33">
        <v>1.8875921430028461E-2</v>
      </c>
      <c r="L131" s="33">
        <v>2.616133138884684E-2</v>
      </c>
      <c r="M131" s="33">
        <v>3.1113203179060817E-2</v>
      </c>
      <c r="N131" s="33">
        <v>3.3923802467634691E-2</v>
      </c>
      <c r="O131" s="33">
        <v>3.8878247522113503E-2</v>
      </c>
      <c r="P131" s="33">
        <v>6.2900835610673445E-2</v>
      </c>
      <c r="Q131" s="33">
        <v>9.9878200992223692E-2</v>
      </c>
      <c r="R131" s="33">
        <v>0.1253659628070401</v>
      </c>
      <c r="S131" s="33">
        <v>0.16578265466981193</v>
      </c>
      <c r="T131" s="33">
        <v>0.22355229186685993</v>
      </c>
      <c r="U131" s="33">
        <v>0.31398322524946187</v>
      </c>
      <c r="V131" s="33">
        <v>0.76882452035617121</v>
      </c>
      <c r="W131" s="33">
        <v>0.9886613266727986</v>
      </c>
      <c r="X131" s="33">
        <v>1.3675211013457957</v>
      </c>
      <c r="Y131" s="33">
        <v>1.6659259744518344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1.0851230782287844</v>
      </c>
      <c r="C133" s="154">
        <f t="shared" si="22"/>
        <v>1.1177506059307361</v>
      </c>
      <c r="D133" s="154">
        <f t="shared" si="22"/>
        <v>1.1402489908904179</v>
      </c>
      <c r="E133" s="154">
        <f t="shared" si="22"/>
        <v>1.1805764932325784</v>
      </c>
      <c r="F133" s="154">
        <f t="shared" si="22"/>
        <v>1.2046817484966061</v>
      </c>
      <c r="G133" s="154">
        <f t="shared" si="22"/>
        <v>1.2386930856090594</v>
      </c>
      <c r="H133" s="154">
        <f t="shared" si="22"/>
        <v>1.2637104953494187</v>
      </c>
      <c r="I133" s="154">
        <f t="shared" si="22"/>
        <v>1.2692766702080085</v>
      </c>
      <c r="J133" s="154">
        <f t="shared" si="22"/>
        <v>1.2925091855309672</v>
      </c>
      <c r="K133" s="154">
        <f t="shared" si="22"/>
        <v>1.3253039302159004</v>
      </c>
      <c r="L133" s="154">
        <f t="shared" si="22"/>
        <v>1.4066518281032938</v>
      </c>
      <c r="M133" s="154">
        <f t="shared" si="22"/>
        <v>1.4287632201292813</v>
      </c>
      <c r="N133" s="154">
        <f t="shared" si="22"/>
        <v>1.5268458759418024</v>
      </c>
      <c r="O133" s="154">
        <f t="shared" si="22"/>
        <v>1.5738449877737579</v>
      </c>
      <c r="P133" s="154">
        <f t="shared" si="22"/>
        <v>1.6191894531713655</v>
      </c>
      <c r="Q133" s="154">
        <f t="shared" si="22"/>
        <v>1.8382951075235463</v>
      </c>
      <c r="R133" s="154">
        <f t="shared" ref="R133:V133" si="23">IF(R115=0,"",R115/R97)</f>
        <v>1.8626298111423023</v>
      </c>
      <c r="S133" s="154">
        <f t="shared" si="23"/>
        <v>1.840691239057151</v>
      </c>
      <c r="T133" s="154">
        <f t="shared" si="23"/>
        <v>1.9083433274430601</v>
      </c>
      <c r="U133" s="154">
        <f t="shared" si="23"/>
        <v>1.9502520546381577</v>
      </c>
      <c r="V133" s="154">
        <f t="shared" si="23"/>
        <v>1.8079614035954465</v>
      </c>
      <c r="W133" s="154">
        <f t="shared" ref="W133:Y133" si="24">IF(W115=0,"",W115/W97)</f>
        <v>2.0497008997762562</v>
      </c>
      <c r="X133" s="154">
        <f t="shared" si="24"/>
        <v>2.1377333345116329</v>
      </c>
      <c r="Y133" s="154">
        <f t="shared" si="24"/>
        <v>2.1025817143140451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1.4269239276645858</v>
      </c>
      <c r="C134" s="155">
        <f t="shared" si="25"/>
        <v>1.4451906936371122</v>
      </c>
      <c r="D134" s="155">
        <f t="shared" si="25"/>
        <v>1.488870634815465</v>
      </c>
      <c r="E134" s="155">
        <f t="shared" si="25"/>
        <v>1.5322241349986763</v>
      </c>
      <c r="F134" s="155">
        <f t="shared" si="25"/>
        <v>1.5782687365238501</v>
      </c>
      <c r="G134" s="155">
        <f t="shared" si="25"/>
        <v>1.6149638231789023</v>
      </c>
      <c r="H134" s="155">
        <f t="shared" si="25"/>
        <v>1.6641991854708902</v>
      </c>
      <c r="I134" s="155">
        <f t="shared" si="25"/>
        <v>1.7062402758670523</v>
      </c>
      <c r="J134" s="155">
        <f t="shared" si="25"/>
        <v>1.7586700078447206</v>
      </c>
      <c r="K134" s="155">
        <f t="shared" si="25"/>
        <v>1.8037217775934522</v>
      </c>
      <c r="L134" s="155">
        <f t="shared" si="25"/>
        <v>1.8682462356679839</v>
      </c>
      <c r="M134" s="155">
        <f t="shared" si="25"/>
        <v>1.9306341530632363</v>
      </c>
      <c r="N134" s="155">
        <f t="shared" si="25"/>
        <v>2.0385026721655461</v>
      </c>
      <c r="O134" s="155">
        <f t="shared" si="25"/>
        <v>2.2368975120833596</v>
      </c>
      <c r="P134" s="155">
        <f t="shared" si="25"/>
        <v>2.4608471110084902</v>
      </c>
      <c r="Q134" s="155">
        <f t="shared" si="25"/>
        <v>2.6852089226544558</v>
      </c>
      <c r="R134" s="155">
        <f t="shared" ref="R134:V134" si="26">IF(R116=0,"",R116/R98)</f>
        <v>2.8326790349276174</v>
      </c>
      <c r="S134" s="155">
        <f t="shared" si="26"/>
        <v>2.9753544088536215</v>
      </c>
      <c r="T134" s="155">
        <f t="shared" si="26"/>
        <v>3.0993377444235835</v>
      </c>
      <c r="U134" s="155">
        <f t="shared" si="26"/>
        <v>3.1867384309751174</v>
      </c>
      <c r="V134" s="155">
        <f t="shared" si="26"/>
        <v>3.24848401855854</v>
      </c>
      <c r="W134" s="155">
        <f t="shared" ref="W134:Y134" si="27">IF(W116=0,"",W116/W98)</f>
        <v>3.3041875750116341</v>
      </c>
      <c r="X134" s="155">
        <f t="shared" si="27"/>
        <v>3.3577892653447785</v>
      </c>
      <c r="Y134" s="155">
        <f t="shared" si="27"/>
        <v>3.3969960852267298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1.4269239276645858</v>
      </c>
      <c r="C135" s="156">
        <f t="shared" si="28"/>
        <v>1.4451906936371122</v>
      </c>
      <c r="D135" s="156">
        <f t="shared" si="28"/>
        <v>1.488870634815465</v>
      </c>
      <c r="E135" s="156">
        <f t="shared" si="28"/>
        <v>1.5322241349986763</v>
      </c>
      <c r="F135" s="156">
        <f t="shared" si="28"/>
        <v>1.5782687365238501</v>
      </c>
      <c r="G135" s="156">
        <f t="shared" si="28"/>
        <v>1.6149638231789023</v>
      </c>
      <c r="H135" s="156">
        <f t="shared" si="28"/>
        <v>1.6641991854708902</v>
      </c>
      <c r="I135" s="156">
        <f t="shared" si="28"/>
        <v>1.7062402758670523</v>
      </c>
      <c r="J135" s="156">
        <f t="shared" si="28"/>
        <v>1.7586700078447206</v>
      </c>
      <c r="K135" s="156">
        <f t="shared" si="28"/>
        <v>1.8037217775934522</v>
      </c>
      <c r="L135" s="156">
        <f t="shared" si="28"/>
        <v>1.8682462356679839</v>
      </c>
      <c r="M135" s="156">
        <f t="shared" si="28"/>
        <v>1.9306341530632363</v>
      </c>
      <c r="N135" s="156">
        <f t="shared" si="28"/>
        <v>2.0385026721655461</v>
      </c>
      <c r="O135" s="156">
        <f t="shared" si="28"/>
        <v>2.2368975120833596</v>
      </c>
      <c r="P135" s="156">
        <f t="shared" si="28"/>
        <v>2.4608471110084902</v>
      </c>
      <c r="Q135" s="156">
        <f t="shared" si="28"/>
        <v>2.6852089226544558</v>
      </c>
      <c r="R135" s="156">
        <f t="shared" ref="R135:V135" si="29">IF(R117=0,"",R117/R99)</f>
        <v>2.8326790349276174</v>
      </c>
      <c r="S135" s="156">
        <f t="shared" si="29"/>
        <v>2.9753544088536215</v>
      </c>
      <c r="T135" s="156">
        <f t="shared" si="29"/>
        <v>3.0993377444235835</v>
      </c>
      <c r="U135" s="156">
        <f t="shared" si="29"/>
        <v>3.1867384309751174</v>
      </c>
      <c r="V135" s="156">
        <f t="shared" si="29"/>
        <v>3.24848401855854</v>
      </c>
      <c r="W135" s="156">
        <f t="shared" ref="W135:Y135" si="30">IF(W117=0,"",W117/W99)</f>
        <v>3.3041875750116341</v>
      </c>
      <c r="X135" s="156">
        <f t="shared" si="30"/>
        <v>3.3577892653447785</v>
      </c>
      <c r="Y135" s="156">
        <f t="shared" si="30"/>
        <v>3.3969960852267298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1.6784535314436275</v>
      </c>
      <c r="C136" s="155">
        <f t="shared" si="31"/>
        <v>1.9304314492857757</v>
      </c>
      <c r="D136" s="155">
        <f t="shared" si="31"/>
        <v>2.0770373869606424</v>
      </c>
      <c r="E136" s="155">
        <f t="shared" si="31"/>
        <v>2.1526852639340621</v>
      </c>
      <c r="F136" s="155">
        <f t="shared" si="31"/>
        <v>2.2371865348528615</v>
      </c>
      <c r="G136" s="155">
        <f t="shared" si="31"/>
        <v>2.3175665276823318</v>
      </c>
      <c r="H136" s="155">
        <f t="shared" si="31"/>
        <v>2.4076885797072434</v>
      </c>
      <c r="I136" s="155">
        <f t="shared" si="31"/>
        <v>2.4759866551054821</v>
      </c>
      <c r="J136" s="155">
        <f t="shared" si="31"/>
        <v>2.5539427570276483</v>
      </c>
      <c r="K136" s="155">
        <f t="shared" si="31"/>
        <v>2.6527736632535039</v>
      </c>
      <c r="L136" s="155">
        <f t="shared" si="31"/>
        <v>2.7496345430619638</v>
      </c>
      <c r="M136" s="155">
        <f t="shared" si="31"/>
        <v>2.8456290717851522</v>
      </c>
      <c r="N136" s="155">
        <f t="shared" si="31"/>
        <v>2.9721885302780695</v>
      </c>
      <c r="O136" s="155">
        <f t="shared" si="31"/>
        <v>3.1391830335543212</v>
      </c>
      <c r="P136" s="155">
        <f t="shared" si="31"/>
        <v>3.3710218260185791</v>
      </c>
      <c r="Q136" s="155">
        <f t="shared" si="31"/>
        <v>3.5319829923901302</v>
      </c>
      <c r="R136" s="155">
        <f t="shared" ref="R136:V136" si="32">IF(R118=0,"",R118/R100)</f>
        <v>3.6057452132726842</v>
      </c>
      <c r="S136" s="155">
        <f t="shared" si="32"/>
        <v>3.6398519591114287</v>
      </c>
      <c r="T136" s="155">
        <f t="shared" si="32"/>
        <v>3.6606087345638283</v>
      </c>
      <c r="U136" s="155">
        <f t="shared" si="32"/>
        <v>3.6769239714474673</v>
      </c>
      <c r="V136" s="155">
        <f t="shared" si="32"/>
        <v>3.6927391011977013</v>
      </c>
      <c r="W136" s="155">
        <f t="shared" ref="W136:Y136" si="33">IF(W118=0,"",W118/W100)</f>
        <v>3.7203950958111291</v>
      </c>
      <c r="X136" s="155">
        <f t="shared" si="33"/>
        <v>3.7552713368969948</v>
      </c>
      <c r="Y136" s="155">
        <f t="shared" si="33"/>
        <v>3.7859205335332087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1.6784535314436275</v>
      </c>
      <c r="C137" s="156">
        <f t="shared" si="34"/>
        <v>1.9304314492857757</v>
      </c>
      <c r="D137" s="156">
        <f t="shared" si="34"/>
        <v>2.0770373869606424</v>
      </c>
      <c r="E137" s="156">
        <f t="shared" si="34"/>
        <v>2.1526852639340621</v>
      </c>
      <c r="F137" s="156">
        <f t="shared" si="34"/>
        <v>2.2371865348528615</v>
      </c>
      <c r="G137" s="156">
        <f t="shared" si="34"/>
        <v>2.3175665276823318</v>
      </c>
      <c r="H137" s="156">
        <f t="shared" si="34"/>
        <v>2.4076885797072434</v>
      </c>
      <c r="I137" s="156">
        <f t="shared" si="34"/>
        <v>2.4759866551054821</v>
      </c>
      <c r="J137" s="156">
        <f t="shared" si="34"/>
        <v>2.5539427570276483</v>
      </c>
      <c r="K137" s="156">
        <f t="shared" si="34"/>
        <v>2.6527736632535039</v>
      </c>
      <c r="L137" s="156">
        <f t="shared" si="34"/>
        <v>2.7496345430619638</v>
      </c>
      <c r="M137" s="156">
        <f t="shared" si="34"/>
        <v>2.8456290717851522</v>
      </c>
      <c r="N137" s="156">
        <f t="shared" si="34"/>
        <v>2.9721885302780695</v>
      </c>
      <c r="O137" s="156">
        <f t="shared" si="34"/>
        <v>3.1391830335543212</v>
      </c>
      <c r="P137" s="156">
        <f t="shared" si="34"/>
        <v>3.3710218260185791</v>
      </c>
      <c r="Q137" s="156">
        <f t="shared" si="34"/>
        <v>3.5319829923901302</v>
      </c>
      <c r="R137" s="156">
        <f t="shared" ref="R137:V137" si="35">IF(R119=0,"",R119/R101)</f>
        <v>3.6057452132726842</v>
      </c>
      <c r="S137" s="156">
        <f t="shared" si="35"/>
        <v>3.6398519591114287</v>
      </c>
      <c r="T137" s="156">
        <f t="shared" si="35"/>
        <v>3.6606087345638283</v>
      </c>
      <c r="U137" s="156">
        <f t="shared" si="35"/>
        <v>3.6769239714474673</v>
      </c>
      <c r="V137" s="156">
        <f t="shared" si="35"/>
        <v>3.6927391011977013</v>
      </c>
      <c r="W137" s="156">
        <f t="shared" ref="W137:Y137" si="36">IF(W119=0,"",W119/W101)</f>
        <v>3.7203950958111291</v>
      </c>
      <c r="X137" s="156">
        <f t="shared" si="36"/>
        <v>3.7552713368969948</v>
      </c>
      <c r="Y137" s="156">
        <f t="shared" si="36"/>
        <v>3.7859205335332087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0.54967968812174284</v>
      </c>
      <c r="C138" s="155">
        <f t="shared" si="37"/>
        <v>0.56100023937829058</v>
      </c>
      <c r="D138" s="155">
        <f t="shared" si="37"/>
        <v>0.56660454028669816</v>
      </c>
      <c r="E138" s="155">
        <f t="shared" si="37"/>
        <v>0.57352817888868712</v>
      </c>
      <c r="F138" s="155">
        <f t="shared" si="37"/>
        <v>0.57914921719795032</v>
      </c>
      <c r="G138" s="155">
        <f t="shared" si="37"/>
        <v>0.58118546127281034</v>
      </c>
      <c r="H138" s="155">
        <f t="shared" si="37"/>
        <v>0.58590434645785616</v>
      </c>
      <c r="I138" s="155">
        <f t="shared" si="37"/>
        <v>0.59050062513484791</v>
      </c>
      <c r="J138" s="155">
        <f t="shared" si="37"/>
        <v>0.59541398008828728</v>
      </c>
      <c r="K138" s="155">
        <f t="shared" si="37"/>
        <v>0.59927548709790701</v>
      </c>
      <c r="L138" s="155">
        <f t="shared" si="37"/>
        <v>0.60266560037944816</v>
      </c>
      <c r="M138" s="155">
        <f t="shared" si="37"/>
        <v>0.60802243004431744</v>
      </c>
      <c r="N138" s="155">
        <f t="shared" si="37"/>
        <v>0.61816780163158203</v>
      </c>
      <c r="O138" s="155">
        <f t="shared" si="37"/>
        <v>0.62755583438280538</v>
      </c>
      <c r="P138" s="155">
        <f t="shared" si="37"/>
        <v>0.64161034598625533</v>
      </c>
      <c r="Q138" s="155">
        <f t="shared" si="37"/>
        <v>0.65435604491452193</v>
      </c>
      <c r="R138" s="155">
        <f t="shared" ref="R138:V138" si="38">IF(R120=0,"",R120/R102)</f>
        <v>0.66589756871430561</v>
      </c>
      <c r="S138" s="155">
        <f t="shared" si="38"/>
        <v>0.67925686665157736</v>
      </c>
      <c r="T138" s="155">
        <f t="shared" si="38"/>
        <v>0.69445109658286541</v>
      </c>
      <c r="U138" s="155">
        <f t="shared" si="38"/>
        <v>0.70893236395255443</v>
      </c>
      <c r="V138" s="155">
        <f t="shared" si="38"/>
        <v>0.72122570387884921</v>
      </c>
      <c r="W138" s="155">
        <f t="shared" ref="W138:Y138" si="39">IF(W120=0,"",W120/W102)</f>
        <v>0.73590225353031802</v>
      </c>
      <c r="X138" s="155">
        <f t="shared" si="39"/>
        <v>0.74793832345658329</v>
      </c>
      <c r="Y138" s="155">
        <f t="shared" si="39"/>
        <v>0.75565507203928395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0.50559555069316031</v>
      </c>
      <c r="C139" s="156">
        <f t="shared" si="40"/>
        <v>0.50926176281339064</v>
      </c>
      <c r="D139" s="156">
        <f t="shared" si="40"/>
        <v>0.51479540665920798</v>
      </c>
      <c r="E139" s="156">
        <f t="shared" si="40"/>
        <v>0.51859980943146367</v>
      </c>
      <c r="F139" s="156">
        <f t="shared" si="40"/>
        <v>0.52257908284669752</v>
      </c>
      <c r="G139" s="156">
        <f t="shared" si="40"/>
        <v>0.52711237792930099</v>
      </c>
      <c r="H139" s="156">
        <f t="shared" si="40"/>
        <v>0.53334524500362213</v>
      </c>
      <c r="I139" s="156">
        <f t="shared" si="40"/>
        <v>0.53626964634306529</v>
      </c>
      <c r="J139" s="156">
        <f t="shared" si="40"/>
        <v>0.53766192734788509</v>
      </c>
      <c r="K139" s="156">
        <f t="shared" si="40"/>
        <v>0.54263840675668917</v>
      </c>
      <c r="L139" s="156">
        <f t="shared" si="40"/>
        <v>0.55045990721288474</v>
      </c>
      <c r="M139" s="156">
        <f t="shared" si="40"/>
        <v>0.55819047989442305</v>
      </c>
      <c r="N139" s="156">
        <f t="shared" si="40"/>
        <v>0.57348290356072362</v>
      </c>
      <c r="O139" s="156">
        <f t="shared" si="40"/>
        <v>0.60559976959704853</v>
      </c>
      <c r="P139" s="156">
        <f t="shared" si="40"/>
        <v>0.6353357654450148</v>
      </c>
      <c r="Q139" s="156">
        <f t="shared" si="40"/>
        <v>0.65717439796382393</v>
      </c>
      <c r="R139" s="156">
        <f t="shared" ref="R139:V139" si="41">IF(R121=0,"",R121/R103)</f>
        <v>0.69374883910050578</v>
      </c>
      <c r="S139" s="156">
        <f t="shared" si="41"/>
        <v>0.73725403841174642</v>
      </c>
      <c r="T139" s="156">
        <f t="shared" si="41"/>
        <v>0.77598421964221376</v>
      </c>
      <c r="U139" s="156">
        <f t="shared" si="41"/>
        <v>0.80273678743831389</v>
      </c>
      <c r="V139" s="156">
        <f t="shared" si="41"/>
        <v>0.82310719614781058</v>
      </c>
      <c r="W139" s="156">
        <f t="shared" ref="W139:Y139" si="42">IF(W121=0,"",W121/W103)</f>
        <v>0.83778388169978835</v>
      </c>
      <c r="X139" s="156">
        <f t="shared" si="42"/>
        <v>0.84705046789641325</v>
      </c>
      <c r="Y139" s="156">
        <f t="shared" si="42"/>
        <v>0.85603584139224931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0.57037957626969449</v>
      </c>
      <c r="C143" s="157">
        <f t="shared" si="52"/>
        <v>0.5753336997756956</v>
      </c>
      <c r="D143" s="157">
        <f t="shared" si="52"/>
        <v>0.58064638792417123</v>
      </c>
      <c r="E143" s="157">
        <f t="shared" si="52"/>
        <v>0.58434181296240872</v>
      </c>
      <c r="F143" s="157">
        <f t="shared" si="52"/>
        <v>0.58727684618057763</v>
      </c>
      <c r="G143" s="157">
        <f t="shared" si="52"/>
        <v>0.58957424531290925</v>
      </c>
      <c r="H143" s="157">
        <f t="shared" si="52"/>
        <v>0.59201168487905365</v>
      </c>
      <c r="I143" s="157">
        <f t="shared" si="52"/>
        <v>0.59351596973276721</v>
      </c>
      <c r="J143" s="157">
        <f t="shared" si="52"/>
        <v>0.59494997354911527</v>
      </c>
      <c r="K143" s="157">
        <f t="shared" si="52"/>
        <v>0.59680686857541898</v>
      </c>
      <c r="L143" s="157">
        <f t="shared" si="52"/>
        <v>0.59928065774312522</v>
      </c>
      <c r="M143" s="157">
        <f t="shared" si="52"/>
        <v>0.60197131325024056</v>
      </c>
      <c r="N143" s="157">
        <f t="shared" si="52"/>
        <v>0.60639894044316622</v>
      </c>
      <c r="O143" s="157">
        <f t="shared" si="52"/>
        <v>0.61538312003742912</v>
      </c>
      <c r="P143" s="157">
        <f t="shared" si="52"/>
        <v>0.62780264775072769</v>
      </c>
      <c r="Q143" s="157">
        <f t="shared" si="52"/>
        <v>0.64172872525476765</v>
      </c>
      <c r="R143" s="157">
        <f t="shared" ref="R143:V143" si="53">IF(R125=0,"",R125/R107)</f>
        <v>0.6521893210668499</v>
      </c>
      <c r="S143" s="157">
        <f t="shared" si="53"/>
        <v>0.66349875744912545</v>
      </c>
      <c r="T143" s="157">
        <f t="shared" si="53"/>
        <v>0.67629003552185185</v>
      </c>
      <c r="U143" s="157">
        <f t="shared" si="53"/>
        <v>0.68914699991434147</v>
      </c>
      <c r="V143" s="157">
        <f t="shared" si="53"/>
        <v>0.70210977534611252</v>
      </c>
      <c r="W143" s="157">
        <f t="shared" ref="W143:Y143" si="54">IF(W125=0,"",W125/W107)</f>
        <v>0.71505880091549456</v>
      </c>
      <c r="X143" s="157">
        <f t="shared" si="54"/>
        <v>0.72635035517770818</v>
      </c>
      <c r="Y143" s="157">
        <f t="shared" si="54"/>
        <v>0.73431053790973611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>
        <f t="shared" si="55"/>
        <v>0.85956493421358704</v>
      </c>
      <c r="D144" s="158">
        <f t="shared" si="55"/>
        <v>0.86232063252496949</v>
      </c>
      <c r="E144" s="158">
        <f t="shared" si="55"/>
        <v>0.83690944216385454</v>
      </c>
      <c r="F144" s="158">
        <f t="shared" si="55"/>
        <v>0.85787044523754319</v>
      </c>
      <c r="G144" s="158">
        <f t="shared" si="55"/>
        <v>0.87599071389221361</v>
      </c>
      <c r="H144" s="158">
        <f t="shared" si="55"/>
        <v>0.84027981522586492</v>
      </c>
      <c r="I144" s="158">
        <f t="shared" si="55"/>
        <v>0.86771847130155222</v>
      </c>
      <c r="J144" s="158">
        <f t="shared" si="55"/>
        <v>0.85334448697560306</v>
      </c>
      <c r="K144" s="158">
        <f t="shared" si="55"/>
        <v>0.86396528284594243</v>
      </c>
      <c r="L144" s="158">
        <f t="shared" si="55"/>
        <v>0.86931617778661718</v>
      </c>
      <c r="M144" s="158">
        <f t="shared" si="55"/>
        <v>0.85329768454525112</v>
      </c>
      <c r="N144" s="158">
        <f t="shared" si="55"/>
        <v>0.90787769131312812</v>
      </c>
      <c r="O144" s="158">
        <f t="shared" si="55"/>
        <v>0.90363689440911354</v>
      </c>
      <c r="P144" s="158">
        <f t="shared" si="55"/>
        <v>0.90609580793883793</v>
      </c>
      <c r="Q144" s="158">
        <f t="shared" si="55"/>
        <v>0.87099466070500398</v>
      </c>
      <c r="R144" s="158">
        <f t="shared" ref="R144:V144" si="56">IF(R126=0,"",R126/R108)</f>
        <v>0.87938630511214999</v>
      </c>
      <c r="S144" s="158">
        <f t="shared" si="56"/>
        <v>0.89023984821013891</v>
      </c>
      <c r="T144" s="158">
        <f t="shared" si="56"/>
        <v>0.89365213527304155</v>
      </c>
      <c r="U144" s="158">
        <f t="shared" si="56"/>
        <v>0.90117778527267689</v>
      </c>
      <c r="V144" s="158">
        <f t="shared" si="56"/>
        <v>0.89986515950013801</v>
      </c>
      <c r="W144" s="158">
        <f t="shared" ref="W144:Y144" si="57">IF(W126=0,"",W126/W108)</f>
        <v>0.9227617339085894</v>
      </c>
      <c r="X144" s="158">
        <f t="shared" si="57"/>
        <v>0.91469244012455819</v>
      </c>
      <c r="Y144" s="158">
        <f t="shared" si="57"/>
        <v>0.89964009687640012</v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>
        <f t="shared" si="58"/>
        <v>0.58832410451613282</v>
      </c>
      <c r="D145" s="156">
        <f t="shared" si="58"/>
        <v>0.58855237461436993</v>
      </c>
      <c r="E145" s="156">
        <f t="shared" si="58"/>
        <v>0.58875467475199195</v>
      </c>
      <c r="F145" s="156">
        <f t="shared" si="58"/>
        <v>0.5887719252012481</v>
      </c>
      <c r="G145" s="156">
        <f t="shared" si="58"/>
        <v>0.58944432125229118</v>
      </c>
      <c r="H145" s="156">
        <f t="shared" si="58"/>
        <v>0.59039215740703821</v>
      </c>
      <c r="I145" s="156">
        <f t="shared" si="58"/>
        <v>0.59364513142602215</v>
      </c>
      <c r="J145" s="156">
        <f t="shared" si="58"/>
        <v>0.59758344104709538</v>
      </c>
      <c r="K145" s="156">
        <f t="shared" si="58"/>
        <v>0.59990879825070531</v>
      </c>
      <c r="L145" s="156">
        <f t="shared" si="58"/>
        <v>0.60117354424086134</v>
      </c>
      <c r="M145" s="156">
        <f t="shared" si="58"/>
        <v>0.60330175323778634</v>
      </c>
      <c r="N145" s="156">
        <f t="shared" si="58"/>
        <v>0.60953797081278849</v>
      </c>
      <c r="O145" s="156">
        <f t="shared" si="58"/>
        <v>0.61526345990626108</v>
      </c>
      <c r="P145" s="156">
        <f t="shared" si="58"/>
        <v>0.62868609002387388</v>
      </c>
      <c r="Q145" s="156">
        <f t="shared" si="58"/>
        <v>0.64270285358665813</v>
      </c>
      <c r="R145" s="156">
        <f t="shared" ref="R145:V145" si="59">IF(R127=0,"",R127/R109)</f>
        <v>0.65326876102332632</v>
      </c>
      <c r="S145" s="156">
        <f t="shared" si="59"/>
        <v>0.66403064303214476</v>
      </c>
      <c r="T145" s="156">
        <f t="shared" si="59"/>
        <v>0.67766644393307673</v>
      </c>
      <c r="U145" s="156">
        <f t="shared" si="59"/>
        <v>0.69145045035865149</v>
      </c>
      <c r="V145" s="156">
        <f t="shared" si="59"/>
        <v>0.70603060729294553</v>
      </c>
      <c r="W145" s="156">
        <f t="shared" ref="W145:Y145" si="60">IF(W127=0,"",W127/W109)</f>
        <v>0.71799252280921433</v>
      </c>
      <c r="X145" s="156">
        <f t="shared" si="60"/>
        <v>0.73038295525151919</v>
      </c>
      <c r="Y145" s="156">
        <f t="shared" si="60"/>
        <v>0.73862503070086438</v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0.58583350155031888</v>
      </c>
      <c r="C147" s="155">
        <f t="shared" si="64"/>
        <v>0.59168301229287157</v>
      </c>
      <c r="D147" s="155">
        <f t="shared" si="64"/>
        <v>0.58528588950601346</v>
      </c>
      <c r="E147" s="155">
        <f t="shared" si="64"/>
        <v>0.58414297851246022</v>
      </c>
      <c r="F147" s="155">
        <f t="shared" si="64"/>
        <v>0.58899615824922824</v>
      </c>
      <c r="G147" s="155">
        <f t="shared" si="64"/>
        <v>0.59230925543608504</v>
      </c>
      <c r="H147" s="155">
        <f t="shared" si="64"/>
        <v>0.59616584621353141</v>
      </c>
      <c r="I147" s="155">
        <f t="shared" si="64"/>
        <v>0.60188079275076134</v>
      </c>
      <c r="J147" s="155">
        <f t="shared" si="64"/>
        <v>0.60876494507901169</v>
      </c>
      <c r="K147" s="155">
        <f t="shared" si="64"/>
        <v>0.61071154851460152</v>
      </c>
      <c r="L147" s="155">
        <f t="shared" si="64"/>
        <v>0.61884264167344327</v>
      </c>
      <c r="M147" s="155">
        <f t="shared" si="64"/>
        <v>0.6325148905604</v>
      </c>
      <c r="N147" s="155">
        <f t="shared" si="64"/>
        <v>0.64154646065088872</v>
      </c>
      <c r="O147" s="155">
        <f t="shared" si="64"/>
        <v>0.63542949271464133</v>
      </c>
      <c r="P147" s="155">
        <f t="shared" si="64"/>
        <v>0.65224201632303747</v>
      </c>
      <c r="Q147" s="155">
        <f t="shared" si="64"/>
        <v>0.66278422401106651</v>
      </c>
      <c r="R147" s="155">
        <f t="shared" ref="R147:V147" si="65">IF(R129=0,"",R129/R111)</f>
        <v>0.67439753711356643</v>
      </c>
      <c r="S147" s="155">
        <f t="shared" si="65"/>
        <v>0.66497265487419199</v>
      </c>
      <c r="T147" s="155">
        <f t="shared" si="65"/>
        <v>0.66724414785090302</v>
      </c>
      <c r="U147" s="155">
        <f t="shared" si="65"/>
        <v>0.67491010668302398</v>
      </c>
      <c r="V147" s="155">
        <f t="shared" si="65"/>
        <v>0.69953169229667989</v>
      </c>
      <c r="W147" s="155">
        <f t="shared" ref="W147:Y147" si="66">IF(W129=0,"",W129/W111)</f>
        <v>0.70423534909266783</v>
      </c>
      <c r="X147" s="155">
        <f t="shared" si="66"/>
        <v>0.72066855518387629</v>
      </c>
      <c r="Y147" s="155">
        <f t="shared" si="66"/>
        <v>0.72876658668022931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0.57350026581398728</v>
      </c>
      <c r="C148" s="156">
        <f t="shared" si="67"/>
        <v>0.57508467271291019</v>
      </c>
      <c r="D148" s="156">
        <f t="shared" si="67"/>
        <v>0.57692576109042237</v>
      </c>
      <c r="E148" s="156">
        <f t="shared" si="67"/>
        <v>0.57809492993719402</v>
      </c>
      <c r="F148" s="156">
        <f t="shared" si="67"/>
        <v>0.57894230143425573</v>
      </c>
      <c r="G148" s="156">
        <f t="shared" si="67"/>
        <v>0.57960359776990367</v>
      </c>
      <c r="H148" s="156">
        <f t="shared" si="67"/>
        <v>0.58031059121912698</v>
      </c>
      <c r="I148" s="156">
        <f t="shared" si="67"/>
        <v>0.58068539755430282</v>
      </c>
      <c r="J148" s="156">
        <f t="shared" si="67"/>
        <v>0.58095484319762047</v>
      </c>
      <c r="K148" s="156">
        <f t="shared" si="67"/>
        <v>0.58127245917019277</v>
      </c>
      <c r="L148" s="156">
        <f t="shared" si="67"/>
        <v>0.58167892958783018</v>
      </c>
      <c r="M148" s="156">
        <f t="shared" si="67"/>
        <v>0.58201100739004674</v>
      </c>
      <c r="N148" s="156">
        <f t="shared" si="67"/>
        <v>0.58235042822459415</v>
      </c>
      <c r="O148" s="156">
        <f t="shared" si="67"/>
        <v>0.58270861330651902</v>
      </c>
      <c r="P148" s="156">
        <f t="shared" si="67"/>
        <v>0.58295986162446722</v>
      </c>
      <c r="Q148" s="156">
        <f t="shared" si="67"/>
        <v>0.58340353721837668</v>
      </c>
      <c r="R148" s="156">
        <f t="shared" ref="R148:V148" si="68">IF(R130=0,"",R130/R112)</f>
        <v>0.58425598025358905</v>
      </c>
      <c r="S148" s="156">
        <f t="shared" si="68"/>
        <v>0.58622995857922267</v>
      </c>
      <c r="T148" s="156">
        <f t="shared" si="68"/>
        <v>0.58895258829598407</v>
      </c>
      <c r="U148" s="156">
        <f t="shared" si="68"/>
        <v>0.59196868329097208</v>
      </c>
      <c r="V148" s="156">
        <f t="shared" si="68"/>
        <v>0.59479701766817206</v>
      </c>
      <c r="W148" s="156">
        <f t="shared" ref="W148:Y148" si="69">IF(W130=0,"",W130/W112)</f>
        <v>0.5976043982346636</v>
      </c>
      <c r="X148" s="156">
        <f t="shared" si="69"/>
        <v>0.59934343388144007</v>
      </c>
      <c r="Y148" s="156">
        <f t="shared" si="69"/>
        <v>0.60043208492773326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0.73418463955709468</v>
      </c>
      <c r="C149" s="159">
        <f t="shared" si="70"/>
        <v>0.7382980913325502</v>
      </c>
      <c r="D149" s="159">
        <f t="shared" si="70"/>
        <v>0.73886108410211637</v>
      </c>
      <c r="E149" s="159">
        <f t="shared" si="70"/>
        <v>0.73970561811974733</v>
      </c>
      <c r="F149" s="159">
        <f t="shared" si="70"/>
        <v>0.74478475155706148</v>
      </c>
      <c r="G149" s="159">
        <f t="shared" si="70"/>
        <v>0.74851661056779939</v>
      </c>
      <c r="H149" s="159">
        <f t="shared" si="70"/>
        <v>0.7511760241607307</v>
      </c>
      <c r="I149" s="159">
        <f t="shared" si="70"/>
        <v>0.75245922264387155</v>
      </c>
      <c r="J149" s="159">
        <f t="shared" si="70"/>
        <v>0.7535636205284012</v>
      </c>
      <c r="K149" s="159">
        <f t="shared" si="70"/>
        <v>0.75507779464951408</v>
      </c>
      <c r="L149" s="159">
        <f t="shared" si="70"/>
        <v>0.75652681004277145</v>
      </c>
      <c r="M149" s="159">
        <f t="shared" si="70"/>
        <v>0.75811708687247303</v>
      </c>
      <c r="N149" s="159">
        <f t="shared" si="70"/>
        <v>0.76054533918584288</v>
      </c>
      <c r="O149" s="159">
        <f t="shared" si="70"/>
        <v>0.7637546430846317</v>
      </c>
      <c r="P149" s="159">
        <f t="shared" si="70"/>
        <v>0.77011887739991935</v>
      </c>
      <c r="Q149" s="159">
        <f t="shared" si="70"/>
        <v>0.77647308458912068</v>
      </c>
      <c r="R149" s="159">
        <f t="shared" ref="R149:V149" si="71">IF(R131=0,"",R131/R113)</f>
        <v>0.78234260119128307</v>
      </c>
      <c r="S149" s="159">
        <f t="shared" si="71"/>
        <v>0.78903225241004749</v>
      </c>
      <c r="T149" s="159">
        <f t="shared" si="71"/>
        <v>0.80059503390010667</v>
      </c>
      <c r="U149" s="159">
        <f t="shared" si="71"/>
        <v>0.81525848751993069</v>
      </c>
      <c r="V149" s="159">
        <f t="shared" si="71"/>
        <v>0.83175385726432005</v>
      </c>
      <c r="W149" s="159">
        <f t="shared" ref="W149:Y149" si="72">IF(W131=0,"",W131/W113)</f>
        <v>0.84608691678068226</v>
      </c>
      <c r="X149" s="159">
        <f t="shared" si="72"/>
        <v>0.85820232884720438</v>
      </c>
      <c r="Y149" s="159">
        <f t="shared" si="72"/>
        <v>0.86512363439511686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0.30105520134620628</v>
      </c>
      <c r="C151" s="117">
        <f t="shared" si="73"/>
        <v>0.31589065080416345</v>
      </c>
      <c r="D151" s="117">
        <f t="shared" si="73"/>
        <v>0.42555050685524981</v>
      </c>
      <c r="E151" s="117">
        <f t="shared" si="73"/>
        <v>0.48339840227113828</v>
      </c>
      <c r="F151" s="117">
        <f t="shared" si="73"/>
        <v>0.48452522001413589</v>
      </c>
      <c r="G151" s="117">
        <f t="shared" si="73"/>
        <v>0.51892439983896999</v>
      </c>
      <c r="H151" s="117">
        <f t="shared" si="73"/>
        <v>0.54025957354448373</v>
      </c>
      <c r="I151" s="117">
        <f t="shared" si="73"/>
        <v>0.47844501901708014</v>
      </c>
      <c r="J151" s="117">
        <f t="shared" si="73"/>
        <v>0.43726606155355996</v>
      </c>
      <c r="K151" s="117">
        <f t="shared" si="73"/>
        <v>0.41767542577957262</v>
      </c>
      <c r="L151" s="117">
        <f t="shared" si="73"/>
        <v>0.4456373456307563</v>
      </c>
      <c r="M151" s="117">
        <f t="shared" si="73"/>
        <v>0.34797651969246746</v>
      </c>
      <c r="N151" s="117">
        <f t="shared" si="73"/>
        <v>0.29807158490814434</v>
      </c>
      <c r="O151" s="117">
        <f t="shared" si="73"/>
        <v>0.41302898400733784</v>
      </c>
      <c r="P151" s="117">
        <f t="shared" si="73"/>
        <v>0.46491350688302657</v>
      </c>
      <c r="Q151" s="117">
        <f t="shared" si="73"/>
        <v>0.59912764090282455</v>
      </c>
      <c r="R151" s="117">
        <f t="shared" ref="R151:V151" si="74">R152+R154+R156+R165</f>
        <v>0.62860718908338775</v>
      </c>
      <c r="S151" s="117">
        <f t="shared" si="74"/>
        <v>1.1020312127449394</v>
      </c>
      <c r="T151" s="117">
        <f t="shared" si="74"/>
        <v>1.6056239731066888</v>
      </c>
      <c r="U151" s="117">
        <f t="shared" si="74"/>
        <v>2.2096966567432337</v>
      </c>
      <c r="V151" s="117">
        <f t="shared" si="74"/>
        <v>3.5384316039750106</v>
      </c>
      <c r="W151" s="117">
        <f t="shared" ref="W151:Y151" si="75">W152+W154+W156+W165</f>
        <v>4.6473631798737864</v>
      </c>
      <c r="X151" s="117">
        <f t="shared" si="75"/>
        <v>5.3388207754064512</v>
      </c>
      <c r="Y151" s="117">
        <f t="shared" si="75"/>
        <v>6.0358012080716925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0.13997448510945007</v>
      </c>
      <c r="C156" s="122">
        <v>0.13102019906792731</v>
      </c>
      <c r="D156" s="122">
        <v>0.166997802124696</v>
      </c>
      <c r="E156" s="122">
        <v>0.16637834770848323</v>
      </c>
      <c r="F156" s="122">
        <v>0.14131425381690038</v>
      </c>
      <c r="G156" s="122">
        <v>0.16006781567635461</v>
      </c>
      <c r="H156" s="122">
        <v>0.15886461110705768</v>
      </c>
      <c r="I156" s="122">
        <v>0.1194680311007926</v>
      </c>
      <c r="J156" s="122">
        <v>0.10451465519256514</v>
      </c>
      <c r="K156" s="122">
        <v>9.3806463824371647E-2</v>
      </c>
      <c r="L156" s="122">
        <v>0.10717371212519247</v>
      </c>
      <c r="M156" s="122">
        <v>7.8331454473702766E-2</v>
      </c>
      <c r="N156" s="122">
        <v>6.1184567213494176E-2</v>
      </c>
      <c r="O156" s="122">
        <v>8.5693167491750724E-2</v>
      </c>
      <c r="P156" s="122">
        <v>9.7785600880083007E-2</v>
      </c>
      <c r="Q156" s="122">
        <v>0.11243033557169202</v>
      </c>
      <c r="R156" s="122">
        <v>0.12164920250291342</v>
      </c>
      <c r="S156" s="122">
        <v>0.22749862982218144</v>
      </c>
      <c r="T156" s="122">
        <v>0.34913474132477412</v>
      </c>
      <c r="U156" s="122">
        <v>0.48799215679387953</v>
      </c>
      <c r="V156" s="122">
        <v>0.45554356224697667</v>
      </c>
      <c r="W156" s="122">
        <v>0.54064406801726694</v>
      </c>
      <c r="X156" s="122">
        <v>0.56666570490062074</v>
      </c>
      <c r="Y156" s="122">
        <v>0.63045819765525934</v>
      </c>
      <c r="DA156" s="130" t="s">
        <v>2214</v>
      </c>
    </row>
    <row r="157" spans="1:105" ht="12" customHeight="1" x14ac:dyDescent="0.25">
      <c r="A157" s="97" t="s">
        <v>124</v>
      </c>
      <c r="B157" s="98">
        <v>0.13997448510945007</v>
      </c>
      <c r="C157" s="98">
        <v>0.13102019906792731</v>
      </c>
      <c r="D157" s="98">
        <v>0.166997802124696</v>
      </c>
      <c r="E157" s="98">
        <v>0.16637834770848323</v>
      </c>
      <c r="F157" s="98">
        <v>0.14131425381690038</v>
      </c>
      <c r="G157" s="98">
        <v>0.16006781567635461</v>
      </c>
      <c r="H157" s="98">
        <v>0.15886461110705768</v>
      </c>
      <c r="I157" s="98">
        <v>0.1194680311007926</v>
      </c>
      <c r="J157" s="98">
        <v>0.10451465519256514</v>
      </c>
      <c r="K157" s="98">
        <v>9.3806463824371647E-2</v>
      </c>
      <c r="L157" s="98">
        <v>0.10717371212519247</v>
      </c>
      <c r="M157" s="98">
        <v>7.8331454473702766E-2</v>
      </c>
      <c r="N157" s="98">
        <v>6.1184567213494176E-2</v>
      </c>
      <c r="O157" s="98">
        <v>8.5693167491750724E-2</v>
      </c>
      <c r="P157" s="98">
        <v>9.7785600880083007E-2</v>
      </c>
      <c r="Q157" s="98">
        <v>0.11243033557169202</v>
      </c>
      <c r="R157" s="98">
        <v>0.12164920250291342</v>
      </c>
      <c r="S157" s="98">
        <v>0.22749862982218144</v>
      </c>
      <c r="T157" s="98">
        <v>0.34913474132477412</v>
      </c>
      <c r="U157" s="98">
        <v>0.48799215679387953</v>
      </c>
      <c r="V157" s="98">
        <v>0.45554356224697667</v>
      </c>
      <c r="W157" s="98">
        <v>0.54064406801726694</v>
      </c>
      <c r="X157" s="98">
        <v>0.56666570490062074</v>
      </c>
      <c r="Y157" s="98">
        <v>0.63045819765525934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0.16108071623675621</v>
      </c>
      <c r="C165" s="122">
        <v>0.18487045173623615</v>
      </c>
      <c r="D165" s="122">
        <v>0.25855270473055381</v>
      </c>
      <c r="E165" s="122">
        <v>0.31702005456265508</v>
      </c>
      <c r="F165" s="122">
        <v>0.34321096619723551</v>
      </c>
      <c r="G165" s="122">
        <v>0.3588565841626154</v>
      </c>
      <c r="H165" s="122">
        <v>0.38139496243742604</v>
      </c>
      <c r="I165" s="122">
        <v>0.35897698791628752</v>
      </c>
      <c r="J165" s="122">
        <v>0.33275140636099482</v>
      </c>
      <c r="K165" s="122">
        <v>0.32386896195520098</v>
      </c>
      <c r="L165" s="122">
        <v>0.33846363350556385</v>
      </c>
      <c r="M165" s="122">
        <v>0.26964506521876469</v>
      </c>
      <c r="N165" s="122">
        <v>0.23688701769465018</v>
      </c>
      <c r="O165" s="122">
        <v>0.32733581651558713</v>
      </c>
      <c r="P165" s="122">
        <v>0.36712790600294359</v>
      </c>
      <c r="Q165" s="122">
        <v>0.48669730533113248</v>
      </c>
      <c r="R165" s="122">
        <v>0.50695798658047431</v>
      </c>
      <c r="S165" s="122">
        <v>0.87453258292275793</v>
      </c>
      <c r="T165" s="122">
        <v>1.2564892317819147</v>
      </c>
      <c r="U165" s="122">
        <v>1.7217044999493543</v>
      </c>
      <c r="V165" s="122">
        <v>3.082888041728034</v>
      </c>
      <c r="W165" s="122">
        <v>4.1067191118565196</v>
      </c>
      <c r="X165" s="122">
        <v>4.7721550705058302</v>
      </c>
      <c r="Y165" s="122">
        <v>5.4053430104164333</v>
      </c>
      <c r="DA165" s="130" t="s">
        <v>2223</v>
      </c>
    </row>
    <row r="166" spans="1:105" ht="12" customHeight="1" x14ac:dyDescent="0.25">
      <c r="A166" s="97" t="s">
        <v>50</v>
      </c>
      <c r="B166" s="98">
        <v>0.16108071623675621</v>
      </c>
      <c r="C166" s="98">
        <v>0.18487045173623615</v>
      </c>
      <c r="D166" s="98">
        <v>0.25855270473055381</v>
      </c>
      <c r="E166" s="98">
        <v>0.31702005456265508</v>
      </c>
      <c r="F166" s="98">
        <v>0.34321096619723551</v>
      </c>
      <c r="G166" s="98">
        <v>0.3588565841626154</v>
      </c>
      <c r="H166" s="98">
        <v>0.38139496243742604</v>
      </c>
      <c r="I166" s="98">
        <v>0.35897698791628752</v>
      </c>
      <c r="J166" s="98">
        <v>0.33275140636099482</v>
      </c>
      <c r="K166" s="98">
        <v>0.32386896195520098</v>
      </c>
      <c r="L166" s="98">
        <v>0.33846363350556385</v>
      </c>
      <c r="M166" s="98">
        <v>0.26964506521876469</v>
      </c>
      <c r="N166" s="98">
        <v>0.23688701769465018</v>
      </c>
      <c r="O166" s="98">
        <v>0.32733581651558713</v>
      </c>
      <c r="P166" s="98">
        <v>0.36712790600294359</v>
      </c>
      <c r="Q166" s="98">
        <v>0.48669730533113248</v>
      </c>
      <c r="R166" s="98">
        <v>0.50695798658047431</v>
      </c>
      <c r="S166" s="98">
        <v>0.87453258292275793</v>
      </c>
      <c r="T166" s="98">
        <v>1.2564892317819147</v>
      </c>
      <c r="U166" s="98">
        <v>1.7217044999493543</v>
      </c>
      <c r="V166" s="98">
        <v>3.082888041728034</v>
      </c>
      <c r="W166" s="98">
        <v>4.1067191118565196</v>
      </c>
      <c r="X166" s="98">
        <v>4.7721550705058302</v>
      </c>
      <c r="Y166" s="98">
        <v>5.4053430104164333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6373.2094578540182</v>
      </c>
      <c r="C169" s="117">
        <f t="shared" si="78"/>
        <v>6688.7884228625444</v>
      </c>
      <c r="D169" s="117">
        <f t="shared" si="78"/>
        <v>6819.3917322956686</v>
      </c>
      <c r="E169" s="117">
        <f t="shared" si="78"/>
        <v>7437.9515185218952</v>
      </c>
      <c r="F169" s="117">
        <f t="shared" si="78"/>
        <v>6903.0521640135539</v>
      </c>
      <c r="G169" s="117">
        <f t="shared" si="78"/>
        <v>7035.7233741678347</v>
      </c>
      <c r="H169" s="117">
        <f t="shared" si="78"/>
        <v>7319.0979957994241</v>
      </c>
      <c r="I169" s="117">
        <f t="shared" si="78"/>
        <v>6461.1359710538209</v>
      </c>
      <c r="J169" s="117">
        <f t="shared" si="78"/>
        <v>6430.6088443401686</v>
      </c>
      <c r="K169" s="117">
        <f t="shared" si="78"/>
        <v>6254.1645766189295</v>
      </c>
      <c r="L169" s="117">
        <f t="shared" si="78"/>
        <v>6935.2933321104856</v>
      </c>
      <c r="M169" s="117">
        <f t="shared" si="78"/>
        <v>6435.8780315348931</v>
      </c>
      <c r="N169" s="117">
        <f t="shared" si="78"/>
        <v>5624.279007778563</v>
      </c>
      <c r="O169" s="117">
        <f t="shared" si="78"/>
        <v>5021.2261686932543</v>
      </c>
      <c r="P169" s="117">
        <f t="shared" si="78"/>
        <v>4432.1201055790552</v>
      </c>
      <c r="Q169" s="117">
        <f t="shared" si="78"/>
        <v>5540.0353743940668</v>
      </c>
      <c r="R169" s="117">
        <f t="shared" ref="R169:V169" si="79">R170+R172+R174+R183</f>
        <v>4999.8156970874788</v>
      </c>
      <c r="S169" s="117">
        <f t="shared" si="79"/>
        <v>4703.292790550644</v>
      </c>
      <c r="T169" s="117">
        <f t="shared" si="79"/>
        <v>4757.8856053830259</v>
      </c>
      <c r="U169" s="117">
        <f t="shared" si="79"/>
        <v>4739.7331509743917</v>
      </c>
      <c r="V169" s="117">
        <f t="shared" si="79"/>
        <v>4849.4811794309126</v>
      </c>
      <c r="W169" s="117">
        <f t="shared" ref="W169:Y169" si="80">W170+W172+W174+W183</f>
        <v>5001.6221500240381</v>
      </c>
      <c r="X169" s="117">
        <f t="shared" si="80"/>
        <v>4958.0120325884809</v>
      </c>
      <c r="Y169" s="117">
        <f t="shared" si="80"/>
        <v>4940.265321036728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3848.3133070676804</v>
      </c>
      <c r="C170" s="122">
        <f t="shared" si="81"/>
        <v>4171.0751706425453</v>
      </c>
      <c r="D170" s="122">
        <f t="shared" si="81"/>
        <v>4203.4539101684522</v>
      </c>
      <c r="E170" s="122">
        <f t="shared" si="81"/>
        <v>4668.2742560547968</v>
      </c>
      <c r="F170" s="122">
        <f t="shared" si="81"/>
        <v>4297.2536756961008</v>
      </c>
      <c r="G170" s="122">
        <f t="shared" si="81"/>
        <v>4447.6550377716458</v>
      </c>
      <c r="H170" s="122">
        <f t="shared" si="81"/>
        <v>4564.3945323803337</v>
      </c>
      <c r="I170" s="122">
        <f t="shared" si="81"/>
        <v>3882.8840287968337</v>
      </c>
      <c r="J170" s="122">
        <f t="shared" si="81"/>
        <v>3820.8805610114882</v>
      </c>
      <c r="K170" s="122">
        <f t="shared" si="81"/>
        <v>3737.397828631902</v>
      </c>
      <c r="L170" s="122">
        <f t="shared" si="81"/>
        <v>4364.7436555115655</v>
      </c>
      <c r="M170" s="122">
        <f t="shared" si="81"/>
        <v>3950.6257058342608</v>
      </c>
      <c r="N170" s="122">
        <f t="shared" si="81"/>
        <v>3527.1252711390898</v>
      </c>
      <c r="O170" s="122">
        <f t="shared" si="81"/>
        <v>2910.2890726949076</v>
      </c>
      <c r="P170" s="122">
        <f t="shared" si="81"/>
        <v>2343.1793530257842</v>
      </c>
      <c r="Q170" s="122">
        <f t="shared" si="81"/>
        <v>3156.0544595802526</v>
      </c>
      <c r="R170" s="122">
        <f t="shared" si="81"/>
        <v>2674.338510895017</v>
      </c>
      <c r="S170" s="122">
        <f t="shared" si="81"/>
        <v>2290.0302812358823</v>
      </c>
      <c r="T170" s="122">
        <f t="shared" si="81"/>
        <v>2308.3231640034878</v>
      </c>
      <c r="U170" s="122">
        <f t="shared" si="81"/>
        <v>2267.8522158295204</v>
      </c>
      <c r="V170" s="122">
        <f t="shared" si="81"/>
        <v>2036.1405441770376</v>
      </c>
      <c r="W170" s="122">
        <f t="shared" si="81"/>
        <v>2355.5039877869758</v>
      </c>
      <c r="X170" s="122">
        <f t="shared" si="81"/>
        <v>2412.1191612710063</v>
      </c>
      <c r="Y170" s="122">
        <f t="shared" si="81"/>
        <v>2319.993612028426</v>
      </c>
      <c r="DA170" s="130" t="s">
        <v>2378</v>
      </c>
    </row>
    <row r="171" spans="1:105" ht="12" customHeight="1" x14ac:dyDescent="0.25">
      <c r="A171" s="97" t="s">
        <v>53</v>
      </c>
      <c r="B171" s="98">
        <v>3848.3133070676804</v>
      </c>
      <c r="C171" s="98">
        <v>4171.0751706425453</v>
      </c>
      <c r="D171" s="98">
        <v>4203.4539101684522</v>
      </c>
      <c r="E171" s="98">
        <v>4668.2742560547968</v>
      </c>
      <c r="F171" s="98">
        <v>4297.2536756961008</v>
      </c>
      <c r="G171" s="98">
        <v>4447.6550377716458</v>
      </c>
      <c r="H171" s="98">
        <v>4564.3945323803337</v>
      </c>
      <c r="I171" s="98">
        <v>3882.8840287968337</v>
      </c>
      <c r="J171" s="98">
        <v>3820.8805610114882</v>
      </c>
      <c r="K171" s="98">
        <v>3737.397828631902</v>
      </c>
      <c r="L171" s="98">
        <v>4364.7436555115655</v>
      </c>
      <c r="M171" s="98">
        <v>3950.6257058342608</v>
      </c>
      <c r="N171" s="98">
        <v>3527.1252711390898</v>
      </c>
      <c r="O171" s="98">
        <v>2910.2890726949076</v>
      </c>
      <c r="P171" s="98">
        <v>2343.1793530257842</v>
      </c>
      <c r="Q171" s="98">
        <v>3156.0544595802526</v>
      </c>
      <c r="R171" s="98">
        <v>2674.338510895017</v>
      </c>
      <c r="S171" s="98">
        <v>2290.0302812358823</v>
      </c>
      <c r="T171" s="98">
        <v>2308.3231640034878</v>
      </c>
      <c r="U171" s="98">
        <v>2267.8522158295204</v>
      </c>
      <c r="V171" s="98">
        <v>2036.1405441770376</v>
      </c>
      <c r="W171" s="98">
        <v>2355.5039877869758</v>
      </c>
      <c r="X171" s="98">
        <v>2412.1191612710063</v>
      </c>
      <c r="Y171" s="98">
        <v>2319.993612028426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9.4606867651713031</v>
      </c>
      <c r="C172" s="122">
        <f t="shared" si="82"/>
        <v>9.8366240100786619</v>
      </c>
      <c r="D172" s="122">
        <f t="shared" si="82"/>
        <v>13.827910329033903</v>
      </c>
      <c r="E172" s="122">
        <f t="shared" si="82"/>
        <v>19.889083255676919</v>
      </c>
      <c r="F172" s="122">
        <f t="shared" si="82"/>
        <v>10.343626908315743</v>
      </c>
      <c r="G172" s="122">
        <f t="shared" si="82"/>
        <v>11.428043289339598</v>
      </c>
      <c r="H172" s="122">
        <f t="shared" si="82"/>
        <v>17.378695066413723</v>
      </c>
      <c r="I172" s="122">
        <f t="shared" si="82"/>
        <v>24.256847774044473</v>
      </c>
      <c r="J172" s="122">
        <f t="shared" si="82"/>
        <v>15.320822472865107</v>
      </c>
      <c r="K172" s="122">
        <f t="shared" si="82"/>
        <v>15.89226803380995</v>
      </c>
      <c r="L172" s="122">
        <f t="shared" si="82"/>
        <v>19.716984413991124</v>
      </c>
      <c r="M172" s="122">
        <f t="shared" si="82"/>
        <v>19.955993994156724</v>
      </c>
      <c r="N172" s="122">
        <f t="shared" si="82"/>
        <v>38.593516605093548</v>
      </c>
      <c r="O172" s="122">
        <f t="shared" si="82"/>
        <v>25.626839740072711</v>
      </c>
      <c r="P172" s="122">
        <f t="shared" si="82"/>
        <v>24.002170021742689</v>
      </c>
      <c r="Q172" s="122">
        <f t="shared" si="82"/>
        <v>50.697398944603918</v>
      </c>
      <c r="R172" s="122">
        <f t="shared" si="82"/>
        <v>63.018679808613669</v>
      </c>
      <c r="S172" s="122">
        <f t="shared" si="82"/>
        <v>71.499271430691692</v>
      </c>
      <c r="T172" s="122">
        <f t="shared" si="82"/>
        <v>80.585148322539538</v>
      </c>
      <c r="U172" s="122">
        <f t="shared" si="82"/>
        <v>95.369049184322705</v>
      </c>
      <c r="V172" s="122">
        <f t="shared" si="82"/>
        <v>47.750302289230277</v>
      </c>
      <c r="W172" s="122">
        <f t="shared" si="82"/>
        <v>182.59602731054477</v>
      </c>
      <c r="X172" s="122">
        <f t="shared" si="82"/>
        <v>203.94358682911775</v>
      </c>
      <c r="Y172" s="122">
        <f t="shared" si="82"/>
        <v>179.2757005612377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9.4606867651713031</v>
      </c>
      <c r="C173" s="98">
        <f>RES_hhdet_fech!C147</f>
        <v>9.8366240100786619</v>
      </c>
      <c r="D173" s="98">
        <f>RES_hhdet_fech!D147</f>
        <v>13.827910329033903</v>
      </c>
      <c r="E173" s="98">
        <f>RES_hhdet_fech!E147</f>
        <v>19.889083255676919</v>
      </c>
      <c r="F173" s="98">
        <f>RES_hhdet_fech!F147</f>
        <v>10.343626908315743</v>
      </c>
      <c r="G173" s="98">
        <f>RES_hhdet_fech!G147</f>
        <v>11.428043289339598</v>
      </c>
      <c r="H173" s="98">
        <f>RES_hhdet_fech!H147</f>
        <v>17.378695066413723</v>
      </c>
      <c r="I173" s="98">
        <f>RES_hhdet_fech!I147</f>
        <v>24.256847774044473</v>
      </c>
      <c r="J173" s="98">
        <f>RES_hhdet_fech!J147</f>
        <v>15.320822472865107</v>
      </c>
      <c r="K173" s="98">
        <f>RES_hhdet_fech!K147</f>
        <v>15.89226803380995</v>
      </c>
      <c r="L173" s="98">
        <f>RES_hhdet_fech!L147</f>
        <v>19.716984413991124</v>
      </c>
      <c r="M173" s="98">
        <f>RES_hhdet_fech!M147</f>
        <v>19.955993994156724</v>
      </c>
      <c r="N173" s="98">
        <f>RES_hhdet_fech!N147</f>
        <v>38.593516605093548</v>
      </c>
      <c r="O173" s="98">
        <f>RES_hhdet_fech!O147</f>
        <v>25.626839740072711</v>
      </c>
      <c r="P173" s="98">
        <f>RES_hhdet_fech!P147</f>
        <v>24.002170021742689</v>
      </c>
      <c r="Q173" s="98">
        <f>RES_hhdet_fech!Q147</f>
        <v>50.697398944603918</v>
      </c>
      <c r="R173" s="98">
        <f>RES_hhdet_fech!R147</f>
        <v>63.018679808613669</v>
      </c>
      <c r="S173" s="98">
        <f>RES_hhdet_fech!S147</f>
        <v>71.499271430691692</v>
      </c>
      <c r="T173" s="98">
        <f>RES_hhdet_fech!T147</f>
        <v>80.585148322539538</v>
      </c>
      <c r="U173" s="98">
        <f>RES_hhdet_fech!U147</f>
        <v>95.369049184322705</v>
      </c>
      <c r="V173" s="98">
        <f>RES_hhdet_fech!V147</f>
        <v>47.750302289230277</v>
      </c>
      <c r="W173" s="98">
        <f>RES_hhdet_fech!W147</f>
        <v>182.59602731054477</v>
      </c>
      <c r="X173" s="98">
        <f>RES_hhdet_fech!X147</f>
        <v>203.94358682911775</v>
      </c>
      <c r="Y173" s="98">
        <f>RES_hhdet_fech!Y147</f>
        <v>179.2757005612377</v>
      </c>
      <c r="DA173" s="63" t="s">
        <v>2381</v>
      </c>
    </row>
    <row r="174" spans="1:105" ht="12" customHeight="1" x14ac:dyDescent="0.25">
      <c r="A174" s="121" t="s">
        <v>55</v>
      </c>
      <c r="B174" s="122">
        <v>1798.9627277436834</v>
      </c>
      <c r="C174" s="122">
        <v>1774.8927976599141</v>
      </c>
      <c r="D174" s="122">
        <v>1835.7266954870561</v>
      </c>
      <c r="E174" s="122">
        <v>1964.8187256872438</v>
      </c>
      <c r="F174" s="122">
        <v>1837.4989128192669</v>
      </c>
      <c r="G174" s="122">
        <v>1829.7023464414913</v>
      </c>
      <c r="H174" s="122">
        <v>2005.8209998959219</v>
      </c>
      <c r="I174" s="122">
        <v>1882.58992390854</v>
      </c>
      <c r="J174" s="122">
        <v>1989.3592235968792</v>
      </c>
      <c r="K174" s="122">
        <v>1926.22940743297</v>
      </c>
      <c r="L174" s="122">
        <v>1956.5631670590569</v>
      </c>
      <c r="M174" s="122">
        <v>1959.4229432763832</v>
      </c>
      <c r="N174" s="122">
        <v>1626.1117745051474</v>
      </c>
      <c r="O174" s="122">
        <v>1638.5936926726527</v>
      </c>
      <c r="P174" s="122">
        <v>1647.4885356426169</v>
      </c>
      <c r="Q174" s="122">
        <v>1895.0150564294547</v>
      </c>
      <c r="R174" s="122">
        <v>1854.4318464100379</v>
      </c>
      <c r="S174" s="122">
        <v>1834.3931354081717</v>
      </c>
      <c r="T174" s="122">
        <v>1827.8126932630094</v>
      </c>
      <c r="U174" s="122">
        <v>1823.096865969505</v>
      </c>
      <c r="V174" s="122">
        <v>1952.4875903859202</v>
      </c>
      <c r="W174" s="122">
        <v>1723.3663242410146</v>
      </c>
      <c r="X174" s="122">
        <v>1682.7079327394943</v>
      </c>
      <c r="Y174" s="122">
        <v>1809.7867661886194</v>
      </c>
      <c r="DA174" s="130" t="s">
        <v>2382</v>
      </c>
    </row>
    <row r="175" spans="1:105" ht="12" customHeight="1" x14ac:dyDescent="0.25">
      <c r="A175" s="97" t="s">
        <v>124</v>
      </c>
      <c r="B175" s="98">
        <v>2067.7629744674841</v>
      </c>
      <c r="C175" s="98">
        <v>1884.8854780300442</v>
      </c>
      <c r="D175" s="98">
        <v>2118.6022081034685</v>
      </c>
      <c r="E175" s="98">
        <v>2104.6782017596993</v>
      </c>
      <c r="F175" s="98">
        <v>1829.6802178420542</v>
      </c>
      <c r="G175" s="98">
        <v>2195.1647798490612</v>
      </c>
      <c r="H175" s="98">
        <v>2255.9715066126146</v>
      </c>
      <c r="I175" s="98">
        <v>1933.5301222770004</v>
      </c>
      <c r="J175" s="98">
        <v>1925.0740118031035</v>
      </c>
      <c r="K175" s="98">
        <v>2014.4061738877856</v>
      </c>
      <c r="L175" s="98">
        <v>2621.1019185007253</v>
      </c>
      <c r="M175" s="98">
        <v>2102.6185066103285</v>
      </c>
      <c r="N175" s="98">
        <v>1662.627723470436</v>
      </c>
      <c r="O175" s="98">
        <v>1840.1807148233481</v>
      </c>
      <c r="P175" s="98">
        <v>1674.981155915455</v>
      </c>
      <c r="Q175" s="98">
        <v>1683.4658715738135</v>
      </c>
      <c r="R175" s="98">
        <v>1409.2687104720228</v>
      </c>
      <c r="S175" s="98">
        <v>1811.0139432369995</v>
      </c>
      <c r="T175" s="98">
        <v>1883.5235191226</v>
      </c>
      <c r="U175" s="98">
        <v>1919.7774910413384</v>
      </c>
      <c r="V175" s="98">
        <v>1474.5487834662295</v>
      </c>
      <c r="W175" s="98">
        <v>1542.4590968319078</v>
      </c>
      <c r="X175" s="98">
        <v>1524.7960919928819</v>
      </c>
      <c r="Y175" s="98">
        <v>1551.3653797902207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1695.4711598836154</v>
      </c>
      <c r="C179" s="101">
        <v>1751.1489884226826</v>
      </c>
      <c r="D179" s="101">
        <v>1766.5569655021013</v>
      </c>
      <c r="E179" s="101">
        <v>1942.5124722307783</v>
      </c>
      <c r="F179" s="101">
        <v>1847.1592344920643</v>
      </c>
      <c r="G179" s="101">
        <v>1777.7170316814934</v>
      </c>
      <c r="H179" s="101">
        <v>1978.5278296787185</v>
      </c>
      <c r="I179" s="101">
        <v>1887.2295926821519</v>
      </c>
      <c r="J179" s="101">
        <v>2013.5886827384213</v>
      </c>
      <c r="K179" s="101">
        <v>1941.7161019263908</v>
      </c>
      <c r="L179" s="101">
        <v>1941.1902190648798</v>
      </c>
      <c r="M179" s="101">
        <v>1980.6165537014372</v>
      </c>
      <c r="N179" s="101">
        <v>1661.6649873268007</v>
      </c>
      <c r="O179" s="101">
        <v>1664.3545562617858</v>
      </c>
      <c r="P179" s="101">
        <v>1683.2749940324895</v>
      </c>
      <c r="Q179" s="101">
        <v>1939.976185928175</v>
      </c>
      <c r="R179" s="101">
        <v>1908.914391527582</v>
      </c>
      <c r="S179" s="101">
        <v>1871.6775291018853</v>
      </c>
      <c r="T179" s="101">
        <v>1861.8440348391371</v>
      </c>
      <c r="U179" s="101">
        <v>1855.9194019821859</v>
      </c>
      <c r="V179" s="101">
        <v>2018.8350812806066</v>
      </c>
      <c r="W179" s="101">
        <v>1772.2579384968565</v>
      </c>
      <c r="X179" s="101">
        <v>1731.2776947020473</v>
      </c>
      <c r="Y179" s="101">
        <v>1863.431653799164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1172.348108290953</v>
      </c>
      <c r="D180" s="104">
        <v>1189.894381075653</v>
      </c>
      <c r="E180" s="104">
        <v>1356.5884821549239</v>
      </c>
      <c r="F180" s="104">
        <v>1264.9057573451498</v>
      </c>
      <c r="G180" s="104">
        <v>1196.5511737709469</v>
      </c>
      <c r="H180" s="104">
        <v>1393.8444089896338</v>
      </c>
      <c r="I180" s="104">
        <v>1290.771147278655</v>
      </c>
      <c r="J180" s="104">
        <v>1403.9485236265687</v>
      </c>
      <c r="K180" s="104">
        <v>1342.1060901231172</v>
      </c>
      <c r="L180" s="104">
        <v>1339.2505511551201</v>
      </c>
      <c r="M180" s="104">
        <v>1397.9198097047811</v>
      </c>
      <c r="N180" s="104">
        <v>1109.9971128450049</v>
      </c>
      <c r="O180" s="104">
        <v>1133.9668306587901</v>
      </c>
      <c r="P180" s="104">
        <v>1165.8216844684271</v>
      </c>
      <c r="Q180" s="104">
        <v>1429.0786478866714</v>
      </c>
      <c r="R180" s="104">
        <v>1415.8536918816183</v>
      </c>
      <c r="S180" s="104">
        <v>1395.0901331090631</v>
      </c>
      <c r="T180" s="104">
        <v>1408.94508235643</v>
      </c>
      <c r="U180" s="104">
        <v>1419.1468096237754</v>
      </c>
      <c r="V180" s="104">
        <v>1575.2141249118704</v>
      </c>
      <c r="W180" s="104">
        <v>1373.9780222058343</v>
      </c>
      <c r="X180" s="104">
        <v>1375.8659805207303</v>
      </c>
      <c r="Y180" s="104">
        <v>1522.8147186016672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399.92330257497076</v>
      </c>
      <c r="D181" s="98">
        <v>398.16466456707434</v>
      </c>
      <c r="E181" s="98">
        <v>537.99218793626437</v>
      </c>
      <c r="F181" s="98">
        <v>437.17951940882421</v>
      </c>
      <c r="G181" s="98">
        <v>361.42103137721364</v>
      </c>
      <c r="H181" s="98">
        <v>543.50787118948767</v>
      </c>
      <c r="I181" s="98">
        <v>420.18736273805746</v>
      </c>
      <c r="J181" s="98">
        <v>511.65089112646456</v>
      </c>
      <c r="K181" s="98">
        <v>456.32851100544906</v>
      </c>
      <c r="L181" s="98">
        <v>438.83342842238329</v>
      </c>
      <c r="M181" s="98">
        <v>516.96238785416165</v>
      </c>
      <c r="N181" s="98">
        <v>261.88333058633077</v>
      </c>
      <c r="O181" s="98">
        <v>284.01920288806485</v>
      </c>
      <c r="P181" s="98">
        <v>294.83286358550225</v>
      </c>
      <c r="Q181" s="98">
        <v>515.9816631632915</v>
      </c>
      <c r="R181" s="98">
        <v>492.51791013250482</v>
      </c>
      <c r="S181" s="98">
        <v>455.77163986785519</v>
      </c>
      <c r="T181" s="98">
        <v>464.85480089155016</v>
      </c>
      <c r="U181" s="98">
        <v>454.52417906055001</v>
      </c>
      <c r="V181" s="98">
        <v>536.56543526068469</v>
      </c>
      <c r="W181" s="98">
        <v>376.31512873358577</v>
      </c>
      <c r="X181" s="98">
        <v>435.32770572182784</v>
      </c>
      <c r="Y181" s="98">
        <v>584.71374685900685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772.42480571598207</v>
      </c>
      <c r="D182" s="98">
        <v>791.72971650857846</v>
      </c>
      <c r="E182" s="98">
        <v>818.59629421865975</v>
      </c>
      <c r="F182" s="98">
        <v>827.72623793632567</v>
      </c>
      <c r="G182" s="98">
        <v>835.13014239373319</v>
      </c>
      <c r="H182" s="98">
        <v>850.33653780014606</v>
      </c>
      <c r="I182" s="98">
        <v>870.58378454059755</v>
      </c>
      <c r="J182" s="98">
        <v>892.29763250010421</v>
      </c>
      <c r="K182" s="98">
        <v>885.7775791176681</v>
      </c>
      <c r="L182" s="98">
        <v>900.41712273273686</v>
      </c>
      <c r="M182" s="98">
        <v>880.95742185061965</v>
      </c>
      <c r="N182" s="98">
        <v>848.11378225867418</v>
      </c>
      <c r="O182" s="98">
        <v>849.94762777072515</v>
      </c>
      <c r="P182" s="98">
        <v>870.98882088292487</v>
      </c>
      <c r="Q182" s="98">
        <v>913.09698472337993</v>
      </c>
      <c r="R182" s="98">
        <v>923.33578174911349</v>
      </c>
      <c r="S182" s="98">
        <v>939.31849324120776</v>
      </c>
      <c r="T182" s="98">
        <v>944.09028146487958</v>
      </c>
      <c r="U182" s="98">
        <v>964.62263056322547</v>
      </c>
      <c r="V182" s="98">
        <v>1038.6486896511863</v>
      </c>
      <c r="W182" s="98">
        <v>997.66289347224881</v>
      </c>
      <c r="X182" s="98">
        <v>940.53827479890231</v>
      </c>
      <c r="Y182" s="98">
        <v>938.10097174266048</v>
      </c>
      <c r="DA182" s="63" t="s">
        <v>2390</v>
      </c>
    </row>
    <row r="183" spans="1:105" ht="12" customHeight="1" x14ac:dyDescent="0.25">
      <c r="A183" s="121" t="s">
        <v>54</v>
      </c>
      <c r="B183" s="122">
        <v>716.47273627748257</v>
      </c>
      <c r="C183" s="122">
        <v>732.98383055000659</v>
      </c>
      <c r="D183" s="122">
        <v>766.38321631112626</v>
      </c>
      <c r="E183" s="122">
        <v>784.96945352417822</v>
      </c>
      <c r="F183" s="122">
        <v>757.95594858987033</v>
      </c>
      <c r="G183" s="122">
        <v>746.9379466653578</v>
      </c>
      <c r="H183" s="122">
        <v>731.50376845675476</v>
      </c>
      <c r="I183" s="122">
        <v>671.40517057440195</v>
      </c>
      <c r="J183" s="122">
        <v>605.04823725893584</v>
      </c>
      <c r="K183" s="122">
        <v>574.64507252024748</v>
      </c>
      <c r="L183" s="122">
        <v>594.26952512587309</v>
      </c>
      <c r="M183" s="122">
        <v>505.87338843009212</v>
      </c>
      <c r="N183" s="122">
        <v>432.44844552923246</v>
      </c>
      <c r="O183" s="122">
        <v>446.71656358562194</v>
      </c>
      <c r="P183" s="122">
        <v>417.45004688891208</v>
      </c>
      <c r="Q183" s="122">
        <v>438.26845943975559</v>
      </c>
      <c r="R183" s="122">
        <v>408.02665997380984</v>
      </c>
      <c r="S183" s="122">
        <v>507.37010247589853</v>
      </c>
      <c r="T183" s="122">
        <v>541.16459979398883</v>
      </c>
      <c r="U183" s="122">
        <v>553.41501999104344</v>
      </c>
      <c r="V183" s="122">
        <v>813.10274257872493</v>
      </c>
      <c r="W183" s="122">
        <v>740.15581068550273</v>
      </c>
      <c r="X183" s="122">
        <v>659.24135174886294</v>
      </c>
      <c r="Y183" s="122">
        <v>631.20924225844487</v>
      </c>
      <c r="DA183" s="130" t="s">
        <v>2391</v>
      </c>
    </row>
    <row r="184" spans="1:105" ht="12" customHeight="1" x14ac:dyDescent="0.25">
      <c r="A184" s="97" t="s">
        <v>50</v>
      </c>
      <c r="B184" s="98">
        <v>739.42322048850644</v>
      </c>
      <c r="C184" s="98">
        <v>743.90644344552743</v>
      </c>
      <c r="D184" s="98">
        <v>789.8656809519623</v>
      </c>
      <c r="E184" s="98">
        <v>801.59704076845446</v>
      </c>
      <c r="F184" s="98">
        <v>766.16513518282954</v>
      </c>
      <c r="G184" s="98">
        <v>765.75498185612309</v>
      </c>
      <c r="H184" s="98">
        <v>759.71520549517186</v>
      </c>
      <c r="I184" s="98">
        <v>692.4989338233521</v>
      </c>
      <c r="J184" s="98">
        <v>617.03148484832002</v>
      </c>
      <c r="K184" s="98">
        <v>617.46669336422394</v>
      </c>
      <c r="L184" s="98">
        <v>653.78631725183027</v>
      </c>
      <c r="M184" s="98">
        <v>540.2945163316092</v>
      </c>
      <c r="N184" s="98">
        <v>457.77880449267394</v>
      </c>
      <c r="O184" s="98">
        <v>497.5802226732439</v>
      </c>
      <c r="P184" s="98">
        <v>467.50488977648666</v>
      </c>
      <c r="Q184" s="98">
        <v>498.95920790708061</v>
      </c>
      <c r="R184" s="98">
        <v>443.41785716338921</v>
      </c>
      <c r="S184" s="98">
        <v>584.63977097866575</v>
      </c>
      <c r="T184" s="98">
        <v>630.05993196573831</v>
      </c>
      <c r="U184" s="98">
        <v>651.13909899457531</v>
      </c>
      <c r="V184" s="98">
        <v>908.03150122151123</v>
      </c>
      <c r="W184" s="98">
        <v>879.30598460925557</v>
      </c>
      <c r="X184" s="98">
        <v>794.36974324024789</v>
      </c>
      <c r="Y184" s="98">
        <v>755.8386290720299</v>
      </c>
      <c r="DA184" s="63" t="s">
        <v>2392</v>
      </c>
    </row>
    <row r="185" spans="1:105" ht="12" customHeight="1" x14ac:dyDescent="0.25">
      <c r="A185" s="109" t="s">
        <v>120</v>
      </c>
      <c r="B185" s="33">
        <v>521.69827292905723</v>
      </c>
      <c r="C185" s="33">
        <v>648.83355936902296</v>
      </c>
      <c r="D185" s="33">
        <v>495.67736393157031</v>
      </c>
      <c r="E185" s="33">
        <v>511.86917623847</v>
      </c>
      <c r="F185" s="33">
        <v>650.03250884776719</v>
      </c>
      <c r="G185" s="33">
        <v>573.63641274326551</v>
      </c>
      <c r="H185" s="33">
        <v>536.66853141018669</v>
      </c>
      <c r="I185" s="33">
        <v>551.96108190416817</v>
      </c>
      <c r="J185" s="33">
        <v>549.48528847534681</v>
      </c>
      <c r="K185" s="33">
        <v>428.81155846605679</v>
      </c>
      <c r="L185" s="33">
        <v>444.39243202636345</v>
      </c>
      <c r="M185" s="33">
        <v>436.68471688422511</v>
      </c>
      <c r="N185" s="33">
        <v>389.16070530513684</v>
      </c>
      <c r="O185" s="33">
        <v>357.71284351447207</v>
      </c>
      <c r="P185" s="33">
        <v>353.12306106647884</v>
      </c>
      <c r="Q185" s="33">
        <v>373.2469839111393</v>
      </c>
      <c r="R185" s="33">
        <v>372.43035792441873</v>
      </c>
      <c r="S185" s="33">
        <v>419.92882956118427</v>
      </c>
      <c r="T185" s="33">
        <v>436.31277645181638</v>
      </c>
      <c r="U185" s="33">
        <v>441.33419630387135</v>
      </c>
      <c r="V185" s="33">
        <v>718.30084316170758</v>
      </c>
      <c r="W185" s="33">
        <v>611.43595214719835</v>
      </c>
      <c r="X185" s="33">
        <v>552.66836351728807</v>
      </c>
      <c r="Y185" s="33">
        <v>537.10951193262736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6915.716665103354</v>
      </c>
      <c r="C187" s="117">
        <f t="shared" si="83"/>
        <v>7476.3973125971024</v>
      </c>
      <c r="D187" s="117">
        <f t="shared" si="83"/>
        <v>7775.8045412365936</v>
      </c>
      <c r="E187" s="117">
        <f t="shared" si="83"/>
        <v>8781.0707205705112</v>
      </c>
      <c r="F187" s="117">
        <f t="shared" si="83"/>
        <v>8315.9809509071292</v>
      </c>
      <c r="G187" s="117">
        <f t="shared" si="83"/>
        <v>8715.1018958397399</v>
      </c>
      <c r="H187" s="117">
        <f t="shared" si="83"/>
        <v>9249.2209537826275</v>
      </c>
      <c r="I187" s="117">
        <f t="shared" si="83"/>
        <v>8200.9691511003803</v>
      </c>
      <c r="J187" s="117">
        <f t="shared" si="83"/>
        <v>8311.6209998663471</v>
      </c>
      <c r="K187" s="117">
        <f t="shared" si="83"/>
        <v>8288.6688936101309</v>
      </c>
      <c r="L187" s="117">
        <f t="shared" si="83"/>
        <v>9755.5430440458003</v>
      </c>
      <c r="M187" s="117">
        <f t="shared" si="83"/>
        <v>9195.3458206950927</v>
      </c>
      <c r="N187" s="117">
        <f t="shared" si="83"/>
        <v>8587.4072081727536</v>
      </c>
      <c r="O187" s="117">
        <f t="shared" si="83"/>
        <v>7902.6316380763083</v>
      </c>
      <c r="P187" s="117">
        <f t="shared" si="83"/>
        <v>7176.4421301423672</v>
      </c>
      <c r="Q187" s="117">
        <f t="shared" si="83"/>
        <v>10184.219924255989</v>
      </c>
      <c r="R187" s="117">
        <f t="shared" ref="R187:V187" si="84">R188+R190+R192+R201</f>
        <v>9312.8057676123663</v>
      </c>
      <c r="S187" s="117">
        <f t="shared" si="84"/>
        <v>8657.3098342872308</v>
      </c>
      <c r="T187" s="117">
        <f t="shared" si="84"/>
        <v>9079.6792477700819</v>
      </c>
      <c r="U187" s="117">
        <f t="shared" si="84"/>
        <v>9243.6743161243958</v>
      </c>
      <c r="V187" s="117">
        <f t="shared" si="84"/>
        <v>8767.6747998736173</v>
      </c>
      <c r="W187" s="117">
        <f t="shared" ref="W187:Y187" si="85">W188+W190+W192+W201</f>
        <v>10251.829421245124</v>
      </c>
      <c r="X187" s="117">
        <f t="shared" si="85"/>
        <v>10598.907594974175</v>
      </c>
      <c r="Y187" s="117">
        <f t="shared" si="85"/>
        <v>10387.31152787163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5491.250339004906</v>
      </c>
      <c r="C188" s="122">
        <f t="shared" si="86"/>
        <v>6027.9990190734361</v>
      </c>
      <c r="D188" s="122">
        <f t="shared" si="86"/>
        <v>6258.3990916500507</v>
      </c>
      <c r="E188" s="122">
        <f t="shared" si="86"/>
        <v>7152.8424839201507</v>
      </c>
      <c r="F188" s="122">
        <f t="shared" si="86"/>
        <v>6782.2211292633565</v>
      </c>
      <c r="G188" s="122">
        <f t="shared" si="86"/>
        <v>7182.8019839806038</v>
      </c>
      <c r="H188" s="122">
        <f t="shared" si="86"/>
        <v>7596.0616629551378</v>
      </c>
      <c r="I188" s="122">
        <f t="shared" si="86"/>
        <v>6625.1331164540807</v>
      </c>
      <c r="J188" s="122">
        <f t="shared" si="86"/>
        <v>6719.6680462078148</v>
      </c>
      <c r="K188" s="122">
        <f t="shared" si="86"/>
        <v>6741.225855033842</v>
      </c>
      <c r="L188" s="122">
        <f t="shared" si="86"/>
        <v>8154.4159040651975</v>
      </c>
      <c r="M188" s="122">
        <f t="shared" si="86"/>
        <v>7627.2129136531776</v>
      </c>
      <c r="N188" s="122">
        <f t="shared" si="86"/>
        <v>7190.0542902796615</v>
      </c>
      <c r="O188" s="122">
        <f t="shared" si="86"/>
        <v>6510.0183861546275</v>
      </c>
      <c r="P188" s="122">
        <f t="shared" si="86"/>
        <v>5766.2061414682448</v>
      </c>
      <c r="Q188" s="122">
        <f t="shared" si="86"/>
        <v>8474.6655952482797</v>
      </c>
      <c r="R188" s="122">
        <f t="shared" si="86"/>
        <v>7575.5426321118575</v>
      </c>
      <c r="S188" s="122">
        <f t="shared" si="86"/>
        <v>6813.6516936834814</v>
      </c>
      <c r="T188" s="122">
        <f t="shared" si="86"/>
        <v>7154.273108523279</v>
      </c>
      <c r="U188" s="122">
        <f t="shared" si="86"/>
        <v>7227.0518119560093</v>
      </c>
      <c r="V188" s="122">
        <f t="shared" si="86"/>
        <v>6614.3700172981953</v>
      </c>
      <c r="W188" s="122">
        <f t="shared" si="86"/>
        <v>7783.0270093360832</v>
      </c>
      <c r="X188" s="122">
        <f t="shared" si="86"/>
        <v>8099.3878264482355</v>
      </c>
      <c r="Y188" s="122">
        <f t="shared" si="86"/>
        <v>7881.0092178115856</v>
      </c>
      <c r="DA188" s="130" t="s">
        <v>2546</v>
      </c>
    </row>
    <row r="189" spans="1:105" ht="12" customHeight="1" x14ac:dyDescent="0.25">
      <c r="A189" s="97" t="s">
        <v>53</v>
      </c>
      <c r="B189" s="98">
        <v>5491.250339004906</v>
      </c>
      <c r="C189" s="98">
        <v>6027.9990190734361</v>
      </c>
      <c r="D189" s="98">
        <v>6258.3990916500507</v>
      </c>
      <c r="E189" s="98">
        <v>7152.8424839201507</v>
      </c>
      <c r="F189" s="98">
        <v>6782.2211292633565</v>
      </c>
      <c r="G189" s="98">
        <v>7182.8019839806038</v>
      </c>
      <c r="H189" s="98">
        <v>7596.0616629551378</v>
      </c>
      <c r="I189" s="98">
        <v>6625.1331164540807</v>
      </c>
      <c r="J189" s="98">
        <v>6719.6680462078148</v>
      </c>
      <c r="K189" s="98">
        <v>6741.225855033842</v>
      </c>
      <c r="L189" s="98">
        <v>8154.4159040651975</v>
      </c>
      <c r="M189" s="98">
        <v>7627.2129136531776</v>
      </c>
      <c r="N189" s="98">
        <v>7190.0542902796615</v>
      </c>
      <c r="O189" s="98">
        <v>6510.0183861546275</v>
      </c>
      <c r="P189" s="98">
        <v>5766.2061414682448</v>
      </c>
      <c r="Q189" s="98">
        <v>8474.6655952482797</v>
      </c>
      <c r="R189" s="98">
        <v>7575.5426321118575</v>
      </c>
      <c r="S189" s="98">
        <v>6813.6516936834814</v>
      </c>
      <c r="T189" s="98">
        <v>7154.273108523279</v>
      </c>
      <c r="U189" s="98">
        <v>7227.0518119560093</v>
      </c>
      <c r="V189" s="98">
        <v>6614.3700172981953</v>
      </c>
      <c r="W189" s="98">
        <v>7783.0270093360832</v>
      </c>
      <c r="X189" s="98">
        <v>8099.3878264482355</v>
      </c>
      <c r="Y189" s="98">
        <v>7881.0092178115856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15.879323110883762</v>
      </c>
      <c r="C190" s="122">
        <f t="shared" si="87"/>
        <v>18.98892834385541</v>
      </c>
      <c r="D190" s="122">
        <f t="shared" si="87"/>
        <v>28.721086736942656</v>
      </c>
      <c r="E190" s="122">
        <f t="shared" si="87"/>
        <v>42.814936437653401</v>
      </c>
      <c r="F190" s="122">
        <f t="shared" si="87"/>
        <v>23.14062284082571</v>
      </c>
      <c r="G190" s="122">
        <f t="shared" si="87"/>
        <v>26.485250604278146</v>
      </c>
      <c r="H190" s="122">
        <f t="shared" si="87"/>
        <v>41.842485641618936</v>
      </c>
      <c r="I190" s="122">
        <f t="shared" si="87"/>
        <v>60.059631383459227</v>
      </c>
      <c r="J190" s="122">
        <f t="shared" si="87"/>
        <v>39.128503586280267</v>
      </c>
      <c r="K190" s="122">
        <f t="shared" si="87"/>
        <v>42.158590089456581</v>
      </c>
      <c r="L190" s="122">
        <f t="shared" si="87"/>
        <v>54.214501429724336</v>
      </c>
      <c r="M190" s="122">
        <f t="shared" si="87"/>
        <v>56.787356666142273</v>
      </c>
      <c r="N190" s="122">
        <f t="shared" si="87"/>
        <v>114.70720739675527</v>
      </c>
      <c r="O190" s="122">
        <f t="shared" si="87"/>
        <v>80.447340515651874</v>
      </c>
      <c r="P190" s="122">
        <f t="shared" si="87"/>
        <v>80.911839015103439</v>
      </c>
      <c r="Q190" s="122">
        <f t="shared" si="87"/>
        <v>179.06235083075842</v>
      </c>
      <c r="R190" s="122">
        <f t="shared" si="87"/>
        <v>227.22930306667268</v>
      </c>
      <c r="S190" s="122">
        <f t="shared" si="87"/>
        <v>260.24676319204298</v>
      </c>
      <c r="T190" s="122">
        <f t="shared" si="87"/>
        <v>294.99069782560986</v>
      </c>
      <c r="U190" s="122">
        <f t="shared" si="87"/>
        <v>350.66474307998868</v>
      </c>
      <c r="V190" s="122">
        <f t="shared" si="87"/>
        <v>176.32940835745077</v>
      </c>
      <c r="W190" s="122">
        <f t="shared" si="87"/>
        <v>679.32936452074591</v>
      </c>
      <c r="X190" s="122">
        <f t="shared" si="87"/>
        <v>765.86350596334955</v>
      </c>
      <c r="Y190" s="122">
        <f t="shared" si="87"/>
        <v>678.72355591834082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15.879323110883762</v>
      </c>
      <c r="C191" s="98">
        <f>RES_hhdet_tesh!C147</f>
        <v>18.98892834385541</v>
      </c>
      <c r="D191" s="98">
        <f>RES_hhdet_tesh!D147</f>
        <v>28.721086736942656</v>
      </c>
      <c r="E191" s="98">
        <f>RES_hhdet_tesh!E147</f>
        <v>42.814936437653401</v>
      </c>
      <c r="F191" s="98">
        <f>RES_hhdet_tesh!F147</f>
        <v>23.14062284082571</v>
      </c>
      <c r="G191" s="98">
        <f>RES_hhdet_tesh!G147</f>
        <v>26.485250604278146</v>
      </c>
      <c r="H191" s="98">
        <f>RES_hhdet_tesh!H147</f>
        <v>41.842485641618936</v>
      </c>
      <c r="I191" s="98">
        <f>RES_hhdet_tesh!I147</f>
        <v>60.059631383459227</v>
      </c>
      <c r="J191" s="98">
        <f>RES_hhdet_tesh!J147</f>
        <v>39.128503586280267</v>
      </c>
      <c r="K191" s="98">
        <f>RES_hhdet_tesh!K147</f>
        <v>42.158590089456581</v>
      </c>
      <c r="L191" s="98">
        <f>RES_hhdet_tesh!L147</f>
        <v>54.214501429724336</v>
      </c>
      <c r="M191" s="98">
        <f>RES_hhdet_tesh!M147</f>
        <v>56.787356666142273</v>
      </c>
      <c r="N191" s="98">
        <f>RES_hhdet_tesh!N147</f>
        <v>114.70720739675527</v>
      </c>
      <c r="O191" s="98">
        <f>RES_hhdet_tesh!O147</f>
        <v>80.447340515651874</v>
      </c>
      <c r="P191" s="98">
        <f>RES_hhdet_tesh!P147</f>
        <v>80.911839015103439</v>
      </c>
      <c r="Q191" s="98">
        <f>RES_hhdet_tesh!Q147</f>
        <v>179.06235083075842</v>
      </c>
      <c r="R191" s="98">
        <f>RES_hhdet_tesh!R147</f>
        <v>227.22930306667268</v>
      </c>
      <c r="S191" s="98">
        <f>RES_hhdet_tesh!S147</f>
        <v>260.24676319204298</v>
      </c>
      <c r="T191" s="98">
        <f>RES_hhdet_tesh!T147</f>
        <v>294.99069782560986</v>
      </c>
      <c r="U191" s="98">
        <f>RES_hhdet_tesh!U147</f>
        <v>350.66474307998868</v>
      </c>
      <c r="V191" s="98">
        <f>RES_hhdet_tesh!V147</f>
        <v>176.32940835745077</v>
      </c>
      <c r="W191" s="98">
        <f>RES_hhdet_tesh!W147</f>
        <v>679.32936452074591</v>
      </c>
      <c r="X191" s="98">
        <f>RES_hhdet_tesh!X147</f>
        <v>765.86350596334955</v>
      </c>
      <c r="Y191" s="98">
        <f>RES_hhdet_tesh!Y147</f>
        <v>678.72355591834082</v>
      </c>
      <c r="DA191" s="63" t="s">
        <v>2549</v>
      </c>
    </row>
    <row r="192" spans="1:105" ht="12" customHeight="1" x14ac:dyDescent="0.25">
      <c r="A192" s="121" t="s">
        <v>55</v>
      </c>
      <c r="B192" s="122">
        <v>988.8532711287877</v>
      </c>
      <c r="C192" s="122">
        <v>995.71528435801554</v>
      </c>
      <c r="D192" s="122">
        <v>1040.1310803884628</v>
      </c>
      <c r="E192" s="122">
        <v>1126.8789055897957</v>
      </c>
      <c r="F192" s="122">
        <v>1064.1860569613632</v>
      </c>
      <c r="G192" s="122">
        <v>1063.3964022085413</v>
      </c>
      <c r="H192" s="122">
        <v>1175.2192420554636</v>
      </c>
      <c r="I192" s="122">
        <v>1111.6705269405586</v>
      </c>
      <c r="J192" s="122">
        <v>1184.4922931471629</v>
      </c>
      <c r="K192" s="122">
        <v>1154.3420664017058</v>
      </c>
      <c r="L192" s="122">
        <v>1179.1533157559613</v>
      </c>
      <c r="M192" s="122">
        <v>1191.3730994554953</v>
      </c>
      <c r="N192" s="122">
        <v>1005.2099408530777</v>
      </c>
      <c r="O192" s="122">
        <v>1028.3090320195886</v>
      </c>
      <c r="P192" s="122">
        <v>1057.0456893620485</v>
      </c>
      <c r="Q192" s="122">
        <v>1240.0145573786474</v>
      </c>
      <c r="R192" s="122">
        <v>1234.861657870825</v>
      </c>
      <c r="S192" s="122">
        <v>1246.0241333645174</v>
      </c>
      <c r="T192" s="122">
        <v>1269.3265291845776</v>
      </c>
      <c r="U192" s="122">
        <v>1292.4523709062541</v>
      </c>
      <c r="V192" s="122">
        <v>1408.1842366908036</v>
      </c>
      <c r="W192" s="122">
        <v>1268.2291616672235</v>
      </c>
      <c r="X192" s="122">
        <v>1258.5617500802705</v>
      </c>
      <c r="Y192" s="122">
        <v>1367.5745491800039</v>
      </c>
      <c r="DA192" s="130" t="s">
        <v>2550</v>
      </c>
    </row>
    <row r="193" spans="1:105" ht="12" customHeight="1" x14ac:dyDescent="0.25">
      <c r="A193" s="97" t="s">
        <v>124</v>
      </c>
      <c r="B193" s="98">
        <v>1045.4517597788149</v>
      </c>
      <c r="C193" s="98">
        <v>959.90010124294076</v>
      </c>
      <c r="D193" s="98">
        <v>1090.646685269721</v>
      </c>
      <c r="E193" s="98">
        <v>1091.4857143471359</v>
      </c>
      <c r="F193" s="98">
        <v>956.15261014264649</v>
      </c>
      <c r="G193" s="98">
        <v>1157.098527052889</v>
      </c>
      <c r="H193" s="98">
        <v>1203.2116759154956</v>
      </c>
      <c r="I193" s="98">
        <v>1036.8935148671505</v>
      </c>
      <c r="J193" s="98">
        <v>1035.0390034733816</v>
      </c>
      <c r="K193" s="98">
        <v>1093.0941567593061</v>
      </c>
      <c r="L193" s="98">
        <v>1442.8115188534232</v>
      </c>
      <c r="M193" s="98">
        <v>1173.6616332397143</v>
      </c>
      <c r="N193" s="98">
        <v>953.4885743963813</v>
      </c>
      <c r="O193" s="98">
        <v>1114.4130169139519</v>
      </c>
      <c r="P193" s="98">
        <v>1064.1754347995216</v>
      </c>
      <c r="Q193" s="98">
        <v>1106.3306706441651</v>
      </c>
      <c r="R193" s="98">
        <v>977.6785318706327</v>
      </c>
      <c r="S193" s="98">
        <v>1335.1773432714592</v>
      </c>
      <c r="T193" s="98">
        <v>1461.5845281641068</v>
      </c>
      <c r="U193" s="98">
        <v>1541.0760157549103</v>
      </c>
      <c r="V193" s="98">
        <v>1213.7117147420533</v>
      </c>
      <c r="W193" s="98">
        <v>1292.2473695069857</v>
      </c>
      <c r="X193" s="98">
        <v>1291.579243169193</v>
      </c>
      <c r="Y193" s="98">
        <v>1328.0243681955283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967.06212175190399</v>
      </c>
      <c r="C197" s="101">
        <v>1007.4950263676888</v>
      </c>
      <c r="D197" s="101">
        <v>1025.7449210810796</v>
      </c>
      <c r="E197" s="101">
        <v>1135.0912597254235</v>
      </c>
      <c r="F197" s="101">
        <v>1084.7938496258296</v>
      </c>
      <c r="G197" s="101">
        <v>1048.0961773335216</v>
      </c>
      <c r="H197" s="101">
        <v>1171.3115940281955</v>
      </c>
      <c r="I197" s="101">
        <v>1120.1009018091227</v>
      </c>
      <c r="J197" s="101">
        <v>1197.9845335340215</v>
      </c>
      <c r="K197" s="101">
        <v>1158.8295064531583</v>
      </c>
      <c r="L197" s="101">
        <v>1163.3177512857224</v>
      </c>
      <c r="M197" s="101">
        <v>1192.2743478768198</v>
      </c>
      <c r="N197" s="101">
        <v>1007.6318876864791</v>
      </c>
      <c r="O197" s="101">
        <v>1024.2156996808887</v>
      </c>
      <c r="P197" s="101">
        <v>1056.7644981461874</v>
      </c>
      <c r="Q197" s="101">
        <v>1244.9384448202939</v>
      </c>
      <c r="R197" s="101">
        <v>1244.9735809851127</v>
      </c>
      <c r="S197" s="101">
        <v>1241.8557149045503</v>
      </c>
      <c r="T197" s="101">
        <v>1259.1465684575078</v>
      </c>
      <c r="U197" s="101">
        <v>1279.0012879588421</v>
      </c>
      <c r="V197" s="101">
        <v>1417.4438453787773</v>
      </c>
      <c r="W197" s="101">
        <v>1267.2686364145286</v>
      </c>
      <c r="X197" s="101">
        <v>1257.514168458076</v>
      </c>
      <c r="Y197" s="101">
        <v>1368.3375000592935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1007.7093245785361</v>
      </c>
      <c r="D198" s="104">
        <v>1026.0704753270641</v>
      </c>
      <c r="E198" s="104">
        <v>1135.3417098461878</v>
      </c>
      <c r="F198" s="104">
        <v>1085.1252652372154</v>
      </c>
      <c r="G198" s="104">
        <v>1048.1677169201778</v>
      </c>
      <c r="H198" s="104">
        <v>1171.2193224394141</v>
      </c>
      <c r="I198" s="104">
        <v>1120.0259667167852</v>
      </c>
      <c r="J198" s="104">
        <v>1198.0517326342695</v>
      </c>
      <c r="K198" s="104">
        <v>1159.5330677624809</v>
      </c>
      <c r="L198" s="104">
        <v>1164.2321702287893</v>
      </c>
      <c r="M198" s="104">
        <v>1192.8417368010278</v>
      </c>
      <c r="N198" s="104">
        <v>1007.741616173961</v>
      </c>
      <c r="O198" s="104">
        <v>1024.6942652194543</v>
      </c>
      <c r="P198" s="104">
        <v>1056.3461411010362</v>
      </c>
      <c r="Q198" s="104">
        <v>1244.7198720368172</v>
      </c>
      <c r="R198" s="104">
        <v>1245.0823466831728</v>
      </c>
      <c r="S198" s="104">
        <v>1241.9648283384745</v>
      </c>
      <c r="T198" s="104">
        <v>1259.106781330275</v>
      </c>
      <c r="U198" s="104">
        <v>1278.9035788735393</v>
      </c>
      <c r="V198" s="104">
        <v>1417.4803097606909</v>
      </c>
      <c r="W198" s="104">
        <v>1267.8543421229501</v>
      </c>
      <c r="X198" s="104">
        <v>1258.4942110068746</v>
      </c>
      <c r="Y198" s="104">
        <v>1369.985180967612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235.28451886255408</v>
      </c>
      <c r="D199" s="98">
        <v>234.34075881848571</v>
      </c>
      <c r="E199" s="98">
        <v>316.74541562752779</v>
      </c>
      <c r="F199" s="98">
        <v>257.39902730088988</v>
      </c>
      <c r="G199" s="98">
        <v>213.03757452644473</v>
      </c>
      <c r="H199" s="98">
        <v>320.88278463926821</v>
      </c>
      <c r="I199" s="98">
        <v>249.44218217618777</v>
      </c>
      <c r="J199" s="98">
        <v>305.75410013416547</v>
      </c>
      <c r="K199" s="98">
        <v>273.75548864481266</v>
      </c>
      <c r="L199" s="98">
        <v>263.8150474960525</v>
      </c>
      <c r="M199" s="98">
        <v>311.88431495040822</v>
      </c>
      <c r="N199" s="98">
        <v>159.62783391528677</v>
      </c>
      <c r="O199" s="98">
        <v>174.74663744872913</v>
      </c>
      <c r="P199" s="98">
        <v>185.3573202181116</v>
      </c>
      <c r="Q199" s="98">
        <v>331.62288731343727</v>
      </c>
      <c r="R199" s="98">
        <v>321.74656493405945</v>
      </c>
      <c r="S199" s="98">
        <v>302.64633509726701</v>
      </c>
      <c r="T199" s="98">
        <v>315.0164998653953</v>
      </c>
      <c r="U199" s="98">
        <v>314.2809483103137</v>
      </c>
      <c r="V199" s="98">
        <v>378.83162010950485</v>
      </c>
      <c r="W199" s="98">
        <v>270.19144865070149</v>
      </c>
      <c r="X199" s="98">
        <v>317.95593620797229</v>
      </c>
      <c r="Y199" s="98">
        <v>431.88420922495141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772.42480571598207</v>
      </c>
      <c r="D200" s="98">
        <v>791.72971650857846</v>
      </c>
      <c r="E200" s="98">
        <v>818.59629421865975</v>
      </c>
      <c r="F200" s="98">
        <v>827.72623793632567</v>
      </c>
      <c r="G200" s="98">
        <v>835.13014239373319</v>
      </c>
      <c r="H200" s="98">
        <v>850.33653780014606</v>
      </c>
      <c r="I200" s="98">
        <v>870.58378454059755</v>
      </c>
      <c r="J200" s="98">
        <v>892.29763250010421</v>
      </c>
      <c r="K200" s="98">
        <v>885.7775791176681</v>
      </c>
      <c r="L200" s="98">
        <v>900.41712273273686</v>
      </c>
      <c r="M200" s="98">
        <v>880.95742185061965</v>
      </c>
      <c r="N200" s="98">
        <v>848.11378225867418</v>
      </c>
      <c r="O200" s="98">
        <v>849.94762777072515</v>
      </c>
      <c r="P200" s="98">
        <v>870.98882088292487</v>
      </c>
      <c r="Q200" s="98">
        <v>913.09698472337993</v>
      </c>
      <c r="R200" s="98">
        <v>923.33578174911349</v>
      </c>
      <c r="S200" s="98">
        <v>939.31849324120776</v>
      </c>
      <c r="T200" s="98">
        <v>944.09028146487958</v>
      </c>
      <c r="U200" s="98">
        <v>964.62263056322547</v>
      </c>
      <c r="V200" s="98">
        <v>1038.6486896511863</v>
      </c>
      <c r="W200" s="98">
        <v>997.66289347224881</v>
      </c>
      <c r="X200" s="98">
        <v>940.53827479890231</v>
      </c>
      <c r="Y200" s="98">
        <v>938.10097174266048</v>
      </c>
      <c r="DA200" s="63" t="s">
        <v>2558</v>
      </c>
    </row>
    <row r="201" spans="1:105" ht="12" customHeight="1" x14ac:dyDescent="0.25">
      <c r="A201" s="121" t="s">
        <v>54</v>
      </c>
      <c r="B201" s="122">
        <v>419.7337318587758</v>
      </c>
      <c r="C201" s="122">
        <v>433.69408082179569</v>
      </c>
      <c r="D201" s="122">
        <v>448.55328246113714</v>
      </c>
      <c r="E201" s="122">
        <v>458.53439462291163</v>
      </c>
      <c r="F201" s="122">
        <v>446.43314184158322</v>
      </c>
      <c r="G201" s="122">
        <v>442.41825904631634</v>
      </c>
      <c r="H201" s="122">
        <v>436.09756313040845</v>
      </c>
      <c r="I201" s="122">
        <v>404.10587632228112</v>
      </c>
      <c r="J201" s="122">
        <v>368.33215692508895</v>
      </c>
      <c r="K201" s="122">
        <v>350.94238208512587</v>
      </c>
      <c r="L201" s="122">
        <v>367.75932279491798</v>
      </c>
      <c r="M201" s="122">
        <v>319.97245092027845</v>
      </c>
      <c r="N201" s="122">
        <v>277.43576964325774</v>
      </c>
      <c r="O201" s="122">
        <v>283.85687938643957</v>
      </c>
      <c r="P201" s="122">
        <v>272.27846029697054</v>
      </c>
      <c r="Q201" s="122">
        <v>290.47742079830397</v>
      </c>
      <c r="R201" s="122">
        <v>275.17217456301199</v>
      </c>
      <c r="S201" s="122">
        <v>337.38724404718914</v>
      </c>
      <c r="T201" s="122">
        <v>361.08891223661499</v>
      </c>
      <c r="U201" s="122">
        <v>373.505390182143</v>
      </c>
      <c r="V201" s="122">
        <v>568.79113752716717</v>
      </c>
      <c r="W201" s="122">
        <v>521.24388572107159</v>
      </c>
      <c r="X201" s="122">
        <v>475.09451248231858</v>
      </c>
      <c r="Y201" s="122">
        <v>460.00420496170079</v>
      </c>
      <c r="DA201" s="130" t="s">
        <v>2559</v>
      </c>
    </row>
    <row r="202" spans="1:105" ht="12" customHeight="1" x14ac:dyDescent="0.25">
      <c r="A202" s="97" t="s">
        <v>50</v>
      </c>
      <c r="B202" s="98">
        <v>424.05941349919294</v>
      </c>
      <c r="C202" s="98">
        <v>427.80919355789621</v>
      </c>
      <c r="D202" s="98">
        <v>455.69385914241565</v>
      </c>
      <c r="E202" s="98">
        <v>463.39918512090173</v>
      </c>
      <c r="F202" s="98">
        <v>443.56540664143506</v>
      </c>
      <c r="G202" s="98">
        <v>443.83434249403626</v>
      </c>
      <c r="H202" s="98">
        <v>440.87078005906369</v>
      </c>
      <c r="I202" s="98">
        <v>402.12401869314408</v>
      </c>
      <c r="J202" s="98">
        <v>358.46742952805062</v>
      </c>
      <c r="K202" s="98">
        <v>358.91638330750976</v>
      </c>
      <c r="L202" s="98">
        <v>380.29372519821419</v>
      </c>
      <c r="M202" s="98">
        <v>314.45735573747788</v>
      </c>
      <c r="N202" s="98">
        <v>266.58768282845136</v>
      </c>
      <c r="O202" s="98">
        <v>289.94428156267492</v>
      </c>
      <c r="P202" s="98">
        <v>272.53658585286246</v>
      </c>
      <c r="Q202" s="98">
        <v>291.09456682067025</v>
      </c>
      <c r="R202" s="98">
        <v>259.0695347989419</v>
      </c>
      <c r="S202" s="98">
        <v>342.7333487245894</v>
      </c>
      <c r="T202" s="98">
        <v>371.07542771281317</v>
      </c>
      <c r="U202" s="98">
        <v>385.45395507108873</v>
      </c>
      <c r="V202" s="98">
        <v>540.09442887530804</v>
      </c>
      <c r="W202" s="98">
        <v>525.47712379655252</v>
      </c>
      <c r="X202" s="98">
        <v>476.10028968512808</v>
      </c>
      <c r="Y202" s="98">
        <v>453.82976392263851</v>
      </c>
      <c r="DA202" s="63" t="s">
        <v>2560</v>
      </c>
    </row>
    <row r="203" spans="1:105" ht="12" customHeight="1" x14ac:dyDescent="0.25">
      <c r="A203" s="109" t="s">
        <v>120</v>
      </c>
      <c r="B203" s="33">
        <v>383.02285846797878</v>
      </c>
      <c r="C203" s="33">
        <v>479.03257847465449</v>
      </c>
      <c r="D203" s="33">
        <v>366.23671447935931</v>
      </c>
      <c r="E203" s="33">
        <v>378.63250540592338</v>
      </c>
      <c r="F203" s="33">
        <v>484.13430060619771</v>
      </c>
      <c r="G203" s="33">
        <v>429.37638336486043</v>
      </c>
      <c r="H203" s="33">
        <v>403.13253371688234</v>
      </c>
      <c r="I203" s="33">
        <v>415.32820661928082</v>
      </c>
      <c r="J203" s="33">
        <v>414.07212341057539</v>
      </c>
      <c r="K203" s="33">
        <v>323.78608588677139</v>
      </c>
      <c r="L203" s="33">
        <v>336.19478900805387</v>
      </c>
      <c r="M203" s="33">
        <v>331.05814544599934</v>
      </c>
      <c r="N203" s="33">
        <v>295.97436061409712</v>
      </c>
      <c r="O203" s="33">
        <v>273.20484512518431</v>
      </c>
      <c r="P203" s="33">
        <v>271.94673537253982</v>
      </c>
      <c r="Q203" s="33">
        <v>289.81623691106824</v>
      </c>
      <c r="R203" s="33">
        <v>291.36813498119034</v>
      </c>
      <c r="S203" s="33">
        <v>331.33739024057621</v>
      </c>
      <c r="T203" s="33">
        <v>349.30984205449164</v>
      </c>
      <c r="U203" s="33">
        <v>359.80144936951837</v>
      </c>
      <c r="V203" s="33">
        <v>597.4494969759636</v>
      </c>
      <c r="W203" s="33">
        <v>517.32795956108373</v>
      </c>
      <c r="X203" s="33">
        <v>474.30127665070989</v>
      </c>
      <c r="Y203" s="33">
        <v>464.66613303134199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280.83507588265513</v>
      </c>
      <c r="C205" s="117">
        <f t="shared" si="88"/>
        <v>255.57496019754325</v>
      </c>
      <c r="D205" s="117">
        <f t="shared" si="88"/>
        <v>271.74361868151328</v>
      </c>
      <c r="E205" s="117">
        <f t="shared" si="88"/>
        <v>261.72084584252212</v>
      </c>
      <c r="F205" s="117">
        <f t="shared" si="88"/>
        <v>228.33422243832982</v>
      </c>
      <c r="G205" s="117">
        <f t="shared" si="88"/>
        <v>226.90179267117185</v>
      </c>
      <c r="H205" s="117">
        <f t="shared" si="88"/>
        <v>213.54133341679199</v>
      </c>
      <c r="I205" s="117">
        <f t="shared" si="88"/>
        <v>178.19181341418252</v>
      </c>
      <c r="J205" s="117">
        <f t="shared" si="88"/>
        <v>151.51284184115036</v>
      </c>
      <c r="K205" s="117">
        <f t="shared" si="88"/>
        <v>139.83107659175516</v>
      </c>
      <c r="L205" s="117">
        <f t="shared" si="88"/>
        <v>139.96147789910688</v>
      </c>
      <c r="M205" s="117">
        <f t="shared" si="88"/>
        <v>105.76793911625151</v>
      </c>
      <c r="N205" s="117">
        <f t="shared" si="88"/>
        <v>82.545440295802933</v>
      </c>
      <c r="O205" s="117">
        <f t="shared" si="88"/>
        <v>90.755654583023045</v>
      </c>
      <c r="P205" s="117">
        <f t="shared" si="88"/>
        <v>75.63258612055094</v>
      </c>
      <c r="Q205" s="117">
        <f t="shared" si="88"/>
        <v>72.166663563337096</v>
      </c>
      <c r="R205" s="117">
        <f t="shared" ref="R205:V205" si="89">R206+R208+R210+R219</f>
        <v>62.628991639273458</v>
      </c>
      <c r="S205" s="117">
        <f t="shared" si="89"/>
        <v>88.844825277728106</v>
      </c>
      <c r="T205" s="117">
        <f t="shared" si="89"/>
        <v>98.978176125427737</v>
      </c>
      <c r="U205" s="117">
        <f t="shared" si="89"/>
        <v>101.41340386172995</v>
      </c>
      <c r="V205" s="117">
        <f t="shared" si="89"/>
        <v>118.29471797188455</v>
      </c>
      <c r="W205" s="117">
        <f t="shared" ref="W205:Y205" si="90">W206+W208+W210+W219</f>
        <v>108.61878137413609</v>
      </c>
      <c r="X205" s="117">
        <f t="shared" si="90"/>
        <v>89.012984351036238</v>
      </c>
      <c r="Y205" s="117">
        <f t="shared" si="90"/>
        <v>82.48109005536763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130.57321372150193</v>
      </c>
      <c r="C210" s="122">
        <v>106.00339730414831</v>
      </c>
      <c r="D210" s="122">
        <v>106.63972038614048</v>
      </c>
      <c r="E210" s="122">
        <v>90.080318196255135</v>
      </c>
      <c r="F210" s="122">
        <v>66.594841572526093</v>
      </c>
      <c r="G210" s="122">
        <v>69.990299814759339</v>
      </c>
      <c r="H210" s="122">
        <v>62.792336405951659</v>
      </c>
      <c r="I210" s="122">
        <v>44.494611210723498</v>
      </c>
      <c r="J210" s="122">
        <v>36.214364238588061</v>
      </c>
      <c r="K210" s="122">
        <v>31.404909214721005</v>
      </c>
      <c r="L210" s="122">
        <v>33.660085466454923</v>
      </c>
      <c r="M210" s="122">
        <v>23.808952727569228</v>
      </c>
      <c r="N210" s="122">
        <v>16.943939964966539</v>
      </c>
      <c r="O210" s="122">
        <v>18.829524827895128</v>
      </c>
      <c r="P210" s="122">
        <v>15.907857634632016</v>
      </c>
      <c r="Q210" s="122">
        <v>13.542560295313422</v>
      </c>
      <c r="R210" s="122">
        <v>12.120075969205283</v>
      </c>
      <c r="S210" s="122">
        <v>18.3407473252323</v>
      </c>
      <c r="T210" s="122">
        <v>21.522299428231666</v>
      </c>
      <c r="U210" s="122">
        <v>22.396262187061339</v>
      </c>
      <c r="V210" s="122">
        <v>15.229458486459503</v>
      </c>
      <c r="W210" s="122">
        <v>12.636004020410109</v>
      </c>
      <c r="X210" s="122">
        <v>9.4478926423125262</v>
      </c>
      <c r="Y210" s="122">
        <v>8.6154062376022758</v>
      </c>
      <c r="DA210" s="130" t="s">
        <v>2718</v>
      </c>
    </row>
    <row r="211" spans="1:105" ht="12" customHeight="1" x14ac:dyDescent="0.25">
      <c r="A211" s="97" t="s">
        <v>124</v>
      </c>
      <c r="B211" s="98">
        <v>469.71303728003375</v>
      </c>
      <c r="C211" s="98">
        <v>428.17058518930492</v>
      </c>
      <c r="D211" s="98">
        <v>481.26167759278388</v>
      </c>
      <c r="E211" s="98">
        <v>478.09870031173341</v>
      </c>
      <c r="F211" s="98">
        <v>415.63015828500107</v>
      </c>
      <c r="G211" s="98">
        <v>498.65363139051277</v>
      </c>
      <c r="H211" s="98">
        <v>512.46648744212155</v>
      </c>
      <c r="I211" s="98">
        <v>439.22070257644333</v>
      </c>
      <c r="J211" s="98">
        <v>437.29981252119308</v>
      </c>
      <c r="K211" s="98">
        <v>457.59250646034951</v>
      </c>
      <c r="L211" s="98">
        <v>595.40951180662478</v>
      </c>
      <c r="M211" s="98">
        <v>477.63081996160219</v>
      </c>
      <c r="N211" s="98">
        <v>377.68251366354428</v>
      </c>
      <c r="O211" s="98">
        <v>418.01545117927179</v>
      </c>
      <c r="P211" s="98">
        <v>380.48871937775488</v>
      </c>
      <c r="Q211" s="98">
        <v>382.41610738670755</v>
      </c>
      <c r="R211" s="98">
        <v>320.12948027082479</v>
      </c>
      <c r="S211" s="98">
        <v>411.3899273457169</v>
      </c>
      <c r="T211" s="98">
        <v>427.86120260388981</v>
      </c>
      <c r="U211" s="98">
        <v>436.09665486495044</v>
      </c>
      <c r="V211" s="98">
        <v>334.95850165218872</v>
      </c>
      <c r="W211" s="98">
        <v>350.38500843633631</v>
      </c>
      <c r="X211" s="98">
        <v>346.37268025710313</v>
      </c>
      <c r="Y211" s="98">
        <v>352.40815967314666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150.26186216115318</v>
      </c>
      <c r="C219" s="122">
        <v>149.57156289339494</v>
      </c>
      <c r="D219" s="122">
        <v>165.1038982953728</v>
      </c>
      <c r="E219" s="122">
        <v>171.64052764626697</v>
      </c>
      <c r="F219" s="122">
        <v>161.73938086580372</v>
      </c>
      <c r="G219" s="122">
        <v>156.91149285641251</v>
      </c>
      <c r="H219" s="122">
        <v>150.74899701084033</v>
      </c>
      <c r="I219" s="122">
        <v>133.69720220345903</v>
      </c>
      <c r="J219" s="122">
        <v>115.2984776025623</v>
      </c>
      <c r="K219" s="122">
        <v>108.42616737703415</v>
      </c>
      <c r="L219" s="122">
        <v>106.30139243265195</v>
      </c>
      <c r="M219" s="122">
        <v>81.958986388682277</v>
      </c>
      <c r="N219" s="122">
        <v>65.601500330836387</v>
      </c>
      <c r="O219" s="122">
        <v>71.926129755127917</v>
      </c>
      <c r="P219" s="122">
        <v>59.724728485918916</v>
      </c>
      <c r="Q219" s="122">
        <v>58.624103268023667</v>
      </c>
      <c r="R219" s="122">
        <v>50.508915670068177</v>
      </c>
      <c r="S219" s="122">
        <v>70.504077952495805</v>
      </c>
      <c r="T219" s="122">
        <v>77.455876697196075</v>
      </c>
      <c r="U219" s="122">
        <v>79.017141674668608</v>
      </c>
      <c r="V219" s="122">
        <v>103.06525948542505</v>
      </c>
      <c r="W219" s="122">
        <v>95.982777353725979</v>
      </c>
      <c r="X219" s="122">
        <v>79.565091708723713</v>
      </c>
      <c r="Y219" s="122">
        <v>73.865683817765358</v>
      </c>
      <c r="DA219" s="130" t="s">
        <v>2727</v>
      </c>
    </row>
    <row r="220" spans="1:105" ht="12" customHeight="1" x14ac:dyDescent="0.25">
      <c r="A220" s="97" t="s">
        <v>50</v>
      </c>
      <c r="B220" s="98">
        <v>167.96737876616913</v>
      </c>
      <c r="C220" s="98">
        <v>168.98578769308605</v>
      </c>
      <c r="D220" s="98">
        <v>179.42588808504775</v>
      </c>
      <c r="E220" s="98">
        <v>182.09078378096214</v>
      </c>
      <c r="F220" s="98">
        <v>174.04207210813161</v>
      </c>
      <c r="G220" s="98">
        <v>173.94890167843695</v>
      </c>
      <c r="H220" s="98">
        <v>172.57690608028327</v>
      </c>
      <c r="I220" s="98">
        <v>157.30805780731265</v>
      </c>
      <c r="J220" s="98">
        <v>140.1648720981444</v>
      </c>
      <c r="K220" s="98">
        <v>140.26373406461715</v>
      </c>
      <c r="L220" s="98">
        <v>148.51409982692576</v>
      </c>
      <c r="M220" s="98">
        <v>122.73330232988835</v>
      </c>
      <c r="N220" s="98">
        <v>103.98903322855584</v>
      </c>
      <c r="O220" s="98">
        <v>113.03032338245413</v>
      </c>
      <c r="P220" s="98">
        <v>106.19841076162672</v>
      </c>
      <c r="Q220" s="98">
        <v>113.34357366817245</v>
      </c>
      <c r="R220" s="98">
        <v>100.72680043323551</v>
      </c>
      <c r="S220" s="98">
        <v>132.80677037551374</v>
      </c>
      <c r="T220" s="98">
        <v>143.12441414533714</v>
      </c>
      <c r="U220" s="98">
        <v>147.91275772760775</v>
      </c>
      <c r="V220" s="98">
        <v>206.26843581747852</v>
      </c>
      <c r="W220" s="98">
        <v>199.74314746383851</v>
      </c>
      <c r="X220" s="98">
        <v>180.44903087445476</v>
      </c>
      <c r="Y220" s="98">
        <v>171.69630298000232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83.927781497111425</v>
      </c>
      <c r="C223" s="118">
        <f t="shared" si="93"/>
        <v>87.501273221070349</v>
      </c>
      <c r="D223" s="118">
        <f t="shared" si="93"/>
        <v>88.520529775100158</v>
      </c>
      <c r="E223" s="118">
        <f t="shared" si="93"/>
        <v>95.827718543662911</v>
      </c>
      <c r="F223" s="118">
        <f t="shared" si="93"/>
        <v>88.378051698125788</v>
      </c>
      <c r="G223" s="118">
        <f t="shared" si="93"/>
        <v>89.668616631761168</v>
      </c>
      <c r="H223" s="118">
        <f t="shared" si="93"/>
        <v>93.058674962775441</v>
      </c>
      <c r="I223" s="118">
        <f t="shared" si="93"/>
        <v>82.052676160243294</v>
      </c>
      <c r="J223" s="118">
        <f t="shared" si="93"/>
        <v>81.603404790441999</v>
      </c>
      <c r="K223" s="118">
        <f t="shared" si="93"/>
        <v>79.301276110622936</v>
      </c>
      <c r="L223" s="118">
        <f t="shared" si="93"/>
        <v>87.822700924290814</v>
      </c>
      <c r="M223" s="118">
        <f t="shared" si="93"/>
        <v>81.303874003079912</v>
      </c>
      <c r="N223" s="118">
        <f t="shared" si="93"/>
        <v>70.737381634622537</v>
      </c>
      <c r="O223" s="118">
        <f t="shared" si="93"/>
        <v>62.768045207899604</v>
      </c>
      <c r="P223" s="118">
        <f t="shared" si="93"/>
        <v>55.032074721195023</v>
      </c>
      <c r="Q223" s="118">
        <f t="shared" si="93"/>
        <v>68.379489850512243</v>
      </c>
      <c r="R223" s="118">
        <f t="shared" ref="R223:V223" si="94">R224+R226+R228+R237</f>
        <v>61.452735329772921</v>
      </c>
      <c r="S223" s="118">
        <f t="shared" si="94"/>
        <v>57.671974832394305</v>
      </c>
      <c r="T223" s="118">
        <f t="shared" si="94"/>
        <v>58.251667194204572</v>
      </c>
      <c r="U223" s="118">
        <f t="shared" si="94"/>
        <v>57.970301867676525</v>
      </c>
      <c r="V223" s="118">
        <f t="shared" si="94"/>
        <v>59.268771557230195</v>
      </c>
      <c r="W223" s="118">
        <f t="shared" ref="W223:Y223" si="95">W224+W226+W228+W237</f>
        <v>61.092090213915668</v>
      </c>
      <c r="X223" s="118">
        <f t="shared" si="95"/>
        <v>60.51518122602819</v>
      </c>
      <c r="Y223" s="118">
        <f t="shared" si="95"/>
        <v>60.257469526933001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50.677825749156568</v>
      </c>
      <c r="C224" s="123">
        <f t="shared" si="96"/>
        <v>54.565096854389807</v>
      </c>
      <c r="D224" s="123">
        <f t="shared" si="96"/>
        <v>54.563805925850112</v>
      </c>
      <c r="E224" s="123">
        <f t="shared" si="96"/>
        <v>60.144257512281541</v>
      </c>
      <c r="F224" s="123">
        <f t="shared" si="96"/>
        <v>55.016664873327379</v>
      </c>
      <c r="G224" s="123">
        <f t="shared" si="96"/>
        <v>56.684302847457765</v>
      </c>
      <c r="H224" s="123">
        <f t="shared" si="96"/>
        <v>58.033996461644193</v>
      </c>
      <c r="I224" s="123">
        <f t="shared" si="96"/>
        <v>49.310373161932262</v>
      </c>
      <c r="J224" s="123">
        <f t="shared" si="96"/>
        <v>48.486367406808803</v>
      </c>
      <c r="K224" s="123">
        <f t="shared" si="96"/>
        <v>47.38928973049309</v>
      </c>
      <c r="L224" s="123">
        <f t="shared" si="96"/>
        <v>55.271429529072051</v>
      </c>
      <c r="M224" s="123">
        <f t="shared" si="96"/>
        <v>49.90790270521552</v>
      </c>
      <c r="N224" s="123">
        <f t="shared" si="96"/>
        <v>44.361171633309993</v>
      </c>
      <c r="O224" s="123">
        <f t="shared" si="96"/>
        <v>36.380188811632401</v>
      </c>
      <c r="P224" s="123">
        <f t="shared" si="96"/>
        <v>29.09443295062264</v>
      </c>
      <c r="Q224" s="123">
        <f t="shared" si="96"/>
        <v>38.954515504359144</v>
      </c>
      <c r="R224" s="123">
        <f t="shared" si="96"/>
        <v>32.870294956669291</v>
      </c>
      <c r="S224" s="123">
        <f t="shared" si="96"/>
        <v>28.080448023605676</v>
      </c>
      <c r="T224" s="123">
        <f t="shared" si="96"/>
        <v>28.261224392211865</v>
      </c>
      <c r="U224" s="123">
        <f t="shared" si="96"/>
        <v>27.737442880278877</v>
      </c>
      <c r="V224" s="123">
        <f t="shared" si="96"/>
        <v>24.885043225470355</v>
      </c>
      <c r="W224" s="123">
        <f t="shared" si="96"/>
        <v>28.771198184258768</v>
      </c>
      <c r="X224" s="123">
        <f t="shared" si="96"/>
        <v>29.441200873181838</v>
      </c>
      <c r="Y224" s="123">
        <f t="shared" si="96"/>
        <v>28.297456775083759</v>
      </c>
      <c r="DA224" s="130" t="s">
        <v>2882</v>
      </c>
    </row>
    <row r="225" spans="1:105" ht="12" customHeight="1" x14ac:dyDescent="0.25">
      <c r="A225" s="97" t="s">
        <v>53</v>
      </c>
      <c r="B225" s="99">
        <v>50.677825749156568</v>
      </c>
      <c r="C225" s="99">
        <v>54.565096854389807</v>
      </c>
      <c r="D225" s="99">
        <v>54.563805925850112</v>
      </c>
      <c r="E225" s="99">
        <v>60.144257512281541</v>
      </c>
      <c r="F225" s="99">
        <v>55.016664873327379</v>
      </c>
      <c r="G225" s="99">
        <v>56.684302847457765</v>
      </c>
      <c r="H225" s="99">
        <v>58.033996461644193</v>
      </c>
      <c r="I225" s="99">
        <v>49.310373161932262</v>
      </c>
      <c r="J225" s="99">
        <v>48.486367406808803</v>
      </c>
      <c r="K225" s="99">
        <v>47.38928973049309</v>
      </c>
      <c r="L225" s="99">
        <v>55.271429529072051</v>
      </c>
      <c r="M225" s="99">
        <v>49.90790270521552</v>
      </c>
      <c r="N225" s="99">
        <v>44.361171633309993</v>
      </c>
      <c r="O225" s="99">
        <v>36.380188811632401</v>
      </c>
      <c r="P225" s="99">
        <v>29.09443295062264</v>
      </c>
      <c r="Q225" s="99">
        <v>38.954515504359144</v>
      </c>
      <c r="R225" s="99">
        <v>32.870294956669291</v>
      </c>
      <c r="S225" s="99">
        <v>28.080448023605676</v>
      </c>
      <c r="T225" s="99">
        <v>28.261224392211865</v>
      </c>
      <c r="U225" s="99">
        <v>27.737442880278877</v>
      </c>
      <c r="V225" s="99">
        <v>24.885043225470355</v>
      </c>
      <c r="W225" s="99">
        <v>28.771198184258768</v>
      </c>
      <c r="X225" s="99">
        <v>29.441200873181838</v>
      </c>
      <c r="Y225" s="99">
        <v>28.297456775083759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0.12458627899972879</v>
      </c>
      <c r="C226" s="123">
        <f t="shared" si="97"/>
        <v>0.12868057272328548</v>
      </c>
      <c r="D226" s="123">
        <f t="shared" si="97"/>
        <v>0.17949606006818988</v>
      </c>
      <c r="E226" s="123">
        <f t="shared" si="97"/>
        <v>0.25624333091851625</v>
      </c>
      <c r="F226" s="123">
        <f t="shared" si="97"/>
        <v>0.132426870307431</v>
      </c>
      <c r="G226" s="123">
        <f t="shared" si="97"/>
        <v>0.14564768653715957</v>
      </c>
      <c r="H226" s="123">
        <f t="shared" si="97"/>
        <v>0.22096142672099062</v>
      </c>
      <c r="I226" s="123">
        <f t="shared" si="97"/>
        <v>0.30804788569514702</v>
      </c>
      <c r="J226" s="123">
        <f t="shared" si="97"/>
        <v>0.19441880360614522</v>
      </c>
      <c r="K226" s="123">
        <f t="shared" si="97"/>
        <v>0.2015100690002164</v>
      </c>
      <c r="L226" s="123">
        <f t="shared" si="97"/>
        <v>0.24967924821600895</v>
      </c>
      <c r="M226" s="123">
        <f t="shared" si="97"/>
        <v>0.25210229487835523</v>
      </c>
      <c r="N226" s="123">
        <f t="shared" si="97"/>
        <v>0.48539631638845765</v>
      </c>
      <c r="O226" s="123">
        <f t="shared" si="97"/>
        <v>0.32034936911816042</v>
      </c>
      <c r="P226" s="123">
        <f t="shared" si="97"/>
        <v>0.29802649356109834</v>
      </c>
      <c r="Q226" s="123">
        <f t="shared" si="97"/>
        <v>0.62574731789669757</v>
      </c>
      <c r="R226" s="123">
        <f t="shared" si="97"/>
        <v>0.77456260105074892</v>
      </c>
      <c r="S226" s="123">
        <f t="shared" si="97"/>
        <v>0.87672708591944071</v>
      </c>
      <c r="T226" s="123">
        <f t="shared" si="97"/>
        <v>0.9866187693897458</v>
      </c>
      <c r="U226" s="123">
        <f t="shared" si="97"/>
        <v>1.1664311879903866</v>
      </c>
      <c r="V226" s="123">
        <f t="shared" si="97"/>
        <v>0.58358856410722026</v>
      </c>
      <c r="W226" s="123">
        <f t="shared" si="97"/>
        <v>2.2303110148184224</v>
      </c>
      <c r="X226" s="123">
        <f t="shared" si="97"/>
        <v>2.4892402510783991</v>
      </c>
      <c r="Y226" s="123">
        <f t="shared" si="97"/>
        <v>2.1866639464662136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0.12458627899972879</v>
      </c>
      <c r="C227" s="99">
        <f>RES_hhdet_fecs!C147</f>
        <v>0.12868057272328548</v>
      </c>
      <c r="D227" s="99">
        <f>RES_hhdet_fecs!D147</f>
        <v>0.17949606006818988</v>
      </c>
      <c r="E227" s="99">
        <f>RES_hhdet_fecs!E147</f>
        <v>0.25624333091851625</v>
      </c>
      <c r="F227" s="99">
        <f>RES_hhdet_fecs!F147</f>
        <v>0.132426870307431</v>
      </c>
      <c r="G227" s="99">
        <f>RES_hhdet_fecs!G147</f>
        <v>0.14564768653715957</v>
      </c>
      <c r="H227" s="99">
        <f>RES_hhdet_fecs!H147</f>
        <v>0.22096142672099062</v>
      </c>
      <c r="I227" s="99">
        <f>RES_hhdet_fecs!I147</f>
        <v>0.30804788569514702</v>
      </c>
      <c r="J227" s="99">
        <f>RES_hhdet_fecs!J147</f>
        <v>0.19441880360614522</v>
      </c>
      <c r="K227" s="99">
        <f>RES_hhdet_fecs!K147</f>
        <v>0.2015100690002164</v>
      </c>
      <c r="L227" s="99">
        <f>RES_hhdet_fecs!L147</f>
        <v>0.24967924821600895</v>
      </c>
      <c r="M227" s="99">
        <f>RES_hhdet_fecs!M147</f>
        <v>0.25210229487835523</v>
      </c>
      <c r="N227" s="99">
        <f>RES_hhdet_fecs!N147</f>
        <v>0.48539631638845765</v>
      </c>
      <c r="O227" s="99">
        <f>RES_hhdet_fecs!O147</f>
        <v>0.32034936911816042</v>
      </c>
      <c r="P227" s="99">
        <f>RES_hhdet_fecs!P147</f>
        <v>0.29802649356109834</v>
      </c>
      <c r="Q227" s="99">
        <f>RES_hhdet_fecs!Q147</f>
        <v>0.62574731789669757</v>
      </c>
      <c r="R227" s="99">
        <f>RES_hhdet_fecs!R147</f>
        <v>0.77456260105074892</v>
      </c>
      <c r="S227" s="99">
        <f>RES_hhdet_fecs!S147</f>
        <v>0.87672708591944071</v>
      </c>
      <c r="T227" s="99">
        <f>RES_hhdet_fecs!T147</f>
        <v>0.9866187693897458</v>
      </c>
      <c r="U227" s="99">
        <f>RES_hhdet_fecs!U147</f>
        <v>1.1664311879903866</v>
      </c>
      <c r="V227" s="99">
        <f>RES_hhdet_fecs!V147</f>
        <v>0.58358856410722026</v>
      </c>
      <c r="W227" s="99">
        <f>RES_hhdet_fecs!W147</f>
        <v>2.2303110148184224</v>
      </c>
      <c r="X227" s="99">
        <f>RES_hhdet_fecs!X147</f>
        <v>2.4892402510783991</v>
      </c>
      <c r="Y227" s="99">
        <f>RES_hhdet_fecs!Y147</f>
        <v>2.1866639464662136</v>
      </c>
      <c r="DA227" s="63" t="s">
        <v>2885</v>
      </c>
    </row>
    <row r="228" spans="1:105" ht="12" customHeight="1" x14ac:dyDescent="0.25">
      <c r="A228" s="121" t="s">
        <v>55</v>
      </c>
      <c r="B228" s="123">
        <v>23.690253981760431</v>
      </c>
      <c r="C228" s="123">
        <v>23.218760978492028</v>
      </c>
      <c r="D228" s="123">
        <v>23.829031383727916</v>
      </c>
      <c r="E228" s="123">
        <v>25.313971913585732</v>
      </c>
      <c r="F228" s="123">
        <v>23.525039367219861</v>
      </c>
      <c r="G228" s="123">
        <v>23.319120085886166</v>
      </c>
      <c r="H228" s="123">
        <v>25.50301206104238</v>
      </c>
      <c r="I228" s="123">
        <v>23.907799195225724</v>
      </c>
      <c r="J228" s="123">
        <v>25.244652555668353</v>
      </c>
      <c r="K228" s="123">
        <v>24.424117437252225</v>
      </c>
      <c r="L228" s="123">
        <v>24.776264482503272</v>
      </c>
      <c r="M228" s="123">
        <v>24.75321553924687</v>
      </c>
      <c r="N228" s="123">
        <v>20.451846185908966</v>
      </c>
      <c r="O228" s="123">
        <v>20.48330816491038</v>
      </c>
      <c r="P228" s="123">
        <v>20.456285036515574</v>
      </c>
      <c r="Q228" s="123">
        <v>23.389771736224414</v>
      </c>
      <c r="R228" s="123">
        <v>22.792822045605153</v>
      </c>
      <c r="S228" s="123">
        <v>22.493406098494475</v>
      </c>
      <c r="T228" s="123">
        <v>22.37824645906511</v>
      </c>
      <c r="U228" s="123">
        <v>22.297769154480871</v>
      </c>
      <c r="V228" s="123">
        <v>23.862664206996651</v>
      </c>
      <c r="W228" s="123">
        <v>21.049980945012074</v>
      </c>
      <c r="X228" s="123">
        <v>20.538347795626994</v>
      </c>
      <c r="Y228" s="123">
        <v>22.074355085643912</v>
      </c>
      <c r="DA228" s="130" t="s">
        <v>2886</v>
      </c>
    </row>
    <row r="229" spans="1:105" ht="12" customHeight="1" x14ac:dyDescent="0.25">
      <c r="A229" s="97" t="s">
        <v>124</v>
      </c>
      <c r="B229" s="99">
        <v>27.230041669987632</v>
      </c>
      <c r="C229" s="99">
        <v>24.657661264900803</v>
      </c>
      <c r="D229" s="99">
        <v>27.500955687272558</v>
      </c>
      <c r="E229" s="99">
        <v>27.115867835515431</v>
      </c>
      <c r="F229" s="99">
        <v>23.42493856941476</v>
      </c>
      <c r="G229" s="99">
        <v>27.976851649758224</v>
      </c>
      <c r="H229" s="99">
        <v>28.68355079814938</v>
      </c>
      <c r="I229" s="99">
        <v>24.554710143856344</v>
      </c>
      <c r="J229" s="99">
        <v>24.428883429131616</v>
      </c>
      <c r="K229" s="99">
        <v>25.542177254436549</v>
      </c>
      <c r="L229" s="99">
        <v>33.191422317320217</v>
      </c>
      <c r="M229" s="99">
        <v>26.562192338070162</v>
      </c>
      <c r="N229" s="99">
        <v>20.911112629507439</v>
      </c>
      <c r="O229" s="99">
        <v>23.003255065245611</v>
      </c>
      <c r="P229" s="99">
        <v>20.79765122179376</v>
      </c>
      <c r="Q229" s="99">
        <v>20.778664701496751</v>
      </c>
      <c r="R229" s="99">
        <v>17.321321888648079</v>
      </c>
      <c r="S229" s="99">
        <v>22.206729456715664</v>
      </c>
      <c r="T229" s="99">
        <v>23.060324330675879</v>
      </c>
      <c r="U229" s="99">
        <v>23.480241846855474</v>
      </c>
      <c r="V229" s="99">
        <v>18.021452556190233</v>
      </c>
      <c r="W229" s="99">
        <v>18.840297701112213</v>
      </c>
      <c r="X229" s="99">
        <v>18.610949556634033</v>
      </c>
      <c r="Y229" s="99">
        <v>18.922334332891811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22.327389988101899</v>
      </c>
      <c r="C233" s="102">
        <v>22.908149637838076</v>
      </c>
      <c r="D233" s="102">
        <v>22.93115934718374</v>
      </c>
      <c r="E233" s="102">
        <v>25.02658668760424</v>
      </c>
      <c r="F233" s="102">
        <v>23.648718051363343</v>
      </c>
      <c r="G233" s="102">
        <v>22.656579645935025</v>
      </c>
      <c r="H233" s="102">
        <v>25.155993035282087</v>
      </c>
      <c r="I233" s="102">
        <v>23.966720295335289</v>
      </c>
      <c r="J233" s="102">
        <v>25.552120543543396</v>
      </c>
      <c r="K233" s="102">
        <v>24.620484933025345</v>
      </c>
      <c r="L233" s="102">
        <v>24.581594444861697</v>
      </c>
      <c r="M233" s="102">
        <v>25.020952532276553</v>
      </c>
      <c r="N233" s="102">
        <v>20.899004155885915</v>
      </c>
      <c r="O233" s="102">
        <v>20.805332904691827</v>
      </c>
      <c r="P233" s="102">
        <v>20.900632889282328</v>
      </c>
      <c r="Q233" s="102">
        <v>23.944717488454668</v>
      </c>
      <c r="R233" s="102">
        <v>23.462467014148931</v>
      </c>
      <c r="S233" s="102">
        <v>22.950588908602537</v>
      </c>
      <c r="T233" s="102">
        <v>22.794898423421305</v>
      </c>
      <c r="U233" s="102">
        <v>22.699212075445029</v>
      </c>
      <c r="V233" s="102">
        <v>24.673541522679734</v>
      </c>
      <c r="W233" s="102">
        <v>21.647165382226607</v>
      </c>
      <c r="X233" s="102">
        <v>21.131167645185617</v>
      </c>
      <c r="Y233" s="102">
        <v>22.728673218458244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15.336402596192526</v>
      </c>
      <c r="D234" s="105">
        <v>15.445670981240665</v>
      </c>
      <c r="E234" s="105">
        <v>17.477766415093665</v>
      </c>
      <c r="F234" s="105">
        <v>16.194272295765185</v>
      </c>
      <c r="G234" s="105">
        <v>15.249759374435497</v>
      </c>
      <c r="H234" s="105">
        <v>17.722035403719271</v>
      </c>
      <c r="I234" s="105">
        <v>16.392044281242224</v>
      </c>
      <c r="J234" s="105">
        <v>17.815883760256572</v>
      </c>
      <c r="K234" s="105">
        <v>17.017576739264438</v>
      </c>
      <c r="L234" s="105">
        <v>16.959138566240821</v>
      </c>
      <c r="M234" s="105">
        <v>17.659796459433693</v>
      </c>
      <c r="N234" s="105">
        <v>13.960596420635055</v>
      </c>
      <c r="O234" s="105">
        <v>14.175199224211193</v>
      </c>
      <c r="P234" s="105">
        <v>14.475597349109687</v>
      </c>
      <c r="Q234" s="105">
        <v>17.638816775504498</v>
      </c>
      <c r="R234" s="105">
        <v>17.402257895939524</v>
      </c>
      <c r="S234" s="105">
        <v>17.106654131172604</v>
      </c>
      <c r="T234" s="105">
        <v>17.249973378822069</v>
      </c>
      <c r="U234" s="105">
        <v>17.357173142021225</v>
      </c>
      <c r="V234" s="105">
        <v>19.251751407782521</v>
      </c>
      <c r="W234" s="105">
        <v>16.782393145018531</v>
      </c>
      <c r="X234" s="105">
        <v>16.793178113863942</v>
      </c>
      <c r="Y234" s="105">
        <v>18.574095830555258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5.2317095344913458</v>
      </c>
      <c r="D235" s="99">
        <v>5.1684590691987422</v>
      </c>
      <c r="E235" s="99">
        <v>6.9312852921755672</v>
      </c>
      <c r="F235" s="99">
        <v>5.5971001304458623</v>
      </c>
      <c r="G235" s="99">
        <v>4.6062248587270869</v>
      </c>
      <c r="H235" s="99">
        <v>6.910431087787094</v>
      </c>
      <c r="I235" s="99">
        <v>5.3361355891337459</v>
      </c>
      <c r="J235" s="99">
        <v>6.4927685372639683</v>
      </c>
      <c r="K235" s="99">
        <v>5.7861338321154134</v>
      </c>
      <c r="L235" s="99">
        <v>5.5570161339076547</v>
      </c>
      <c r="M235" s="99">
        <v>6.5307398058943802</v>
      </c>
      <c r="N235" s="99">
        <v>3.2937450424864578</v>
      </c>
      <c r="O235" s="99">
        <v>3.5503937818895586</v>
      </c>
      <c r="P235" s="99">
        <v>3.660835851148811</v>
      </c>
      <c r="Q235" s="99">
        <v>6.368652998571096</v>
      </c>
      <c r="R235" s="99">
        <v>6.0535376922346877</v>
      </c>
      <c r="S235" s="99">
        <v>5.5886910967115542</v>
      </c>
      <c r="T235" s="99">
        <v>5.691302692214034</v>
      </c>
      <c r="U235" s="99">
        <v>5.5591534432441945</v>
      </c>
      <c r="V235" s="99">
        <v>6.5577271116872806</v>
      </c>
      <c r="W235" s="99">
        <v>4.5964843212602577</v>
      </c>
      <c r="X235" s="99">
        <v>5.3134068314702789</v>
      </c>
      <c r="Y235" s="99">
        <v>7.1318782481791088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10.10469306170118</v>
      </c>
      <c r="D236" s="99">
        <v>10.277211912041921</v>
      </c>
      <c r="E236" s="99">
        <v>10.546481122918101</v>
      </c>
      <c r="F236" s="99">
        <v>10.597172165319323</v>
      </c>
      <c r="G236" s="99">
        <v>10.64353451570841</v>
      </c>
      <c r="H236" s="99">
        <v>10.811604315932177</v>
      </c>
      <c r="I236" s="99">
        <v>11.055908692108478</v>
      </c>
      <c r="J236" s="99">
        <v>11.323115222992605</v>
      </c>
      <c r="K236" s="99">
        <v>11.231442907149024</v>
      </c>
      <c r="L236" s="99">
        <v>11.402122432333165</v>
      </c>
      <c r="M236" s="99">
        <v>11.129056653539314</v>
      </c>
      <c r="N236" s="99">
        <v>10.666851378148596</v>
      </c>
      <c r="O236" s="99">
        <v>10.624805442321634</v>
      </c>
      <c r="P236" s="99">
        <v>10.814761497960877</v>
      </c>
      <c r="Q236" s="99">
        <v>11.270163776933403</v>
      </c>
      <c r="R236" s="99">
        <v>11.348720203704836</v>
      </c>
      <c r="S236" s="99">
        <v>11.517963034461049</v>
      </c>
      <c r="T236" s="99">
        <v>11.558670686608032</v>
      </c>
      <c r="U236" s="99">
        <v>11.798019698777031</v>
      </c>
      <c r="V236" s="99">
        <v>12.694024296095247</v>
      </c>
      <c r="W236" s="99">
        <v>12.185908823758277</v>
      </c>
      <c r="X236" s="99">
        <v>11.47977128239366</v>
      </c>
      <c r="Y236" s="99">
        <v>11.44221758237615</v>
      </c>
      <c r="DA236" s="63" t="s">
        <v>2894</v>
      </c>
    </row>
    <row r="237" spans="1:105" ht="12" customHeight="1" x14ac:dyDescent="0.25">
      <c r="A237" s="121" t="s">
        <v>54</v>
      </c>
      <c r="B237" s="123">
        <v>9.4351154871946861</v>
      </c>
      <c r="C237" s="123">
        <v>9.5887348154652319</v>
      </c>
      <c r="D237" s="123">
        <v>9.9481964054539382</v>
      </c>
      <c r="E237" s="123">
        <v>10.113245786877119</v>
      </c>
      <c r="F237" s="123">
        <v>9.7039205872711118</v>
      </c>
      <c r="G237" s="123">
        <v>9.5195460118800757</v>
      </c>
      <c r="H237" s="123">
        <v>9.3007050133678764</v>
      </c>
      <c r="I237" s="123">
        <v>8.5264559173901695</v>
      </c>
      <c r="J237" s="123">
        <v>7.6779660243586925</v>
      </c>
      <c r="K237" s="123">
        <v>7.2863588738774094</v>
      </c>
      <c r="L237" s="123">
        <v>7.5253276644994882</v>
      </c>
      <c r="M237" s="123">
        <v>6.3906534637391736</v>
      </c>
      <c r="N237" s="123">
        <v>5.4389674990151162</v>
      </c>
      <c r="O237" s="123">
        <v>5.5841988622386634</v>
      </c>
      <c r="P237" s="123">
        <v>5.1833302404957138</v>
      </c>
      <c r="Q237" s="123">
        <v>5.4094552920319892</v>
      </c>
      <c r="R237" s="123">
        <v>5.0150557264477253</v>
      </c>
      <c r="S237" s="123">
        <v>6.2213936243747154</v>
      </c>
      <c r="T237" s="123">
        <v>6.6255775735378535</v>
      </c>
      <c r="U237" s="123">
        <v>6.7686586449263935</v>
      </c>
      <c r="V237" s="123">
        <v>9.9374755606559724</v>
      </c>
      <c r="W237" s="123">
        <v>9.0406000698264073</v>
      </c>
      <c r="X237" s="123">
        <v>8.0463923061409552</v>
      </c>
      <c r="Y237" s="123">
        <v>7.6989937197391152</v>
      </c>
      <c r="DA237" s="130" t="s">
        <v>2895</v>
      </c>
    </row>
    <row r="238" spans="1:105" ht="12" customHeight="1" x14ac:dyDescent="0.25">
      <c r="A238" s="97" t="s">
        <v>50</v>
      </c>
      <c r="B238" s="99">
        <v>9.7373467627950792</v>
      </c>
      <c r="C238" s="99">
        <v>9.7316220582418449</v>
      </c>
      <c r="D238" s="99">
        <v>10.253015411610679</v>
      </c>
      <c r="E238" s="99">
        <v>10.327469252375231</v>
      </c>
      <c r="F238" s="99">
        <v>9.8090207516439527</v>
      </c>
      <c r="G238" s="99">
        <v>9.759364638186808</v>
      </c>
      <c r="H238" s="99">
        <v>9.6593993430650045</v>
      </c>
      <c r="I238" s="99">
        <v>8.7943344657787197</v>
      </c>
      <c r="J238" s="99">
        <v>7.8300315328371424</v>
      </c>
      <c r="K238" s="99">
        <v>7.829326545490618</v>
      </c>
      <c r="L238" s="99">
        <v>8.2789980839827422</v>
      </c>
      <c r="M238" s="99">
        <v>6.8254925070268557</v>
      </c>
      <c r="N238" s="99">
        <v>5.7575511372842731</v>
      </c>
      <c r="O238" s="99">
        <v>6.220022134441896</v>
      </c>
      <c r="P238" s="99">
        <v>5.8048435994137684</v>
      </c>
      <c r="Q238" s="99">
        <v>6.1585484184085226</v>
      </c>
      <c r="R238" s="99">
        <v>5.4500489353297956</v>
      </c>
      <c r="S238" s="99">
        <v>7.1688775628937362</v>
      </c>
      <c r="T238" s="99">
        <v>7.7139394498571034</v>
      </c>
      <c r="U238" s="99">
        <v>7.9638935197865495</v>
      </c>
      <c r="V238" s="99">
        <v>11.097663775031307</v>
      </c>
      <c r="W238" s="99">
        <v>10.740243650177856</v>
      </c>
      <c r="X238" s="99">
        <v>9.6957063953634499</v>
      </c>
      <c r="Y238" s="99">
        <v>9.2191249252639196</v>
      </c>
      <c r="DA238" s="63" t="s">
        <v>2896</v>
      </c>
    </row>
    <row r="239" spans="1:105" ht="12" customHeight="1" x14ac:dyDescent="0.25">
      <c r="A239" s="109" t="s">
        <v>120</v>
      </c>
      <c r="B239" s="110">
        <v>6.8701615641789298</v>
      </c>
      <c r="C239" s="110">
        <v>8.4878992971721861</v>
      </c>
      <c r="D239" s="110">
        <v>6.4342429024790517</v>
      </c>
      <c r="E239" s="110">
        <v>6.5947264148750975</v>
      </c>
      <c r="F239" s="110">
        <v>8.3222037596495237</v>
      </c>
      <c r="G239" s="110">
        <v>7.3108592883497838</v>
      </c>
      <c r="H239" s="110">
        <v>6.8234722988970935</v>
      </c>
      <c r="I239" s="110">
        <v>7.0095853282520224</v>
      </c>
      <c r="J239" s="110">
        <v>6.9728810299683905</v>
      </c>
      <c r="K239" s="110">
        <v>5.4372256087521995</v>
      </c>
      <c r="L239" s="110">
        <v>5.6274106633919372</v>
      </c>
      <c r="M239" s="110">
        <v>5.5165991379358497</v>
      </c>
      <c r="N239" s="110">
        <v>4.8945312439685011</v>
      </c>
      <c r="O239" s="110">
        <v>4.4716041816945173</v>
      </c>
      <c r="P239" s="110">
        <v>4.3846047082355968</v>
      </c>
      <c r="Q239" s="110">
        <v>4.6069089136235952</v>
      </c>
      <c r="R239" s="110">
        <v>4.5775415737092251</v>
      </c>
      <c r="S239" s="110">
        <v>5.1491850429779538</v>
      </c>
      <c r="T239" s="110">
        <v>5.3418574456046679</v>
      </c>
      <c r="U239" s="110">
        <v>5.3978305886280191</v>
      </c>
      <c r="V239" s="110">
        <v>8.7788377782121856</v>
      </c>
      <c r="W239" s="110">
        <v>7.4683571105883209</v>
      </c>
      <c r="X239" s="110">
        <v>6.7456121438011554</v>
      </c>
      <c r="Y239" s="110">
        <v>6.5512392441939333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91.071972607058328</v>
      </c>
      <c r="C241" s="118">
        <f t="shared" si="98"/>
        <v>97.804601162562292</v>
      </c>
      <c r="D241" s="118">
        <f t="shared" si="98"/>
        <v>100.93544474914313</v>
      </c>
      <c r="E241" s="118">
        <f t="shared" si="98"/>
        <v>113.13195191275608</v>
      </c>
      <c r="F241" s="118">
        <f t="shared" si="98"/>
        <v>106.46742584842163</v>
      </c>
      <c r="G241" s="118">
        <f t="shared" si="98"/>
        <v>111.07189541789209</v>
      </c>
      <c r="H241" s="118">
        <f t="shared" si="98"/>
        <v>117.59922423376952</v>
      </c>
      <c r="I241" s="118">
        <f t="shared" si="98"/>
        <v>104.14754757832966</v>
      </c>
      <c r="J241" s="118">
        <f t="shared" si="98"/>
        <v>105.47315026224803</v>
      </c>
      <c r="K241" s="118">
        <f t="shared" si="98"/>
        <v>105.09829290054489</v>
      </c>
      <c r="L241" s="118">
        <f t="shared" si="98"/>
        <v>123.53596280412252</v>
      </c>
      <c r="M241" s="118">
        <f t="shared" si="98"/>
        <v>116.16398482962583</v>
      </c>
      <c r="N241" s="118">
        <f t="shared" si="98"/>
        <v>108.00507942374482</v>
      </c>
      <c r="O241" s="118">
        <f t="shared" si="98"/>
        <v>98.78717334280941</v>
      </c>
      <c r="P241" s="118">
        <f t="shared" si="98"/>
        <v>89.107354974697529</v>
      </c>
      <c r="Q241" s="118">
        <f t="shared" si="98"/>
        <v>125.70168164715264</v>
      </c>
      <c r="R241" s="118">
        <f t="shared" ref="R241:V241" si="99">R242+R244+R246+R255</f>
        <v>114.46369680147281</v>
      </c>
      <c r="S241" s="118">
        <f t="shared" si="99"/>
        <v>106.1562988131127</v>
      </c>
      <c r="T241" s="118">
        <f t="shared" si="99"/>
        <v>111.16418040249411</v>
      </c>
      <c r="U241" s="118">
        <f t="shared" si="99"/>
        <v>113.05670032543037</v>
      </c>
      <c r="V241" s="118">
        <f t="shared" si="99"/>
        <v>107.15565141398781</v>
      </c>
      <c r="W241" s="118">
        <f t="shared" ref="W241:Y241" si="100">W242+W244+W246+W255</f>
        <v>125.22051228067517</v>
      </c>
      <c r="X241" s="118">
        <f t="shared" si="100"/>
        <v>129.36532015089301</v>
      </c>
      <c r="Y241" s="118">
        <f t="shared" si="100"/>
        <v>126.69625357816514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72.313402163487964</v>
      </c>
      <c r="C242" s="123">
        <f t="shared" si="101"/>
        <v>78.856970171371813</v>
      </c>
      <c r="D242" s="123">
        <f t="shared" si="101"/>
        <v>81.238448366768267</v>
      </c>
      <c r="E242" s="123">
        <f t="shared" si="101"/>
        <v>92.154482941893221</v>
      </c>
      <c r="F242" s="123">
        <f t="shared" si="101"/>
        <v>86.831082157382497</v>
      </c>
      <c r="G242" s="123">
        <f t="shared" si="101"/>
        <v>91.543098440761156</v>
      </c>
      <c r="H242" s="123">
        <f t="shared" si="101"/>
        <v>96.580129641088803</v>
      </c>
      <c r="I242" s="123">
        <f t="shared" si="101"/>
        <v>84.135344706922595</v>
      </c>
      <c r="J242" s="123">
        <f t="shared" si="101"/>
        <v>85.271520147694446</v>
      </c>
      <c r="K242" s="123">
        <f t="shared" si="101"/>
        <v>85.477093911576119</v>
      </c>
      <c r="L242" s="123">
        <f t="shared" si="101"/>
        <v>103.2606401576771</v>
      </c>
      <c r="M242" s="123">
        <f t="shared" si="101"/>
        <v>96.353901470446161</v>
      </c>
      <c r="N242" s="123">
        <f t="shared" si="101"/>
        <v>90.430366914896851</v>
      </c>
      <c r="O242" s="123">
        <f t="shared" si="101"/>
        <v>81.3787538418634</v>
      </c>
      <c r="P242" s="123">
        <f t="shared" si="101"/>
        <v>71.59695127296996</v>
      </c>
      <c r="Q242" s="123">
        <f t="shared" si="101"/>
        <v>104.6010126099865</v>
      </c>
      <c r="R242" s="123">
        <f t="shared" si="101"/>
        <v>93.110995395644096</v>
      </c>
      <c r="S242" s="123">
        <f t="shared" si="101"/>
        <v>83.549284829620106</v>
      </c>
      <c r="T242" s="123">
        <f t="shared" si="101"/>
        <v>87.591079462406682</v>
      </c>
      <c r="U242" s="123">
        <f t="shared" si="101"/>
        <v>88.391975203561856</v>
      </c>
      <c r="V242" s="123">
        <f t="shared" si="101"/>
        <v>80.838665219078905</v>
      </c>
      <c r="W242" s="123">
        <f t="shared" si="101"/>
        <v>95.06543555862514</v>
      </c>
      <c r="X242" s="123">
        <f t="shared" si="101"/>
        <v>98.85734825082929</v>
      </c>
      <c r="Y242" s="123">
        <f t="shared" si="101"/>
        <v>96.126349886832159</v>
      </c>
      <c r="DA242" s="130" t="s">
        <v>3050</v>
      </c>
    </row>
    <row r="243" spans="1:105" ht="12" customHeight="1" x14ac:dyDescent="0.25">
      <c r="A243" s="97" t="s">
        <v>53</v>
      </c>
      <c r="B243" s="99">
        <v>72.313402163487964</v>
      </c>
      <c r="C243" s="99">
        <v>78.856970171371813</v>
      </c>
      <c r="D243" s="99">
        <v>81.238448366768267</v>
      </c>
      <c r="E243" s="99">
        <v>92.154482941893221</v>
      </c>
      <c r="F243" s="99">
        <v>86.831082157382497</v>
      </c>
      <c r="G243" s="99">
        <v>91.543098440761156</v>
      </c>
      <c r="H243" s="99">
        <v>96.580129641088803</v>
      </c>
      <c r="I243" s="99">
        <v>84.135344706922595</v>
      </c>
      <c r="J243" s="99">
        <v>85.271520147694446</v>
      </c>
      <c r="K243" s="99">
        <v>85.477093911576119</v>
      </c>
      <c r="L243" s="99">
        <v>103.2606401576771</v>
      </c>
      <c r="M243" s="99">
        <v>96.353901470446161</v>
      </c>
      <c r="N243" s="99">
        <v>90.430366914896851</v>
      </c>
      <c r="O243" s="99">
        <v>81.3787538418634</v>
      </c>
      <c r="P243" s="99">
        <v>71.59695127296996</v>
      </c>
      <c r="Q243" s="99">
        <v>104.6010126099865</v>
      </c>
      <c r="R243" s="99">
        <v>93.110995395644096</v>
      </c>
      <c r="S243" s="99">
        <v>83.549284829620106</v>
      </c>
      <c r="T243" s="99">
        <v>87.591079462406682</v>
      </c>
      <c r="U243" s="99">
        <v>88.391975203561856</v>
      </c>
      <c r="V243" s="99">
        <v>80.838665219078905</v>
      </c>
      <c r="W243" s="99">
        <v>95.06543555862514</v>
      </c>
      <c r="X243" s="99">
        <v>98.85734825082929</v>
      </c>
      <c r="Y243" s="99">
        <v>96.126349886832159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0.20911227995651582</v>
      </c>
      <c r="C244" s="123">
        <f t="shared" si="102"/>
        <v>0.24840902449713564</v>
      </c>
      <c r="D244" s="123">
        <f t="shared" si="102"/>
        <v>0.37282002757376359</v>
      </c>
      <c r="E244" s="123">
        <f t="shared" si="102"/>
        <v>0.5516112424496693</v>
      </c>
      <c r="F244" s="123">
        <f t="shared" si="102"/>
        <v>0.29626361110449079</v>
      </c>
      <c r="G244" s="123">
        <f t="shared" si="102"/>
        <v>0.33754820315288958</v>
      </c>
      <c r="H244" s="123">
        <f t="shared" si="102"/>
        <v>0.53200630367194801</v>
      </c>
      <c r="I244" s="123">
        <f t="shared" si="102"/>
        <v>0.76272245411464279</v>
      </c>
      <c r="J244" s="123">
        <f t="shared" si="102"/>
        <v>0.49653449529989552</v>
      </c>
      <c r="K244" s="123">
        <f t="shared" si="102"/>
        <v>0.53456060392417037</v>
      </c>
      <c r="L244" s="123">
        <f t="shared" si="102"/>
        <v>0.68652668558048024</v>
      </c>
      <c r="M244" s="123">
        <f t="shared" si="102"/>
        <v>0.71738961936960066</v>
      </c>
      <c r="N244" s="123">
        <f t="shared" si="102"/>
        <v>1.4426893642089988</v>
      </c>
      <c r="O244" s="123">
        <f t="shared" si="102"/>
        <v>1.0056353043455597</v>
      </c>
      <c r="P244" s="123">
        <f t="shared" si="102"/>
        <v>1.004653814526248</v>
      </c>
      <c r="Q244" s="123">
        <f t="shared" si="102"/>
        <v>2.2101288843448765</v>
      </c>
      <c r="R244" s="123">
        <f t="shared" si="102"/>
        <v>2.7928753911187774</v>
      </c>
      <c r="S244" s="123">
        <f t="shared" si="102"/>
        <v>3.1911568012899303</v>
      </c>
      <c r="T244" s="123">
        <f t="shared" si="102"/>
        <v>3.6116252849127188</v>
      </c>
      <c r="U244" s="123">
        <f t="shared" si="102"/>
        <v>4.2888787961657995</v>
      </c>
      <c r="V244" s="123">
        <f t="shared" si="102"/>
        <v>2.1550403096905537</v>
      </c>
      <c r="W244" s="123">
        <f t="shared" si="102"/>
        <v>8.2976381616640023</v>
      </c>
      <c r="X244" s="123">
        <f t="shared" si="102"/>
        <v>9.347772565524993</v>
      </c>
      <c r="Y244" s="123">
        <f t="shared" si="102"/>
        <v>8.2785359348631982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0.20911227995651582</v>
      </c>
      <c r="C245" s="99">
        <f>RES_hhdet_tess!C147</f>
        <v>0.24840902449713564</v>
      </c>
      <c r="D245" s="99">
        <f>RES_hhdet_tess!D147</f>
        <v>0.37282002757376359</v>
      </c>
      <c r="E245" s="99">
        <f>RES_hhdet_tess!E147</f>
        <v>0.5516112424496693</v>
      </c>
      <c r="F245" s="99">
        <f>RES_hhdet_tess!F147</f>
        <v>0.29626361110449079</v>
      </c>
      <c r="G245" s="99">
        <f>RES_hhdet_tess!G147</f>
        <v>0.33754820315288958</v>
      </c>
      <c r="H245" s="99">
        <f>RES_hhdet_tess!H147</f>
        <v>0.53200630367194801</v>
      </c>
      <c r="I245" s="99">
        <f>RES_hhdet_tess!I147</f>
        <v>0.76272245411464279</v>
      </c>
      <c r="J245" s="99">
        <f>RES_hhdet_tess!J147</f>
        <v>0.49653449529989552</v>
      </c>
      <c r="K245" s="99">
        <f>RES_hhdet_tess!K147</f>
        <v>0.53456060392417037</v>
      </c>
      <c r="L245" s="99">
        <f>RES_hhdet_tess!L147</f>
        <v>0.68652668558048024</v>
      </c>
      <c r="M245" s="99">
        <f>RES_hhdet_tess!M147</f>
        <v>0.71738961936960066</v>
      </c>
      <c r="N245" s="99">
        <f>RES_hhdet_tess!N147</f>
        <v>1.4426893642089988</v>
      </c>
      <c r="O245" s="99">
        <f>RES_hhdet_tess!O147</f>
        <v>1.0056353043455597</v>
      </c>
      <c r="P245" s="99">
        <f>RES_hhdet_tess!P147</f>
        <v>1.004653814526248</v>
      </c>
      <c r="Q245" s="99">
        <f>RES_hhdet_tess!Q147</f>
        <v>2.2101288843448765</v>
      </c>
      <c r="R245" s="99">
        <f>RES_hhdet_tess!R147</f>
        <v>2.7928753911187774</v>
      </c>
      <c r="S245" s="99">
        <f>RES_hhdet_tess!S147</f>
        <v>3.1911568012899303</v>
      </c>
      <c r="T245" s="99">
        <f>RES_hhdet_tess!T147</f>
        <v>3.6116252849127188</v>
      </c>
      <c r="U245" s="99">
        <f>RES_hhdet_tess!U147</f>
        <v>4.2888787961657995</v>
      </c>
      <c r="V245" s="99">
        <f>RES_hhdet_tess!V147</f>
        <v>2.1550403096905537</v>
      </c>
      <c r="W245" s="99">
        <f>RES_hhdet_tess!W147</f>
        <v>8.2976381616640023</v>
      </c>
      <c r="X245" s="99">
        <f>RES_hhdet_tess!X147</f>
        <v>9.347772565524993</v>
      </c>
      <c r="Y245" s="99">
        <f>RES_hhdet_tess!Y147</f>
        <v>8.2785359348631982</v>
      </c>
      <c r="DA245" s="63" t="s">
        <v>3053</v>
      </c>
    </row>
    <row r="246" spans="1:105" ht="12" customHeight="1" x14ac:dyDescent="0.25">
      <c r="A246" s="121" t="s">
        <v>55</v>
      </c>
      <c r="B246" s="123">
        <v>13.022051420218951</v>
      </c>
      <c r="C246" s="123">
        <v>13.025730467001338</v>
      </c>
      <c r="D246" s="123">
        <v>13.501637372654457</v>
      </c>
      <c r="E246" s="123">
        <v>14.518276212038199</v>
      </c>
      <c r="F246" s="123">
        <v>13.624508134076347</v>
      </c>
      <c r="G246" s="123">
        <v>13.552733563591806</v>
      </c>
      <c r="H246" s="123">
        <v>14.942325614331859</v>
      </c>
      <c r="I246" s="123">
        <v>14.117570370379205</v>
      </c>
      <c r="J246" s="123">
        <v>15.031019054116445</v>
      </c>
      <c r="K246" s="123">
        <v>14.636774874145809</v>
      </c>
      <c r="L246" s="123">
        <v>14.931802309507834</v>
      </c>
      <c r="M246" s="123">
        <v>15.050510263583641</v>
      </c>
      <c r="N246" s="123">
        <v>12.642672796050599</v>
      </c>
      <c r="O246" s="123">
        <v>12.854419546350462</v>
      </c>
      <c r="P246" s="123">
        <v>13.124964119872216</v>
      </c>
      <c r="Q246" s="123">
        <v>15.305238524769278</v>
      </c>
      <c r="R246" s="123">
        <v>15.177684784306297</v>
      </c>
      <c r="S246" s="123">
        <v>15.278800546784838</v>
      </c>
      <c r="T246" s="123">
        <v>15.540597793099392</v>
      </c>
      <c r="U246" s="123">
        <v>15.807610197554473</v>
      </c>
      <c r="V246" s="123">
        <v>17.210366789115781</v>
      </c>
      <c r="W246" s="123">
        <v>15.490728414204639</v>
      </c>
      <c r="X246" s="123">
        <v>15.361417416829466</v>
      </c>
      <c r="Y246" s="123">
        <v>16.680598382462986</v>
      </c>
      <c r="DA246" s="130" t="s">
        <v>3054</v>
      </c>
    </row>
    <row r="247" spans="1:105" ht="12" customHeight="1" x14ac:dyDescent="0.25">
      <c r="A247" s="97" t="s">
        <v>124</v>
      </c>
      <c r="B247" s="99">
        <v>13.767387913535099</v>
      </c>
      <c r="C247" s="99">
        <v>12.557204042618842</v>
      </c>
      <c r="D247" s="99">
        <v>14.157365666546335</v>
      </c>
      <c r="E247" s="99">
        <v>14.062283892067061</v>
      </c>
      <c r="F247" s="99">
        <v>12.241382913344996</v>
      </c>
      <c r="G247" s="99">
        <v>14.746944800079344</v>
      </c>
      <c r="H247" s="99">
        <v>15.298235428012823</v>
      </c>
      <c r="I247" s="99">
        <v>13.167945724902317</v>
      </c>
      <c r="J247" s="99">
        <v>13.134480547463713</v>
      </c>
      <c r="K247" s="99">
        <v>13.860166370444395</v>
      </c>
      <c r="L247" s="99">
        <v>18.270547249055756</v>
      </c>
      <c r="M247" s="99">
        <v>14.826762888235351</v>
      </c>
      <c r="N247" s="99">
        <v>11.992165587455242</v>
      </c>
      <c r="O247" s="99">
        <v>13.930765967494883</v>
      </c>
      <c r="P247" s="99">
        <v>13.213491658456789</v>
      </c>
      <c r="Q247" s="99">
        <v>13.655206465698289</v>
      </c>
      <c r="R247" s="99">
        <v>12.016646951935787</v>
      </c>
      <c r="S247" s="99">
        <v>16.372000971880713</v>
      </c>
      <c r="T247" s="99">
        <v>17.894447780435875</v>
      </c>
      <c r="U247" s="99">
        <v>18.848453908419422</v>
      </c>
      <c r="V247" s="99">
        <v>14.833587284036538</v>
      </c>
      <c r="W247" s="99">
        <v>15.784097740417391</v>
      </c>
      <c r="X247" s="99">
        <v>15.764413529943401</v>
      </c>
      <c r="Y247" s="99">
        <v>16.198196391762494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12.73508724062178</v>
      </c>
      <c r="C251" s="102">
        <v>13.179830486152641</v>
      </c>
      <c r="D251" s="102">
        <v>13.314894845855832</v>
      </c>
      <c r="E251" s="102">
        <v>14.624081037295545</v>
      </c>
      <c r="F251" s="102">
        <v>13.888344553418358</v>
      </c>
      <c r="G251" s="102">
        <v>13.357735846123962</v>
      </c>
      <c r="H251" s="102">
        <v>14.892641821623087</v>
      </c>
      <c r="I251" s="102">
        <v>14.224631237399919</v>
      </c>
      <c r="J251" s="102">
        <v>15.202233441504946</v>
      </c>
      <c r="K251" s="102">
        <v>14.693674515687141</v>
      </c>
      <c r="L251" s="102">
        <v>14.731274087291469</v>
      </c>
      <c r="M251" s="102">
        <v>15.061895654626449</v>
      </c>
      <c r="N251" s="102">
        <v>12.673133976446547</v>
      </c>
      <c r="O251" s="102">
        <v>12.803250676306646</v>
      </c>
      <c r="P251" s="102">
        <v>13.121472667557388</v>
      </c>
      <c r="Q251" s="102">
        <v>15.366013030451555</v>
      </c>
      <c r="R251" s="102">
        <v>15.301970432511155</v>
      </c>
      <c r="S251" s="102">
        <v>15.227687223583464</v>
      </c>
      <c r="T251" s="102">
        <v>15.415962664492596</v>
      </c>
      <c r="U251" s="102">
        <v>15.643093902212334</v>
      </c>
      <c r="V251" s="102">
        <v>17.323534695481644</v>
      </c>
      <c r="W251" s="102">
        <v>15.478996121434362</v>
      </c>
      <c r="X251" s="102">
        <v>15.348631124400269</v>
      </c>
      <c r="Y251" s="102">
        <v>16.689904257020689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13.182633888669313</v>
      </c>
      <c r="D252" s="105">
        <v>13.319120770316015</v>
      </c>
      <c r="E252" s="105">
        <v>14.627307740726195</v>
      </c>
      <c r="F252" s="105">
        <v>13.89258758466609</v>
      </c>
      <c r="G252" s="105">
        <v>13.358647601096227</v>
      </c>
      <c r="H252" s="105">
        <v>14.891468634463463</v>
      </c>
      <c r="I252" s="105">
        <v>14.223679605226852</v>
      </c>
      <c r="J252" s="105">
        <v>15.203086187413122</v>
      </c>
      <c r="K252" s="105">
        <v>14.702595500891132</v>
      </c>
      <c r="L252" s="105">
        <v>14.742853516958078</v>
      </c>
      <c r="M252" s="105">
        <v>15.069063428375193</v>
      </c>
      <c r="N252" s="105">
        <v>12.674514047720475</v>
      </c>
      <c r="O252" s="105">
        <v>12.809233004596679</v>
      </c>
      <c r="P252" s="105">
        <v>13.11627807543884</v>
      </c>
      <c r="Q252" s="105">
        <v>15.363315232618273</v>
      </c>
      <c r="R252" s="105">
        <v>15.303307271718996</v>
      </c>
      <c r="S252" s="105">
        <v>15.229025177118443</v>
      </c>
      <c r="T252" s="105">
        <v>15.415475543387466</v>
      </c>
      <c r="U252" s="105">
        <v>15.641898850721079</v>
      </c>
      <c r="V252" s="105">
        <v>17.32398035122123</v>
      </c>
      <c r="W252" s="105">
        <v>15.486150197632925</v>
      </c>
      <c r="X252" s="105">
        <v>15.360593066416534</v>
      </c>
      <c r="Y252" s="105">
        <v>16.710001372392274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3.0779408269681348</v>
      </c>
      <c r="D253" s="99">
        <v>3.0419088582740965</v>
      </c>
      <c r="E253" s="99">
        <v>4.080826617808091</v>
      </c>
      <c r="F253" s="99">
        <v>3.2954154193467677</v>
      </c>
      <c r="G253" s="99">
        <v>2.7151130853878183</v>
      </c>
      <c r="H253" s="99">
        <v>4.0798643185312882</v>
      </c>
      <c r="I253" s="99">
        <v>3.1677709131183769</v>
      </c>
      <c r="J253" s="99">
        <v>3.8799709644205183</v>
      </c>
      <c r="K253" s="99">
        <v>3.4711525937421053</v>
      </c>
      <c r="L253" s="99">
        <v>3.3407310846249136</v>
      </c>
      <c r="M253" s="99">
        <v>3.9400067748358798</v>
      </c>
      <c r="N253" s="99">
        <v>2.0076626695718778</v>
      </c>
      <c r="O253" s="99">
        <v>2.1844275622750451</v>
      </c>
      <c r="P253" s="99">
        <v>2.3015165774779662</v>
      </c>
      <c r="Q253" s="99">
        <v>4.09315145568487</v>
      </c>
      <c r="R253" s="99">
        <v>3.9545870680141615</v>
      </c>
      <c r="S253" s="99">
        <v>3.7110621426573958</v>
      </c>
      <c r="T253" s="99">
        <v>3.8568048567794313</v>
      </c>
      <c r="U253" s="99">
        <v>3.8438791519440469</v>
      </c>
      <c r="V253" s="99">
        <v>4.6299560551259846</v>
      </c>
      <c r="W253" s="99">
        <v>3.3002413738746514</v>
      </c>
      <c r="X253" s="99">
        <v>3.8808217840228729</v>
      </c>
      <c r="Y253" s="99">
        <v>5.2677837900161215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10.10469306170118</v>
      </c>
      <c r="D254" s="99">
        <v>10.277211912041921</v>
      </c>
      <c r="E254" s="99">
        <v>10.546481122918101</v>
      </c>
      <c r="F254" s="99">
        <v>10.597172165319323</v>
      </c>
      <c r="G254" s="99">
        <v>10.64353451570841</v>
      </c>
      <c r="H254" s="99">
        <v>10.811604315932177</v>
      </c>
      <c r="I254" s="99">
        <v>11.055908692108478</v>
      </c>
      <c r="J254" s="99">
        <v>11.323115222992605</v>
      </c>
      <c r="K254" s="99">
        <v>11.231442907149024</v>
      </c>
      <c r="L254" s="99">
        <v>11.402122432333165</v>
      </c>
      <c r="M254" s="99">
        <v>11.129056653539314</v>
      </c>
      <c r="N254" s="99">
        <v>10.666851378148596</v>
      </c>
      <c r="O254" s="99">
        <v>10.624805442321634</v>
      </c>
      <c r="P254" s="99">
        <v>10.814761497960877</v>
      </c>
      <c r="Q254" s="99">
        <v>11.270163776933403</v>
      </c>
      <c r="R254" s="99">
        <v>11.348720203704836</v>
      </c>
      <c r="S254" s="99">
        <v>11.517963034461049</v>
      </c>
      <c r="T254" s="99">
        <v>11.558670686608032</v>
      </c>
      <c r="U254" s="99">
        <v>11.798019698777031</v>
      </c>
      <c r="V254" s="99">
        <v>12.694024296095247</v>
      </c>
      <c r="W254" s="99">
        <v>12.185908823758277</v>
      </c>
      <c r="X254" s="99">
        <v>11.47977128239366</v>
      </c>
      <c r="Y254" s="99">
        <v>11.44221758237615</v>
      </c>
      <c r="DA254" s="63" t="s">
        <v>3062</v>
      </c>
    </row>
    <row r="255" spans="1:105" ht="12" customHeight="1" x14ac:dyDescent="0.25">
      <c r="A255" s="121" t="s">
        <v>54</v>
      </c>
      <c r="B255" s="123">
        <v>5.5274067433949057</v>
      </c>
      <c r="C255" s="123">
        <v>5.673491499692001</v>
      </c>
      <c r="D255" s="123">
        <v>5.8225389821466358</v>
      </c>
      <c r="E255" s="123">
        <v>5.9075815163749894</v>
      </c>
      <c r="F255" s="123">
        <v>5.7155719458582812</v>
      </c>
      <c r="G255" s="123">
        <v>5.6385152103862417</v>
      </c>
      <c r="H255" s="123">
        <v>5.5447626746768961</v>
      </c>
      <c r="I255" s="123">
        <v>5.1319100469132142</v>
      </c>
      <c r="J255" s="123">
        <v>4.6740765651372378</v>
      </c>
      <c r="K255" s="123">
        <v>4.4498635108987816</v>
      </c>
      <c r="L255" s="123">
        <v>4.6569936513571069</v>
      </c>
      <c r="M255" s="123">
        <v>4.0421834762264242</v>
      </c>
      <c r="N255" s="123">
        <v>3.4893503485883639</v>
      </c>
      <c r="O255" s="123">
        <v>3.548364650249991</v>
      </c>
      <c r="P255" s="123">
        <v>3.3807857673290993</v>
      </c>
      <c r="Q255" s="123">
        <v>3.5853016280519787</v>
      </c>
      <c r="R255" s="123">
        <v>3.3821412304036342</v>
      </c>
      <c r="S255" s="123">
        <v>4.1370566354178262</v>
      </c>
      <c r="T255" s="123">
        <v>4.4208778620753177</v>
      </c>
      <c r="U255" s="123">
        <v>4.5682361281482446</v>
      </c>
      <c r="V255" s="123">
        <v>6.951579096102571</v>
      </c>
      <c r="W255" s="123">
        <v>6.3667101461813971</v>
      </c>
      <c r="X255" s="123">
        <v>5.7987819177092597</v>
      </c>
      <c r="Y255" s="123">
        <v>5.6107693740067965</v>
      </c>
      <c r="DA255" s="130" t="s">
        <v>3063</v>
      </c>
    </row>
    <row r="256" spans="1:105" ht="12" customHeight="1" x14ac:dyDescent="0.25">
      <c r="A256" s="97" t="s">
        <v>50</v>
      </c>
      <c r="B256" s="99">
        <v>5.5843709567859463</v>
      </c>
      <c r="C256" s="99">
        <v>5.5965066863297483</v>
      </c>
      <c r="D256" s="99">
        <v>5.9152287198153228</v>
      </c>
      <c r="E256" s="99">
        <v>5.970257613880384</v>
      </c>
      <c r="F256" s="99">
        <v>5.678857048773124</v>
      </c>
      <c r="G256" s="99">
        <v>5.6565628562414476</v>
      </c>
      <c r="H256" s="99">
        <v>5.6054517435956992</v>
      </c>
      <c r="I256" s="99">
        <v>5.1067416054862234</v>
      </c>
      <c r="J256" s="99">
        <v>4.548894741391825</v>
      </c>
      <c r="K256" s="99">
        <v>4.5509718947438005</v>
      </c>
      <c r="L256" s="99">
        <v>4.8157187435507787</v>
      </c>
      <c r="M256" s="99">
        <v>3.9725117699479151</v>
      </c>
      <c r="N256" s="99">
        <v>3.3529123703224948</v>
      </c>
      <c r="O256" s="99">
        <v>3.6244604726964922</v>
      </c>
      <c r="P256" s="99">
        <v>3.3839908214659249</v>
      </c>
      <c r="Q256" s="99">
        <v>3.5929189314301717</v>
      </c>
      <c r="R256" s="99">
        <v>3.184223683141139</v>
      </c>
      <c r="S256" s="99">
        <v>4.2026107967547128</v>
      </c>
      <c r="T256" s="99">
        <v>4.5431446049518396</v>
      </c>
      <c r="U256" s="99">
        <v>4.7143755607775502</v>
      </c>
      <c r="V256" s="99">
        <v>6.6008573164727302</v>
      </c>
      <c r="W256" s="99">
        <v>6.4184168434582034</v>
      </c>
      <c r="X256" s="99">
        <v>5.8110579649033705</v>
      </c>
      <c r="Y256" s="99">
        <v>5.5354584000854476</v>
      </c>
      <c r="DA256" s="63" t="s">
        <v>3064</v>
      </c>
    </row>
    <row r="257" spans="1:105" ht="12" customHeight="1" x14ac:dyDescent="0.25">
      <c r="A257" s="109" t="s">
        <v>120</v>
      </c>
      <c r="B257" s="110">
        <v>5.0439670916957144</v>
      </c>
      <c r="C257" s="110">
        <v>6.266599850525119</v>
      </c>
      <c r="D257" s="110">
        <v>4.7540116863020199</v>
      </c>
      <c r="E257" s="110">
        <v>4.8781561790458099</v>
      </c>
      <c r="F257" s="110">
        <v>6.1982504595378138</v>
      </c>
      <c r="G257" s="110">
        <v>5.4722996148536955</v>
      </c>
      <c r="H257" s="110">
        <v>5.1256287924564008</v>
      </c>
      <c r="I257" s="110">
        <v>5.2744271271524052</v>
      </c>
      <c r="J257" s="110">
        <v>5.2545094744567882</v>
      </c>
      <c r="K257" s="110">
        <v>4.1055283216684737</v>
      </c>
      <c r="L257" s="110">
        <v>4.257287037976579</v>
      </c>
      <c r="M257" s="110">
        <v>4.1822280678951218</v>
      </c>
      <c r="N257" s="110">
        <v>3.7225129250997289</v>
      </c>
      <c r="O257" s="110">
        <v>3.4152084558058426</v>
      </c>
      <c r="P257" s="110">
        <v>3.3766668557487982</v>
      </c>
      <c r="Q257" s="110">
        <v>3.577140774582428</v>
      </c>
      <c r="R257" s="110">
        <v>3.5812057818369145</v>
      </c>
      <c r="S257" s="110">
        <v>4.0628730725370223</v>
      </c>
      <c r="T257" s="110">
        <v>4.2766645427534069</v>
      </c>
      <c r="U257" s="110">
        <v>4.4006272015736956</v>
      </c>
      <c r="V257" s="110">
        <v>7.3018321843257175</v>
      </c>
      <c r="W257" s="110">
        <v>6.3188792411147556</v>
      </c>
      <c r="X257" s="110">
        <v>5.7891000513101343</v>
      </c>
      <c r="Y257" s="110">
        <v>5.6676319047289736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3.6982724389134711</v>
      </c>
      <c r="C259" s="118">
        <f t="shared" si="103"/>
        <v>3.3433759609246021</v>
      </c>
      <c r="D259" s="118">
        <f t="shared" si="103"/>
        <v>3.5274244438502969</v>
      </c>
      <c r="E259" s="118">
        <f t="shared" si="103"/>
        <v>3.3719111357411258</v>
      </c>
      <c r="F259" s="118">
        <f t="shared" si="103"/>
        <v>2.9233059863440491</v>
      </c>
      <c r="G259" s="118">
        <f t="shared" si="103"/>
        <v>2.8918092395150667</v>
      </c>
      <c r="H259" s="118">
        <f t="shared" si="103"/>
        <v>2.7150713857029602</v>
      </c>
      <c r="I259" s="118">
        <f t="shared" si="103"/>
        <v>2.2629325904892994</v>
      </c>
      <c r="J259" s="118">
        <f t="shared" si="103"/>
        <v>1.922673896515354</v>
      </c>
      <c r="K259" s="118">
        <f t="shared" si="103"/>
        <v>1.7730238272116527</v>
      </c>
      <c r="L259" s="118">
        <f t="shared" si="103"/>
        <v>1.7723540196265171</v>
      </c>
      <c r="M259" s="118">
        <f t="shared" si="103"/>
        <v>1.336156955327241</v>
      </c>
      <c r="N259" s="118">
        <f t="shared" si="103"/>
        <v>1.0381861042680429</v>
      </c>
      <c r="O259" s="118">
        <f t="shared" si="103"/>
        <v>1.13449481030292</v>
      </c>
      <c r="P259" s="118">
        <f t="shared" si="103"/>
        <v>0.93910319025517097</v>
      </c>
      <c r="Q259" s="118">
        <f t="shared" si="103"/>
        <v>0.89073792948736696</v>
      </c>
      <c r="R259" s="118">
        <f t="shared" ref="R259:V259" si="104">R260+R262+R264+R273</f>
        <v>0.76977294371486793</v>
      </c>
      <c r="S259" s="118">
        <f t="shared" si="104"/>
        <v>1.0894189997484129</v>
      </c>
      <c r="T259" s="118">
        <f t="shared" si="104"/>
        <v>1.2118079864351066</v>
      </c>
      <c r="U259" s="118">
        <f t="shared" si="104"/>
        <v>1.2403579374683749</v>
      </c>
      <c r="V259" s="118">
        <f t="shared" si="104"/>
        <v>1.4457593207373498</v>
      </c>
      <c r="W259" s="118">
        <f t="shared" ref="W259:Y259" si="105">W260+W262+W264+W273</f>
        <v>1.3267192505940124</v>
      </c>
      <c r="X259" s="118">
        <f t="shared" si="105"/>
        <v>1.0864509493052421</v>
      </c>
      <c r="Y259" s="118">
        <f t="shared" si="105"/>
        <v>1.0060394427391892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1.7194978798459035</v>
      </c>
      <c r="C264" s="123">
        <v>1.3867133542702827</v>
      </c>
      <c r="D264" s="123">
        <v>1.3842590240041694</v>
      </c>
      <c r="E264" s="123">
        <v>1.1605603178426958</v>
      </c>
      <c r="F264" s="123">
        <v>0.85259711378209591</v>
      </c>
      <c r="G264" s="123">
        <v>0.89200968091983568</v>
      </c>
      <c r="H264" s="123">
        <v>0.79837319121951</v>
      </c>
      <c r="I264" s="123">
        <v>0.56505573337345494</v>
      </c>
      <c r="J264" s="123">
        <v>0.45955452986244211</v>
      </c>
      <c r="K264" s="123">
        <v>0.39820656242020441</v>
      </c>
      <c r="L264" s="123">
        <v>0.42624291107049089</v>
      </c>
      <c r="M264" s="123">
        <v>0.30077637941903551</v>
      </c>
      <c r="N264" s="123">
        <v>0.21310641702488606</v>
      </c>
      <c r="O264" s="123">
        <v>0.23537925318113484</v>
      </c>
      <c r="P264" s="123">
        <v>0.19752226680437071</v>
      </c>
      <c r="Q264" s="123">
        <v>0.16715296955384834</v>
      </c>
      <c r="R264" s="123">
        <v>0.14896785518437916</v>
      </c>
      <c r="S264" s="123">
        <v>0.22489501828872177</v>
      </c>
      <c r="T264" s="123">
        <v>0.26350146420690218</v>
      </c>
      <c r="U264" s="123">
        <v>0.27392218893687459</v>
      </c>
      <c r="V264" s="123">
        <v>0.18612945644635184</v>
      </c>
      <c r="W264" s="123">
        <v>0.15434190636623468</v>
      </c>
      <c r="X264" s="123">
        <v>0.11531656875691486</v>
      </c>
      <c r="Y264" s="123">
        <v>0.10508394693172556</v>
      </c>
      <c r="DA264" s="130" t="s">
        <v>3222</v>
      </c>
    </row>
    <row r="265" spans="1:105" ht="12" customHeight="1" x14ac:dyDescent="0.25">
      <c r="A265" s="97" t="s">
        <v>124</v>
      </c>
      <c r="B265" s="99">
        <v>6.1855762657543911</v>
      </c>
      <c r="C265" s="99">
        <v>5.6012343329348671</v>
      </c>
      <c r="D265" s="99">
        <v>6.247117093920834</v>
      </c>
      <c r="E265" s="99">
        <v>6.1596405375156866</v>
      </c>
      <c r="F265" s="99">
        <v>5.3212090454282572</v>
      </c>
      <c r="G265" s="99">
        <v>6.3552216207590781</v>
      </c>
      <c r="H265" s="99">
        <v>6.5157553993076132</v>
      </c>
      <c r="I265" s="99">
        <v>5.577847956278406</v>
      </c>
      <c r="J265" s="99">
        <v>5.5492651597615392</v>
      </c>
      <c r="K265" s="99">
        <v>5.8021609851178084</v>
      </c>
      <c r="L265" s="99">
        <v>7.53976349360246</v>
      </c>
      <c r="M265" s="99">
        <v>6.0338676115160172</v>
      </c>
      <c r="N265" s="99">
        <v>4.7501683449189107</v>
      </c>
      <c r="O265" s="99">
        <v>5.2254194206211935</v>
      </c>
      <c r="P265" s="99">
        <v>4.7243944515426719</v>
      </c>
      <c r="Q265" s="99">
        <v>4.7200814735920034</v>
      </c>
      <c r="R265" s="99">
        <v>3.9347114802252987</v>
      </c>
      <c r="S265" s="99">
        <v>5.0444806633875316</v>
      </c>
      <c r="T265" s="99">
        <v>5.2383832749563322</v>
      </c>
      <c r="U265" s="99">
        <v>5.3337717379316896</v>
      </c>
      <c r="V265" s="99">
        <v>4.0937531626641732</v>
      </c>
      <c r="W265" s="99">
        <v>4.2797620257846516</v>
      </c>
      <c r="X265" s="99">
        <v>4.2276633012849878</v>
      </c>
      <c r="Y265" s="99">
        <v>4.2983974670597052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1.9787745590675678</v>
      </c>
      <c r="C273" s="123">
        <v>1.9566626066543191</v>
      </c>
      <c r="D273" s="123">
        <v>2.1431654198461274</v>
      </c>
      <c r="E273" s="123">
        <v>2.2113508178984298</v>
      </c>
      <c r="F273" s="123">
        <v>2.0707088725619531</v>
      </c>
      <c r="G273" s="123">
        <v>1.9997995585952311</v>
      </c>
      <c r="H273" s="123">
        <v>1.9166981944834502</v>
      </c>
      <c r="I273" s="123">
        <v>1.6978768571158447</v>
      </c>
      <c r="J273" s="123">
        <v>1.4631193666529119</v>
      </c>
      <c r="K273" s="123">
        <v>1.3748172647914483</v>
      </c>
      <c r="L273" s="123">
        <v>1.3461111085560262</v>
      </c>
      <c r="M273" s="123">
        <v>1.0353805759082055</v>
      </c>
      <c r="N273" s="123">
        <v>0.82507968724315695</v>
      </c>
      <c r="O273" s="123">
        <v>0.89911555712178504</v>
      </c>
      <c r="P273" s="123">
        <v>0.74158092345080029</v>
      </c>
      <c r="Q273" s="123">
        <v>0.72358495993351857</v>
      </c>
      <c r="R273" s="123">
        <v>0.62080508853048877</v>
      </c>
      <c r="S273" s="123">
        <v>0.86452398145969123</v>
      </c>
      <c r="T273" s="123">
        <v>0.94830652222820433</v>
      </c>
      <c r="U273" s="123">
        <v>0.96643574853150027</v>
      </c>
      <c r="V273" s="123">
        <v>1.259629864290998</v>
      </c>
      <c r="W273" s="123">
        <v>1.1723773442277778</v>
      </c>
      <c r="X273" s="123">
        <v>0.97113438054832735</v>
      </c>
      <c r="Y273" s="123">
        <v>0.9009554958074637</v>
      </c>
      <c r="DA273" s="130" t="s">
        <v>3231</v>
      </c>
    </row>
    <row r="274" spans="1:105" ht="12" customHeight="1" x14ac:dyDescent="0.25">
      <c r="A274" s="97" t="s">
        <v>50</v>
      </c>
      <c r="B274" s="99">
        <v>2.2119356906365306</v>
      </c>
      <c r="C274" s="99">
        <v>2.2106352667502178</v>
      </c>
      <c r="D274" s="99">
        <v>2.3290749809014821</v>
      </c>
      <c r="E274" s="99">
        <v>2.3459879153695575</v>
      </c>
      <c r="F274" s="99">
        <v>2.228217153943441</v>
      </c>
      <c r="G274" s="99">
        <v>2.2169372712105155</v>
      </c>
      <c r="H274" s="99">
        <v>2.1942291547706465</v>
      </c>
      <c r="I274" s="99">
        <v>1.9977210172462938</v>
      </c>
      <c r="J274" s="99">
        <v>1.7786699629992855</v>
      </c>
      <c r="K274" s="99">
        <v>1.7785098180736492</v>
      </c>
      <c r="L274" s="99">
        <v>1.8806572047575196</v>
      </c>
      <c r="M274" s="99">
        <v>1.5504788778962204</v>
      </c>
      <c r="N274" s="99">
        <v>1.307885316345496</v>
      </c>
      <c r="O274" s="99">
        <v>1.4129402280598218</v>
      </c>
      <c r="P274" s="99">
        <v>1.3186282720428317</v>
      </c>
      <c r="Q274" s="99">
        <v>1.3989758587256804</v>
      </c>
      <c r="R274" s="99">
        <v>1.2380331161495166</v>
      </c>
      <c r="S274" s="99">
        <v>1.6284822271869415</v>
      </c>
      <c r="T274" s="99">
        <v>1.7522984854295398</v>
      </c>
      <c r="U274" s="99">
        <v>1.8090780519547129</v>
      </c>
      <c r="V274" s="99">
        <v>2.520945303136112</v>
      </c>
      <c r="W274" s="99">
        <v>2.439753747574402</v>
      </c>
      <c r="X274" s="99">
        <v>2.2024766647707619</v>
      </c>
      <c r="Y274" s="99">
        <v>2.0942164180229521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5.1282644251254207E-2</v>
      </c>
      <c r="D279" s="117">
        <f t="shared" si="108"/>
        <v>8.4622316351704585E-2</v>
      </c>
      <c r="E279" s="117">
        <f t="shared" si="108"/>
        <v>7.7933286221068918E-2</v>
      </c>
      <c r="F279" s="117">
        <f t="shared" si="108"/>
        <v>7.0168268711748499E-2</v>
      </c>
      <c r="G279" s="117">
        <f t="shared" si="108"/>
        <v>4.801367765554674E-2</v>
      </c>
      <c r="H279" s="117">
        <f t="shared" si="108"/>
        <v>5.6532255951171249E-2</v>
      </c>
      <c r="I279" s="117">
        <f t="shared" si="108"/>
        <v>3.4164851560898664E-2</v>
      </c>
      <c r="J279" s="117">
        <f t="shared" si="108"/>
        <v>4.1607828144416721E-2</v>
      </c>
      <c r="K279" s="117">
        <f t="shared" si="108"/>
        <v>2.8374279555557071E-2</v>
      </c>
      <c r="L279" s="117">
        <f t="shared" si="108"/>
        <v>4.4780999945988491E-2</v>
      </c>
      <c r="M279" s="117">
        <f t="shared" si="108"/>
        <v>3.1919931162787671E-2</v>
      </c>
      <c r="N279" s="117">
        <f t="shared" si="108"/>
        <v>4.8744735700131617E-2</v>
      </c>
      <c r="O279" s="117">
        <f t="shared" si="108"/>
        <v>0.11258200211872398</v>
      </c>
      <c r="P279" s="117">
        <f t="shared" si="108"/>
        <v>0.29774916766728582</v>
      </c>
      <c r="Q279" s="117">
        <f t="shared" si="108"/>
        <v>0.42679339147789913</v>
      </c>
      <c r="R279" s="117">
        <f t="shared" ref="R279:V279" si="109">R280+R282+R284+R293</f>
        <v>0.23414021551077746</v>
      </c>
      <c r="S279" s="117">
        <f t="shared" si="109"/>
        <v>0.2392900682804121</v>
      </c>
      <c r="T279" s="117">
        <f t="shared" si="109"/>
        <v>0.39605504427455723</v>
      </c>
      <c r="U279" s="117">
        <f t="shared" si="109"/>
        <v>0.57148803999262343</v>
      </c>
      <c r="V279" s="117">
        <f t="shared" si="109"/>
        <v>0.80355966555694058</v>
      </c>
      <c r="W279" s="117">
        <f t="shared" ref="W279:Y279" si="110">W280+W282+W284+W293</f>
        <v>1.2197009657703615</v>
      </c>
      <c r="X279" s="117">
        <f t="shared" si="110"/>
        <v>1.4911544147915421</v>
      </c>
      <c r="Y279" s="117">
        <f t="shared" si="110"/>
        <v>1.0942624773588054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3.3543304112469995E-2</v>
      </c>
      <c r="D280" s="122">
        <f t="shared" si="111"/>
        <v>5.3758769670986563E-2</v>
      </c>
      <c r="E280" s="122">
        <f t="shared" si="111"/>
        <v>4.9427443458862921E-2</v>
      </c>
      <c r="F280" s="122">
        <f t="shared" si="111"/>
        <v>4.2965372227242671E-2</v>
      </c>
      <c r="G280" s="122">
        <f t="shared" si="111"/>
        <v>2.9078840167578484E-2</v>
      </c>
      <c r="H280" s="122">
        <f t="shared" si="111"/>
        <v>3.2502582080096785E-2</v>
      </c>
      <c r="I280" s="122">
        <f t="shared" si="111"/>
        <v>1.8183233153839507E-2</v>
      </c>
      <c r="J280" s="122">
        <f t="shared" si="111"/>
        <v>2.1377911282712603E-2</v>
      </c>
      <c r="K280" s="122">
        <f t="shared" si="111"/>
        <v>1.4439908847731142E-2</v>
      </c>
      <c r="L280" s="122">
        <f t="shared" si="111"/>
        <v>2.3960740830448919E-2</v>
      </c>
      <c r="M280" s="122">
        <f t="shared" si="111"/>
        <v>1.6478919377558177E-2</v>
      </c>
      <c r="N280" s="122">
        <f t="shared" si="111"/>
        <v>2.5968340050084797E-2</v>
      </c>
      <c r="O280" s="122">
        <f t="shared" si="111"/>
        <v>5.5094115685265274E-2</v>
      </c>
      <c r="P280" s="122">
        <f t="shared" si="111"/>
        <v>0.13409140449584558</v>
      </c>
      <c r="Q280" s="122">
        <f t="shared" si="111"/>
        <v>0.20671510854891248</v>
      </c>
      <c r="R280" s="122">
        <f t="shared" si="111"/>
        <v>0.1040801441228713</v>
      </c>
      <c r="S280" s="122">
        <f t="shared" si="111"/>
        <v>9.1637234893251027E-2</v>
      </c>
      <c r="T280" s="122">
        <f t="shared" si="111"/>
        <v>0.14712264980784409</v>
      </c>
      <c r="U280" s="122">
        <f t="shared" si="111"/>
        <v>0.20149513132432431</v>
      </c>
      <c r="V280" s="122">
        <f t="shared" si="111"/>
        <v>0.23104785646873516</v>
      </c>
      <c r="W280" s="122">
        <f t="shared" si="111"/>
        <v>0.36461880836998384</v>
      </c>
      <c r="X280" s="122">
        <f t="shared" si="111"/>
        <v>0.42913003232532743</v>
      </c>
      <c r="Y280" s="122">
        <f t="shared" si="111"/>
        <v>0.2556725263007823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3.3543304112469995E-2</v>
      </c>
      <c r="D281" s="98">
        <v>5.3758769670986563E-2</v>
      </c>
      <c r="E281" s="98">
        <v>4.9427443458862921E-2</v>
      </c>
      <c r="F281" s="98">
        <v>4.2965372227242671E-2</v>
      </c>
      <c r="G281" s="98">
        <v>2.9078840167578484E-2</v>
      </c>
      <c r="H281" s="98">
        <v>3.2502582080096785E-2</v>
      </c>
      <c r="I281" s="98">
        <v>1.8183233153839507E-2</v>
      </c>
      <c r="J281" s="98">
        <v>2.1377911282712603E-2</v>
      </c>
      <c r="K281" s="98">
        <v>1.4439908847731142E-2</v>
      </c>
      <c r="L281" s="98">
        <v>2.3960740830448919E-2</v>
      </c>
      <c r="M281" s="98">
        <v>1.6478919377558177E-2</v>
      </c>
      <c r="N281" s="98">
        <v>2.5968340050084797E-2</v>
      </c>
      <c r="O281" s="98">
        <v>5.5094115685265274E-2</v>
      </c>
      <c r="P281" s="98">
        <v>0.13409140449584558</v>
      </c>
      <c r="Q281" s="98">
        <v>0.20671510854891248</v>
      </c>
      <c r="R281" s="98">
        <v>0.1040801441228713</v>
      </c>
      <c r="S281" s="98">
        <v>9.1637234893251027E-2</v>
      </c>
      <c r="T281" s="98">
        <v>0.14712264980784409</v>
      </c>
      <c r="U281" s="98">
        <v>0.20149513132432431</v>
      </c>
      <c r="V281" s="98">
        <v>0.23104785646873516</v>
      </c>
      <c r="W281" s="98">
        <v>0.36461880836998384</v>
      </c>
      <c r="X281" s="98">
        <v>0.42913003232532743</v>
      </c>
      <c r="Y281" s="98">
        <v>0.2556725263007823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5.1440819257546997E-5</v>
      </c>
      <c r="D282" s="122">
        <f t="shared" si="112"/>
        <v>1.5394757388530991E-4</v>
      </c>
      <c r="E282" s="122">
        <f t="shared" si="112"/>
        <v>2.4947323536803409E-4</v>
      </c>
      <c r="F282" s="122">
        <f t="shared" si="112"/>
        <v>1.4930755156156581E-4</v>
      </c>
      <c r="G282" s="122">
        <f t="shared" si="112"/>
        <v>1.1808637709058179E-4</v>
      </c>
      <c r="H282" s="122">
        <f t="shared" si="112"/>
        <v>2.4882545819380239E-4</v>
      </c>
      <c r="I282" s="122">
        <f t="shared" si="112"/>
        <v>2.4737360113188554E-4</v>
      </c>
      <c r="J282" s="122">
        <f t="shared" si="112"/>
        <v>2.2494294521063242E-4</v>
      </c>
      <c r="K282" s="122">
        <f t="shared" si="112"/>
        <v>1.9263808638284391E-4</v>
      </c>
      <c r="L282" s="122">
        <f t="shared" si="112"/>
        <v>3.9353504582947474E-4</v>
      </c>
      <c r="M282" s="122">
        <f t="shared" si="112"/>
        <v>3.2237023510866994E-4</v>
      </c>
      <c r="N282" s="122">
        <f t="shared" si="112"/>
        <v>1.2127519688771796E-3</v>
      </c>
      <c r="O282" s="122">
        <f t="shared" si="112"/>
        <v>2.0589606296516393E-3</v>
      </c>
      <c r="P282" s="122">
        <f t="shared" si="112"/>
        <v>4.410308943136672E-3</v>
      </c>
      <c r="Q282" s="122">
        <f t="shared" si="112"/>
        <v>7.9334787243452946E-3</v>
      </c>
      <c r="R282" s="122">
        <f t="shared" si="112"/>
        <v>4.6870672636668883E-3</v>
      </c>
      <c r="S282" s="122">
        <f t="shared" si="112"/>
        <v>5.5605703024305415E-3</v>
      </c>
      <c r="T282" s="122">
        <f t="shared" si="112"/>
        <v>1.2259731430824291E-2</v>
      </c>
      <c r="U282" s="122">
        <f t="shared" si="112"/>
        <v>2.4288421119279643E-2</v>
      </c>
      <c r="V282" s="122">
        <f t="shared" si="112"/>
        <v>1.8430419228724907E-2</v>
      </c>
      <c r="W282" s="122">
        <f t="shared" si="112"/>
        <v>9.1261201037253922E-2</v>
      </c>
      <c r="X282" s="122">
        <f t="shared" si="112"/>
        <v>9.8964890547594483E-2</v>
      </c>
      <c r="Y282" s="122">
        <f t="shared" si="112"/>
        <v>5.0285894985187971E-2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5.1440819257546997E-5</v>
      </c>
      <c r="D283" s="98">
        <v>1.5394757388530991E-4</v>
      </c>
      <c r="E283" s="98">
        <v>2.4947323536803409E-4</v>
      </c>
      <c r="F283" s="98">
        <v>1.4930755156156581E-4</v>
      </c>
      <c r="G283" s="98">
        <v>1.1808637709058179E-4</v>
      </c>
      <c r="H283" s="98">
        <v>2.4882545819380239E-4</v>
      </c>
      <c r="I283" s="98">
        <v>2.4737360113188554E-4</v>
      </c>
      <c r="J283" s="98">
        <v>2.2494294521063242E-4</v>
      </c>
      <c r="K283" s="98">
        <v>1.9263808638284391E-4</v>
      </c>
      <c r="L283" s="98">
        <v>3.9353504582947474E-4</v>
      </c>
      <c r="M283" s="98">
        <v>3.2237023510866994E-4</v>
      </c>
      <c r="N283" s="98">
        <v>1.2127519688771796E-3</v>
      </c>
      <c r="O283" s="98">
        <v>2.0589606296516393E-3</v>
      </c>
      <c r="P283" s="98">
        <v>4.410308943136672E-3</v>
      </c>
      <c r="Q283" s="98">
        <v>7.9334787243452946E-3</v>
      </c>
      <c r="R283" s="98">
        <v>4.6870672636668883E-3</v>
      </c>
      <c r="S283" s="98">
        <v>5.5605703024305415E-3</v>
      </c>
      <c r="T283" s="98">
        <v>1.2259731430824291E-2</v>
      </c>
      <c r="U283" s="98">
        <v>2.4288421119279643E-2</v>
      </c>
      <c r="V283" s="98">
        <v>1.8430419228724907E-2</v>
      </c>
      <c r="W283" s="98">
        <v>9.1261201037253922E-2</v>
      </c>
      <c r="X283" s="98">
        <v>9.8964890547594483E-2</v>
      </c>
      <c r="Y283" s="98">
        <v>5.0285894985187971E-2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1.2393219351447902E-2</v>
      </c>
      <c r="D284" s="122">
        <v>2.1318751953553185E-2</v>
      </c>
      <c r="E284" s="122">
        <v>1.9948204802246135E-2</v>
      </c>
      <c r="F284" s="122">
        <v>1.9148021925860386E-2</v>
      </c>
      <c r="G284" s="122">
        <v>1.3401110024064647E-2</v>
      </c>
      <c r="H284" s="122">
        <v>1.7478751259243305E-2</v>
      </c>
      <c r="I284" s="122">
        <v>1.156569622657075E-2</v>
      </c>
      <c r="J284" s="122">
        <v>1.5220769458605145E-2</v>
      </c>
      <c r="K284" s="122">
        <v>1.0613846284273438E-2</v>
      </c>
      <c r="L284" s="122">
        <v>1.5669824702844115E-2</v>
      </c>
      <c r="M284" s="122">
        <v>1.1947439899886402E-2</v>
      </c>
      <c r="N284" s="122">
        <v>1.6806154053455351E-2</v>
      </c>
      <c r="O284" s="122">
        <v>4.2799898702768971E-2</v>
      </c>
      <c r="P284" s="122">
        <v>0.1260601240650486</v>
      </c>
      <c r="Q284" s="122">
        <v>0.17052643365966819</v>
      </c>
      <c r="R284" s="122">
        <v>0.10125436467447102</v>
      </c>
      <c r="S284" s="122">
        <v>0.10836071110101483</v>
      </c>
      <c r="T284" s="122">
        <v>0.17856984802893541</v>
      </c>
      <c r="U284" s="122">
        <v>0.26013134167637925</v>
      </c>
      <c r="V284" s="122">
        <v>0.38276712369373223</v>
      </c>
      <c r="W284" s="122">
        <v>0.51988758086168085</v>
      </c>
      <c r="X284" s="122">
        <v>0.67433042658417552</v>
      </c>
      <c r="Y284" s="122">
        <v>0.56436907361843125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2.1896821279713515E-3</v>
      </c>
      <c r="D285" s="98">
        <v>4.2303344732339222E-3</v>
      </c>
      <c r="E285" s="98">
        <v>2.2719876337134993E-3</v>
      </c>
      <c r="F285" s="98">
        <v>1.6680322536487301E-3</v>
      </c>
      <c r="G285" s="98">
        <v>1.4526378923484999E-3</v>
      </c>
      <c r="H285" s="98">
        <v>1.8668825080119765E-3</v>
      </c>
      <c r="I285" s="98">
        <v>3.1770715894346448E-4</v>
      </c>
      <c r="J285" s="98">
        <v>1.5629590073403611E-4</v>
      </c>
      <c r="K285" s="98">
        <v>4.8708241500227355E-4</v>
      </c>
      <c r="L285" s="98">
        <v>1.0520032646877391E-3</v>
      </c>
      <c r="M285" s="98">
        <v>4.9665475825119492E-4</v>
      </c>
      <c r="N285" s="98">
        <v>7.6754266520804844E-4</v>
      </c>
      <c r="O285" s="98">
        <v>2.5183829944663816E-3</v>
      </c>
      <c r="P285" s="98">
        <v>4.3506813265278676E-3</v>
      </c>
      <c r="Q285" s="98">
        <v>2.9087437104537667E-3</v>
      </c>
      <c r="R285" s="98">
        <v>3.3871681173161102E-3</v>
      </c>
      <c r="S285" s="98">
        <v>6.7347482015462611E-3</v>
      </c>
      <c r="T285" s="98">
        <v>1.1670612601280911E-2</v>
      </c>
      <c r="U285" s="98">
        <v>1.3962293466836527E-2</v>
      </c>
      <c r="V285" s="98">
        <v>9.2562483154329071E-3</v>
      </c>
      <c r="W285" s="98">
        <v>8.5778401344814795E-3</v>
      </c>
      <c r="X285" s="98">
        <v>6.6096528268752642E-3</v>
      </c>
      <c r="Y285" s="98">
        <v>9.3505474302666858E-3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9.7002746669728589E-3</v>
      </c>
      <c r="D289" s="101">
        <v>1.6986546710480208E-2</v>
      </c>
      <c r="E289" s="101">
        <v>1.7560460480331341E-2</v>
      </c>
      <c r="F289" s="101">
        <v>1.7479989672211656E-2</v>
      </c>
      <c r="G289" s="101">
        <v>1.1847024868514484E-2</v>
      </c>
      <c r="H289" s="101">
        <v>1.5494197951681082E-2</v>
      </c>
      <c r="I289" s="101">
        <v>1.0921538985926838E-2</v>
      </c>
      <c r="J289" s="101">
        <v>1.4119353138778762E-2</v>
      </c>
      <c r="K289" s="101">
        <v>9.67684584938917E-3</v>
      </c>
      <c r="L289" s="101">
        <v>1.428293810546632E-2</v>
      </c>
      <c r="M289" s="101">
        <v>1.0872212792305156E-2</v>
      </c>
      <c r="N289" s="101">
        <v>1.4665336561213238E-2</v>
      </c>
      <c r="O289" s="101">
        <v>3.8796858861189928E-2</v>
      </c>
      <c r="P289" s="101">
        <v>0.11464949036336791</v>
      </c>
      <c r="Q289" s="101">
        <v>0.15809661093351549</v>
      </c>
      <c r="R289" s="101">
        <v>9.1805761421959842E-2</v>
      </c>
      <c r="S289" s="101">
        <v>9.5581137832578975E-2</v>
      </c>
      <c r="T289" s="101">
        <v>0.15453358005972109</v>
      </c>
      <c r="U289" s="101">
        <v>0.22679193939710571</v>
      </c>
      <c r="V289" s="101">
        <v>0.33683201895493964</v>
      </c>
      <c r="W289" s="101">
        <v>0.46315384298774842</v>
      </c>
      <c r="X289" s="101">
        <v>0.58001976515463793</v>
      </c>
      <c r="Y289" s="101">
        <v>0.46992506896550029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5.0326255650369087E-4</v>
      </c>
      <c r="D290" s="104">
        <v>1.0187076983905383E-4</v>
      </c>
      <c r="E290" s="104">
        <v>1.1575668820129525E-4</v>
      </c>
      <c r="F290" s="104">
        <v>0</v>
      </c>
      <c r="G290" s="104">
        <v>1.0144726320166303E-4</v>
      </c>
      <c r="H290" s="104">
        <v>1.1767079955024535E-4</v>
      </c>
      <c r="I290" s="104">
        <v>3.2645008170044745E-4</v>
      </c>
      <c r="J290" s="104">
        <v>9.4512041909234723E-4</v>
      </c>
      <c r="K290" s="104">
        <v>4.4991801988199394E-4</v>
      </c>
      <c r="L290" s="104">
        <v>3.3488333269005683E-4</v>
      </c>
      <c r="M290" s="104">
        <v>5.7857234933005042E-4</v>
      </c>
      <c r="N290" s="104">
        <v>1.3732748270340663E-3</v>
      </c>
      <c r="O290" s="104">
        <v>1.4846568471126613E-3</v>
      </c>
      <c r="P290" s="104">
        <v>7.0599523751528085E-3</v>
      </c>
      <c r="Q290" s="104">
        <v>9.5210790156989196E-3</v>
      </c>
      <c r="R290" s="104">
        <v>6.0614351351950604E-3</v>
      </c>
      <c r="S290" s="104">
        <v>6.0448250668895939E-3</v>
      </c>
      <c r="T290" s="104">
        <v>1.2365655367933409E-2</v>
      </c>
      <c r="U290" s="104">
        <v>1.9377108812436986E-2</v>
      </c>
      <c r="V290" s="104">
        <v>3.6678856423359656E-2</v>
      </c>
      <c r="W290" s="104">
        <v>4.8155897739450913E-2</v>
      </c>
      <c r="X290" s="104">
        <v>8.7701008602662278E-2</v>
      </c>
      <c r="Y290" s="104">
        <v>8.5093457222664259E-2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1.7167803849036335E-4</v>
      </c>
      <c r="D291" s="98">
        <v>3.4044130160058616E-5</v>
      </c>
      <c r="E291" s="98">
        <v>4.5791706054594296E-5</v>
      </c>
      <c r="F291" s="98">
        <v>0</v>
      </c>
      <c r="G291" s="98">
        <v>3.046494149944805E-5</v>
      </c>
      <c r="H291" s="98">
        <v>4.5614179052990737E-5</v>
      </c>
      <c r="I291" s="98">
        <v>1.0574657681718748E-4</v>
      </c>
      <c r="J291" s="98">
        <v>3.4350614513295024E-4</v>
      </c>
      <c r="K291" s="98">
        <v>1.5252507626288732E-4</v>
      </c>
      <c r="L291" s="98">
        <v>1.0921117128267874E-4</v>
      </c>
      <c r="M291" s="98">
        <v>2.1229241595086234E-4</v>
      </c>
      <c r="N291" s="98">
        <v>3.1991717320025819E-4</v>
      </c>
      <c r="O291" s="98">
        <v>3.6387157276028564E-4</v>
      </c>
      <c r="P291" s="98">
        <v>1.7396149969561611E-3</v>
      </c>
      <c r="Q291" s="98">
        <v>3.3539399331150919E-3</v>
      </c>
      <c r="R291" s="98">
        <v>2.0551352296580279E-3</v>
      </c>
      <c r="S291" s="98">
        <v>1.9233722806769602E-3</v>
      </c>
      <c r="T291" s="98">
        <v>3.986080959886321E-3</v>
      </c>
      <c r="U291" s="98">
        <v>6.0802402363955028E-3</v>
      </c>
      <c r="V291" s="98">
        <v>1.2294813976540385E-2</v>
      </c>
      <c r="W291" s="98">
        <v>1.2988302345121229E-2</v>
      </c>
      <c r="X291" s="98">
        <v>2.7387572720491544E-2</v>
      </c>
      <c r="Y291" s="98">
        <v>3.2235453599477951E-2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3.3158451801332749E-4</v>
      </c>
      <c r="D292" s="98">
        <v>6.7826639678995209E-5</v>
      </c>
      <c r="E292" s="98">
        <v>6.9964982146700946E-5</v>
      </c>
      <c r="F292" s="98">
        <v>0</v>
      </c>
      <c r="G292" s="98">
        <v>7.0982321702214976E-5</v>
      </c>
      <c r="H292" s="98">
        <v>7.2056620497254614E-5</v>
      </c>
      <c r="I292" s="98">
        <v>2.2070350488326E-4</v>
      </c>
      <c r="J292" s="98">
        <v>6.0161427395939693E-4</v>
      </c>
      <c r="K292" s="98">
        <v>2.9739294361910663E-4</v>
      </c>
      <c r="L292" s="98">
        <v>2.2567216140737808E-4</v>
      </c>
      <c r="M292" s="98">
        <v>3.6627993337918807E-4</v>
      </c>
      <c r="N292" s="98">
        <v>1.0533576538338081E-3</v>
      </c>
      <c r="O292" s="98">
        <v>1.1207852743523757E-3</v>
      </c>
      <c r="P292" s="98">
        <v>5.3203373781966472E-3</v>
      </c>
      <c r="Q292" s="98">
        <v>6.1671390825838272E-3</v>
      </c>
      <c r="R292" s="98">
        <v>4.006299905537033E-3</v>
      </c>
      <c r="S292" s="98">
        <v>4.1214527862126335E-3</v>
      </c>
      <c r="T292" s="98">
        <v>8.3795744080470882E-3</v>
      </c>
      <c r="U292" s="98">
        <v>1.3296868576041483E-2</v>
      </c>
      <c r="V292" s="98">
        <v>2.4384042446819271E-2</v>
      </c>
      <c r="W292" s="98">
        <v>3.5167595394329683E-2</v>
      </c>
      <c r="X292" s="98">
        <v>6.0313435882170731E-2</v>
      </c>
      <c r="Y292" s="98">
        <v>5.2858003623186316E-2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5.2946799680787665E-3</v>
      </c>
      <c r="D293" s="122">
        <v>9.3908471532795391E-3</v>
      </c>
      <c r="E293" s="122">
        <v>8.3081647245918187E-3</v>
      </c>
      <c r="F293" s="122">
        <v>7.9055670070838756E-3</v>
      </c>
      <c r="G293" s="122">
        <v>5.4156410868130304E-3</v>
      </c>
      <c r="H293" s="122">
        <v>6.3020971536373507E-3</v>
      </c>
      <c r="I293" s="122">
        <v>4.1685485793565239E-3</v>
      </c>
      <c r="J293" s="122">
        <v>4.7842044578883473E-3</v>
      </c>
      <c r="K293" s="122">
        <v>3.1278863371696471E-3</v>
      </c>
      <c r="L293" s="122">
        <v>4.7568993668659814E-3</v>
      </c>
      <c r="M293" s="122">
        <v>3.1712016502344238E-3</v>
      </c>
      <c r="N293" s="122">
        <v>4.7574896277142887E-3</v>
      </c>
      <c r="O293" s="122">
        <v>1.262902710103809E-2</v>
      </c>
      <c r="P293" s="122">
        <v>3.3187330163254973E-2</v>
      </c>
      <c r="Q293" s="122">
        <v>4.1618370544973152E-2</v>
      </c>
      <c r="R293" s="122">
        <v>2.4118639449768286E-2</v>
      </c>
      <c r="S293" s="122">
        <v>3.3731551983715691E-2</v>
      </c>
      <c r="T293" s="122">
        <v>5.8102815006953412E-2</v>
      </c>
      <c r="U293" s="122">
        <v>8.5573145872640144E-2</v>
      </c>
      <c r="V293" s="122">
        <v>0.17131426616574824</v>
      </c>
      <c r="W293" s="122">
        <v>0.24393337550144281</v>
      </c>
      <c r="X293" s="122">
        <v>0.28872906533444476</v>
      </c>
      <c r="Y293" s="122">
        <v>0.22393498245440396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4.6327858549619176E-3</v>
      </c>
      <c r="D294" s="98">
        <v>9.3908471532795391E-3</v>
      </c>
      <c r="E294" s="98">
        <v>8.3081647245918187E-3</v>
      </c>
      <c r="F294" s="98">
        <v>6.9626699150352883E-3</v>
      </c>
      <c r="G294" s="98">
        <v>4.3353588182828339E-3</v>
      </c>
      <c r="H294" s="98">
        <v>5.1516539093293548E-3</v>
      </c>
      <c r="I294" s="98">
        <v>3.2694835918952937E-3</v>
      </c>
      <c r="J294" s="98">
        <v>3.6542944829157631E-3</v>
      </c>
      <c r="K294" s="98">
        <v>2.1728526210332611E-3</v>
      </c>
      <c r="L294" s="98">
        <v>3.3111035907489707E-3</v>
      </c>
      <c r="M294" s="98">
        <v>1.9017625177908404E-3</v>
      </c>
      <c r="N294" s="98">
        <v>2.8305873508169053E-3</v>
      </c>
      <c r="O294" s="98">
        <v>9.4909078835514107E-3</v>
      </c>
      <c r="P294" s="98">
        <v>1.658965163077724E-2</v>
      </c>
      <c r="Q294" s="98">
        <v>2.1587580509787579E-2</v>
      </c>
      <c r="R294" s="98">
        <v>1.2752676659475227E-2</v>
      </c>
      <c r="S294" s="98">
        <v>2.4054256491210728E-2</v>
      </c>
      <c r="T294" s="98">
        <v>3.8376017022658956E-2</v>
      </c>
      <c r="U294" s="98">
        <v>5.2922786753885773E-2</v>
      </c>
      <c r="V294" s="98">
        <v>8.4277206879127237E-2</v>
      </c>
      <c r="W294" s="98">
        <v>0.13272792520843393</v>
      </c>
      <c r="X294" s="98">
        <v>0.13112027735567414</v>
      </c>
      <c r="Y294" s="98">
        <v>0.11104890603435309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6.6189411311684933E-4</v>
      </c>
      <c r="D295" s="33">
        <v>0</v>
      </c>
      <c r="E295" s="33">
        <v>0</v>
      </c>
      <c r="F295" s="33">
        <v>9.4289709204858777E-4</v>
      </c>
      <c r="G295" s="33">
        <v>1.0802822685301967E-3</v>
      </c>
      <c r="H295" s="33">
        <v>1.1504432443079961E-3</v>
      </c>
      <c r="I295" s="33">
        <v>8.9906498746123017E-4</v>
      </c>
      <c r="J295" s="33">
        <v>1.1299099749725837E-3</v>
      </c>
      <c r="K295" s="33">
        <v>9.5503371613638597E-4</v>
      </c>
      <c r="L295" s="33">
        <v>1.4457957761170107E-3</v>
      </c>
      <c r="M295" s="33">
        <v>1.2694391324435837E-3</v>
      </c>
      <c r="N295" s="33">
        <v>1.9269022768973838E-3</v>
      </c>
      <c r="O295" s="33">
        <v>3.1381192174866793E-3</v>
      </c>
      <c r="P295" s="33">
        <v>1.6597678532477733E-2</v>
      </c>
      <c r="Q295" s="33">
        <v>2.0030790035185569E-2</v>
      </c>
      <c r="R295" s="33">
        <v>1.1365962790293059E-2</v>
      </c>
      <c r="S295" s="33">
        <v>9.6772954925049611E-3</v>
      </c>
      <c r="T295" s="33">
        <v>1.9726797984294459E-2</v>
      </c>
      <c r="U295" s="33">
        <v>3.2650359118754378E-2</v>
      </c>
      <c r="V295" s="33">
        <v>8.7037059286621019E-2</v>
      </c>
      <c r="W295" s="33">
        <v>0.11120545029300888</v>
      </c>
      <c r="X295" s="33">
        <v>0.15760878797877065</v>
      </c>
      <c r="Y295" s="33">
        <v>0.11288607642005088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6.1515393083852891E-2</v>
      </c>
      <c r="D297" s="117">
        <f t="shared" si="113"/>
        <v>0.10493244737742587</v>
      </c>
      <c r="E297" s="117">
        <f t="shared" si="113"/>
        <v>0.10172638139119901</v>
      </c>
      <c r="F297" s="117">
        <f t="shared" si="113"/>
        <v>9.4162630064735089E-2</v>
      </c>
      <c r="G297" s="117">
        <f t="shared" si="113"/>
        <v>6.7101001190322626E-2</v>
      </c>
      <c r="H297" s="117">
        <f t="shared" si="113"/>
        <v>8.025756425338039E-2</v>
      </c>
      <c r="I297" s="117">
        <f t="shared" si="113"/>
        <v>4.8695374912775591E-2</v>
      </c>
      <c r="J297" s="117">
        <f t="shared" si="113"/>
        <v>6.0446596871247468E-2</v>
      </c>
      <c r="K297" s="117">
        <f t="shared" si="113"/>
        <v>4.2675505908753332E-2</v>
      </c>
      <c r="L297" s="117">
        <f t="shared" si="113"/>
        <v>7.224603165736912E-2</v>
      </c>
      <c r="M297" s="117">
        <f t="shared" si="113"/>
        <v>5.3001831609266407E-2</v>
      </c>
      <c r="N297" s="117">
        <f t="shared" si="113"/>
        <v>8.9244579880973771E-2</v>
      </c>
      <c r="O297" s="117">
        <f t="shared" si="113"/>
        <v>0.2052070850546826</v>
      </c>
      <c r="P297" s="117">
        <f t="shared" si="113"/>
        <v>0.54769850594979907</v>
      </c>
      <c r="Q297" s="117">
        <f t="shared" si="113"/>
        <v>0.86449197656650068</v>
      </c>
      <c r="R297" s="117">
        <f t="shared" ref="R297:V297" si="114">R298+R300+R302+R311</f>
        <v>0.4521949067042671</v>
      </c>
      <c r="S297" s="117">
        <f t="shared" si="114"/>
        <v>0.42582193268900925</v>
      </c>
      <c r="T297" s="117">
        <f t="shared" si="114"/>
        <v>0.70559140266551701</v>
      </c>
      <c r="U297" s="117">
        <f t="shared" si="114"/>
        <v>1.0138315620125287</v>
      </c>
      <c r="V297" s="117">
        <f t="shared" si="114"/>
        <v>1.253182315304475</v>
      </c>
      <c r="W297" s="117">
        <f t="shared" ref="W297:Y297" si="115">W298+W300+W302+W311</f>
        <v>2.1514168220891521</v>
      </c>
      <c r="X297" s="117">
        <f t="shared" si="115"/>
        <v>2.6009999607638785</v>
      </c>
      <c r="Y297" s="117">
        <f t="shared" si="115"/>
        <v>1.7082023713500949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5.0931316809488425E-2</v>
      </c>
      <c r="D298" s="122">
        <f t="shared" si="116"/>
        <v>8.6791561379623336E-2</v>
      </c>
      <c r="E298" s="122">
        <f t="shared" si="116"/>
        <v>8.4628152530191514E-2</v>
      </c>
      <c r="F298" s="122">
        <f t="shared" si="116"/>
        <v>7.7791004181115675E-2</v>
      </c>
      <c r="G298" s="122">
        <f t="shared" si="116"/>
        <v>5.5554165610048743E-2</v>
      </c>
      <c r="H298" s="122">
        <f t="shared" si="116"/>
        <v>6.5389141036143156E-2</v>
      </c>
      <c r="I298" s="122">
        <f t="shared" si="116"/>
        <v>3.8453985000620909E-2</v>
      </c>
      <c r="J298" s="122">
        <f t="shared" si="116"/>
        <v>4.7465578829411471E-2</v>
      </c>
      <c r="K298" s="122">
        <f t="shared" si="116"/>
        <v>3.3631567924563621E-2</v>
      </c>
      <c r="L298" s="122">
        <f t="shared" si="116"/>
        <v>5.84951562557917E-2</v>
      </c>
      <c r="M298" s="122">
        <f t="shared" si="116"/>
        <v>4.2491135502985708E-2</v>
      </c>
      <c r="N298" s="122">
        <f t="shared" si="116"/>
        <v>7.1365371173089498E-2</v>
      </c>
      <c r="O298" s="122">
        <f t="shared" si="116"/>
        <v>0.16268217428077225</v>
      </c>
      <c r="P298" s="122">
        <f t="shared" si="116"/>
        <v>0.42530982641364679</v>
      </c>
      <c r="Q298" s="122">
        <f t="shared" si="116"/>
        <v>0.6908601636357381</v>
      </c>
      <c r="R298" s="122">
        <f t="shared" si="116"/>
        <v>0.3479279241676651</v>
      </c>
      <c r="S298" s="122">
        <f t="shared" si="116"/>
        <v>0.30634082121390704</v>
      </c>
      <c r="T298" s="122">
        <f t="shared" si="116"/>
        <v>0.49184154093426807</v>
      </c>
      <c r="U298" s="122">
        <f t="shared" si="116"/>
        <v>0.67363464631061087</v>
      </c>
      <c r="V298" s="122">
        <f t="shared" si="116"/>
        <v>0.77470626336419079</v>
      </c>
      <c r="W298" s="122">
        <f t="shared" si="116"/>
        <v>1.2416648126311518</v>
      </c>
      <c r="X298" s="122">
        <f t="shared" si="116"/>
        <v>1.4914460713446966</v>
      </c>
      <c r="Y298" s="122">
        <f t="shared" si="116"/>
        <v>0.90916931317832428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5.0931316809488425E-2</v>
      </c>
      <c r="D299" s="98">
        <v>8.6791561379623336E-2</v>
      </c>
      <c r="E299" s="98">
        <v>8.4628152530191514E-2</v>
      </c>
      <c r="F299" s="98">
        <v>7.7791004181115675E-2</v>
      </c>
      <c r="G299" s="98">
        <v>5.5554165610048743E-2</v>
      </c>
      <c r="H299" s="98">
        <v>6.5389141036143156E-2</v>
      </c>
      <c r="I299" s="98">
        <v>3.8453985000620909E-2</v>
      </c>
      <c r="J299" s="98">
        <v>4.7465578829411471E-2</v>
      </c>
      <c r="K299" s="98">
        <v>3.3631567924563621E-2</v>
      </c>
      <c r="L299" s="98">
        <v>5.84951562557917E-2</v>
      </c>
      <c r="M299" s="98">
        <v>4.2491135502985708E-2</v>
      </c>
      <c r="N299" s="98">
        <v>7.1365371173089498E-2</v>
      </c>
      <c r="O299" s="98">
        <v>0.16268217428077225</v>
      </c>
      <c r="P299" s="98">
        <v>0.42530982641364679</v>
      </c>
      <c r="Q299" s="98">
        <v>0.6908601636357381</v>
      </c>
      <c r="R299" s="98">
        <v>0.3479279241676651</v>
      </c>
      <c r="S299" s="98">
        <v>0.30634082121390704</v>
      </c>
      <c r="T299" s="98">
        <v>0.49184154093426807</v>
      </c>
      <c r="U299" s="98">
        <v>0.67363464631061087</v>
      </c>
      <c r="V299" s="98">
        <v>0.77470626336419079</v>
      </c>
      <c r="W299" s="98">
        <v>1.2416648126311518</v>
      </c>
      <c r="X299" s="98">
        <v>1.4914460713446966</v>
      </c>
      <c r="Y299" s="98">
        <v>0.90916931317832428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1.1170236890089149E-4</v>
      </c>
      <c r="D300" s="122">
        <f t="shared" si="117"/>
        <v>3.4774520282862434E-4</v>
      </c>
      <c r="E300" s="122">
        <f t="shared" si="117"/>
        <v>5.8564991457696087E-4</v>
      </c>
      <c r="F300" s="122">
        <f t="shared" si="117"/>
        <v>3.6385500305671033E-4</v>
      </c>
      <c r="G300" s="122">
        <f t="shared" si="117"/>
        <v>2.9847320595651275E-4</v>
      </c>
      <c r="H300" s="122">
        <f t="shared" si="117"/>
        <v>6.5176508803014427E-4</v>
      </c>
      <c r="I300" s="122">
        <f t="shared" si="117"/>
        <v>6.7097785245204841E-4</v>
      </c>
      <c r="J300" s="122">
        <f t="shared" si="117"/>
        <v>6.3145785528457708E-4</v>
      </c>
      <c r="K300" s="122">
        <f t="shared" si="117"/>
        <v>5.5944123317122185E-4</v>
      </c>
      <c r="L300" s="122">
        <f t="shared" si="117"/>
        <v>1.1818642279996783E-3</v>
      </c>
      <c r="M300" s="122">
        <f t="shared" si="117"/>
        <v>1.004748828532851E-3</v>
      </c>
      <c r="N300" s="122">
        <f t="shared" si="117"/>
        <v>3.9395217507846077E-3</v>
      </c>
      <c r="O300" s="122">
        <f t="shared" si="117"/>
        <v>6.9962385030273647E-3</v>
      </c>
      <c r="P300" s="122">
        <f t="shared" si="117"/>
        <v>1.5660111305485339E-2</v>
      </c>
      <c r="Q300" s="122">
        <f t="shared" si="117"/>
        <v>2.9100849383388722E-2</v>
      </c>
      <c r="R300" s="122">
        <f t="shared" si="117"/>
        <v>1.7311803000074507E-2</v>
      </c>
      <c r="S300" s="122">
        <f t="shared" si="117"/>
        <v>2.0553813473435521E-2</v>
      </c>
      <c r="T300" s="122">
        <f t="shared" si="117"/>
        <v>4.5354729199448017E-2</v>
      </c>
      <c r="U300" s="122">
        <f t="shared" si="117"/>
        <v>8.9939410366172132E-2</v>
      </c>
      <c r="V300" s="122">
        <f t="shared" si="117"/>
        <v>6.8431009996614042E-2</v>
      </c>
      <c r="W300" s="122">
        <f t="shared" si="117"/>
        <v>0.34183166890359673</v>
      </c>
      <c r="X300" s="122">
        <f t="shared" si="117"/>
        <v>0.37471569604636057</v>
      </c>
      <c r="Y300" s="122">
        <f t="shared" si="117"/>
        <v>0.19270742944702185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1.1170236890089149E-4</v>
      </c>
      <c r="D301" s="98">
        <v>3.4774520282862434E-4</v>
      </c>
      <c r="E301" s="98">
        <v>5.8564991457696087E-4</v>
      </c>
      <c r="F301" s="98">
        <v>3.6385500305671033E-4</v>
      </c>
      <c r="G301" s="98">
        <v>2.9847320595651275E-4</v>
      </c>
      <c r="H301" s="98">
        <v>6.5176508803014427E-4</v>
      </c>
      <c r="I301" s="98">
        <v>6.7097785245204841E-4</v>
      </c>
      <c r="J301" s="98">
        <v>6.3145785528457708E-4</v>
      </c>
      <c r="K301" s="98">
        <v>5.5944123317122185E-4</v>
      </c>
      <c r="L301" s="98">
        <v>1.1818642279996783E-3</v>
      </c>
      <c r="M301" s="98">
        <v>1.004748828532851E-3</v>
      </c>
      <c r="N301" s="98">
        <v>3.9395217507846077E-3</v>
      </c>
      <c r="O301" s="98">
        <v>6.9962385030273647E-3</v>
      </c>
      <c r="P301" s="98">
        <v>1.5660111305485339E-2</v>
      </c>
      <c r="Q301" s="98">
        <v>2.9100849383388722E-2</v>
      </c>
      <c r="R301" s="98">
        <v>1.7311803000074507E-2</v>
      </c>
      <c r="S301" s="98">
        <v>2.0553813473435521E-2</v>
      </c>
      <c r="T301" s="98">
        <v>4.5354729199448017E-2</v>
      </c>
      <c r="U301" s="98">
        <v>8.9939410366172132E-2</v>
      </c>
      <c r="V301" s="98">
        <v>6.8431009996614042E-2</v>
      </c>
      <c r="W301" s="98">
        <v>0.34183166890359673</v>
      </c>
      <c r="X301" s="98">
        <v>0.37471569604636057</v>
      </c>
      <c r="Y301" s="98">
        <v>0.19270742944702185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7.2927984908958774E-3</v>
      </c>
      <c r="D302" s="122">
        <v>1.2346756751913227E-2</v>
      </c>
      <c r="E302" s="122">
        <v>1.1691314853599137E-2</v>
      </c>
      <c r="F302" s="122">
        <v>1.12572793746042E-2</v>
      </c>
      <c r="G302" s="122">
        <v>7.9173781061631695E-3</v>
      </c>
      <c r="H302" s="122">
        <v>1.0355342138872783E-2</v>
      </c>
      <c r="I302" s="122">
        <v>6.9901836027903997E-3</v>
      </c>
      <c r="J302" s="122">
        <v>9.3683062227260319E-3</v>
      </c>
      <c r="K302" s="122">
        <v>6.4953299454583932E-3</v>
      </c>
      <c r="L302" s="122">
        <v>9.5412612364323673E-3</v>
      </c>
      <c r="M302" s="122">
        <v>7.4295303791751359E-3</v>
      </c>
      <c r="N302" s="122">
        <v>1.0813218678572923E-2</v>
      </c>
      <c r="O302" s="122">
        <v>2.7574439291105902E-2</v>
      </c>
      <c r="P302" s="122">
        <v>8.4142823786739679E-2</v>
      </c>
      <c r="Q302" s="122">
        <v>0.11616677408861081</v>
      </c>
      <c r="R302" s="122">
        <v>7.0401213194684342E-2</v>
      </c>
      <c r="S302" s="122">
        <v>7.6859663109865195E-2</v>
      </c>
      <c r="T302" s="122">
        <v>0.12924264027966809</v>
      </c>
      <c r="U302" s="122">
        <v>0.19107162252991933</v>
      </c>
      <c r="V302" s="122">
        <v>0.28493715732722746</v>
      </c>
      <c r="W302" s="122">
        <v>0.39182198015862302</v>
      </c>
      <c r="X302" s="122">
        <v>0.51831062115051196</v>
      </c>
      <c r="Y302" s="122">
        <v>0.44015541755137838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1.1533062376152855E-3</v>
      </c>
      <c r="D303" s="98">
        <v>2.2419381367209694E-3</v>
      </c>
      <c r="E303" s="98">
        <v>1.2125325813129814E-3</v>
      </c>
      <c r="F303" s="98">
        <v>8.9651871673562106E-4</v>
      </c>
      <c r="G303" s="98">
        <v>7.8685310477743164E-4</v>
      </c>
      <c r="H303" s="98">
        <v>1.0197799278632081E-3</v>
      </c>
      <c r="I303" s="98">
        <v>1.7514735803382661E-4</v>
      </c>
      <c r="J303" s="98">
        <v>8.707956585000357E-5</v>
      </c>
      <c r="K303" s="98">
        <v>2.7477944606629572E-4</v>
      </c>
      <c r="L303" s="98">
        <v>6.0209387048024642E-4</v>
      </c>
      <c r="M303" s="98">
        <v>2.925504000454354E-4</v>
      </c>
      <c r="N303" s="98">
        <v>4.7325754914461486E-4</v>
      </c>
      <c r="O303" s="98">
        <v>1.6542220378634651E-3</v>
      </c>
      <c r="P303" s="98">
        <v>3.070239136363759E-3</v>
      </c>
      <c r="Q303" s="98">
        <v>2.1805650810448993E-3</v>
      </c>
      <c r="R303" s="98">
        <v>2.6358387923841073E-3</v>
      </c>
      <c r="S303" s="98">
        <v>5.4197417961243241E-3</v>
      </c>
      <c r="T303" s="98">
        <v>9.6697308567013935E-3</v>
      </c>
      <c r="U303" s="98">
        <v>1.1851653728074627E-2</v>
      </c>
      <c r="V303" s="98">
        <v>8.0047761520029691E-3</v>
      </c>
      <c r="W303" s="98">
        <v>7.5022601462973234E-3</v>
      </c>
      <c r="X303" s="98">
        <v>5.7966999749343639E-3</v>
      </c>
      <c r="Y303" s="98">
        <v>8.2118224315622049E-3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5.7069054070073349E-3</v>
      </c>
      <c r="D307" s="101">
        <v>1.001691625285304E-2</v>
      </c>
      <c r="E307" s="101">
        <v>1.0381745230925478E-2</v>
      </c>
      <c r="F307" s="101">
        <v>1.0360760657868579E-2</v>
      </c>
      <c r="G307" s="101">
        <v>7.0414354400066608E-3</v>
      </c>
      <c r="H307" s="101">
        <v>9.2363143221038495E-3</v>
      </c>
      <c r="I307" s="101">
        <v>6.5310961337595608E-3</v>
      </c>
      <c r="J307" s="101">
        <v>8.4734636448022729E-3</v>
      </c>
      <c r="K307" s="101">
        <v>5.8312462763284783E-3</v>
      </c>
      <c r="L307" s="101">
        <v>8.6473750581402241E-3</v>
      </c>
      <c r="M307" s="101">
        <v>6.64102639380253E-3</v>
      </c>
      <c r="N307" s="101">
        <v>9.0883456425808924E-3</v>
      </c>
      <c r="O307" s="101">
        <v>2.4569001948149437E-2</v>
      </c>
      <c r="P307" s="101">
        <v>7.4620012901961866E-2</v>
      </c>
      <c r="Q307" s="101">
        <v>0.10557925914557231</v>
      </c>
      <c r="R307" s="101">
        <v>6.2363034986347654E-2</v>
      </c>
      <c r="S307" s="101">
        <v>6.5990545581265783E-2</v>
      </c>
      <c r="T307" s="101">
        <v>0.10839730559674914</v>
      </c>
      <c r="U307" s="101">
        <v>0.16159088539564118</v>
      </c>
      <c r="V307" s="101">
        <v>0.24365462288686335</v>
      </c>
      <c r="W307" s="101">
        <v>0.33962788190301924</v>
      </c>
      <c r="X307" s="101">
        <v>0.43181108117698713</v>
      </c>
      <c r="Y307" s="101">
        <v>0.35475075144886598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4.3258684627325665E-4</v>
      </c>
      <c r="D308" s="104">
        <v>8.7902362339218891E-5</v>
      </c>
      <c r="E308" s="104">
        <v>9.7037041360677523E-5</v>
      </c>
      <c r="F308" s="104">
        <v>0</v>
      </c>
      <c r="G308" s="104">
        <v>8.9089561379077556E-5</v>
      </c>
      <c r="H308" s="104">
        <v>9.9247888905725997E-5</v>
      </c>
      <c r="I308" s="104">
        <v>2.8394011099701198E-4</v>
      </c>
      <c r="J308" s="104">
        <v>8.0776301207375386E-4</v>
      </c>
      <c r="K308" s="104">
        <v>3.893042230636191E-4</v>
      </c>
      <c r="L308" s="104">
        <v>2.9179230781189709E-4</v>
      </c>
      <c r="M308" s="104">
        <v>4.9595358532717056E-4</v>
      </c>
      <c r="N308" s="104">
        <v>1.2516154868474152E-3</v>
      </c>
      <c r="O308" s="104">
        <v>1.3512153050929999E-3</v>
      </c>
      <c r="P308" s="104">
        <v>6.4525717484140589E-3</v>
      </c>
      <c r="Q308" s="104">
        <v>8.4069498619936053E-3</v>
      </c>
      <c r="R308" s="104">
        <v>5.4023394159525787E-3</v>
      </c>
      <c r="S308" s="104">
        <v>5.4493757324750886E-3</v>
      </c>
      <c r="T308" s="104">
        <v>1.1175603826217552E-2</v>
      </c>
      <c r="U308" s="104">
        <v>1.7629083406203522E-2</v>
      </c>
      <c r="V308" s="104">
        <v>3.3277758288361159E-2</v>
      </c>
      <c r="W308" s="104">
        <v>4.4691838109306416E-2</v>
      </c>
      <c r="X308" s="104">
        <v>8.0702839998590514E-2</v>
      </c>
      <c r="Y308" s="104">
        <v>7.7192843670950181E-2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1.0100232825992919E-4</v>
      </c>
      <c r="D309" s="98">
        <v>2.0075722660223678E-5</v>
      </c>
      <c r="E309" s="98">
        <v>2.7072059213976581E-5</v>
      </c>
      <c r="F309" s="98">
        <v>0</v>
      </c>
      <c r="G309" s="98">
        <v>1.810723967686258E-5</v>
      </c>
      <c r="H309" s="98">
        <v>2.7191268408471377E-5</v>
      </c>
      <c r="I309" s="98">
        <v>6.3236606113751964E-5</v>
      </c>
      <c r="J309" s="98">
        <v>2.0614873811435695E-4</v>
      </c>
      <c r="K309" s="98">
        <v>9.1911279444512487E-5</v>
      </c>
      <c r="L309" s="98">
        <v>6.6120146404518985E-5</v>
      </c>
      <c r="M309" s="98">
        <v>1.2967365194798251E-4</v>
      </c>
      <c r="N309" s="98">
        <v>1.9825783301360725E-4</v>
      </c>
      <c r="O309" s="98">
        <v>2.3043003074062432E-4</v>
      </c>
      <c r="P309" s="98">
        <v>1.1322343702174118E-3</v>
      </c>
      <c r="Q309" s="98">
        <v>2.2398107794097781E-3</v>
      </c>
      <c r="R309" s="98">
        <v>1.3960395104155457E-3</v>
      </c>
      <c r="S309" s="98">
        <v>1.3279229462624547E-3</v>
      </c>
      <c r="T309" s="98">
        <v>2.7960294181704629E-3</v>
      </c>
      <c r="U309" s="98">
        <v>4.3322148301620398E-3</v>
      </c>
      <c r="V309" s="98">
        <v>8.8937158415418882E-3</v>
      </c>
      <c r="W309" s="98">
        <v>9.5242427149767328E-3</v>
      </c>
      <c r="X309" s="98">
        <v>2.0389404116419787E-2</v>
      </c>
      <c r="Y309" s="98">
        <v>2.4334840047763866E-2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3.3158451801332749E-4</v>
      </c>
      <c r="D310" s="98">
        <v>6.7826639678995209E-5</v>
      </c>
      <c r="E310" s="98">
        <v>6.9964982146700946E-5</v>
      </c>
      <c r="F310" s="98">
        <v>0</v>
      </c>
      <c r="G310" s="98">
        <v>7.0982321702214976E-5</v>
      </c>
      <c r="H310" s="98">
        <v>7.2056620497254614E-5</v>
      </c>
      <c r="I310" s="98">
        <v>2.2070350488326E-4</v>
      </c>
      <c r="J310" s="98">
        <v>6.0161427395939693E-4</v>
      </c>
      <c r="K310" s="98">
        <v>2.9739294361910663E-4</v>
      </c>
      <c r="L310" s="98">
        <v>2.2567216140737808E-4</v>
      </c>
      <c r="M310" s="98">
        <v>3.6627993337918807E-4</v>
      </c>
      <c r="N310" s="98">
        <v>1.0533576538338081E-3</v>
      </c>
      <c r="O310" s="98">
        <v>1.1207852743523757E-3</v>
      </c>
      <c r="P310" s="98">
        <v>5.3203373781966472E-3</v>
      </c>
      <c r="Q310" s="98">
        <v>6.1671390825838272E-3</v>
      </c>
      <c r="R310" s="98">
        <v>4.006299905537033E-3</v>
      </c>
      <c r="S310" s="98">
        <v>4.1214527862126335E-3</v>
      </c>
      <c r="T310" s="98">
        <v>8.3795744080470882E-3</v>
      </c>
      <c r="U310" s="98">
        <v>1.3296868576041483E-2</v>
      </c>
      <c r="V310" s="98">
        <v>2.4384042446819271E-2</v>
      </c>
      <c r="W310" s="98">
        <v>3.5167595394329683E-2</v>
      </c>
      <c r="X310" s="98">
        <v>6.0313435882170731E-2</v>
      </c>
      <c r="Y310" s="98">
        <v>5.2858003623186316E-2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3.179575414567694E-3</v>
      </c>
      <c r="D311" s="122">
        <v>5.4463840430606847E-3</v>
      </c>
      <c r="E311" s="122">
        <v>4.8212640928313923E-3</v>
      </c>
      <c r="F311" s="122">
        <v>4.7504915059585094E-3</v>
      </c>
      <c r="G311" s="122">
        <v>3.330984268154198E-3</v>
      </c>
      <c r="H311" s="122">
        <v>3.8613159903343169E-3</v>
      </c>
      <c r="I311" s="122">
        <v>2.5802284569122315E-3</v>
      </c>
      <c r="J311" s="122">
        <v>2.9812539638253911E-3</v>
      </c>
      <c r="K311" s="122">
        <v>1.9891668055600983E-3</v>
      </c>
      <c r="L311" s="122">
        <v>3.027749937145374E-3</v>
      </c>
      <c r="M311" s="122">
        <v>2.076416898572706E-3</v>
      </c>
      <c r="N311" s="122">
        <v>3.1264682785267506E-3</v>
      </c>
      <c r="O311" s="122">
        <v>7.9542329797771122E-3</v>
      </c>
      <c r="P311" s="122">
        <v>2.2585744443927296E-2</v>
      </c>
      <c r="Q311" s="122">
        <v>2.8364189458762915E-2</v>
      </c>
      <c r="R311" s="122">
        <v>1.6553966341843116E-2</v>
      </c>
      <c r="S311" s="122">
        <v>2.2067634891801489E-2</v>
      </c>
      <c r="T311" s="122">
        <v>3.9152492252132923E-2</v>
      </c>
      <c r="U311" s="122">
        <v>5.9185882805826255E-2</v>
      </c>
      <c r="V311" s="122">
        <v>0.12510788461644284</v>
      </c>
      <c r="W311" s="122">
        <v>0.17609836039578047</v>
      </c>
      <c r="X311" s="122">
        <v>0.21652757222230928</v>
      </c>
      <c r="Y311" s="122">
        <v>0.16617021117337025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2.6853027626591937E-3</v>
      </c>
      <c r="D312" s="98">
        <v>5.4463840430606847E-3</v>
      </c>
      <c r="E312" s="98">
        <v>4.8212640928313923E-3</v>
      </c>
      <c r="F312" s="98">
        <v>4.0428145403260621E-3</v>
      </c>
      <c r="G312" s="98">
        <v>2.5187503529326221E-3</v>
      </c>
      <c r="H312" s="98">
        <v>2.99473702705641E-3</v>
      </c>
      <c r="I312" s="98">
        <v>1.901704301644275E-3</v>
      </c>
      <c r="J312" s="98">
        <v>2.126762909495743E-3</v>
      </c>
      <c r="K312" s="98">
        <v>1.2653114114882108E-3</v>
      </c>
      <c r="L312" s="98">
        <v>1.9292630942987655E-3</v>
      </c>
      <c r="M312" s="98">
        <v>1.1085770924537061E-3</v>
      </c>
      <c r="N312" s="98">
        <v>1.6504138575794034E-3</v>
      </c>
      <c r="O312" s="98">
        <v>5.5346199919960315E-3</v>
      </c>
      <c r="P312" s="98">
        <v>9.6782123780939141E-3</v>
      </c>
      <c r="Q312" s="98">
        <v>1.2614932216476154E-2</v>
      </c>
      <c r="R312" s="98">
        <v>7.4847260268653985E-3</v>
      </c>
      <c r="S312" s="98">
        <v>1.4204425974656277E-2</v>
      </c>
      <c r="T312" s="98">
        <v>2.281332165216355E-2</v>
      </c>
      <c r="U312" s="98">
        <v>3.1651636035502029E-2</v>
      </c>
      <c r="V312" s="98">
        <v>5.0619340281520438E-2</v>
      </c>
      <c r="W312" s="98">
        <v>7.988336671301012E-2</v>
      </c>
      <c r="X312" s="98">
        <v>7.8967967222924693E-2</v>
      </c>
      <c r="Y312" s="98">
        <v>6.6884283350249985E-2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4.9427265190850008E-4</v>
      </c>
      <c r="D313" s="33">
        <v>0</v>
      </c>
      <c r="E313" s="33">
        <v>0</v>
      </c>
      <c r="F313" s="33">
        <v>7.0767696563244701E-4</v>
      </c>
      <c r="G313" s="33">
        <v>8.1223391522157581E-4</v>
      </c>
      <c r="H313" s="33">
        <v>8.665789632779071E-4</v>
      </c>
      <c r="I313" s="33">
        <v>6.785241552679566E-4</v>
      </c>
      <c r="J313" s="33">
        <v>8.5449105432964829E-4</v>
      </c>
      <c r="K313" s="33">
        <v>7.2385539407188778E-4</v>
      </c>
      <c r="L313" s="33">
        <v>1.0984868428466086E-3</v>
      </c>
      <c r="M313" s="33">
        <v>9.6783980611899996E-4</v>
      </c>
      <c r="N313" s="33">
        <v>1.4760544209473469E-3</v>
      </c>
      <c r="O313" s="33">
        <v>2.4196129877810798E-3</v>
      </c>
      <c r="P313" s="33">
        <v>1.290753206583338E-2</v>
      </c>
      <c r="Q313" s="33">
        <v>1.5749257242286763E-2</v>
      </c>
      <c r="R313" s="33">
        <v>9.0692403149777185E-3</v>
      </c>
      <c r="S313" s="33">
        <v>7.8632089171452105E-3</v>
      </c>
      <c r="T313" s="33">
        <v>1.6339170599969369E-2</v>
      </c>
      <c r="U313" s="33">
        <v>2.7534246770324226E-2</v>
      </c>
      <c r="V313" s="33">
        <v>7.4488544334922413E-2</v>
      </c>
      <c r="W313" s="33">
        <v>9.6214993682770367E-2</v>
      </c>
      <c r="X313" s="33">
        <v>0.13755960499938458</v>
      </c>
      <c r="Y313" s="33">
        <v>9.9285927823120262E-2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1.199536295017557</v>
      </c>
      <c r="D315" s="154">
        <f t="shared" si="118"/>
        <v>1.2400091595378808</v>
      </c>
      <c r="E315" s="154">
        <f t="shared" si="118"/>
        <v>1.3053008069316823</v>
      </c>
      <c r="F315" s="154">
        <f t="shared" si="118"/>
        <v>1.341954587073475</v>
      </c>
      <c r="G315" s="154">
        <f t="shared" si="118"/>
        <v>1.3975392943591947</v>
      </c>
      <c r="H315" s="154">
        <f t="shared" si="118"/>
        <v>1.4196773665409967</v>
      </c>
      <c r="I315" s="154">
        <f t="shared" si="118"/>
        <v>1.4253062047108955</v>
      </c>
      <c r="J315" s="154">
        <f t="shared" si="118"/>
        <v>1.4527698168105101</v>
      </c>
      <c r="K315" s="154">
        <f t="shared" si="118"/>
        <v>1.5040207743493308</v>
      </c>
      <c r="L315" s="154">
        <f t="shared" si="118"/>
        <v>1.6133188572052188</v>
      </c>
      <c r="M315" s="154">
        <f t="shared" si="118"/>
        <v>1.6604619646252892</v>
      </c>
      <c r="N315" s="154">
        <f t="shared" si="118"/>
        <v>1.8308557549678703</v>
      </c>
      <c r="O315" s="154">
        <f t="shared" si="118"/>
        <v>1.8227343731041514</v>
      </c>
      <c r="P315" s="154">
        <f t="shared" si="118"/>
        <v>1.8394627606879306</v>
      </c>
      <c r="Q315" s="154">
        <f t="shared" si="118"/>
        <v>2.0255514584537964</v>
      </c>
      <c r="R315" s="154">
        <f t="shared" ref="R315:V315" si="119">IF(R297=0,"",R297/R279)</f>
        <v>1.9312996091585668</v>
      </c>
      <c r="S315" s="154">
        <f t="shared" si="119"/>
        <v>1.7795219657424719</v>
      </c>
      <c r="T315" s="154">
        <f t="shared" si="119"/>
        <v>1.7815488348543287</v>
      </c>
      <c r="U315" s="154">
        <f t="shared" si="119"/>
        <v>1.7740206112198162</v>
      </c>
      <c r="V315" s="154">
        <f t="shared" si="119"/>
        <v>1.5595385993346302</v>
      </c>
      <c r="W315" s="154">
        <f t="shared" ref="W315:Y315" si="120">IF(W297=0,"",W297/W279)</f>
        <v>1.7638887583648999</v>
      </c>
      <c r="X315" s="154">
        <f t="shared" si="120"/>
        <v>1.744286128226022</v>
      </c>
      <c r="Y315" s="154">
        <f t="shared" si="120"/>
        <v>1.5610535924371098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1.5183750723756011</v>
      </c>
      <c r="D316" s="155">
        <f t="shared" si="121"/>
        <v>1.6144633128846411</v>
      </c>
      <c r="E316" s="155">
        <f t="shared" si="121"/>
        <v>1.7121693255412889</v>
      </c>
      <c r="F316" s="155">
        <f t="shared" si="121"/>
        <v>1.8105511519760888</v>
      </c>
      <c r="G316" s="155">
        <f t="shared" si="121"/>
        <v>1.9104670368520744</v>
      </c>
      <c r="H316" s="155">
        <f t="shared" si="121"/>
        <v>2.0118137345212554</v>
      </c>
      <c r="I316" s="155">
        <f t="shared" si="121"/>
        <v>2.1148045936209701</v>
      </c>
      <c r="J316" s="155">
        <f t="shared" si="121"/>
        <v>2.2203094681094893</v>
      </c>
      <c r="K316" s="155">
        <f t="shared" si="121"/>
        <v>2.3290706526757581</v>
      </c>
      <c r="L316" s="155">
        <f t="shared" si="121"/>
        <v>2.4412916390905997</v>
      </c>
      <c r="M316" s="155">
        <f t="shared" si="121"/>
        <v>2.5785146786294906</v>
      </c>
      <c r="N316" s="155">
        <f t="shared" si="121"/>
        <v>2.7481683864062179</v>
      </c>
      <c r="O316" s="155">
        <f t="shared" si="121"/>
        <v>2.9528048913630358</v>
      </c>
      <c r="P316" s="155">
        <f t="shared" si="121"/>
        <v>3.171790376965018</v>
      </c>
      <c r="Q316" s="155">
        <f t="shared" si="121"/>
        <v>3.3420883866951034</v>
      </c>
      <c r="R316" s="155">
        <f t="shared" ref="R316:V316" si="122">IF(R298=0,"",R298/R280)</f>
        <v>3.3428847269554174</v>
      </c>
      <c r="S316" s="155">
        <f t="shared" si="122"/>
        <v>3.3429732092065634</v>
      </c>
      <c r="T316" s="155">
        <f t="shared" si="122"/>
        <v>3.3430715228189474</v>
      </c>
      <c r="U316" s="155">
        <f t="shared" si="122"/>
        <v>3.3431807601660415</v>
      </c>
      <c r="V316" s="155">
        <f t="shared" si="122"/>
        <v>3.3530121214044772</v>
      </c>
      <c r="W316" s="155">
        <f t="shared" ref="W316:Y316" si="123">IF(W298=0,"",W298/W280)</f>
        <v>3.4053778470232317</v>
      </c>
      <c r="X316" s="155">
        <f t="shared" si="123"/>
        <v>3.4755108218900364</v>
      </c>
      <c r="Y316" s="155">
        <f t="shared" si="123"/>
        <v>3.5559914329971654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1.5183750723756011</v>
      </c>
      <c r="D317" s="156">
        <f t="shared" si="124"/>
        <v>1.6144633128846411</v>
      </c>
      <c r="E317" s="156">
        <f t="shared" si="124"/>
        <v>1.7121693255412889</v>
      </c>
      <c r="F317" s="156">
        <f t="shared" si="124"/>
        <v>1.8105511519760888</v>
      </c>
      <c r="G317" s="156">
        <f t="shared" si="124"/>
        <v>1.9104670368520744</v>
      </c>
      <c r="H317" s="156">
        <f t="shared" si="124"/>
        <v>2.0118137345212554</v>
      </c>
      <c r="I317" s="156">
        <f t="shared" si="124"/>
        <v>2.1148045936209701</v>
      </c>
      <c r="J317" s="156">
        <f t="shared" si="124"/>
        <v>2.2203094681094893</v>
      </c>
      <c r="K317" s="156">
        <f t="shared" si="124"/>
        <v>2.3290706526757581</v>
      </c>
      <c r="L317" s="156">
        <f t="shared" si="124"/>
        <v>2.4412916390905997</v>
      </c>
      <c r="M317" s="156">
        <f t="shared" si="124"/>
        <v>2.5785146786294906</v>
      </c>
      <c r="N317" s="156">
        <f t="shared" si="124"/>
        <v>2.7481683864062179</v>
      </c>
      <c r="O317" s="156">
        <f t="shared" si="124"/>
        <v>2.9528048913630358</v>
      </c>
      <c r="P317" s="156">
        <f t="shared" si="124"/>
        <v>3.171790376965018</v>
      </c>
      <c r="Q317" s="156">
        <f t="shared" si="124"/>
        <v>3.3420883866951034</v>
      </c>
      <c r="R317" s="156">
        <f t="shared" ref="R317:V317" si="125">IF(R299=0,"",R299/R281)</f>
        <v>3.3428847269554174</v>
      </c>
      <c r="S317" s="156">
        <f t="shared" si="125"/>
        <v>3.3429732092065634</v>
      </c>
      <c r="T317" s="156">
        <f t="shared" si="125"/>
        <v>3.3430715228189474</v>
      </c>
      <c r="U317" s="156">
        <f t="shared" si="125"/>
        <v>3.3431807601660415</v>
      </c>
      <c r="V317" s="156">
        <f t="shared" si="125"/>
        <v>3.3530121214044772</v>
      </c>
      <c r="W317" s="156">
        <f t="shared" ref="W317:Y317" si="126">IF(W299=0,"",W299/W281)</f>
        <v>3.4053778470232317</v>
      </c>
      <c r="X317" s="156">
        <f t="shared" si="126"/>
        <v>3.4755108218900364</v>
      </c>
      <c r="Y317" s="156">
        <f t="shared" si="126"/>
        <v>3.5559914329971654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2.1714733651817451</v>
      </c>
      <c r="D318" s="155">
        <f t="shared" si="127"/>
        <v>2.2588547130186836</v>
      </c>
      <c r="E318" s="155">
        <f t="shared" si="127"/>
        <v>2.3475460752853263</v>
      </c>
      <c r="F318" s="155">
        <f t="shared" si="127"/>
        <v>2.4369497674514977</v>
      </c>
      <c r="G318" s="155">
        <f t="shared" si="127"/>
        <v>2.5275837341301419</v>
      </c>
      <c r="H318" s="155">
        <f t="shared" si="127"/>
        <v>2.6193665743097108</v>
      </c>
      <c r="I318" s="155">
        <f t="shared" si="127"/>
        <v>2.712406859025839</v>
      </c>
      <c r="J318" s="155">
        <f t="shared" si="127"/>
        <v>2.8071911954975586</v>
      </c>
      <c r="K318" s="155">
        <f t="shared" si="127"/>
        <v>2.9041050172155622</v>
      </c>
      <c r="L318" s="155">
        <f t="shared" si="127"/>
        <v>3.0031994368089894</v>
      </c>
      <c r="M318" s="155">
        <f t="shared" si="127"/>
        <v>3.1167543374286821</v>
      </c>
      <c r="N318" s="155">
        <f t="shared" si="127"/>
        <v>3.2484150526112892</v>
      </c>
      <c r="O318" s="155">
        <f t="shared" si="127"/>
        <v>3.3979467126630176</v>
      </c>
      <c r="P318" s="155">
        <f t="shared" si="127"/>
        <v>3.550796895953428</v>
      </c>
      <c r="Q318" s="155">
        <f t="shared" si="127"/>
        <v>3.6681070680995935</v>
      </c>
      <c r="R318" s="155">
        <f t="shared" ref="R318:V318" si="128">IF(R300=0,"",R300/R282)</f>
        <v>3.693525615531867</v>
      </c>
      <c r="S318" s="155">
        <f t="shared" si="128"/>
        <v>3.6963498985798973</v>
      </c>
      <c r="T318" s="155">
        <f t="shared" si="128"/>
        <v>3.699487990855487</v>
      </c>
      <c r="U318" s="155">
        <f t="shared" si="128"/>
        <v>3.7029747600505867</v>
      </c>
      <c r="V318" s="155">
        <f t="shared" si="128"/>
        <v>3.7129383302339773</v>
      </c>
      <c r="W318" s="155">
        <f t="shared" ref="W318:Y318" si="129">IF(W300=0,"",W300/W282)</f>
        <v>3.7456406996447145</v>
      </c>
      <c r="X318" s="155">
        <f t="shared" si="129"/>
        <v>3.7863498254075387</v>
      </c>
      <c r="Y318" s="155">
        <f t="shared" si="129"/>
        <v>3.8322362464421693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2.1714733651817451</v>
      </c>
      <c r="D319" s="156">
        <f t="shared" si="130"/>
        <v>2.2588547130186836</v>
      </c>
      <c r="E319" s="156">
        <f t="shared" si="130"/>
        <v>2.3475460752853263</v>
      </c>
      <c r="F319" s="156">
        <f t="shared" si="130"/>
        <v>2.4369497674514977</v>
      </c>
      <c r="G319" s="156">
        <f t="shared" si="130"/>
        <v>2.5275837341301419</v>
      </c>
      <c r="H319" s="156">
        <f t="shared" si="130"/>
        <v>2.6193665743097108</v>
      </c>
      <c r="I319" s="156">
        <f t="shared" si="130"/>
        <v>2.712406859025839</v>
      </c>
      <c r="J319" s="156">
        <f t="shared" si="130"/>
        <v>2.8071911954975586</v>
      </c>
      <c r="K319" s="156">
        <f t="shared" si="130"/>
        <v>2.9041050172155622</v>
      </c>
      <c r="L319" s="156">
        <f t="shared" si="130"/>
        <v>3.0031994368089894</v>
      </c>
      <c r="M319" s="156">
        <f t="shared" si="130"/>
        <v>3.1167543374286821</v>
      </c>
      <c r="N319" s="156">
        <f t="shared" si="130"/>
        <v>3.2484150526112892</v>
      </c>
      <c r="O319" s="156">
        <f t="shared" si="130"/>
        <v>3.3979467126630176</v>
      </c>
      <c r="P319" s="156">
        <f t="shared" si="130"/>
        <v>3.550796895953428</v>
      </c>
      <c r="Q319" s="156">
        <f t="shared" si="130"/>
        <v>3.6681070680995935</v>
      </c>
      <c r="R319" s="156">
        <f t="shared" ref="R319:V319" si="131">IF(R301=0,"",R301/R283)</f>
        <v>3.693525615531867</v>
      </c>
      <c r="S319" s="156">
        <f t="shared" si="131"/>
        <v>3.6963498985798973</v>
      </c>
      <c r="T319" s="156">
        <f t="shared" si="131"/>
        <v>3.699487990855487</v>
      </c>
      <c r="U319" s="156">
        <f t="shared" si="131"/>
        <v>3.7029747600505867</v>
      </c>
      <c r="V319" s="156">
        <f t="shared" si="131"/>
        <v>3.7129383302339773</v>
      </c>
      <c r="W319" s="156">
        <f t="shared" ref="W319:Y319" si="132">IF(W301=0,"",W301/W283)</f>
        <v>3.7456406996447145</v>
      </c>
      <c r="X319" s="156">
        <f t="shared" si="132"/>
        <v>3.7863498254075387</v>
      </c>
      <c r="Y319" s="156">
        <f t="shared" si="132"/>
        <v>3.8322362464421693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0.5884506909856202</v>
      </c>
      <c r="D320" s="155">
        <f t="shared" si="133"/>
        <v>0.57915007308180622</v>
      </c>
      <c r="E320" s="155">
        <f t="shared" si="133"/>
        <v>0.58608355837026072</v>
      </c>
      <c r="F320" s="155">
        <f t="shared" si="133"/>
        <v>0.58790821413258709</v>
      </c>
      <c r="G320" s="155">
        <f t="shared" si="133"/>
        <v>0.59080017192201029</v>
      </c>
      <c r="H320" s="155">
        <f t="shared" si="133"/>
        <v>0.59245320133476687</v>
      </c>
      <c r="I320" s="155">
        <f t="shared" si="133"/>
        <v>0.60438934810783995</v>
      </c>
      <c r="J320" s="155">
        <f t="shared" si="133"/>
        <v>0.61549491621986352</v>
      </c>
      <c r="K320" s="155">
        <f t="shared" si="133"/>
        <v>0.6119675913417495</v>
      </c>
      <c r="L320" s="155">
        <f t="shared" si="133"/>
        <v>0.60889393578861173</v>
      </c>
      <c r="M320" s="155">
        <f t="shared" si="133"/>
        <v>0.62185124524005986</v>
      </c>
      <c r="N320" s="155">
        <f t="shared" si="133"/>
        <v>0.64340828033465047</v>
      </c>
      <c r="O320" s="155">
        <f t="shared" si="133"/>
        <v>0.6442641250765847</v>
      </c>
      <c r="P320" s="155">
        <f t="shared" si="133"/>
        <v>0.66748168313178025</v>
      </c>
      <c r="Q320" s="155">
        <f t="shared" si="133"/>
        <v>0.68122443890695072</v>
      </c>
      <c r="R320" s="155">
        <f t="shared" ref="R320:V320" si="134">IF(R302=0,"",R302/R284)</f>
        <v>0.69529065162792336</v>
      </c>
      <c r="S320" s="155">
        <f t="shared" si="134"/>
        <v>0.70929456192121076</v>
      </c>
      <c r="T320" s="155">
        <f t="shared" si="134"/>
        <v>0.72376519163932784</v>
      </c>
      <c r="U320" s="155">
        <f t="shared" si="134"/>
        <v>0.73451980564350905</v>
      </c>
      <c r="V320" s="155">
        <f t="shared" si="134"/>
        <v>0.74441387383942992</v>
      </c>
      <c r="W320" s="155">
        <f t="shared" ref="W320:Y320" si="135">IF(W302=0,"",W302/W284)</f>
        <v>0.7536667437010186</v>
      </c>
      <c r="X320" s="155">
        <f t="shared" si="135"/>
        <v>0.76863003761526416</v>
      </c>
      <c r="Y320" s="155">
        <f t="shared" si="135"/>
        <v>0.77990704687154166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0.52670030178479621</v>
      </c>
      <c r="D321" s="156">
        <f t="shared" si="136"/>
        <v>0.52996711038006816</v>
      </c>
      <c r="E321" s="156">
        <f t="shared" si="136"/>
        <v>0.53368801982919745</v>
      </c>
      <c r="F321" s="156">
        <f t="shared" si="136"/>
        <v>0.53747085212203483</v>
      </c>
      <c r="G321" s="156">
        <f t="shared" si="136"/>
        <v>0.54167188459149673</v>
      </c>
      <c r="H321" s="156">
        <f t="shared" si="136"/>
        <v>0.54624751342769873</v>
      </c>
      <c r="I321" s="156">
        <f t="shared" si="136"/>
        <v>0.55128552537588182</v>
      </c>
      <c r="J321" s="156">
        <f t="shared" si="136"/>
        <v>0.5571455517453664</v>
      </c>
      <c r="K321" s="156">
        <f t="shared" si="136"/>
        <v>0.56413337374335948</v>
      </c>
      <c r="L321" s="156">
        <f t="shared" si="136"/>
        <v>0.57233080037918227</v>
      </c>
      <c r="M321" s="156">
        <f t="shared" si="136"/>
        <v>0.5890417743616404</v>
      </c>
      <c r="N321" s="156">
        <f t="shared" si="136"/>
        <v>0.61658793783969612</v>
      </c>
      <c r="O321" s="156">
        <f t="shared" si="136"/>
        <v>0.65685880245311024</v>
      </c>
      <c r="P321" s="156">
        <f t="shared" si="136"/>
        <v>0.70569157010955197</v>
      </c>
      <c r="Q321" s="156">
        <f t="shared" si="136"/>
        <v>0.74965871802597872</v>
      </c>
      <c r="R321" s="156">
        <f t="shared" ref="R321:V321" si="137">IF(R303=0,"",R303/R285)</f>
        <v>0.77818363337473384</v>
      </c>
      <c r="S321" s="156">
        <f t="shared" si="137"/>
        <v>0.80474304813355624</v>
      </c>
      <c r="T321" s="156">
        <f t="shared" si="137"/>
        <v>0.82855383749436506</v>
      </c>
      <c r="U321" s="156">
        <f t="shared" si="137"/>
        <v>0.8488328766491603</v>
      </c>
      <c r="V321" s="156">
        <f t="shared" si="137"/>
        <v>0.86479704078991015</v>
      </c>
      <c r="W321" s="156">
        <f t="shared" ref="W321:Y321" si="138">IF(W303=0,"",W303/W285)</f>
        <v>0.87460946213482049</v>
      </c>
      <c r="X321" s="156">
        <f t="shared" si="138"/>
        <v>0.87700521143328691</v>
      </c>
      <c r="Y321" s="156">
        <f t="shared" si="138"/>
        <v>0.87821836024075406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0.58832410451613271</v>
      </c>
      <c r="D325" s="157">
        <f t="shared" si="148"/>
        <v>0.58969703634187709</v>
      </c>
      <c r="E325" s="157">
        <f t="shared" si="148"/>
        <v>0.59120005665874142</v>
      </c>
      <c r="F325" s="157">
        <f t="shared" si="148"/>
        <v>0.59272121163431346</v>
      </c>
      <c r="G325" s="157">
        <f t="shared" si="148"/>
        <v>0.59436318553871637</v>
      </c>
      <c r="H325" s="157">
        <f t="shared" si="148"/>
        <v>0.59611438752153878</v>
      </c>
      <c r="I325" s="157">
        <f t="shared" si="148"/>
        <v>0.59800144852985759</v>
      </c>
      <c r="J325" s="157">
        <f t="shared" si="148"/>
        <v>0.60013115059286459</v>
      </c>
      <c r="K325" s="157">
        <f t="shared" si="148"/>
        <v>0.60259782651147253</v>
      </c>
      <c r="L325" s="157">
        <f t="shared" si="148"/>
        <v>0.60543390962611032</v>
      </c>
      <c r="M325" s="157">
        <f t="shared" si="148"/>
        <v>0.61082564521757132</v>
      </c>
      <c r="N325" s="157">
        <f t="shared" si="148"/>
        <v>0.61971613161730454</v>
      </c>
      <c r="O325" s="157">
        <f t="shared" si="148"/>
        <v>0.63327296769189756</v>
      </c>
      <c r="P325" s="157">
        <f t="shared" si="148"/>
        <v>0.65085341997999835</v>
      </c>
      <c r="Q325" s="157">
        <f t="shared" si="148"/>
        <v>0.66781481603025417</v>
      </c>
      <c r="R325" s="157">
        <f t="shared" ref="R325:V325" si="149">IF(R307=0,"",R307/R289)</f>
        <v>0.67929326025316838</v>
      </c>
      <c r="S325" s="157">
        <f t="shared" si="149"/>
        <v>0.69041389418125143</v>
      </c>
      <c r="T325" s="157">
        <f t="shared" si="149"/>
        <v>0.70144822604160129</v>
      </c>
      <c r="U325" s="157">
        <f t="shared" si="149"/>
        <v>0.71250718092189558</v>
      </c>
      <c r="V325" s="157">
        <f t="shared" si="149"/>
        <v>0.72337132212914335</v>
      </c>
      <c r="W325" s="157">
        <f t="shared" ref="W325:Y325" si="150">IF(W307=0,"",W307/W289)</f>
        <v>0.73329388721492972</v>
      </c>
      <c r="X325" s="157">
        <f t="shared" si="150"/>
        <v>0.7444764939378623</v>
      </c>
      <c r="Y325" s="157">
        <f t="shared" si="150"/>
        <v>0.75490918633010851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0.85956493421358704</v>
      </c>
      <c r="D326" s="158">
        <f t="shared" si="151"/>
        <v>0.86288110395254991</v>
      </c>
      <c r="E326" s="158">
        <f t="shared" si="151"/>
        <v>0.83828453343391118</v>
      </c>
      <c r="F326" s="158" t="str">
        <f t="shared" si="151"/>
        <v/>
      </c>
      <c r="G326" s="158">
        <f t="shared" si="151"/>
        <v>0.87818595167008029</v>
      </c>
      <c r="H326" s="158">
        <f t="shared" si="151"/>
        <v>0.84343685336604868</v>
      </c>
      <c r="I326" s="158">
        <f t="shared" si="151"/>
        <v>0.86978109951143201</v>
      </c>
      <c r="J326" s="158">
        <f t="shared" si="151"/>
        <v>0.8546667660079702</v>
      </c>
      <c r="K326" s="158">
        <f t="shared" si="151"/>
        <v>0.86527813037078882</v>
      </c>
      <c r="L326" s="158">
        <f t="shared" si="151"/>
        <v>0.87132526264589705</v>
      </c>
      <c r="M326" s="158">
        <f t="shared" si="151"/>
        <v>0.85720236354442603</v>
      </c>
      <c r="N326" s="158">
        <f t="shared" si="151"/>
        <v>0.91140932769487581</v>
      </c>
      <c r="O326" s="158">
        <f t="shared" si="151"/>
        <v>0.91011960623818466</v>
      </c>
      <c r="P326" s="158">
        <f t="shared" si="151"/>
        <v>0.9139681694062981</v>
      </c>
      <c r="Q326" s="158">
        <f t="shared" si="151"/>
        <v>0.88298288966321237</v>
      </c>
      <c r="R326" s="158">
        <f t="shared" ref="R326:V326" si="152">IF(R308=0,"",R308/R290)</f>
        <v>0.89126408110588951</v>
      </c>
      <c r="S326" s="158">
        <f t="shared" si="152"/>
        <v>0.90149436454727749</v>
      </c>
      <c r="T326" s="158">
        <f t="shared" si="152"/>
        <v>0.90376154709908085</v>
      </c>
      <c r="U326" s="158">
        <f t="shared" si="152"/>
        <v>0.90978915259476101</v>
      </c>
      <c r="V326" s="158">
        <f t="shared" si="152"/>
        <v>0.90727360483266217</v>
      </c>
      <c r="W326" s="158">
        <f t="shared" ref="W326:Y326" si="153">IF(W308=0,"",W308/W290)</f>
        <v>0.92806572418425448</v>
      </c>
      <c r="X326" s="158">
        <f t="shared" si="153"/>
        <v>0.92020424034371562</v>
      </c>
      <c r="Y326" s="158">
        <f t="shared" si="153"/>
        <v>0.90715368948942188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0.58832410451613271</v>
      </c>
      <c r="D327" s="156">
        <f t="shared" si="154"/>
        <v>0.58969703634187709</v>
      </c>
      <c r="E327" s="156">
        <f t="shared" si="154"/>
        <v>0.59120005665874142</v>
      </c>
      <c r="F327" s="156" t="str">
        <f t="shared" si="154"/>
        <v/>
      </c>
      <c r="G327" s="156">
        <f t="shared" si="154"/>
        <v>0.59436318553871637</v>
      </c>
      <c r="H327" s="156">
        <f t="shared" si="154"/>
        <v>0.59611438752153878</v>
      </c>
      <c r="I327" s="156">
        <f t="shared" si="154"/>
        <v>0.59800144852985748</v>
      </c>
      <c r="J327" s="156">
        <f t="shared" si="154"/>
        <v>0.60013115059286459</v>
      </c>
      <c r="K327" s="156">
        <f t="shared" si="154"/>
        <v>0.60259782651147253</v>
      </c>
      <c r="L327" s="156">
        <f t="shared" si="154"/>
        <v>0.60543390962611043</v>
      </c>
      <c r="M327" s="156">
        <f t="shared" si="154"/>
        <v>0.61082564521757132</v>
      </c>
      <c r="N327" s="156">
        <f t="shared" si="154"/>
        <v>0.61971613161730466</v>
      </c>
      <c r="O327" s="156">
        <f t="shared" si="154"/>
        <v>0.63327296769189756</v>
      </c>
      <c r="P327" s="156">
        <f t="shared" si="154"/>
        <v>0.65085341997999835</v>
      </c>
      <c r="Q327" s="156">
        <f t="shared" si="154"/>
        <v>0.66781481603025417</v>
      </c>
      <c r="R327" s="156">
        <f t="shared" ref="R327:V327" si="155">IF(R309=0,"",R309/R291)</f>
        <v>0.67929326025316838</v>
      </c>
      <c r="S327" s="156">
        <f t="shared" si="155"/>
        <v>0.69041389418125132</v>
      </c>
      <c r="T327" s="156">
        <f t="shared" si="155"/>
        <v>0.70144822604160129</v>
      </c>
      <c r="U327" s="156">
        <f t="shared" si="155"/>
        <v>0.71250718092189558</v>
      </c>
      <c r="V327" s="156">
        <f t="shared" si="155"/>
        <v>0.72337132212914335</v>
      </c>
      <c r="W327" s="156">
        <f t="shared" ref="W327:Y327" si="156">IF(W309=0,"",W309/W291)</f>
        <v>0.73329388721492972</v>
      </c>
      <c r="X327" s="156">
        <f t="shared" si="156"/>
        <v>0.7444764939378623</v>
      </c>
      <c r="Y327" s="156">
        <f t="shared" si="156"/>
        <v>0.75490918633010851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 t="str">
        <f t="shared" si="157"/>
        <v/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0.60052268196323833</v>
      </c>
      <c r="D329" s="155">
        <f t="shared" si="160"/>
        <v>0.57996727602564158</v>
      </c>
      <c r="E329" s="155">
        <f t="shared" si="160"/>
        <v>0.58030434550252152</v>
      </c>
      <c r="F329" s="155">
        <f t="shared" si="160"/>
        <v>0.60090459061339641</v>
      </c>
      <c r="G329" s="155">
        <f t="shared" si="160"/>
        <v>0.61506739733271343</v>
      </c>
      <c r="H329" s="155">
        <f t="shared" si="160"/>
        <v>0.61270334242716329</v>
      </c>
      <c r="I329" s="155">
        <f t="shared" si="160"/>
        <v>0.61897526388202184</v>
      </c>
      <c r="J329" s="155">
        <f t="shared" si="160"/>
        <v>0.62314518329370427</v>
      </c>
      <c r="K329" s="155">
        <f t="shared" si="160"/>
        <v>0.63594600031408111</v>
      </c>
      <c r="L329" s="155">
        <f t="shared" si="160"/>
        <v>0.63649652928019917</v>
      </c>
      <c r="M329" s="155">
        <f t="shared" si="160"/>
        <v>0.65477289923181381</v>
      </c>
      <c r="N329" s="155">
        <f t="shared" si="160"/>
        <v>0.65716764999629562</v>
      </c>
      <c r="O329" s="155">
        <f t="shared" si="160"/>
        <v>0.62983735137628172</v>
      </c>
      <c r="P329" s="155">
        <f t="shared" si="160"/>
        <v>0.68055322114866124</v>
      </c>
      <c r="Q329" s="155">
        <f t="shared" si="160"/>
        <v>0.68153051374542262</v>
      </c>
      <c r="R329" s="155">
        <f t="shared" ref="R329:V329" si="161">IF(R311=0,"",R311/R293)</f>
        <v>0.68635572816285684</v>
      </c>
      <c r="S329" s="155">
        <f t="shared" si="161"/>
        <v>0.65421344687771565</v>
      </c>
      <c r="T329" s="155">
        <f t="shared" si="161"/>
        <v>0.67384845721239794</v>
      </c>
      <c r="U329" s="155">
        <f t="shared" si="161"/>
        <v>0.69164084365805056</v>
      </c>
      <c r="V329" s="155">
        <f t="shared" si="161"/>
        <v>0.73028293216047591</v>
      </c>
      <c r="W329" s="155">
        <f t="shared" ref="W329:Y329" si="162">IF(W311=0,"",W311/W293)</f>
        <v>0.7219117106619094</v>
      </c>
      <c r="X329" s="155">
        <f t="shared" si="162"/>
        <v>0.7499334089261086</v>
      </c>
      <c r="Y329" s="155">
        <f t="shared" si="162"/>
        <v>0.74204668405127205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0.57963023690877402</v>
      </c>
      <c r="D330" s="156">
        <f t="shared" si="163"/>
        <v>0.57996727602564158</v>
      </c>
      <c r="E330" s="156">
        <f t="shared" si="163"/>
        <v>0.58030434550252152</v>
      </c>
      <c r="F330" s="156">
        <f t="shared" si="163"/>
        <v>0.58064141911940292</v>
      </c>
      <c r="G330" s="156">
        <f t="shared" si="163"/>
        <v>0.58097852069606981</v>
      </c>
      <c r="H330" s="156">
        <f t="shared" si="163"/>
        <v>0.58131564731728391</v>
      </c>
      <c r="I330" s="156">
        <f t="shared" si="163"/>
        <v>0.58165280485224036</v>
      </c>
      <c r="J330" s="156">
        <f t="shared" si="163"/>
        <v>0.5819900173449617</v>
      </c>
      <c r="K330" s="156">
        <f t="shared" si="163"/>
        <v>0.58232730523919041</v>
      </c>
      <c r="L330" s="156">
        <f t="shared" si="163"/>
        <v>0.58266467400446587</v>
      </c>
      <c r="M330" s="156">
        <f t="shared" si="163"/>
        <v>0.58292088632679084</v>
      </c>
      <c r="N330" s="156">
        <f t="shared" si="163"/>
        <v>0.58306409696316042</v>
      </c>
      <c r="O330" s="156">
        <f t="shared" si="163"/>
        <v>0.58314969019855534</v>
      </c>
      <c r="P330" s="156">
        <f t="shared" si="163"/>
        <v>0.58338852397230723</v>
      </c>
      <c r="Q330" s="156">
        <f t="shared" si="163"/>
        <v>0.58436063322412057</v>
      </c>
      <c r="R330" s="156">
        <f t="shared" ref="R330:V330" si="164">IF(R312=0,"",R312/R294)</f>
        <v>0.58691412216620842</v>
      </c>
      <c r="S330" s="156">
        <f t="shared" si="164"/>
        <v>0.59051611010494065</v>
      </c>
      <c r="T330" s="156">
        <f t="shared" si="164"/>
        <v>0.59446819712148657</v>
      </c>
      <c r="U330" s="156">
        <f t="shared" si="164"/>
        <v>0.59807198329702582</v>
      </c>
      <c r="V330" s="156">
        <f t="shared" si="164"/>
        <v>0.60062906871273192</v>
      </c>
      <c r="W330" s="156">
        <f t="shared" ref="W330:Y330" si="165">IF(W312=0,"",W312/W294)</f>
        <v>0.60185802337799288</v>
      </c>
      <c r="X330" s="156">
        <f t="shared" si="165"/>
        <v>0.60225595015115652</v>
      </c>
      <c r="Y330" s="156">
        <f t="shared" si="165"/>
        <v>0.60229574282847287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0.74675486926598833</v>
      </c>
      <c r="D331" s="159" t="str">
        <f t="shared" si="166"/>
        <v/>
      </c>
      <c r="E331" s="159" t="str">
        <f t="shared" si="166"/>
        <v/>
      </c>
      <c r="F331" s="159">
        <f t="shared" si="166"/>
        <v>0.75053467828064979</v>
      </c>
      <c r="G331" s="159">
        <f t="shared" si="166"/>
        <v>0.75187193095993299</v>
      </c>
      <c r="H331" s="159">
        <f t="shared" si="166"/>
        <v>0.75325659702505676</v>
      </c>
      <c r="I331" s="159">
        <f t="shared" si="166"/>
        <v>0.75469978781396618</v>
      </c>
      <c r="J331" s="159">
        <f t="shared" si="166"/>
        <v>0.75624702255627207</v>
      </c>
      <c r="K331" s="159">
        <f t="shared" si="166"/>
        <v>0.75793700457012536</v>
      </c>
      <c r="L331" s="159">
        <f t="shared" si="166"/>
        <v>0.75978008857988677</v>
      </c>
      <c r="M331" s="159">
        <f t="shared" si="166"/>
        <v>0.76241529143344933</v>
      </c>
      <c r="N331" s="159">
        <f t="shared" si="166"/>
        <v>0.76602453515391922</v>
      </c>
      <c r="O331" s="159">
        <f t="shared" si="166"/>
        <v>0.77103921810814713</v>
      </c>
      <c r="P331" s="159">
        <f t="shared" si="166"/>
        <v>0.77767092792985426</v>
      </c>
      <c r="Q331" s="159">
        <f t="shared" si="166"/>
        <v>0.78625242512262494</v>
      </c>
      <c r="R331" s="159">
        <f t="shared" ref="R331:V331" si="167">IF(R313=0,"",R313/R295)</f>
        <v>0.79792979110605355</v>
      </c>
      <c r="S331" s="159">
        <f t="shared" si="167"/>
        <v>0.81254198791751731</v>
      </c>
      <c r="T331" s="159">
        <f t="shared" si="167"/>
        <v>0.82827282020010762</v>
      </c>
      <c r="U331" s="159">
        <f t="shared" si="167"/>
        <v>0.84330609259695843</v>
      </c>
      <c r="V331" s="159">
        <f t="shared" si="167"/>
        <v>0.85582560975118427</v>
      </c>
      <c r="W331" s="159">
        <f t="shared" ref="W331:Y331" si="168">IF(W313=0,"",W313/W295)</f>
        <v>0.86520034251252065</v>
      </c>
      <c r="X331" s="159">
        <f t="shared" si="168"/>
        <v>0.87279146526977525</v>
      </c>
      <c r="Y331" s="159">
        <f t="shared" si="168"/>
        <v>0.87952324123371728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1.8024078948046307E-2</v>
      </c>
      <c r="D333" s="117">
        <f t="shared" si="169"/>
        <v>3.5985402000582423E-2</v>
      </c>
      <c r="E333" s="117">
        <f t="shared" si="169"/>
        <v>2.795139557495796E-2</v>
      </c>
      <c r="F333" s="117">
        <f t="shared" si="169"/>
        <v>2.2801200042942983E-2</v>
      </c>
      <c r="G333" s="117">
        <f t="shared" si="169"/>
        <v>1.5291139500312972E-2</v>
      </c>
      <c r="H333" s="117">
        <f t="shared" si="169"/>
        <v>1.8542066419710679E-2</v>
      </c>
      <c r="I333" s="117">
        <f t="shared" si="169"/>
        <v>9.4768944986709912E-3</v>
      </c>
      <c r="J333" s="117">
        <f t="shared" si="169"/>
        <v>1.0067087465325206E-2</v>
      </c>
      <c r="K333" s="117">
        <f t="shared" si="169"/>
        <v>7.0272047015992288E-3</v>
      </c>
      <c r="L333" s="117">
        <f t="shared" si="169"/>
        <v>1.1526764598658066E-2</v>
      </c>
      <c r="M333" s="117">
        <f t="shared" si="169"/>
        <v>6.3363085677909936E-3</v>
      </c>
      <c r="N333" s="117">
        <f t="shared" si="169"/>
        <v>9.5057946239398596E-3</v>
      </c>
      <c r="O333" s="117">
        <f t="shared" si="169"/>
        <v>3.1726994899341575E-2</v>
      </c>
      <c r="P333" s="117">
        <f t="shared" si="169"/>
        <v>5.5321654182182017E-2</v>
      </c>
      <c r="Q333" s="117">
        <f t="shared" si="169"/>
        <v>6.4716123664788391E-2</v>
      </c>
      <c r="R333" s="117">
        <f t="shared" ref="R333:V333" si="170">R334+R336+R338+R347</f>
        <v>4.263938463233756E-2</v>
      </c>
      <c r="S333" s="117">
        <f t="shared" si="170"/>
        <v>8.1340572458857674E-2</v>
      </c>
      <c r="T333" s="117">
        <f t="shared" si="170"/>
        <v>0.13221672944190174</v>
      </c>
      <c r="U333" s="117">
        <f t="shared" si="170"/>
        <v>0.17670174039078382</v>
      </c>
      <c r="V333" s="117">
        <f t="shared" si="170"/>
        <v>0.24710330410161679</v>
      </c>
      <c r="W333" s="117">
        <f t="shared" ref="W333:Y333" si="171">W334+W336+W338+W347</f>
        <v>0.37331157533110026</v>
      </c>
      <c r="X333" s="117">
        <f t="shared" si="171"/>
        <v>0.36386468083531598</v>
      </c>
      <c r="Y333" s="117">
        <f t="shared" si="171"/>
        <v>0.31807980044413786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5.7848572751693778E-3</v>
      </c>
      <c r="D338" s="122">
        <v>1.1175997119070082E-2</v>
      </c>
      <c r="E338" s="122">
        <v>6.00229778746879E-3</v>
      </c>
      <c r="F338" s="122">
        <v>4.4067257043727739E-3</v>
      </c>
      <c r="G338" s="122">
        <v>3.8376816307690458E-3</v>
      </c>
      <c r="H338" s="122">
        <v>4.9320623849476077E-3</v>
      </c>
      <c r="I338" s="122">
        <v>8.393412661636977E-4</v>
      </c>
      <c r="J338" s="122">
        <v>4.1291357630894869E-4</v>
      </c>
      <c r="K338" s="122">
        <v>1.2868088093879889E-3</v>
      </c>
      <c r="L338" s="122">
        <v>2.7792567064832095E-3</v>
      </c>
      <c r="M338" s="122">
        <v>1.3120977035048912E-3</v>
      </c>
      <c r="N338" s="122">
        <v>2.0277485549673193E-3</v>
      </c>
      <c r="O338" s="122">
        <v>6.653242496297296E-3</v>
      </c>
      <c r="P338" s="122">
        <v>1.1493937956659241E-2</v>
      </c>
      <c r="Q338" s="122">
        <v>7.6845250733314618E-3</v>
      </c>
      <c r="R338" s="122">
        <v>8.9484605438284077E-3</v>
      </c>
      <c r="S338" s="122">
        <v>1.7792334619017584E-2</v>
      </c>
      <c r="T338" s="122">
        <v>3.0832250649436087E-2</v>
      </c>
      <c r="U338" s="122">
        <v>3.6886575411066193E-2</v>
      </c>
      <c r="V338" s="122">
        <v>2.4453812142091389E-2</v>
      </c>
      <c r="W338" s="122">
        <v>2.2661545378354696E-2</v>
      </c>
      <c r="X338" s="122">
        <v>1.7461848801459217E-2</v>
      </c>
      <c r="Y338" s="122">
        <v>2.4702938220036597E-2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5.7848572751693778E-3</v>
      </c>
      <c r="D339" s="98">
        <v>1.1175997119070082E-2</v>
      </c>
      <c r="E339" s="98">
        <v>6.00229778746879E-3</v>
      </c>
      <c r="F339" s="98">
        <v>4.4067257043727739E-3</v>
      </c>
      <c r="G339" s="98">
        <v>3.8376816307690458E-3</v>
      </c>
      <c r="H339" s="98">
        <v>4.9320623849476077E-3</v>
      </c>
      <c r="I339" s="98">
        <v>8.393412661636977E-4</v>
      </c>
      <c r="J339" s="98">
        <v>4.1291357630894869E-4</v>
      </c>
      <c r="K339" s="98">
        <v>1.2868088093879889E-3</v>
      </c>
      <c r="L339" s="98">
        <v>2.7792567064832095E-3</v>
      </c>
      <c r="M339" s="98">
        <v>1.3120977035048912E-3</v>
      </c>
      <c r="N339" s="98">
        <v>2.0277485549673193E-3</v>
      </c>
      <c r="O339" s="98">
        <v>6.653242496297296E-3</v>
      </c>
      <c r="P339" s="98">
        <v>1.1493937956659241E-2</v>
      </c>
      <c r="Q339" s="98">
        <v>7.6845250733314618E-3</v>
      </c>
      <c r="R339" s="98">
        <v>8.9484605438284077E-3</v>
      </c>
      <c r="S339" s="98">
        <v>1.7792334619017584E-2</v>
      </c>
      <c r="T339" s="98">
        <v>3.0832250649436087E-2</v>
      </c>
      <c r="U339" s="98">
        <v>3.6886575411066193E-2</v>
      </c>
      <c r="V339" s="98">
        <v>2.4453812142091389E-2</v>
      </c>
      <c r="W339" s="98">
        <v>2.2661545378354696E-2</v>
      </c>
      <c r="X339" s="98">
        <v>1.7461848801459217E-2</v>
      </c>
      <c r="Y339" s="98">
        <v>2.4702938220036597E-2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1.2239221672876928E-2</v>
      </c>
      <c r="D347" s="122">
        <v>2.4809404881512342E-2</v>
      </c>
      <c r="E347" s="122">
        <v>2.1949097787489172E-2</v>
      </c>
      <c r="F347" s="122">
        <v>1.8394474338570211E-2</v>
      </c>
      <c r="G347" s="122">
        <v>1.1453457869543927E-2</v>
      </c>
      <c r="H347" s="122">
        <v>1.3610004034763073E-2</v>
      </c>
      <c r="I347" s="122">
        <v>8.6375532325072939E-3</v>
      </c>
      <c r="J347" s="122">
        <v>9.6541738890162567E-3</v>
      </c>
      <c r="K347" s="122">
        <v>5.7403958922112404E-3</v>
      </c>
      <c r="L347" s="122">
        <v>8.7475078921748564E-3</v>
      </c>
      <c r="M347" s="122">
        <v>5.0242108642861022E-3</v>
      </c>
      <c r="N347" s="122">
        <v>7.4780460689725398E-3</v>
      </c>
      <c r="O347" s="122">
        <v>2.5073752403044276E-2</v>
      </c>
      <c r="P347" s="122">
        <v>4.3827716225522777E-2</v>
      </c>
      <c r="Q347" s="122">
        <v>5.7031598591456928E-2</v>
      </c>
      <c r="R347" s="122">
        <v>3.3690924088509148E-2</v>
      </c>
      <c r="S347" s="122">
        <v>6.3548237839840094E-2</v>
      </c>
      <c r="T347" s="122">
        <v>0.10138447879246565</v>
      </c>
      <c r="U347" s="122">
        <v>0.13981516497971763</v>
      </c>
      <c r="V347" s="122">
        <v>0.22264949195952541</v>
      </c>
      <c r="W347" s="122">
        <v>0.35065002995274558</v>
      </c>
      <c r="X347" s="122">
        <v>0.34640283203385674</v>
      </c>
      <c r="Y347" s="122">
        <v>0.29337686222410125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1.2239221672876928E-2</v>
      </c>
      <c r="D348" s="98">
        <v>2.4809404881512342E-2</v>
      </c>
      <c r="E348" s="98">
        <v>2.1949097787489172E-2</v>
      </c>
      <c r="F348" s="98">
        <v>1.8394474338570211E-2</v>
      </c>
      <c r="G348" s="98">
        <v>1.1453457869543927E-2</v>
      </c>
      <c r="H348" s="98">
        <v>1.3610004034763073E-2</v>
      </c>
      <c r="I348" s="98">
        <v>8.6375532325072939E-3</v>
      </c>
      <c r="J348" s="98">
        <v>9.6541738890162567E-3</v>
      </c>
      <c r="K348" s="98">
        <v>5.7403958922112404E-3</v>
      </c>
      <c r="L348" s="98">
        <v>8.7475078921748564E-3</v>
      </c>
      <c r="M348" s="98">
        <v>5.0242108642861022E-3</v>
      </c>
      <c r="N348" s="98">
        <v>7.4780460689725398E-3</v>
      </c>
      <c r="O348" s="98">
        <v>2.5073752403044276E-2</v>
      </c>
      <c r="P348" s="98">
        <v>4.3827716225522777E-2</v>
      </c>
      <c r="Q348" s="98">
        <v>5.7031598591456928E-2</v>
      </c>
      <c r="R348" s="98">
        <v>3.3690924088509148E-2</v>
      </c>
      <c r="S348" s="98">
        <v>6.3548237839840094E-2</v>
      </c>
      <c r="T348" s="98">
        <v>0.10138447879246565</v>
      </c>
      <c r="U348" s="98">
        <v>0.13981516497971763</v>
      </c>
      <c r="V348" s="98">
        <v>0.22264949195952541</v>
      </c>
      <c r="W348" s="98">
        <v>0.35065002995274558</v>
      </c>
      <c r="X348" s="98">
        <v>0.34640283203385674</v>
      </c>
      <c r="Y348" s="98">
        <v>0.29337686222410125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7016.6723840245477</v>
      </c>
      <c r="D351" s="117">
        <f t="shared" si="174"/>
        <v>7080.2700659735565</v>
      </c>
      <c r="E351" s="117">
        <f t="shared" si="174"/>
        <v>7490.6125516614175</v>
      </c>
      <c r="F351" s="117">
        <f t="shared" si="174"/>
        <v>6634.609472501098</v>
      </c>
      <c r="G351" s="117">
        <f t="shared" si="174"/>
        <v>6345.4439901591886</v>
      </c>
      <c r="H351" s="117">
        <f t="shared" si="174"/>
        <v>6321.8282376165535</v>
      </c>
      <c r="I351" s="117">
        <f t="shared" si="174"/>
        <v>5369.421941260156</v>
      </c>
      <c r="J351" s="117">
        <f t="shared" si="174"/>
        <v>5203.2154980598543</v>
      </c>
      <c r="K351" s="117">
        <f t="shared" si="174"/>
        <v>4925.2667347929664</v>
      </c>
      <c r="L351" s="117">
        <f t="shared" si="174"/>
        <v>5369.103395586043</v>
      </c>
      <c r="M351" s="117">
        <f t="shared" si="174"/>
        <v>4949.7173256429423</v>
      </c>
      <c r="N351" s="117">
        <f t="shared" si="174"/>
        <v>4360.7790476348518</v>
      </c>
      <c r="O351" s="117">
        <f t="shared" si="174"/>
        <v>4028.703645048492</v>
      </c>
      <c r="P351" s="117">
        <f t="shared" si="174"/>
        <v>3588.417430021279</v>
      </c>
      <c r="Q351" s="117">
        <f t="shared" si="174"/>
        <v>4369.3724849365908</v>
      </c>
      <c r="R351" s="117">
        <f t="shared" ref="R351:V351" si="175">R352+R354+R356+R365</f>
        <v>3901.2187770635273</v>
      </c>
      <c r="S351" s="117">
        <f t="shared" si="175"/>
        <v>3671.4294117429986</v>
      </c>
      <c r="T351" s="117">
        <f t="shared" si="175"/>
        <v>3658.5545392478957</v>
      </c>
      <c r="U351" s="117">
        <f t="shared" si="175"/>
        <v>3602.3880244521461</v>
      </c>
      <c r="V351" s="117">
        <f t="shared" si="175"/>
        <v>3679.2909096170147</v>
      </c>
      <c r="W351" s="117">
        <f t="shared" ref="W351:Y351" si="176">W352+W354+W356+W365</f>
        <v>3608.5276601142978</v>
      </c>
      <c r="X351" s="117">
        <f t="shared" si="176"/>
        <v>3270.8649272021194</v>
      </c>
      <c r="Y351" s="117">
        <f t="shared" si="176"/>
        <v>3030.7865233824496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4589.5132568003064</v>
      </c>
      <c r="D352" s="122">
        <f t="shared" si="177"/>
        <v>4497.9459803854224</v>
      </c>
      <c r="E352" s="122">
        <f t="shared" si="177"/>
        <v>4750.7534498064115</v>
      </c>
      <c r="F352" s="122">
        <f t="shared" si="177"/>
        <v>4062.498203275059</v>
      </c>
      <c r="G352" s="122">
        <f t="shared" si="177"/>
        <v>3843.0330812379293</v>
      </c>
      <c r="H352" s="122">
        <f t="shared" si="177"/>
        <v>3634.6637460723618</v>
      </c>
      <c r="I352" s="122">
        <f t="shared" si="177"/>
        <v>2857.7162375561279</v>
      </c>
      <c r="J352" s="122">
        <f t="shared" si="177"/>
        <v>2673.3882604080381</v>
      </c>
      <c r="K352" s="122">
        <f t="shared" si="177"/>
        <v>2506.5095507330325</v>
      </c>
      <c r="L352" s="122">
        <f t="shared" si="177"/>
        <v>2872.8187201868141</v>
      </c>
      <c r="M352" s="122">
        <f t="shared" si="177"/>
        <v>2555.331098146688</v>
      </c>
      <c r="N352" s="122">
        <f t="shared" si="177"/>
        <v>2323.1676521729705</v>
      </c>
      <c r="O352" s="122">
        <f t="shared" si="177"/>
        <v>1971.5217397527235</v>
      </c>
      <c r="P352" s="122">
        <f t="shared" si="177"/>
        <v>1616.0445951157349</v>
      </c>
      <c r="Q352" s="122">
        <f t="shared" si="177"/>
        <v>2116.2823172745179</v>
      </c>
      <c r="R352" s="122">
        <f t="shared" si="177"/>
        <v>1734.1720288667523</v>
      </c>
      <c r="S352" s="122">
        <f t="shared" si="177"/>
        <v>1405.990820327849</v>
      </c>
      <c r="T352" s="122">
        <f t="shared" si="177"/>
        <v>1359.0440168905693</v>
      </c>
      <c r="U352" s="122">
        <f t="shared" si="177"/>
        <v>1270.1292017896433</v>
      </c>
      <c r="V352" s="122">
        <f t="shared" si="177"/>
        <v>1057.9080987131456</v>
      </c>
      <c r="W352" s="122">
        <f t="shared" si="177"/>
        <v>1078.737405582018</v>
      </c>
      <c r="X352" s="122">
        <f t="shared" si="177"/>
        <v>941.30182496106329</v>
      </c>
      <c r="Y352" s="122">
        <f t="shared" si="177"/>
        <v>708.13800449585563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4589.5132568003064</v>
      </c>
      <c r="D353" s="98">
        <v>4497.9459803854224</v>
      </c>
      <c r="E353" s="98">
        <v>4750.7534498064115</v>
      </c>
      <c r="F353" s="98">
        <v>4062.498203275059</v>
      </c>
      <c r="G353" s="98">
        <v>3843.0330812379293</v>
      </c>
      <c r="H353" s="98">
        <v>3634.6637460723618</v>
      </c>
      <c r="I353" s="98">
        <v>2857.7162375561279</v>
      </c>
      <c r="J353" s="98">
        <v>2673.3882604080381</v>
      </c>
      <c r="K353" s="98">
        <v>2506.5095507330325</v>
      </c>
      <c r="L353" s="98">
        <v>2872.8187201868141</v>
      </c>
      <c r="M353" s="98">
        <v>2555.331098146688</v>
      </c>
      <c r="N353" s="98">
        <v>2323.1676521729705</v>
      </c>
      <c r="O353" s="98">
        <v>1971.5217397527235</v>
      </c>
      <c r="P353" s="98">
        <v>1616.0445951157349</v>
      </c>
      <c r="Q353" s="98">
        <v>2116.2823172745179</v>
      </c>
      <c r="R353" s="98">
        <v>1734.1720288667523</v>
      </c>
      <c r="S353" s="98">
        <v>1405.990820327849</v>
      </c>
      <c r="T353" s="98">
        <v>1359.0440168905693</v>
      </c>
      <c r="U353" s="98">
        <v>1270.1292017896433</v>
      </c>
      <c r="V353" s="98">
        <v>1057.9080987131456</v>
      </c>
      <c r="W353" s="98">
        <v>1078.737405582018</v>
      </c>
      <c r="X353" s="98">
        <v>941.30182496106329</v>
      </c>
      <c r="Y353" s="98">
        <v>708.13800449585563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7.0383144466502543</v>
      </c>
      <c r="D354" s="122">
        <f t="shared" si="178"/>
        <v>12.880649527238521</v>
      </c>
      <c r="E354" s="122">
        <f t="shared" si="178"/>
        <v>23.978295267192035</v>
      </c>
      <c r="F354" s="122">
        <f t="shared" si="178"/>
        <v>14.117453859032604</v>
      </c>
      <c r="G354" s="122">
        <f t="shared" si="178"/>
        <v>15.606188245039389</v>
      </c>
      <c r="H354" s="122">
        <f t="shared" si="178"/>
        <v>27.825385373018477</v>
      </c>
      <c r="I354" s="122">
        <f t="shared" si="178"/>
        <v>38.877770015727414</v>
      </c>
      <c r="J354" s="122">
        <f t="shared" si="178"/>
        <v>28.129961858060806</v>
      </c>
      <c r="K354" s="122">
        <f t="shared" si="178"/>
        <v>33.438521561678726</v>
      </c>
      <c r="L354" s="122">
        <f t="shared" si="178"/>
        <v>47.183634876255582</v>
      </c>
      <c r="M354" s="122">
        <f t="shared" si="178"/>
        <v>49.988877790851078</v>
      </c>
      <c r="N354" s="122">
        <f t="shared" si="178"/>
        <v>108.49465690801232</v>
      </c>
      <c r="O354" s="122">
        <f t="shared" si="178"/>
        <v>73.67911422414943</v>
      </c>
      <c r="P354" s="122">
        <f t="shared" si="178"/>
        <v>53.152220734382901</v>
      </c>
      <c r="Q354" s="122">
        <f t="shared" si="178"/>
        <v>81.22038517969699</v>
      </c>
      <c r="R354" s="122">
        <f t="shared" si="178"/>
        <v>78.09540440751563</v>
      </c>
      <c r="S354" s="122">
        <f t="shared" si="178"/>
        <v>85.315874165260155</v>
      </c>
      <c r="T354" s="122">
        <f t="shared" si="178"/>
        <v>113.24914737131571</v>
      </c>
      <c r="U354" s="122">
        <f t="shared" si="178"/>
        <v>153.10262201475462</v>
      </c>
      <c r="V354" s="122">
        <f t="shared" si="178"/>
        <v>84.388100641760104</v>
      </c>
      <c r="W354" s="122">
        <f t="shared" si="178"/>
        <v>269.9994322216391</v>
      </c>
      <c r="X354" s="122">
        <f t="shared" si="178"/>
        <v>217.08066334751487</v>
      </c>
      <c r="Y354" s="122">
        <f t="shared" si="178"/>
        <v>139.27719901827484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7.0383144466502543</v>
      </c>
      <c r="D355" s="98">
        <f>RES_hhdet_in_fech!D147</f>
        <v>12.880649527238521</v>
      </c>
      <c r="E355" s="98">
        <f>RES_hhdet_in_fech!E147</f>
        <v>23.978295267192035</v>
      </c>
      <c r="F355" s="98">
        <f>RES_hhdet_in_fech!F147</f>
        <v>14.117453859032604</v>
      </c>
      <c r="G355" s="98">
        <f>RES_hhdet_in_fech!G147</f>
        <v>15.606188245039389</v>
      </c>
      <c r="H355" s="98">
        <f>RES_hhdet_in_fech!H147</f>
        <v>27.825385373018477</v>
      </c>
      <c r="I355" s="98">
        <f>RES_hhdet_in_fech!I147</f>
        <v>38.877770015727414</v>
      </c>
      <c r="J355" s="98">
        <f>RES_hhdet_in_fech!J147</f>
        <v>28.129961858060806</v>
      </c>
      <c r="K355" s="98">
        <f>RES_hhdet_in_fech!K147</f>
        <v>33.438521561678726</v>
      </c>
      <c r="L355" s="98">
        <f>RES_hhdet_in_fech!L147</f>
        <v>47.183634876255582</v>
      </c>
      <c r="M355" s="98">
        <f>RES_hhdet_in_fech!M147</f>
        <v>49.988877790851078</v>
      </c>
      <c r="N355" s="98">
        <f>RES_hhdet_in_fech!N147</f>
        <v>108.49465690801232</v>
      </c>
      <c r="O355" s="98">
        <f>RES_hhdet_in_fech!O147</f>
        <v>73.67911422414943</v>
      </c>
      <c r="P355" s="98">
        <f>RES_hhdet_in_fech!P147</f>
        <v>53.152220734382901</v>
      </c>
      <c r="Q355" s="98">
        <f>RES_hhdet_in_fech!Q147</f>
        <v>81.22038517969699</v>
      </c>
      <c r="R355" s="98">
        <f>RES_hhdet_in_fech!R147</f>
        <v>78.09540440751563</v>
      </c>
      <c r="S355" s="98">
        <f>RES_hhdet_in_fech!S147</f>
        <v>85.315874165260155</v>
      </c>
      <c r="T355" s="98">
        <f>RES_hhdet_in_fech!T147</f>
        <v>113.24914737131571</v>
      </c>
      <c r="U355" s="98">
        <f>RES_hhdet_in_fech!U147</f>
        <v>153.10262201475462</v>
      </c>
      <c r="V355" s="98">
        <f>RES_hhdet_in_fech!V147</f>
        <v>84.388100641760104</v>
      </c>
      <c r="W355" s="98">
        <f>RES_hhdet_in_fech!W147</f>
        <v>269.9994322216391</v>
      </c>
      <c r="X355" s="98">
        <f>RES_hhdet_in_fech!X147</f>
        <v>217.08066334751487</v>
      </c>
      <c r="Y355" s="98">
        <f>RES_hhdet_in_fech!Y147</f>
        <v>139.27719901827484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1695.6840124392838</v>
      </c>
      <c r="D356" s="122">
        <v>1783.7200375526872</v>
      </c>
      <c r="E356" s="122">
        <v>1917.335717769608</v>
      </c>
      <c r="F356" s="122">
        <v>1810.4999593313519</v>
      </c>
      <c r="G356" s="122">
        <v>1771.078517953089</v>
      </c>
      <c r="H356" s="122">
        <v>1954.5949725480734</v>
      </c>
      <c r="I356" s="122">
        <v>1817.6898258786193</v>
      </c>
      <c r="J356" s="122">
        <v>1903.4145032642778</v>
      </c>
      <c r="K356" s="122">
        <v>1842.3736162104492</v>
      </c>
      <c r="L356" s="122">
        <v>1878.7635184956398</v>
      </c>
      <c r="M356" s="122">
        <v>1852.649680475718</v>
      </c>
      <c r="N356" s="122">
        <v>1503.5043972437363</v>
      </c>
      <c r="O356" s="122">
        <v>1531.5779135790867</v>
      </c>
      <c r="P356" s="122">
        <v>1519.2531014264407</v>
      </c>
      <c r="Q356" s="122">
        <v>1745.7943868503</v>
      </c>
      <c r="R356" s="122">
        <v>1687.0891993754985</v>
      </c>
      <c r="S356" s="122">
        <v>1662.5792481593703</v>
      </c>
      <c r="T356" s="122">
        <v>1649.5371982339309</v>
      </c>
      <c r="U356" s="122">
        <v>1639.7439044424339</v>
      </c>
      <c r="V356" s="122">
        <v>1752.5912002197265</v>
      </c>
      <c r="W356" s="122">
        <v>1538.1054605498216</v>
      </c>
      <c r="X356" s="122">
        <v>1479.151803314591</v>
      </c>
      <c r="Y356" s="122">
        <v>1563.1370150470004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1819.0002248790586</v>
      </c>
      <c r="D357" s="98">
        <v>2049.949580154605</v>
      </c>
      <c r="E357" s="98">
        <v>2032.5550907759998</v>
      </c>
      <c r="F357" s="98">
        <v>1763.5650099940663</v>
      </c>
      <c r="G357" s="98">
        <v>2111.7723360016316</v>
      </c>
      <c r="H357" s="98">
        <v>2171.1843568179288</v>
      </c>
      <c r="I357" s="98">
        <v>1847.4671292562459</v>
      </c>
      <c r="J357" s="98">
        <v>1817.7213255368401</v>
      </c>
      <c r="K357" s="98">
        <v>1888.2561621588138</v>
      </c>
      <c r="L357" s="98">
        <v>2446.9595936636811</v>
      </c>
      <c r="M357" s="98">
        <v>1925.3649461537989</v>
      </c>
      <c r="N357" s="98">
        <v>1487.7535327282669</v>
      </c>
      <c r="O357" s="98">
        <v>1627.1552347580009</v>
      </c>
      <c r="P357" s="98">
        <v>1445.6692522148314</v>
      </c>
      <c r="Q357" s="98">
        <v>1409.5287230240544</v>
      </c>
      <c r="R357" s="98">
        <v>1193.7201577086778</v>
      </c>
      <c r="S357" s="98">
        <v>1566.5024316796605</v>
      </c>
      <c r="T357" s="98">
        <v>1655.2344457670363</v>
      </c>
      <c r="U357" s="98">
        <v>1691.4736772844665</v>
      </c>
      <c r="V357" s="98">
        <v>1296.9899748010205</v>
      </c>
      <c r="W357" s="98">
        <v>1348.1119022164812</v>
      </c>
      <c r="X357" s="98">
        <v>1325.3493513199885</v>
      </c>
      <c r="Y357" s="98">
        <v>1342.5539088148341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1709.30597540749</v>
      </c>
      <c r="D361" s="101">
        <v>1732.9257740603932</v>
      </c>
      <c r="E361" s="101">
        <v>1908.6743494042382</v>
      </c>
      <c r="F361" s="101">
        <v>1815.1096418555496</v>
      </c>
      <c r="G361" s="101">
        <v>1744.0620154534615</v>
      </c>
      <c r="H361" s="101">
        <v>1937.6077653553868</v>
      </c>
      <c r="I361" s="101">
        <v>1840.8333102366539</v>
      </c>
      <c r="J361" s="101">
        <v>1954.8580595713927</v>
      </c>
      <c r="K361" s="101">
        <v>1875.6952871399342</v>
      </c>
      <c r="L361" s="101">
        <v>1866.4109007480147</v>
      </c>
      <c r="M361" s="101">
        <v>1887.22141454491</v>
      </c>
      <c r="N361" s="101">
        <v>1564.7510477698161</v>
      </c>
      <c r="O361" s="101">
        <v>1550.5411290571783</v>
      </c>
      <c r="P361" s="101">
        <v>1557.6794076237952</v>
      </c>
      <c r="Q361" s="101">
        <v>1785.1102768512476</v>
      </c>
      <c r="R361" s="101">
        <v>1744.6094858454132</v>
      </c>
      <c r="S361" s="101">
        <v>1699.7073898973906</v>
      </c>
      <c r="T361" s="101">
        <v>1684.3725736593781</v>
      </c>
      <c r="U361" s="101">
        <v>1672.536623454876</v>
      </c>
      <c r="V361" s="101">
        <v>1811.9132194477097</v>
      </c>
      <c r="W361" s="101">
        <v>1580.076032252131</v>
      </c>
      <c r="X361" s="101">
        <v>1526.1606037892398</v>
      </c>
      <c r="Y361" s="101">
        <v>1615.0202577035366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1170.5887064275848</v>
      </c>
      <c r="D362" s="104">
        <v>1184.7570532281961</v>
      </c>
      <c r="E362" s="104">
        <v>1346.2502837810637</v>
      </c>
      <c r="F362" s="104">
        <v>0</v>
      </c>
      <c r="G362" s="104">
        <v>1179.8316710353408</v>
      </c>
      <c r="H362" s="104">
        <v>1368.5113987693533</v>
      </c>
      <c r="I362" s="104">
        <v>1265.5381500587346</v>
      </c>
      <c r="J362" s="104">
        <v>1373.9688092554998</v>
      </c>
      <c r="K362" s="104">
        <v>1308.1366428068975</v>
      </c>
      <c r="L362" s="104">
        <v>1298.231053061787</v>
      </c>
      <c r="M362" s="104">
        <v>1345.7592845416971</v>
      </c>
      <c r="N362" s="104">
        <v>1064.7457492270794</v>
      </c>
      <c r="O362" s="104">
        <v>1079.1599457450156</v>
      </c>
      <c r="P362" s="104">
        <v>1109.5573800409077</v>
      </c>
      <c r="Q362" s="104">
        <v>1350.3676701533955</v>
      </c>
      <c r="R362" s="104">
        <v>1330.0847287229915</v>
      </c>
      <c r="S362" s="104">
        <v>1301.8762134801107</v>
      </c>
      <c r="T362" s="104">
        <v>1307.3870175369595</v>
      </c>
      <c r="U362" s="104">
        <v>1310.2079970269892</v>
      </c>
      <c r="V362" s="104">
        <v>1446.0172888260095</v>
      </c>
      <c r="W362" s="104">
        <v>1250.1185060486921</v>
      </c>
      <c r="X362" s="104">
        <v>1237.8188471467988</v>
      </c>
      <c r="Y362" s="104">
        <v>1348.2791655307703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399.32311752858516</v>
      </c>
      <c r="D363" s="98">
        <v>395.93323376148169</v>
      </c>
      <c r="E363" s="98">
        <v>532.55754141493162</v>
      </c>
      <c r="F363" s="98">
        <v>0</v>
      </c>
      <c r="G363" s="98">
        <v>354.30726963858086</v>
      </c>
      <c r="H363" s="98">
        <v>530.49290238628237</v>
      </c>
      <c r="I363" s="98">
        <v>409.9442294612968</v>
      </c>
      <c r="J363" s="98">
        <v>499.37205848702644</v>
      </c>
      <c r="K363" s="98">
        <v>443.46665923434489</v>
      </c>
      <c r="L363" s="98">
        <v>423.37530733918464</v>
      </c>
      <c r="M363" s="98">
        <v>493.79215950170584</v>
      </c>
      <c r="N363" s="98">
        <v>248.04244828793352</v>
      </c>
      <c r="O363" s="98">
        <v>264.48914945013263</v>
      </c>
      <c r="P363" s="98">
        <v>273.40165425135342</v>
      </c>
      <c r="Q363" s="98">
        <v>475.68684661132346</v>
      </c>
      <c r="R363" s="98">
        <v>450.96646643250682</v>
      </c>
      <c r="S363" s="98">
        <v>414.23740044950091</v>
      </c>
      <c r="T363" s="98">
        <v>421.43746875889013</v>
      </c>
      <c r="U363" s="98">
        <v>411.12322063534708</v>
      </c>
      <c r="V363" s="98">
        <v>484.70741202428707</v>
      </c>
      <c r="W363" s="98">
        <v>337.17400953964261</v>
      </c>
      <c r="X363" s="98">
        <v>386.55032856713188</v>
      </c>
      <c r="Y363" s="98">
        <v>510.76066125603353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771.26558889899979</v>
      </c>
      <c r="D364" s="98">
        <v>788.82381946671433</v>
      </c>
      <c r="E364" s="98">
        <v>813.69274236613194</v>
      </c>
      <c r="F364" s="98">
        <v>0</v>
      </c>
      <c r="G364" s="98">
        <v>825.52440139676025</v>
      </c>
      <c r="H364" s="98">
        <v>838.01849638307112</v>
      </c>
      <c r="I364" s="98">
        <v>855.59392059743789</v>
      </c>
      <c r="J364" s="98">
        <v>874.59675076847327</v>
      </c>
      <c r="K364" s="98">
        <v>864.6699835725525</v>
      </c>
      <c r="L364" s="98">
        <v>874.85574572260236</v>
      </c>
      <c r="M364" s="98">
        <v>851.96712503999152</v>
      </c>
      <c r="N364" s="98">
        <v>816.70330093914583</v>
      </c>
      <c r="O364" s="98">
        <v>814.67079629488308</v>
      </c>
      <c r="P364" s="98">
        <v>836.15572578955425</v>
      </c>
      <c r="Q364" s="98">
        <v>874.68082354207206</v>
      </c>
      <c r="R364" s="98">
        <v>879.11826229048484</v>
      </c>
      <c r="S364" s="98">
        <v>887.63881303060975</v>
      </c>
      <c r="T364" s="98">
        <v>885.94954877806936</v>
      </c>
      <c r="U364" s="98">
        <v>899.08477639164221</v>
      </c>
      <c r="V364" s="98">
        <v>961.30987680172257</v>
      </c>
      <c r="W364" s="98">
        <v>912.9444965090496</v>
      </c>
      <c r="X364" s="98">
        <v>851.26851857966699</v>
      </c>
      <c r="Y364" s="98">
        <v>837.51850427473687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724.43680033830663</v>
      </c>
      <c r="D365" s="122">
        <v>785.7233985082089</v>
      </c>
      <c r="E365" s="122">
        <v>798.54508881820539</v>
      </c>
      <c r="F365" s="122">
        <v>747.49385603565429</v>
      </c>
      <c r="G365" s="122">
        <v>715.72620272313122</v>
      </c>
      <c r="H365" s="122">
        <v>704.74413362309986</v>
      </c>
      <c r="I365" s="122">
        <v>655.13810780968072</v>
      </c>
      <c r="J365" s="122">
        <v>598.28277252947828</v>
      </c>
      <c r="K365" s="122">
        <v>542.94504628780589</v>
      </c>
      <c r="L365" s="122">
        <v>570.33752202733365</v>
      </c>
      <c r="M365" s="122">
        <v>491.74766922968462</v>
      </c>
      <c r="N365" s="122">
        <v>425.61234131013214</v>
      </c>
      <c r="O365" s="122">
        <v>451.92487749253229</v>
      </c>
      <c r="P365" s="122">
        <v>399.96751274472058</v>
      </c>
      <c r="Q365" s="122">
        <v>426.07539563207553</v>
      </c>
      <c r="R365" s="122">
        <v>401.86214441376092</v>
      </c>
      <c r="S365" s="122">
        <v>517.54346909051901</v>
      </c>
      <c r="T365" s="122">
        <v>536.72417675207953</v>
      </c>
      <c r="U365" s="122">
        <v>539.41229620531431</v>
      </c>
      <c r="V365" s="122">
        <v>784.40351004238266</v>
      </c>
      <c r="W365" s="122">
        <v>721.68536176081909</v>
      </c>
      <c r="X365" s="122">
        <v>633.33063557894991</v>
      </c>
      <c r="Y365" s="122">
        <v>620.23430482131891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738.07259579735751</v>
      </c>
      <c r="D366" s="98">
        <v>785.7233985082089</v>
      </c>
      <c r="E366" s="98">
        <v>798.54508881820539</v>
      </c>
      <c r="F366" s="98">
        <v>763.92312369679632</v>
      </c>
      <c r="G366" s="98">
        <v>763.94277358529325</v>
      </c>
      <c r="H366" s="98">
        <v>758.40170842405564</v>
      </c>
      <c r="I366" s="98">
        <v>691.3471667953138</v>
      </c>
      <c r="J366" s="98">
        <v>615.93398313493219</v>
      </c>
      <c r="K366" s="98">
        <v>616.34819469797139</v>
      </c>
      <c r="L366" s="98">
        <v>652.68025017644959</v>
      </c>
      <c r="M366" s="98">
        <v>539.4511727294506</v>
      </c>
      <c r="N366" s="98">
        <v>457.21848458334182</v>
      </c>
      <c r="O366" s="98">
        <v>497.20386795361668</v>
      </c>
      <c r="P366" s="98">
        <v>467.16137643084579</v>
      </c>
      <c r="Q366" s="98">
        <v>498.14198676355068</v>
      </c>
      <c r="R366" s="98">
        <v>441.40961175505026</v>
      </c>
      <c r="S366" s="98">
        <v>580.39627176925467</v>
      </c>
      <c r="T366" s="98">
        <v>624.21409506786529</v>
      </c>
      <c r="U366" s="98">
        <v>644.49425125412722</v>
      </c>
      <c r="V366" s="98">
        <v>899.21460183876115</v>
      </c>
      <c r="W366" s="98">
        <v>873.09149896724364</v>
      </c>
      <c r="X366" s="98">
        <v>790.5281625953811</v>
      </c>
      <c r="Y366" s="98">
        <v>753.49986999972384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641.48571129574646</v>
      </c>
      <c r="D367" s="33">
        <v>0</v>
      </c>
      <c r="E367" s="33">
        <v>0</v>
      </c>
      <c r="F367" s="33">
        <v>645.0525400308868</v>
      </c>
      <c r="G367" s="33">
        <v>571.07649013664491</v>
      </c>
      <c r="H367" s="33">
        <v>535.18619725207975</v>
      </c>
      <c r="I367" s="33">
        <v>550.32241074600563</v>
      </c>
      <c r="J367" s="33">
        <v>547.53554203879787</v>
      </c>
      <c r="K367" s="33">
        <v>427.19392764100644</v>
      </c>
      <c r="L367" s="33">
        <v>442.48960200633775</v>
      </c>
      <c r="M367" s="33">
        <v>434.22285618584942</v>
      </c>
      <c r="N367" s="33">
        <v>386.37712897097538</v>
      </c>
      <c r="O367" s="33">
        <v>354.33326698417551</v>
      </c>
      <c r="P367" s="33">
        <v>349.69384299405084</v>
      </c>
      <c r="Q367" s="33">
        <v>368.60456979305093</v>
      </c>
      <c r="R367" s="33">
        <v>365.15510290361402</v>
      </c>
      <c r="S367" s="33">
        <v>407.77879194866921</v>
      </c>
      <c r="T367" s="33">
        <v>421.73283190688335</v>
      </c>
      <c r="U367" s="33">
        <v>426.65581634956567</v>
      </c>
      <c r="V367" s="33">
        <v>698.09724103682936</v>
      </c>
      <c r="W367" s="33">
        <v>597.92851914363996</v>
      </c>
      <c r="X367" s="33">
        <v>543.43024138544399</v>
      </c>
      <c r="Y367" s="33">
        <v>528.31592304434275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8416.7531948848118</v>
      </c>
      <c r="D369" s="117">
        <f t="shared" si="179"/>
        <v>8779.5997338090856</v>
      </c>
      <c r="E369" s="117">
        <f t="shared" si="179"/>
        <v>9777.5026080962343</v>
      </c>
      <c r="F369" s="117">
        <f t="shared" si="179"/>
        <v>8903.3446150639775</v>
      </c>
      <c r="G369" s="117">
        <f t="shared" si="179"/>
        <v>8868.0073164028636</v>
      </c>
      <c r="H369" s="117">
        <f t="shared" si="179"/>
        <v>8974.9564641039833</v>
      </c>
      <c r="I369" s="117">
        <f t="shared" si="179"/>
        <v>7653.0704085889201</v>
      </c>
      <c r="J369" s="117">
        <f t="shared" si="179"/>
        <v>7559.0744259420235</v>
      </c>
      <c r="K369" s="117">
        <f t="shared" si="179"/>
        <v>7407.7034883403176</v>
      </c>
      <c r="L369" s="117">
        <f t="shared" si="179"/>
        <v>8662.0757543835352</v>
      </c>
      <c r="M369" s="117">
        <f t="shared" si="179"/>
        <v>8218.8173548769082</v>
      </c>
      <c r="N369" s="117">
        <f t="shared" si="179"/>
        <v>7983.957415505577</v>
      </c>
      <c r="O369" s="117">
        <f t="shared" si="179"/>
        <v>7343.2566128798735</v>
      </c>
      <c r="P369" s="117">
        <f t="shared" si="179"/>
        <v>6600.7602323276305</v>
      </c>
      <c r="Q369" s="117">
        <f t="shared" si="179"/>
        <v>8850.3888093911992</v>
      </c>
      <c r="R369" s="117">
        <f t="shared" ref="R369:V369" si="180">R370+R372+R374+R383</f>
        <v>7534.4222993848507</v>
      </c>
      <c r="S369" s="117">
        <f t="shared" si="180"/>
        <v>6533.3892838696274</v>
      </c>
      <c r="T369" s="117">
        <f t="shared" si="180"/>
        <v>6517.8935766481045</v>
      </c>
      <c r="U369" s="117">
        <f t="shared" si="180"/>
        <v>6390.7106049895438</v>
      </c>
      <c r="V369" s="117">
        <f t="shared" si="180"/>
        <v>5737.9961917287583</v>
      </c>
      <c r="W369" s="117">
        <f t="shared" ref="W369:Y369" si="181">W370+W372+W374+W383</f>
        <v>6365.0413739244059</v>
      </c>
      <c r="X369" s="117">
        <f t="shared" si="181"/>
        <v>5705.3243198196733</v>
      </c>
      <c r="Y369" s="117">
        <f t="shared" si="181"/>
        <v>4731.2201902361521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6968.6025234629451</v>
      </c>
      <c r="D370" s="122">
        <f t="shared" si="182"/>
        <v>7261.7687686692043</v>
      </c>
      <c r="E370" s="122">
        <f t="shared" si="182"/>
        <v>8134.0943299679939</v>
      </c>
      <c r="F370" s="122">
        <f t="shared" si="182"/>
        <v>7355.3608018404502</v>
      </c>
      <c r="G370" s="122">
        <f t="shared" si="182"/>
        <v>7341.9880232371243</v>
      </c>
      <c r="H370" s="122">
        <f t="shared" si="182"/>
        <v>7312.2664447148554</v>
      </c>
      <c r="I370" s="122">
        <f t="shared" si="182"/>
        <v>6043.5114264489348</v>
      </c>
      <c r="J370" s="122">
        <f t="shared" si="182"/>
        <v>5935.7492665167256</v>
      </c>
      <c r="K370" s="122">
        <f t="shared" si="182"/>
        <v>5837.8378352638047</v>
      </c>
      <c r="L370" s="122">
        <f t="shared" si="182"/>
        <v>7013.3883222150253</v>
      </c>
      <c r="M370" s="122">
        <f t="shared" si="182"/>
        <v>6588.9587453296499</v>
      </c>
      <c r="N370" s="122">
        <f t="shared" si="182"/>
        <v>6384.4558980233141</v>
      </c>
      <c r="O370" s="122">
        <f t="shared" si="182"/>
        <v>5821.5190365704038</v>
      </c>
      <c r="P370" s="122">
        <f t="shared" si="182"/>
        <v>5125.7546955344169</v>
      </c>
      <c r="Q370" s="122">
        <f t="shared" si="182"/>
        <v>7072.8025555313679</v>
      </c>
      <c r="R370" s="122">
        <f t="shared" si="182"/>
        <v>5797.137189211956</v>
      </c>
      <c r="S370" s="122">
        <f t="shared" si="182"/>
        <v>4700.1896447463578</v>
      </c>
      <c r="T370" s="122">
        <f t="shared" si="182"/>
        <v>4543.3813511243352</v>
      </c>
      <c r="U370" s="122">
        <f t="shared" si="182"/>
        <v>4246.2715103481869</v>
      </c>
      <c r="V370" s="122">
        <f t="shared" si="182"/>
        <v>3547.1786783171415</v>
      </c>
      <c r="W370" s="122">
        <f t="shared" si="182"/>
        <v>3673.5084637243185</v>
      </c>
      <c r="X370" s="122">
        <f t="shared" si="182"/>
        <v>3271.5046793170168</v>
      </c>
      <c r="Y370" s="122">
        <f t="shared" si="182"/>
        <v>2518.1326773669707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6968.6025234629451</v>
      </c>
      <c r="D371" s="98">
        <v>7261.7687686692043</v>
      </c>
      <c r="E371" s="98">
        <v>8134.0943299679939</v>
      </c>
      <c r="F371" s="98">
        <v>7355.3608018404502</v>
      </c>
      <c r="G371" s="98">
        <v>7341.9880232371243</v>
      </c>
      <c r="H371" s="98">
        <v>7312.2664447148554</v>
      </c>
      <c r="I371" s="98">
        <v>6043.5114264489348</v>
      </c>
      <c r="J371" s="98">
        <v>5935.7492665167256</v>
      </c>
      <c r="K371" s="98">
        <v>5837.8378352638047</v>
      </c>
      <c r="L371" s="98">
        <v>7013.3883222150253</v>
      </c>
      <c r="M371" s="98">
        <v>6588.9587453296499</v>
      </c>
      <c r="N371" s="98">
        <v>6384.4558980233141</v>
      </c>
      <c r="O371" s="98">
        <v>5821.5190365704038</v>
      </c>
      <c r="P371" s="98">
        <v>5125.7546955344169</v>
      </c>
      <c r="Q371" s="98">
        <v>7072.8025555313679</v>
      </c>
      <c r="R371" s="98">
        <v>5797.137189211956</v>
      </c>
      <c r="S371" s="98">
        <v>4700.1896447463578</v>
      </c>
      <c r="T371" s="98">
        <v>4543.3813511243352</v>
      </c>
      <c r="U371" s="98">
        <v>4246.2715103481869</v>
      </c>
      <c r="V371" s="98">
        <v>3547.1786783171415</v>
      </c>
      <c r="W371" s="98">
        <v>3673.5084637243185</v>
      </c>
      <c r="X371" s="98">
        <v>3271.5046793170168</v>
      </c>
      <c r="Y371" s="98">
        <v>2518.1326773669707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15.283512356674919</v>
      </c>
      <c r="D372" s="122">
        <f t="shared" si="183"/>
        <v>29.095515891344611</v>
      </c>
      <c r="E372" s="122">
        <f t="shared" si="183"/>
        <v>56.290152946529389</v>
      </c>
      <c r="F372" s="122">
        <f t="shared" si="183"/>
        <v>34.403525898776756</v>
      </c>
      <c r="G372" s="122">
        <f t="shared" si="183"/>
        <v>39.445947559934581</v>
      </c>
      <c r="H372" s="122">
        <f t="shared" si="183"/>
        <v>72.884884363370944</v>
      </c>
      <c r="I372" s="122">
        <f t="shared" si="183"/>
        <v>105.45233005428815</v>
      </c>
      <c r="J372" s="122">
        <f t="shared" si="183"/>
        <v>78.966181257630438</v>
      </c>
      <c r="K372" s="122">
        <f t="shared" si="183"/>
        <v>97.10897823554194</v>
      </c>
      <c r="L372" s="122">
        <f t="shared" si="183"/>
        <v>141.70186568697173</v>
      </c>
      <c r="M372" s="122">
        <f t="shared" si="183"/>
        <v>155.80305167782743</v>
      </c>
      <c r="N372" s="122">
        <f t="shared" si="183"/>
        <v>352.43567662788456</v>
      </c>
      <c r="O372" s="122">
        <f t="shared" si="183"/>
        <v>250.35770396987155</v>
      </c>
      <c r="P372" s="122">
        <f t="shared" si="183"/>
        <v>188.73274039667822</v>
      </c>
      <c r="Q372" s="122">
        <f t="shared" si="183"/>
        <v>297.92506895141793</v>
      </c>
      <c r="R372" s="122">
        <f t="shared" si="183"/>
        <v>288.44737663447927</v>
      </c>
      <c r="S372" s="122">
        <f t="shared" si="183"/>
        <v>315.35732281801467</v>
      </c>
      <c r="T372" s="122">
        <f t="shared" si="183"/>
        <v>418.96386067480569</v>
      </c>
      <c r="U372" s="122">
        <f t="shared" si="183"/>
        <v>566.93514501820152</v>
      </c>
      <c r="V372" s="122">
        <f t="shared" si="183"/>
        <v>313.32781348843355</v>
      </c>
      <c r="W372" s="122">
        <f t="shared" si="183"/>
        <v>1011.3208622103358</v>
      </c>
      <c r="X372" s="122">
        <f t="shared" si="183"/>
        <v>821.94333176521559</v>
      </c>
      <c r="Y372" s="122">
        <f t="shared" si="183"/>
        <v>533.74313038077264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15.283512356674919</v>
      </c>
      <c r="D373" s="98">
        <f>RES_hhdet_in_tesh!D147</f>
        <v>29.095515891344611</v>
      </c>
      <c r="E373" s="98">
        <f>RES_hhdet_in_tesh!E147</f>
        <v>56.290152946529389</v>
      </c>
      <c r="F373" s="98">
        <f>RES_hhdet_in_tesh!F147</f>
        <v>34.403525898776756</v>
      </c>
      <c r="G373" s="98">
        <f>RES_hhdet_in_tesh!G147</f>
        <v>39.445947559934581</v>
      </c>
      <c r="H373" s="98">
        <f>RES_hhdet_in_tesh!H147</f>
        <v>72.884884363370944</v>
      </c>
      <c r="I373" s="98">
        <f>RES_hhdet_in_tesh!I147</f>
        <v>105.45233005428815</v>
      </c>
      <c r="J373" s="98">
        <f>RES_hhdet_in_tesh!J147</f>
        <v>78.966181257630438</v>
      </c>
      <c r="K373" s="98">
        <f>RES_hhdet_in_tesh!K147</f>
        <v>97.10897823554194</v>
      </c>
      <c r="L373" s="98">
        <f>RES_hhdet_in_tesh!L147</f>
        <v>141.70186568697173</v>
      </c>
      <c r="M373" s="98">
        <f>RES_hhdet_in_tesh!M147</f>
        <v>155.80305167782743</v>
      </c>
      <c r="N373" s="98">
        <f>RES_hhdet_in_tesh!N147</f>
        <v>352.43567662788456</v>
      </c>
      <c r="O373" s="98">
        <f>RES_hhdet_in_tesh!O147</f>
        <v>250.35770396987155</v>
      </c>
      <c r="P373" s="98">
        <f>RES_hhdet_in_tesh!P147</f>
        <v>188.73274039667822</v>
      </c>
      <c r="Q373" s="98">
        <f>RES_hhdet_in_tesh!Q147</f>
        <v>297.92506895141793</v>
      </c>
      <c r="R373" s="98">
        <f>RES_hhdet_in_tesh!R147</f>
        <v>288.44737663447927</v>
      </c>
      <c r="S373" s="98">
        <f>RES_hhdet_in_tesh!S147</f>
        <v>315.35732281801467</v>
      </c>
      <c r="T373" s="98">
        <f>RES_hhdet_in_tesh!T147</f>
        <v>418.96386067480569</v>
      </c>
      <c r="U373" s="98">
        <f>RES_hhdet_in_tesh!U147</f>
        <v>566.93514501820152</v>
      </c>
      <c r="V373" s="98">
        <f>RES_hhdet_in_tesh!V147</f>
        <v>313.32781348843355</v>
      </c>
      <c r="W373" s="98">
        <f>RES_hhdet_in_tesh!W147</f>
        <v>1011.3208622103358</v>
      </c>
      <c r="X373" s="98">
        <f>RES_hhdet_in_tesh!X147</f>
        <v>821.94333176521559</v>
      </c>
      <c r="Y373" s="98">
        <f>RES_hhdet_in_tesh!Y147</f>
        <v>533.74313038077264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997.82642881316542</v>
      </c>
      <c r="D374" s="122">
        <v>1033.041590106121</v>
      </c>
      <c r="E374" s="122">
        <v>1123.7189400608097</v>
      </c>
      <c r="F374" s="122">
        <v>1064.4077977776167</v>
      </c>
      <c r="G374" s="122">
        <v>1046.3534928940644</v>
      </c>
      <c r="H374" s="122">
        <v>1158.0060487989467</v>
      </c>
      <c r="I374" s="122">
        <v>1098.5923689250317</v>
      </c>
      <c r="J374" s="122">
        <v>1171.5419502183199</v>
      </c>
      <c r="K374" s="122">
        <v>1127.4729442638973</v>
      </c>
      <c r="L374" s="122">
        <v>1143.9677131928704</v>
      </c>
      <c r="M374" s="122">
        <v>1152.0725107974242</v>
      </c>
      <c r="N374" s="122">
        <v>967.3671787061777</v>
      </c>
      <c r="O374" s="122">
        <v>986.7407044786512</v>
      </c>
      <c r="P374" s="122">
        <v>1014.0736172432979</v>
      </c>
      <c r="Q374" s="122">
        <v>1189.2778016289997</v>
      </c>
      <c r="R374" s="122">
        <v>1173.0173487882221</v>
      </c>
      <c r="S374" s="122">
        <v>1179.2584194824963</v>
      </c>
      <c r="T374" s="122">
        <v>1193.8776063959808</v>
      </c>
      <c r="U374" s="122">
        <v>1204.4243739961853</v>
      </c>
      <c r="V374" s="122">
        <v>1304.6532046124628</v>
      </c>
      <c r="W374" s="122">
        <v>1159.2189339213394</v>
      </c>
      <c r="X374" s="122">
        <v>1136.92050622038</v>
      </c>
      <c r="Y374" s="122">
        <v>1219.1015732609028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958.06796739041215</v>
      </c>
      <c r="D375" s="98">
        <v>1086.4058554193698</v>
      </c>
      <c r="E375" s="98">
        <v>1084.7503015899979</v>
      </c>
      <c r="F375" s="98">
        <v>947.86478869411576</v>
      </c>
      <c r="G375" s="98">
        <v>1143.8877010701913</v>
      </c>
      <c r="H375" s="98">
        <v>1186.0040561049111</v>
      </c>
      <c r="I375" s="98">
        <v>1018.4818869667018</v>
      </c>
      <c r="J375" s="98">
        <v>1012.7353508355415</v>
      </c>
      <c r="K375" s="98">
        <v>1065.2283192503398</v>
      </c>
      <c r="L375" s="98">
        <v>1400.470342737053</v>
      </c>
      <c r="M375" s="98">
        <v>1134.120384176138</v>
      </c>
      <c r="N375" s="98">
        <v>917.3308827586452</v>
      </c>
      <c r="O375" s="98">
        <v>1068.8112389084499</v>
      </c>
      <c r="P375" s="98">
        <v>1020.1966044545861</v>
      </c>
      <c r="Q375" s="98">
        <v>1056.6654955230074</v>
      </c>
      <c r="R375" s="98">
        <v>928.93348955839895</v>
      </c>
      <c r="S375" s="98">
        <v>1260.6319417785178</v>
      </c>
      <c r="T375" s="98">
        <v>1371.4508519931367</v>
      </c>
      <c r="U375" s="98">
        <v>1435.7784672657074</v>
      </c>
      <c r="V375" s="98">
        <v>1121.6330921421027</v>
      </c>
      <c r="W375" s="98">
        <v>1179.0714256951064</v>
      </c>
      <c r="X375" s="98">
        <v>1162.3382880773563</v>
      </c>
      <c r="Y375" s="98">
        <v>1179.0554923341783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1005.6259073256863</v>
      </c>
      <c r="D379" s="101">
        <v>1021.9011931638671</v>
      </c>
      <c r="E379" s="101">
        <v>1128.408383510872</v>
      </c>
      <c r="F379" s="101">
        <v>1075.8539861697461</v>
      </c>
      <c r="G379" s="101">
        <v>1036.6062552819933</v>
      </c>
      <c r="H379" s="101">
        <v>1155.0358663018039</v>
      </c>
      <c r="I379" s="101">
        <v>1100.8209860235318</v>
      </c>
      <c r="J379" s="101">
        <v>1173.1712165363147</v>
      </c>
      <c r="K379" s="101">
        <v>1130.2899032283369</v>
      </c>
      <c r="L379" s="101">
        <v>1129.9884486086607</v>
      </c>
      <c r="M379" s="101">
        <v>1152.7632382078123</v>
      </c>
      <c r="N379" s="101">
        <v>969.70146626803466</v>
      </c>
      <c r="O379" s="101">
        <v>981.91578232638471</v>
      </c>
      <c r="P379" s="101">
        <v>1013.8209696843652</v>
      </c>
      <c r="Q379" s="101">
        <v>1192.123091129132</v>
      </c>
      <c r="R379" s="101">
        <v>1185.1014655085346</v>
      </c>
      <c r="S379" s="101">
        <v>1173.501598027708</v>
      </c>
      <c r="T379" s="101">
        <v>1181.5001537864973</v>
      </c>
      <c r="U379" s="101">
        <v>1191.6943545664599</v>
      </c>
      <c r="V379" s="101">
        <v>1310.6860611351622</v>
      </c>
      <c r="W379" s="101">
        <v>1158.6600957853077</v>
      </c>
      <c r="X379" s="101">
        <v>1136.1906954951041</v>
      </c>
      <c r="Y379" s="101">
        <v>1219.1936286496191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1006.1970044315951</v>
      </c>
      <c r="D380" s="104">
        <v>1022.3044740051157</v>
      </c>
      <c r="E380" s="104">
        <v>1128.5407910246797</v>
      </c>
      <c r="F380" s="104">
        <v>0</v>
      </c>
      <c r="G380" s="104">
        <v>1036.1115988386721</v>
      </c>
      <c r="H380" s="104">
        <v>1154.2529479735936</v>
      </c>
      <c r="I380" s="104">
        <v>1100.7411636317499</v>
      </c>
      <c r="J380" s="104">
        <v>1174.2854788022196</v>
      </c>
      <c r="K380" s="104">
        <v>1131.9020285574725</v>
      </c>
      <c r="L380" s="104">
        <v>1131.1815132841209</v>
      </c>
      <c r="M380" s="104">
        <v>1153.5880394709989</v>
      </c>
      <c r="N380" s="104">
        <v>970.41920746902929</v>
      </c>
      <c r="O380" s="104">
        <v>982.16462488947434</v>
      </c>
      <c r="P380" s="104">
        <v>1014.1001274872365</v>
      </c>
      <c r="Q380" s="104">
        <v>1192.3515474998248</v>
      </c>
      <c r="R380" s="104">
        <v>1185.4567435382735</v>
      </c>
      <c r="S380" s="104">
        <v>1173.6340697904682</v>
      </c>
      <c r="T380" s="104">
        <v>1181.5661136264555</v>
      </c>
      <c r="U380" s="104">
        <v>1192.0130233380637</v>
      </c>
      <c r="V380" s="104">
        <v>1311.9333182835264</v>
      </c>
      <c r="W380" s="104">
        <v>1160.1921366322181</v>
      </c>
      <c r="X380" s="104">
        <v>1139.0461519218541</v>
      </c>
      <c r="Y380" s="104">
        <v>1223.0964194729572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234.93141553259525</v>
      </c>
      <c r="D381" s="98">
        <v>233.48065453840138</v>
      </c>
      <c r="E381" s="98">
        <v>314.84804865854767</v>
      </c>
      <c r="F381" s="98">
        <v>0</v>
      </c>
      <c r="G381" s="98">
        <v>210.58719744191183</v>
      </c>
      <c r="H381" s="98">
        <v>316.2344515905221</v>
      </c>
      <c r="I381" s="98">
        <v>245.1472430343118</v>
      </c>
      <c r="J381" s="98">
        <v>299.68872803374643</v>
      </c>
      <c r="K381" s="98">
        <v>267.23204498492004</v>
      </c>
      <c r="L381" s="98">
        <v>256.3257675615186</v>
      </c>
      <c r="M381" s="98">
        <v>301.62091443100729</v>
      </c>
      <c r="N381" s="98">
        <v>153.71590652988348</v>
      </c>
      <c r="O381" s="98">
        <v>167.49382859459129</v>
      </c>
      <c r="P381" s="98">
        <v>177.94440169768242</v>
      </c>
      <c r="Q381" s="98">
        <v>317.67072395775267</v>
      </c>
      <c r="R381" s="98">
        <v>306.33848124778865</v>
      </c>
      <c r="S381" s="98">
        <v>285.99525675985831</v>
      </c>
      <c r="T381" s="98">
        <v>295.61656484838619</v>
      </c>
      <c r="U381" s="98">
        <v>292.92824694642167</v>
      </c>
      <c r="V381" s="98">
        <v>350.62344148180392</v>
      </c>
      <c r="W381" s="98">
        <v>247.24764012316831</v>
      </c>
      <c r="X381" s="98">
        <v>287.77763334218707</v>
      </c>
      <c r="Y381" s="98">
        <v>385.57791519822041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771.26558889899979</v>
      </c>
      <c r="D382" s="98">
        <v>788.82381946671433</v>
      </c>
      <c r="E382" s="98">
        <v>813.69274236613194</v>
      </c>
      <c r="F382" s="98">
        <v>0</v>
      </c>
      <c r="G382" s="98">
        <v>825.52440139676025</v>
      </c>
      <c r="H382" s="98">
        <v>838.01849638307112</v>
      </c>
      <c r="I382" s="98">
        <v>855.59392059743789</v>
      </c>
      <c r="J382" s="98">
        <v>874.59675076847327</v>
      </c>
      <c r="K382" s="98">
        <v>864.6699835725525</v>
      </c>
      <c r="L382" s="98">
        <v>874.85574572260236</v>
      </c>
      <c r="M382" s="98">
        <v>851.96712503999152</v>
      </c>
      <c r="N382" s="98">
        <v>816.70330093914583</v>
      </c>
      <c r="O382" s="98">
        <v>814.67079629488308</v>
      </c>
      <c r="P382" s="98">
        <v>836.15572578955425</v>
      </c>
      <c r="Q382" s="98">
        <v>874.68082354207206</v>
      </c>
      <c r="R382" s="98">
        <v>879.11826229048484</v>
      </c>
      <c r="S382" s="98">
        <v>887.63881303060975</v>
      </c>
      <c r="T382" s="98">
        <v>885.94954877806936</v>
      </c>
      <c r="U382" s="98">
        <v>899.08477639164221</v>
      </c>
      <c r="V382" s="98">
        <v>961.30987680172257</v>
      </c>
      <c r="W382" s="98">
        <v>912.9444965090496</v>
      </c>
      <c r="X382" s="98">
        <v>851.26851857966699</v>
      </c>
      <c r="Y382" s="98">
        <v>837.51850427473687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435.04073025202678</v>
      </c>
      <c r="D383" s="122">
        <v>455.69385914241559</v>
      </c>
      <c r="E383" s="122">
        <v>463.39918512090156</v>
      </c>
      <c r="F383" s="122">
        <v>449.17248954713386</v>
      </c>
      <c r="G383" s="122">
        <v>440.21985271174236</v>
      </c>
      <c r="H383" s="122">
        <v>431.79908622680875</v>
      </c>
      <c r="I383" s="122">
        <v>405.51428316066557</v>
      </c>
      <c r="J383" s="122">
        <v>372.81702794934728</v>
      </c>
      <c r="K383" s="122">
        <v>345.28373057707381</v>
      </c>
      <c r="L383" s="122">
        <v>363.01785328866697</v>
      </c>
      <c r="M383" s="122">
        <v>321.98304707200759</v>
      </c>
      <c r="N383" s="122">
        <v>279.69866214820087</v>
      </c>
      <c r="O383" s="122">
        <v>284.63916786094711</v>
      </c>
      <c r="P383" s="122">
        <v>272.19917915323771</v>
      </c>
      <c r="Q383" s="122">
        <v>290.38338327941261</v>
      </c>
      <c r="R383" s="122">
        <v>275.82038475019402</v>
      </c>
      <c r="S383" s="122">
        <v>338.58389682275896</v>
      </c>
      <c r="T383" s="122">
        <v>361.67075845298319</v>
      </c>
      <c r="U383" s="122">
        <v>373.07957562696981</v>
      </c>
      <c r="V383" s="122">
        <v>572.83649531072058</v>
      </c>
      <c r="W383" s="122">
        <v>520.99311406841184</v>
      </c>
      <c r="X383" s="122">
        <v>474.95580251706087</v>
      </c>
      <c r="Y383" s="122">
        <v>460.24280922750557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427.80919355789615</v>
      </c>
      <c r="D384" s="98">
        <v>455.69385914241559</v>
      </c>
      <c r="E384" s="98">
        <v>463.39918512090156</v>
      </c>
      <c r="F384" s="98">
        <v>443.56540664143495</v>
      </c>
      <c r="G384" s="98">
        <v>443.83434249403632</v>
      </c>
      <c r="H384" s="98">
        <v>440.87078005906386</v>
      </c>
      <c r="I384" s="98">
        <v>402.12401869314397</v>
      </c>
      <c r="J384" s="98">
        <v>358.46742952805056</v>
      </c>
      <c r="K384" s="98">
        <v>358.91638330750953</v>
      </c>
      <c r="L384" s="98">
        <v>380.2937251982143</v>
      </c>
      <c r="M384" s="98">
        <v>314.45735573747811</v>
      </c>
      <c r="N384" s="98">
        <v>266.58768282845085</v>
      </c>
      <c r="O384" s="98">
        <v>289.94428156267497</v>
      </c>
      <c r="P384" s="98">
        <v>272.53658585286252</v>
      </c>
      <c r="Q384" s="98">
        <v>291.09456682066997</v>
      </c>
      <c r="R384" s="98">
        <v>259.06953479894224</v>
      </c>
      <c r="S384" s="98">
        <v>342.73334872459026</v>
      </c>
      <c r="T384" s="98">
        <v>371.07542771281419</v>
      </c>
      <c r="U384" s="98">
        <v>385.45395507108753</v>
      </c>
      <c r="V384" s="98">
        <v>540.0944288753052</v>
      </c>
      <c r="W384" s="98">
        <v>525.47712379655411</v>
      </c>
      <c r="X384" s="98">
        <v>476.10028968512921</v>
      </c>
      <c r="Y384" s="98">
        <v>453.82976392264135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479.03257847465466</v>
      </c>
      <c r="D385" s="33">
        <v>0</v>
      </c>
      <c r="E385" s="33">
        <v>0</v>
      </c>
      <c r="F385" s="33">
        <v>484.1343006061976</v>
      </c>
      <c r="G385" s="33">
        <v>429.37638336486032</v>
      </c>
      <c r="H385" s="33">
        <v>403.13253371688239</v>
      </c>
      <c r="I385" s="33">
        <v>415.32820661928082</v>
      </c>
      <c r="J385" s="33">
        <v>414.07212341057539</v>
      </c>
      <c r="K385" s="33">
        <v>323.78608588677133</v>
      </c>
      <c r="L385" s="33">
        <v>336.19478900805416</v>
      </c>
      <c r="M385" s="33">
        <v>331.05814544599912</v>
      </c>
      <c r="N385" s="33">
        <v>295.97436061409729</v>
      </c>
      <c r="O385" s="33">
        <v>273.20484512518402</v>
      </c>
      <c r="P385" s="33">
        <v>271.94673537254022</v>
      </c>
      <c r="Q385" s="33">
        <v>289.81623691106807</v>
      </c>
      <c r="R385" s="33">
        <v>291.36813498119022</v>
      </c>
      <c r="S385" s="33">
        <v>331.33739024057542</v>
      </c>
      <c r="T385" s="33">
        <v>349.30984205449221</v>
      </c>
      <c r="U385" s="33">
        <v>359.80144936951768</v>
      </c>
      <c r="V385" s="33">
        <v>597.44949697596394</v>
      </c>
      <c r="W385" s="33">
        <v>517.32795956108157</v>
      </c>
      <c r="X385" s="33">
        <v>474.30127665070938</v>
      </c>
      <c r="Y385" s="33">
        <v>464.66613303134346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212.04798762407418</v>
      </c>
      <c r="D387" s="117">
        <f t="shared" si="184"/>
        <v>258.88778417685194</v>
      </c>
      <c r="E387" s="117">
        <f t="shared" si="184"/>
        <v>231.00326921452861</v>
      </c>
      <c r="F387" s="117">
        <f t="shared" si="184"/>
        <v>185.37561010522751</v>
      </c>
      <c r="G387" s="117">
        <f t="shared" si="184"/>
        <v>173.76294886719288</v>
      </c>
      <c r="H387" s="117">
        <f t="shared" si="184"/>
        <v>178.28910018952578</v>
      </c>
      <c r="I387" s="117">
        <f t="shared" si="184"/>
        <v>128.06614187393231</v>
      </c>
      <c r="J387" s="117">
        <f t="shared" si="184"/>
        <v>108.24825231532479</v>
      </c>
      <c r="K387" s="117">
        <f t="shared" si="184"/>
        <v>104.88365226267507</v>
      </c>
      <c r="L387" s="117">
        <f t="shared" si="184"/>
        <v>118.83262472843367</v>
      </c>
      <c r="M387" s="117">
        <f t="shared" si="184"/>
        <v>84.484114237213248</v>
      </c>
      <c r="N387" s="117">
        <f t="shared" si="184"/>
        <v>73.121497107229686</v>
      </c>
      <c r="O387" s="117">
        <f t="shared" si="184"/>
        <v>97.621522767204851</v>
      </c>
      <c r="P387" s="117">
        <f t="shared" si="184"/>
        <v>57.328139048893277</v>
      </c>
      <c r="Q387" s="117">
        <f t="shared" si="184"/>
        <v>56.968418719003864</v>
      </c>
      <c r="R387" s="117">
        <f t="shared" ref="R387:V387" si="185">R388+R390+R392+R401</f>
        <v>61.087943599337471</v>
      </c>
      <c r="S387" s="117">
        <f t="shared" si="185"/>
        <v>107.30946234677793</v>
      </c>
      <c r="T387" s="117">
        <f t="shared" si="185"/>
        <v>105.01725928665746</v>
      </c>
      <c r="U387" s="117">
        <f t="shared" si="185"/>
        <v>95.773301024815083</v>
      </c>
      <c r="V387" s="117">
        <f t="shared" si="185"/>
        <v>97.284765394337327</v>
      </c>
      <c r="W387" s="117">
        <f t="shared" ref="W387:Y387" si="186">W388+W390+W392+W401</f>
        <v>94.966058339124984</v>
      </c>
      <c r="X387" s="117">
        <f t="shared" si="186"/>
        <v>68.627816076068655</v>
      </c>
      <c r="Y387" s="117">
        <f t="shared" si="186"/>
        <v>75.751321849044501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68.057144413757385</v>
      </c>
      <c r="D392" s="122">
        <v>80.402856971727203</v>
      </c>
      <c r="E392" s="122">
        <v>49.605766838585048</v>
      </c>
      <c r="F392" s="122">
        <v>35.827038246933121</v>
      </c>
      <c r="G392" s="122">
        <v>43.61001853146643</v>
      </c>
      <c r="H392" s="122">
        <v>47.423676778342383</v>
      </c>
      <c r="I392" s="122">
        <v>11.342449542752671</v>
      </c>
      <c r="J392" s="122">
        <v>4.4399309280532115</v>
      </c>
      <c r="K392" s="122">
        <v>19.206101632656551</v>
      </c>
      <c r="L392" s="122">
        <v>28.652130994672266</v>
      </c>
      <c r="M392" s="122">
        <v>17.49463604673188</v>
      </c>
      <c r="N392" s="122">
        <v>15.598065807440918</v>
      </c>
      <c r="O392" s="122">
        <v>20.471515373222452</v>
      </c>
      <c r="P392" s="122">
        <v>11.910816535398176</v>
      </c>
      <c r="Q392" s="122">
        <v>6.7645467194819204</v>
      </c>
      <c r="R392" s="122">
        <v>12.820144045599436</v>
      </c>
      <c r="S392" s="122">
        <v>23.472736964403143</v>
      </c>
      <c r="T392" s="122">
        <v>24.489476290259002</v>
      </c>
      <c r="U392" s="122">
        <v>19.992723800035879</v>
      </c>
      <c r="V392" s="122">
        <v>9.6274850953115703</v>
      </c>
      <c r="W392" s="122">
        <v>5.7648296561573895</v>
      </c>
      <c r="X392" s="122">
        <v>3.2934456434287473</v>
      </c>
      <c r="Y392" s="122">
        <v>5.8830526839810906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413.20409108352698</v>
      </c>
      <c r="D393" s="98">
        <v>465.66654662792007</v>
      </c>
      <c r="E393" s="98">
        <v>461.7152144206762</v>
      </c>
      <c r="F393" s="98">
        <v>400.61142767025217</v>
      </c>
      <c r="G393" s="98">
        <v>479.71020384613075</v>
      </c>
      <c r="H393" s="98">
        <v>493.20623849476078</v>
      </c>
      <c r="I393" s="98">
        <v>419.67063308184885</v>
      </c>
      <c r="J393" s="98">
        <v>412.91357630894868</v>
      </c>
      <c r="K393" s="98">
        <v>428.93626979599634</v>
      </c>
      <c r="L393" s="98">
        <v>555.85134129664198</v>
      </c>
      <c r="M393" s="98">
        <v>437.36590116829706</v>
      </c>
      <c r="N393" s="98">
        <v>337.95809249455323</v>
      </c>
      <c r="O393" s="98">
        <v>369.6245831276276</v>
      </c>
      <c r="P393" s="98">
        <v>328.39822733312116</v>
      </c>
      <c r="Q393" s="98">
        <v>320.18854472214423</v>
      </c>
      <c r="R393" s="98">
        <v>271.16547102510322</v>
      </c>
      <c r="S393" s="98">
        <v>355.84669238035167</v>
      </c>
      <c r="T393" s="98">
        <v>376.00305670044008</v>
      </c>
      <c r="U393" s="98">
        <v>384.23516053193953</v>
      </c>
      <c r="V393" s="98">
        <v>294.62424267579985</v>
      </c>
      <c r="W393" s="98">
        <v>306.23709970749593</v>
      </c>
      <c r="X393" s="98">
        <v>301.0663586458486</v>
      </c>
      <c r="Y393" s="98">
        <v>304.97454592637774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143.9908432103168</v>
      </c>
      <c r="D401" s="122">
        <v>178.48492720512476</v>
      </c>
      <c r="E401" s="122">
        <v>181.39750237594356</v>
      </c>
      <c r="F401" s="122">
        <v>149.54857185829439</v>
      </c>
      <c r="G401" s="122">
        <v>130.15293033572644</v>
      </c>
      <c r="H401" s="122">
        <v>130.8654234111834</v>
      </c>
      <c r="I401" s="122">
        <v>116.72369233117965</v>
      </c>
      <c r="J401" s="122">
        <v>103.80832138727158</v>
      </c>
      <c r="K401" s="122">
        <v>85.677550630018516</v>
      </c>
      <c r="L401" s="122">
        <v>90.180493733761409</v>
      </c>
      <c r="M401" s="122">
        <v>66.989478190481364</v>
      </c>
      <c r="N401" s="122">
        <v>57.523431299788768</v>
      </c>
      <c r="O401" s="122">
        <v>77.150007393982392</v>
      </c>
      <c r="P401" s="122">
        <v>45.417322513495101</v>
      </c>
      <c r="Q401" s="122">
        <v>50.203871999521944</v>
      </c>
      <c r="R401" s="122">
        <v>48.267799553738037</v>
      </c>
      <c r="S401" s="122">
        <v>83.836725382374794</v>
      </c>
      <c r="T401" s="122">
        <v>80.527782996398457</v>
      </c>
      <c r="U401" s="122">
        <v>75.780577224779208</v>
      </c>
      <c r="V401" s="122">
        <v>87.657280299025757</v>
      </c>
      <c r="W401" s="122">
        <v>89.201228682967596</v>
      </c>
      <c r="X401" s="122">
        <v>65.334370432639901</v>
      </c>
      <c r="Y401" s="122">
        <v>69.86826916506341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167.66057086132776</v>
      </c>
      <c r="D402" s="98">
        <v>178.48492720512476</v>
      </c>
      <c r="E402" s="98">
        <v>181.39750237594356</v>
      </c>
      <c r="F402" s="98">
        <v>173.53277677896423</v>
      </c>
      <c r="G402" s="98">
        <v>173.53724044763524</v>
      </c>
      <c r="H402" s="98">
        <v>172.27853208560853</v>
      </c>
      <c r="I402" s="98">
        <v>157.04642240922354</v>
      </c>
      <c r="J402" s="98">
        <v>139.91556360893125</v>
      </c>
      <c r="K402" s="98">
        <v>140.00965590759122</v>
      </c>
      <c r="L402" s="98">
        <v>148.26284563008232</v>
      </c>
      <c r="M402" s="98">
        <v>122.541728397222</v>
      </c>
      <c r="N402" s="98">
        <v>103.86175095795194</v>
      </c>
      <c r="O402" s="98">
        <v>112.94483064434358</v>
      </c>
      <c r="P402" s="98">
        <v>106.12037827003093</v>
      </c>
      <c r="Q402" s="98">
        <v>113.15793371320818</v>
      </c>
      <c r="R402" s="98">
        <v>100.27060740627724</v>
      </c>
      <c r="S402" s="98">
        <v>131.84281709510392</v>
      </c>
      <c r="T402" s="98">
        <v>141.7964738356163</v>
      </c>
      <c r="U402" s="98">
        <v>146.40331411488756</v>
      </c>
      <c r="V402" s="98">
        <v>204.26558895369305</v>
      </c>
      <c r="W402" s="98">
        <v>198.33146490539909</v>
      </c>
      <c r="X402" s="98">
        <v>179.5763774151668</v>
      </c>
      <c r="Y402" s="98">
        <v>171.16503046913726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75.294765804839116</v>
      </c>
      <c r="D405" s="118">
        <f t="shared" si="189"/>
        <v>73.305463704426174</v>
      </c>
      <c r="E405" s="118">
        <f t="shared" si="189"/>
        <v>77.53685166330078</v>
      </c>
      <c r="F405" s="118">
        <f t="shared" si="189"/>
        <v>71.24216649048644</v>
      </c>
      <c r="G405" s="118">
        <f t="shared" si="189"/>
        <v>71.831032922141674</v>
      </c>
      <c r="H405" s="118">
        <f t="shared" si="189"/>
        <v>75.661062173624757</v>
      </c>
      <c r="I405" s="118">
        <f t="shared" si="189"/>
        <v>67.248521796345045</v>
      </c>
      <c r="J405" s="118">
        <f t="shared" si="189"/>
        <v>66.351094301744141</v>
      </c>
      <c r="K405" s="118">
        <f t="shared" si="189"/>
        <v>62.674002612664118</v>
      </c>
      <c r="L405" s="118">
        <f t="shared" si="189"/>
        <v>66.978650390804688</v>
      </c>
      <c r="M405" s="118">
        <f t="shared" si="189"/>
        <v>59.372954911448744</v>
      </c>
      <c r="N405" s="118">
        <f t="shared" si="189"/>
        <v>48.736685358011684</v>
      </c>
      <c r="O405" s="118">
        <f t="shared" si="189"/>
        <v>42.909883291291536</v>
      </c>
      <c r="P405" s="118">
        <f t="shared" si="189"/>
        <v>36.95976974309233</v>
      </c>
      <c r="Q405" s="118">
        <f t="shared" si="189"/>
        <v>46.627546231793502</v>
      </c>
      <c r="R405" s="118">
        <f t="shared" ref="R405:V405" si="190">R406+R408+R410+R419</f>
        <v>43.7870523769814</v>
      </c>
      <c r="S405" s="118">
        <f t="shared" si="190"/>
        <v>43.832888233051179</v>
      </c>
      <c r="T405" s="118">
        <f t="shared" si="190"/>
        <v>45.179275666193519</v>
      </c>
      <c r="U405" s="118">
        <f t="shared" si="190"/>
        <v>45.419331003533443</v>
      </c>
      <c r="V405" s="118">
        <f t="shared" si="190"/>
        <v>47.505587893306036</v>
      </c>
      <c r="W405" s="118">
        <f t="shared" ref="W405:Y405" si="191">W406+W408+W410+W419</f>
        <v>46.738008441798591</v>
      </c>
      <c r="X405" s="118">
        <f t="shared" si="191"/>
        <v>42.033839561413856</v>
      </c>
      <c r="Y405" s="118">
        <f t="shared" si="191"/>
        <v>39.131033075405774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49.249317470737793</v>
      </c>
      <c r="D406" s="123">
        <f t="shared" si="192"/>
        <v>46.569412287562955</v>
      </c>
      <c r="E406" s="123">
        <f t="shared" si="192"/>
        <v>49.17601370863219</v>
      </c>
      <c r="F406" s="123">
        <f t="shared" si="192"/>
        <v>43.622940365157405</v>
      </c>
      <c r="G406" s="123">
        <f t="shared" si="192"/>
        <v>43.503502072887414</v>
      </c>
      <c r="H406" s="123">
        <f t="shared" si="192"/>
        <v>43.500473175696705</v>
      </c>
      <c r="I406" s="123">
        <f t="shared" si="192"/>
        <v>35.791039480864519</v>
      </c>
      <c r="J406" s="123">
        <f t="shared" si="192"/>
        <v>34.090887959118881</v>
      </c>
      <c r="K406" s="123">
        <f t="shared" si="192"/>
        <v>31.895325591521097</v>
      </c>
      <c r="L406" s="123">
        <f t="shared" si="192"/>
        <v>35.837924234004994</v>
      </c>
      <c r="M406" s="123">
        <f t="shared" si="192"/>
        <v>30.651762129543187</v>
      </c>
      <c r="N406" s="123">
        <f t="shared" si="192"/>
        <v>25.964051299336901</v>
      </c>
      <c r="O406" s="123">
        <f t="shared" si="192"/>
        <v>20.998756724885666</v>
      </c>
      <c r="P406" s="123">
        <f t="shared" si="192"/>
        <v>16.644840600301134</v>
      </c>
      <c r="Q406" s="123">
        <f t="shared" si="192"/>
        <v>22.583803950895408</v>
      </c>
      <c r="R406" s="123">
        <f t="shared" si="192"/>
        <v>19.464245867246852</v>
      </c>
      <c r="S406" s="123">
        <f t="shared" si="192"/>
        <v>16.786006640086416</v>
      </c>
      <c r="T406" s="123">
        <f t="shared" si="192"/>
        <v>16.782754944036551</v>
      </c>
      <c r="U406" s="123">
        <f t="shared" si="192"/>
        <v>16.013938043809379</v>
      </c>
      <c r="V406" s="123">
        <f t="shared" si="192"/>
        <v>13.659302132129836</v>
      </c>
      <c r="W406" s="123">
        <f t="shared" si="192"/>
        <v>13.971913954230105</v>
      </c>
      <c r="X406" s="123">
        <f t="shared" si="192"/>
        <v>12.096656624437379</v>
      </c>
      <c r="Y406" s="123">
        <f t="shared" si="192"/>
        <v>9.1428978788495403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49.249317470737793</v>
      </c>
      <c r="D407" s="99">
        <v>46.569412287562955</v>
      </c>
      <c r="E407" s="99">
        <v>49.17601370863219</v>
      </c>
      <c r="F407" s="99">
        <v>43.622940365157405</v>
      </c>
      <c r="G407" s="99">
        <v>43.503502072887414</v>
      </c>
      <c r="H407" s="99">
        <v>43.500473175696705</v>
      </c>
      <c r="I407" s="99">
        <v>35.791039480864519</v>
      </c>
      <c r="J407" s="99">
        <v>34.090887959118881</v>
      </c>
      <c r="K407" s="99">
        <v>31.895325591521097</v>
      </c>
      <c r="L407" s="99">
        <v>35.837924234004994</v>
      </c>
      <c r="M407" s="99">
        <v>30.651762129543187</v>
      </c>
      <c r="N407" s="99">
        <v>25.964051299336901</v>
      </c>
      <c r="O407" s="99">
        <v>20.998756724885666</v>
      </c>
      <c r="P407" s="99">
        <v>16.644840600301134</v>
      </c>
      <c r="Q407" s="99">
        <v>22.583803950895408</v>
      </c>
      <c r="R407" s="99">
        <v>19.464245867246852</v>
      </c>
      <c r="S407" s="99">
        <v>16.786006640086416</v>
      </c>
      <c r="T407" s="99">
        <v>16.782754944036551</v>
      </c>
      <c r="U407" s="99">
        <v>16.013938043809379</v>
      </c>
      <c r="V407" s="99">
        <v>13.659302132129836</v>
      </c>
      <c r="W407" s="99">
        <v>13.971913954230105</v>
      </c>
      <c r="X407" s="99">
        <v>12.096656624437379</v>
      </c>
      <c r="Y407" s="99">
        <v>9.1428978788495403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7.5527003245573321E-2</v>
      </c>
      <c r="D408" s="123">
        <f t="shared" si="193"/>
        <v>0.13335960035566585</v>
      </c>
      <c r="E408" s="123">
        <f t="shared" si="193"/>
        <v>0.24820420365470985</v>
      </c>
      <c r="F408" s="123">
        <f t="shared" si="193"/>
        <v>0.15159264496510194</v>
      </c>
      <c r="G408" s="123">
        <f t="shared" si="193"/>
        <v>0.17666354369482692</v>
      </c>
      <c r="H408" s="123">
        <f t="shared" si="193"/>
        <v>0.33302047027882498</v>
      </c>
      <c r="I408" s="123">
        <f t="shared" si="193"/>
        <v>0.48691881414749494</v>
      </c>
      <c r="J408" s="123">
        <f t="shared" si="193"/>
        <v>0.3587115991341529</v>
      </c>
      <c r="K408" s="123">
        <f t="shared" si="193"/>
        <v>0.42550507425632283</v>
      </c>
      <c r="L408" s="123">
        <f t="shared" si="193"/>
        <v>0.58860780873435792</v>
      </c>
      <c r="M408" s="123">
        <f t="shared" si="193"/>
        <v>0.59962765384073657</v>
      </c>
      <c r="N408" s="123">
        <f t="shared" si="193"/>
        <v>1.2125516791819779</v>
      </c>
      <c r="O408" s="123">
        <f t="shared" si="193"/>
        <v>0.78475918581147852</v>
      </c>
      <c r="P408" s="123">
        <f t="shared" si="193"/>
        <v>0.54745410142129447</v>
      </c>
      <c r="Q408" s="123">
        <f t="shared" si="193"/>
        <v>0.86673939518465115</v>
      </c>
      <c r="R408" s="123">
        <f t="shared" si="193"/>
        <v>0.87653827139819152</v>
      </c>
      <c r="S408" s="123">
        <f t="shared" si="193"/>
        <v>1.0185790757217703</v>
      </c>
      <c r="T408" s="123">
        <f t="shared" si="193"/>
        <v>1.3985070861078024</v>
      </c>
      <c r="U408" s="123">
        <f t="shared" si="193"/>
        <v>1.9303358271224955</v>
      </c>
      <c r="V408" s="123">
        <f t="shared" si="193"/>
        <v>1.089586670547773</v>
      </c>
      <c r="W408" s="123">
        <f t="shared" si="193"/>
        <v>3.4970594466930285</v>
      </c>
      <c r="X408" s="123">
        <f t="shared" si="193"/>
        <v>2.7897005771008661</v>
      </c>
      <c r="Y408" s="123">
        <f t="shared" si="193"/>
        <v>1.7982331118958363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7.5527003245573321E-2</v>
      </c>
      <c r="D409" s="99">
        <f>RES_hhdet_in_fecs!D147</f>
        <v>0.13335960035566585</v>
      </c>
      <c r="E409" s="99">
        <f>RES_hhdet_in_fecs!E147</f>
        <v>0.24820420365470985</v>
      </c>
      <c r="F409" s="99">
        <f>RES_hhdet_in_fecs!F147</f>
        <v>0.15159264496510194</v>
      </c>
      <c r="G409" s="99">
        <f>RES_hhdet_in_fecs!G147</f>
        <v>0.17666354369482692</v>
      </c>
      <c r="H409" s="99">
        <f>RES_hhdet_in_fecs!H147</f>
        <v>0.33302047027882498</v>
      </c>
      <c r="I409" s="99">
        <f>RES_hhdet_in_fecs!I147</f>
        <v>0.48691881414749494</v>
      </c>
      <c r="J409" s="99">
        <f>RES_hhdet_in_fecs!J147</f>
        <v>0.3587115991341529</v>
      </c>
      <c r="K409" s="99">
        <f>RES_hhdet_in_fecs!K147</f>
        <v>0.42550507425632283</v>
      </c>
      <c r="L409" s="99">
        <f>RES_hhdet_in_fecs!L147</f>
        <v>0.58860780873435792</v>
      </c>
      <c r="M409" s="99">
        <f>RES_hhdet_in_fecs!M147</f>
        <v>0.59962765384073657</v>
      </c>
      <c r="N409" s="99">
        <f>RES_hhdet_in_fecs!N147</f>
        <v>1.2125516791819779</v>
      </c>
      <c r="O409" s="99">
        <f>RES_hhdet_in_fecs!O147</f>
        <v>0.78475918581147852</v>
      </c>
      <c r="P409" s="99">
        <f>RES_hhdet_in_fecs!P147</f>
        <v>0.54745410142129447</v>
      </c>
      <c r="Q409" s="99">
        <f>RES_hhdet_in_fecs!Q147</f>
        <v>0.86673939518465115</v>
      </c>
      <c r="R409" s="99">
        <f>RES_hhdet_in_fecs!R147</f>
        <v>0.87653827139819152</v>
      </c>
      <c r="S409" s="99">
        <f>RES_hhdet_in_fecs!S147</f>
        <v>1.0185790757217703</v>
      </c>
      <c r="T409" s="99">
        <f>RES_hhdet_in_fecs!T147</f>
        <v>1.3985070861078024</v>
      </c>
      <c r="U409" s="99">
        <f>RES_hhdet_in_fecs!U147</f>
        <v>1.9303358271224955</v>
      </c>
      <c r="V409" s="99">
        <f>RES_hhdet_in_fecs!V147</f>
        <v>1.089586670547773</v>
      </c>
      <c r="W409" s="99">
        <f>RES_hhdet_in_fecs!W147</f>
        <v>3.4970594466930285</v>
      </c>
      <c r="X409" s="99">
        <f>RES_hhdet_in_fecs!X147</f>
        <v>2.7897005771008661</v>
      </c>
      <c r="Y409" s="99">
        <f>RES_hhdet_in_fecs!Y147</f>
        <v>1.7982331118958363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18.196108298616998</v>
      </c>
      <c r="D410" s="123">
        <v>18.467717086113272</v>
      </c>
      <c r="E410" s="123">
        <v>19.846731373721465</v>
      </c>
      <c r="F410" s="123">
        <v>19.441074876872758</v>
      </c>
      <c r="G410" s="123">
        <v>20.048778230188852</v>
      </c>
      <c r="H410" s="123">
        <v>23.393032234290853</v>
      </c>
      <c r="I410" s="123">
        <v>22.765384283788478</v>
      </c>
      <c r="J410" s="123">
        <v>24.272228441910048</v>
      </c>
      <c r="K410" s="123">
        <v>23.444198061433696</v>
      </c>
      <c r="L410" s="123">
        <v>23.437254901026602</v>
      </c>
      <c r="M410" s="123">
        <v>22.222942990245745</v>
      </c>
      <c r="N410" s="123">
        <v>16.803378465734806</v>
      </c>
      <c r="O410" s="123">
        <v>16.312897476083119</v>
      </c>
      <c r="P410" s="123">
        <v>15.647913294710301</v>
      </c>
      <c r="Q410" s="123">
        <v>18.630159997734612</v>
      </c>
      <c r="R410" s="123">
        <v>18.935790930776509</v>
      </c>
      <c r="S410" s="123">
        <v>19.849394388482189</v>
      </c>
      <c r="T410" s="123">
        <v>20.370038221699343</v>
      </c>
      <c r="U410" s="123">
        <v>20.674083594374483</v>
      </c>
      <c r="V410" s="123">
        <v>22.628782922669036</v>
      </c>
      <c r="W410" s="123">
        <v>19.92169459975182</v>
      </c>
      <c r="X410" s="123">
        <v>19.008559194978798</v>
      </c>
      <c r="Y410" s="123">
        <v>20.181944774167338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19.519394441594503</v>
      </c>
      <c r="D411" s="99">
        <v>21.224120428132871</v>
      </c>
      <c r="E411" s="99">
        <v>21.039390501652679</v>
      </c>
      <c r="F411" s="99">
        <v>18.937089301117545</v>
      </c>
      <c r="G411" s="99">
        <v>23.905464838496787</v>
      </c>
      <c r="H411" s="99">
        <v>25.985222697783573</v>
      </c>
      <c r="I411" s="99">
        <v>23.138325665027136</v>
      </c>
      <c r="J411" s="99">
        <v>23.179474140549779</v>
      </c>
      <c r="K411" s="99">
        <v>24.028053304100947</v>
      </c>
      <c r="L411" s="99">
        <v>30.525404163228259</v>
      </c>
      <c r="M411" s="99">
        <v>23.095178697144</v>
      </c>
      <c r="N411" s="99">
        <v>16.627344569125562</v>
      </c>
      <c r="O411" s="99">
        <v>17.330895338031123</v>
      </c>
      <c r="P411" s="99">
        <v>14.890018713963219</v>
      </c>
      <c r="Q411" s="99">
        <v>15.041717300235787</v>
      </c>
      <c r="R411" s="99">
        <v>13.398245537101602</v>
      </c>
      <c r="S411" s="99">
        <v>18.70234132378955</v>
      </c>
      <c r="T411" s="99">
        <v>20.440393197708428</v>
      </c>
      <c r="U411" s="99">
        <v>21.326298641588114</v>
      </c>
      <c r="V411" s="99">
        <v>16.746235282346895</v>
      </c>
      <c r="W411" s="99">
        <v>17.460879173165967</v>
      </c>
      <c r="X411" s="99">
        <v>17.032046029446395</v>
      </c>
      <c r="Y411" s="99">
        <v>17.33395638592102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18.342283359295116</v>
      </c>
      <c r="D415" s="102">
        <v>17.94181948557938</v>
      </c>
      <c r="E415" s="102">
        <v>19.75707579088159</v>
      </c>
      <c r="F415" s="102">
        <v>19.490573460205859</v>
      </c>
      <c r="G415" s="102">
        <v>19.74294883771427</v>
      </c>
      <c r="H415" s="102">
        <v>23.189725518060506</v>
      </c>
      <c r="I415" s="102">
        <v>23.055241391186783</v>
      </c>
      <c r="J415" s="102">
        <v>24.928233609680483</v>
      </c>
      <c r="K415" s="102">
        <v>23.868216211788891</v>
      </c>
      <c r="L415" s="102">
        <v>23.283158098530752</v>
      </c>
      <c r="M415" s="102">
        <v>22.637638592652515</v>
      </c>
      <c r="N415" s="102">
        <v>17.487879721890078</v>
      </c>
      <c r="O415" s="102">
        <v>16.514875440878971</v>
      </c>
      <c r="P415" s="102">
        <v>16.043694291996161</v>
      </c>
      <c r="Q415" s="102">
        <v>19.049717608119913</v>
      </c>
      <c r="R415" s="102">
        <v>19.581395276578654</v>
      </c>
      <c r="S415" s="102">
        <v>20.292664162891633</v>
      </c>
      <c r="T415" s="102">
        <v>20.800218231973336</v>
      </c>
      <c r="U415" s="102">
        <v>21.08753804437324</v>
      </c>
      <c r="V415" s="102">
        <v>23.394725999112723</v>
      </c>
      <c r="W415" s="102">
        <v>20.465301610503545</v>
      </c>
      <c r="X415" s="102">
        <v>19.612668634256725</v>
      </c>
      <c r="Y415" s="102">
        <v>20.851818705831256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12.561396297328711</v>
      </c>
      <c r="D416" s="105">
        <v>12.266363338506414</v>
      </c>
      <c r="E416" s="105">
        <v>13.935310074482034</v>
      </c>
      <c r="F416" s="105">
        <v>0</v>
      </c>
      <c r="G416" s="105">
        <v>13.3558073692175</v>
      </c>
      <c r="H416" s="105">
        <v>16.378652208785709</v>
      </c>
      <c r="I416" s="105">
        <v>15.85004322613497</v>
      </c>
      <c r="J416" s="105">
        <v>17.520768467990536</v>
      </c>
      <c r="K416" s="105">
        <v>16.646034374105316</v>
      </c>
      <c r="L416" s="105">
        <v>16.195211271400844</v>
      </c>
      <c r="M416" s="105">
        <v>16.142680493856059</v>
      </c>
      <c r="N416" s="105">
        <v>11.899749562983535</v>
      </c>
      <c r="O416" s="105">
        <v>11.494175646667044</v>
      </c>
      <c r="P416" s="105">
        <v>11.428153519702851</v>
      </c>
      <c r="Q416" s="105">
        <v>14.410382998260326</v>
      </c>
      <c r="R416" s="105">
        <v>14.928793541349332</v>
      </c>
      <c r="S416" s="105">
        <v>15.542991069423872</v>
      </c>
      <c r="T416" s="105">
        <v>16.144845685380293</v>
      </c>
      <c r="U416" s="105">
        <v>16.519256197975931</v>
      </c>
      <c r="V416" s="105">
        <v>18.670418593433425</v>
      </c>
      <c r="W416" s="105">
        <v>16.191658979025739</v>
      </c>
      <c r="X416" s="105">
        <v>15.907192741086142</v>
      </c>
      <c r="Y416" s="105">
        <v>17.407876211084574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4.2850711803545245</v>
      </c>
      <c r="D417" s="99">
        <v>4.0992884489480961</v>
      </c>
      <c r="E417" s="99">
        <v>5.5126112592357979</v>
      </c>
      <c r="F417" s="99">
        <v>0</v>
      </c>
      <c r="G417" s="99">
        <v>4.0107921824591752</v>
      </c>
      <c r="H417" s="99">
        <v>6.3490583675281567</v>
      </c>
      <c r="I417" s="99">
        <v>5.1342851710670177</v>
      </c>
      <c r="J417" s="99">
        <v>6.3679627639261822</v>
      </c>
      <c r="K417" s="99">
        <v>5.6431117452263369</v>
      </c>
      <c r="L417" s="99">
        <v>5.2815348495026564</v>
      </c>
      <c r="M417" s="99">
        <v>5.923146251167676</v>
      </c>
      <c r="N417" s="99">
        <v>2.7721575951426534</v>
      </c>
      <c r="O417" s="99">
        <v>2.817084485394445</v>
      </c>
      <c r="P417" s="99">
        <v>2.8159661983501851</v>
      </c>
      <c r="Q417" s="99">
        <v>5.0762690772396875</v>
      </c>
      <c r="R417" s="99">
        <v>5.061621358442685</v>
      </c>
      <c r="S417" s="99">
        <v>4.9455456280262675</v>
      </c>
      <c r="T417" s="99">
        <v>5.2043066114944123</v>
      </c>
      <c r="U417" s="99">
        <v>5.1834898169014805</v>
      </c>
      <c r="V417" s="99">
        <v>6.2583555174367902</v>
      </c>
      <c r="W417" s="99">
        <v>4.3671112399675343</v>
      </c>
      <c r="X417" s="99">
        <v>4.9675528812806267</v>
      </c>
      <c r="Y417" s="99">
        <v>6.5945232945408279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8.2763251169741885</v>
      </c>
      <c r="D418" s="99">
        <v>8.1670748895583163</v>
      </c>
      <c r="E418" s="99">
        <v>8.4226988152462354</v>
      </c>
      <c r="F418" s="99">
        <v>0</v>
      </c>
      <c r="G418" s="99">
        <v>9.345015186758328</v>
      </c>
      <c r="H418" s="99">
        <v>10.029593841257554</v>
      </c>
      <c r="I418" s="99">
        <v>10.715758055067953</v>
      </c>
      <c r="J418" s="99">
        <v>11.152805704064352</v>
      </c>
      <c r="K418" s="99">
        <v>11.002922628878975</v>
      </c>
      <c r="L418" s="99">
        <v>10.913676421898188</v>
      </c>
      <c r="M418" s="99">
        <v>10.219534242688386</v>
      </c>
      <c r="N418" s="99">
        <v>9.1275919678408819</v>
      </c>
      <c r="O418" s="99">
        <v>8.6770911612725996</v>
      </c>
      <c r="P418" s="99">
        <v>8.6121873213526658</v>
      </c>
      <c r="Q418" s="99">
        <v>9.3341139210206396</v>
      </c>
      <c r="R418" s="99">
        <v>9.8671721829066481</v>
      </c>
      <c r="S418" s="99">
        <v>10.597445441397603</v>
      </c>
      <c r="T418" s="99">
        <v>10.94053907388588</v>
      </c>
      <c r="U418" s="99">
        <v>11.335766381074452</v>
      </c>
      <c r="V418" s="99">
        <v>12.412063075996636</v>
      </c>
      <c r="W418" s="99">
        <v>11.824547739058207</v>
      </c>
      <c r="X418" s="99">
        <v>10.939639859805517</v>
      </c>
      <c r="Y418" s="99">
        <v>10.813352916543749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7.7738130322387535</v>
      </c>
      <c r="D419" s="123">
        <v>8.1349747303942728</v>
      </c>
      <c r="E419" s="123">
        <v>8.2659023772924201</v>
      </c>
      <c r="F419" s="123">
        <v>8.0265586034911838</v>
      </c>
      <c r="G419" s="123">
        <v>8.1020890753705821</v>
      </c>
      <c r="H419" s="123">
        <v>8.4345362933583807</v>
      </c>
      <c r="I419" s="123">
        <v>8.2051792175445541</v>
      </c>
      <c r="J419" s="123">
        <v>7.6292663015810582</v>
      </c>
      <c r="K419" s="123">
        <v>6.9089738854530029</v>
      </c>
      <c r="L419" s="123">
        <v>7.1148634470387266</v>
      </c>
      <c r="M419" s="123">
        <v>5.8986221378190731</v>
      </c>
      <c r="N419" s="123">
        <v>4.7567039137580016</v>
      </c>
      <c r="O419" s="123">
        <v>4.8134699045112743</v>
      </c>
      <c r="P419" s="123">
        <v>4.1195617466596017</v>
      </c>
      <c r="Q419" s="123">
        <v>4.5468428879788254</v>
      </c>
      <c r="R419" s="123">
        <v>4.5104773075598459</v>
      </c>
      <c r="S419" s="123">
        <v>6.1789081287608001</v>
      </c>
      <c r="T419" s="123">
        <v>6.6279754143498169</v>
      </c>
      <c r="U419" s="123">
        <v>6.8009735382270868</v>
      </c>
      <c r="V419" s="123">
        <v>10.127916167959389</v>
      </c>
      <c r="W419" s="123">
        <v>9.3473404411236398</v>
      </c>
      <c r="X419" s="123">
        <v>8.138923164896811</v>
      </c>
      <c r="Y419" s="123">
        <v>8.0079573104930617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7.9201365271178235</v>
      </c>
      <c r="D420" s="99">
        <v>8.1349747303942728</v>
      </c>
      <c r="E420" s="99">
        <v>8.2659023772924201</v>
      </c>
      <c r="F420" s="99">
        <v>8.202975410973691</v>
      </c>
      <c r="G420" s="99">
        <v>8.6479052695350909</v>
      </c>
      <c r="H420" s="99">
        <v>9.076722216560821</v>
      </c>
      <c r="I420" s="99">
        <v>8.6586741596554031</v>
      </c>
      <c r="J420" s="99">
        <v>7.854353488505974</v>
      </c>
      <c r="K420" s="99">
        <v>7.8430287017613152</v>
      </c>
      <c r="L420" s="99">
        <v>8.1420749560327188</v>
      </c>
      <c r="M420" s="99">
        <v>6.4708362211842969</v>
      </c>
      <c r="N420" s="99">
        <v>5.1099386553627415</v>
      </c>
      <c r="O420" s="99">
        <v>5.2957382387980587</v>
      </c>
      <c r="P420" s="99">
        <v>4.811641132187833</v>
      </c>
      <c r="Q420" s="99">
        <v>5.3158980146212</v>
      </c>
      <c r="R420" s="99">
        <v>4.954355778060143</v>
      </c>
      <c r="S420" s="99">
        <v>6.9293024754801351</v>
      </c>
      <c r="T420" s="99">
        <v>7.7083832899733462</v>
      </c>
      <c r="U420" s="99">
        <v>8.1258591603377983</v>
      </c>
      <c r="V420" s="99">
        <v>11.610312789059138</v>
      </c>
      <c r="W420" s="99">
        <v>11.308367759026988</v>
      </c>
      <c r="X420" s="99">
        <v>10.159066392184343</v>
      </c>
      <c r="Y420" s="99">
        <v>9.7285731303723555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6.8836784383910734</v>
      </c>
      <c r="D421" s="110">
        <v>0</v>
      </c>
      <c r="E421" s="110">
        <v>0</v>
      </c>
      <c r="F421" s="110">
        <v>6.9265479215414372</v>
      </c>
      <c r="G421" s="110">
        <v>6.4646404928770567</v>
      </c>
      <c r="H421" s="110">
        <v>6.4052287760386752</v>
      </c>
      <c r="I421" s="110">
        <v>6.8924307009078856</v>
      </c>
      <c r="J421" s="110">
        <v>6.9821406391719192</v>
      </c>
      <c r="K421" s="110">
        <v>5.4360412905052797</v>
      </c>
      <c r="L421" s="110">
        <v>5.5199824199164738</v>
      </c>
      <c r="M421" s="110">
        <v>5.2085992725845411</v>
      </c>
      <c r="N421" s="110">
        <v>4.3182056138348779</v>
      </c>
      <c r="O421" s="110">
        <v>3.7740177665339307</v>
      </c>
      <c r="P421" s="110">
        <v>3.6017559745161973</v>
      </c>
      <c r="Q421" s="110">
        <v>3.933545761669083</v>
      </c>
      <c r="R421" s="110">
        <v>4.0984796111838806</v>
      </c>
      <c r="S421" s="110">
        <v>4.8684368420987747</v>
      </c>
      <c r="T421" s="110">
        <v>5.2079540337049233</v>
      </c>
      <c r="U421" s="110">
        <v>5.379326606636381</v>
      </c>
      <c r="V421" s="110">
        <v>9.013562845891304</v>
      </c>
      <c r="W421" s="110">
        <v>7.7444295312516473</v>
      </c>
      <c r="X421" s="110">
        <v>6.9836144529378279</v>
      </c>
      <c r="Y421" s="110">
        <v>6.8211824552523748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90.318804407751344</v>
      </c>
      <c r="D423" s="118">
        <f t="shared" si="194"/>
        <v>90.899446437660103</v>
      </c>
      <c r="E423" s="118">
        <f t="shared" si="194"/>
        <v>101.20891504304868</v>
      </c>
      <c r="F423" s="118">
        <f t="shared" si="194"/>
        <v>95.603752114960514</v>
      </c>
      <c r="G423" s="118">
        <f t="shared" si="194"/>
        <v>100.38669106310195</v>
      </c>
      <c r="H423" s="118">
        <f t="shared" si="194"/>
        <v>107.41429749634625</v>
      </c>
      <c r="I423" s="118">
        <f t="shared" si="194"/>
        <v>95.849735373966482</v>
      </c>
      <c r="J423" s="118">
        <f t="shared" si="194"/>
        <v>96.392867113921739</v>
      </c>
      <c r="K423" s="118">
        <f t="shared" si="194"/>
        <v>94.263001941071067</v>
      </c>
      <c r="L423" s="118">
        <f t="shared" si="194"/>
        <v>108.05791970564088</v>
      </c>
      <c r="M423" s="118">
        <f t="shared" si="194"/>
        <v>98.586533357872867</v>
      </c>
      <c r="N423" s="118">
        <f t="shared" si="194"/>
        <v>89.229840865774051</v>
      </c>
      <c r="O423" s="118">
        <f t="shared" si="194"/>
        <v>78.213319220924589</v>
      </c>
      <c r="P423" s="118">
        <f t="shared" si="194"/>
        <v>67.986120086018857</v>
      </c>
      <c r="Q423" s="118">
        <f t="shared" si="194"/>
        <v>94.446494273931123</v>
      </c>
      <c r="R423" s="118">
        <f t="shared" ref="R423:V423" si="195">R424+R426+R428+R437</f>
        <v>84.565917141869861</v>
      </c>
      <c r="S423" s="118">
        <f t="shared" si="195"/>
        <v>78.001587432649288</v>
      </c>
      <c r="T423" s="118">
        <f t="shared" si="195"/>
        <v>80.489085922669588</v>
      </c>
      <c r="U423" s="118">
        <f t="shared" si="195"/>
        <v>80.574829348083554</v>
      </c>
      <c r="V423" s="118">
        <f t="shared" si="195"/>
        <v>74.086798003694696</v>
      </c>
      <c r="W423" s="118">
        <f t="shared" ref="W423:Y423" si="196">W424+W426+W428+W437</f>
        <v>82.440647678852315</v>
      </c>
      <c r="X423" s="118">
        <f t="shared" si="196"/>
        <v>73.319043263052365</v>
      </c>
      <c r="Y423" s="118">
        <f t="shared" si="196"/>
        <v>61.085639758137553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74.778935979080444</v>
      </c>
      <c r="D424" s="123">
        <f t="shared" si="197"/>
        <v>75.184607640869601</v>
      </c>
      <c r="E424" s="123">
        <f t="shared" si="197"/>
        <v>84.197662224317952</v>
      </c>
      <c r="F424" s="123">
        <f t="shared" si="197"/>
        <v>78.981564930719969</v>
      </c>
      <c r="G424" s="123">
        <f t="shared" si="197"/>
        <v>83.112006697877291</v>
      </c>
      <c r="H424" s="123">
        <f t="shared" si="197"/>
        <v>87.514849393040095</v>
      </c>
      <c r="I424" s="123">
        <f t="shared" si="197"/>
        <v>75.691054704601783</v>
      </c>
      <c r="J424" s="123">
        <f t="shared" si="197"/>
        <v>75.692321311891462</v>
      </c>
      <c r="K424" s="123">
        <f t="shared" si="197"/>
        <v>74.286466792749835</v>
      </c>
      <c r="L424" s="123">
        <f t="shared" si="197"/>
        <v>87.490824794838773</v>
      </c>
      <c r="M424" s="123">
        <f t="shared" si="197"/>
        <v>79.036018576886633</v>
      </c>
      <c r="N424" s="123">
        <f t="shared" si="197"/>
        <v>71.353584963866965</v>
      </c>
      <c r="O424" s="123">
        <f t="shared" si="197"/>
        <v>62.005231569784833</v>
      </c>
      <c r="P424" s="123">
        <f t="shared" si="197"/>
        <v>52.793945242151771</v>
      </c>
      <c r="Q424" s="123">
        <f t="shared" si="197"/>
        <v>75.47706891168653</v>
      </c>
      <c r="R424" s="123">
        <f t="shared" si="197"/>
        <v>65.066730231324613</v>
      </c>
      <c r="S424" s="123">
        <f t="shared" si="197"/>
        <v>56.115170487372367</v>
      </c>
      <c r="T424" s="123">
        <f t="shared" si="197"/>
        <v>56.105950127857497</v>
      </c>
      <c r="U424" s="123">
        <f t="shared" si="197"/>
        <v>53.537489562554526</v>
      </c>
      <c r="V424" s="123">
        <f t="shared" si="197"/>
        <v>45.799805618957365</v>
      </c>
      <c r="W424" s="123">
        <f t="shared" si="197"/>
        <v>47.579646260249959</v>
      </c>
      <c r="X424" s="123">
        <f t="shared" si="197"/>
        <v>42.042061006919916</v>
      </c>
      <c r="Y424" s="123">
        <f t="shared" si="197"/>
        <v>32.512066529956918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74.778935979080444</v>
      </c>
      <c r="D425" s="99">
        <v>75.184607640869601</v>
      </c>
      <c r="E425" s="99">
        <v>84.197662224317952</v>
      </c>
      <c r="F425" s="99">
        <v>78.981564930719969</v>
      </c>
      <c r="G425" s="99">
        <v>83.112006697877291</v>
      </c>
      <c r="H425" s="99">
        <v>87.514849393040095</v>
      </c>
      <c r="I425" s="99">
        <v>75.691054704601783</v>
      </c>
      <c r="J425" s="99">
        <v>75.692321311891462</v>
      </c>
      <c r="K425" s="99">
        <v>74.286466792749835</v>
      </c>
      <c r="L425" s="99">
        <v>87.490824794838773</v>
      </c>
      <c r="M425" s="99">
        <v>79.036018576886633</v>
      </c>
      <c r="N425" s="99">
        <v>71.353584963866965</v>
      </c>
      <c r="O425" s="99">
        <v>62.005231569784833</v>
      </c>
      <c r="P425" s="99">
        <v>52.793945242151771</v>
      </c>
      <c r="Q425" s="99">
        <v>75.47706891168653</v>
      </c>
      <c r="R425" s="99">
        <v>65.066730231324613</v>
      </c>
      <c r="S425" s="99">
        <v>56.115170487372367</v>
      </c>
      <c r="T425" s="99">
        <v>56.105950127857497</v>
      </c>
      <c r="U425" s="99">
        <v>53.537489562554526</v>
      </c>
      <c r="V425" s="99">
        <v>45.799805618957365</v>
      </c>
      <c r="W425" s="99">
        <v>47.579646260249959</v>
      </c>
      <c r="X425" s="99">
        <v>42.042061006919916</v>
      </c>
      <c r="Y425" s="99">
        <v>32.512066529956918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0.16400487589975768</v>
      </c>
      <c r="D426" s="123">
        <f t="shared" si="198"/>
        <v>0.30123996178968393</v>
      </c>
      <c r="E426" s="123">
        <f t="shared" si="198"/>
        <v>0.58267080415893413</v>
      </c>
      <c r="F426" s="123">
        <f t="shared" si="198"/>
        <v>0.36942366089506262</v>
      </c>
      <c r="G426" s="123">
        <f t="shared" si="198"/>
        <v>0.44653189945683408</v>
      </c>
      <c r="H426" s="123">
        <f t="shared" si="198"/>
        <v>0.87230268840925462</v>
      </c>
      <c r="I426" s="123">
        <f t="shared" si="198"/>
        <v>1.3207219312823932</v>
      </c>
      <c r="J426" s="123">
        <f t="shared" si="198"/>
        <v>1.0069720428122437</v>
      </c>
      <c r="K426" s="123">
        <f t="shared" si="198"/>
        <v>1.2357114209984674</v>
      </c>
      <c r="L426" s="123">
        <f t="shared" si="198"/>
        <v>1.7677066396923968</v>
      </c>
      <c r="M426" s="123">
        <f t="shared" si="198"/>
        <v>1.8688920909503004</v>
      </c>
      <c r="N426" s="123">
        <f t="shared" si="198"/>
        <v>3.9388711267238312</v>
      </c>
      <c r="O426" s="123">
        <f t="shared" si="198"/>
        <v>2.6665698956602197</v>
      </c>
      <c r="P426" s="123">
        <f t="shared" si="198"/>
        <v>1.9438983240037053</v>
      </c>
      <c r="Q426" s="123">
        <f t="shared" si="198"/>
        <v>3.1792929016771847</v>
      </c>
      <c r="R426" s="123">
        <f t="shared" si="198"/>
        <v>3.2375165584032444</v>
      </c>
      <c r="S426" s="123">
        <f t="shared" si="198"/>
        <v>3.7650246632397715</v>
      </c>
      <c r="T426" s="123">
        <f t="shared" si="198"/>
        <v>5.1737601701821143</v>
      </c>
      <c r="U426" s="123">
        <f t="shared" si="198"/>
        <v>7.1479848462559721</v>
      </c>
      <c r="V426" s="123">
        <f t="shared" si="198"/>
        <v>4.0455681131888461</v>
      </c>
      <c r="W426" s="123">
        <f t="shared" si="198"/>
        <v>13.098728192610432</v>
      </c>
      <c r="X426" s="123">
        <f t="shared" si="198"/>
        <v>10.562782293045172</v>
      </c>
      <c r="Y426" s="123">
        <f t="shared" si="198"/>
        <v>6.8912541109597223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0.16400487589975768</v>
      </c>
      <c r="D427" s="99">
        <f>RES_hhdet_in_tess!D147</f>
        <v>0.30123996178968393</v>
      </c>
      <c r="E427" s="99">
        <f>RES_hhdet_in_tess!E147</f>
        <v>0.58267080415893413</v>
      </c>
      <c r="F427" s="99">
        <f>RES_hhdet_in_tess!F147</f>
        <v>0.36942366089506262</v>
      </c>
      <c r="G427" s="99">
        <f>RES_hhdet_in_tess!G147</f>
        <v>0.44653189945683408</v>
      </c>
      <c r="H427" s="99">
        <f>RES_hhdet_in_tess!H147</f>
        <v>0.87230268840925462</v>
      </c>
      <c r="I427" s="99">
        <f>RES_hhdet_in_tess!I147</f>
        <v>1.3207219312823932</v>
      </c>
      <c r="J427" s="99">
        <f>RES_hhdet_in_tess!J147</f>
        <v>1.0069720428122437</v>
      </c>
      <c r="K427" s="99">
        <f>RES_hhdet_in_tess!K147</f>
        <v>1.2357114209984674</v>
      </c>
      <c r="L427" s="99">
        <f>RES_hhdet_in_tess!L147</f>
        <v>1.7677066396923968</v>
      </c>
      <c r="M427" s="99">
        <f>RES_hhdet_in_tess!M147</f>
        <v>1.8688920909503004</v>
      </c>
      <c r="N427" s="99">
        <f>RES_hhdet_in_tess!N147</f>
        <v>3.9388711267238312</v>
      </c>
      <c r="O427" s="99">
        <f>RES_hhdet_in_tess!O147</f>
        <v>2.6665698956602197</v>
      </c>
      <c r="P427" s="99">
        <f>RES_hhdet_in_tess!P147</f>
        <v>1.9438983240037053</v>
      </c>
      <c r="Q427" s="99">
        <f>RES_hhdet_in_tess!Q147</f>
        <v>3.1792929016771847</v>
      </c>
      <c r="R427" s="99">
        <f>RES_hhdet_in_tess!R147</f>
        <v>3.2375165584032444</v>
      </c>
      <c r="S427" s="99">
        <f>RES_hhdet_in_tess!S147</f>
        <v>3.7650246632397715</v>
      </c>
      <c r="T427" s="99">
        <f>RES_hhdet_in_tess!T147</f>
        <v>5.1737601701821143</v>
      </c>
      <c r="U427" s="99">
        <f>RES_hhdet_in_tess!U147</f>
        <v>7.1479848462559721</v>
      </c>
      <c r="V427" s="99">
        <f>RES_hhdet_in_tess!V147</f>
        <v>4.0455681131888461</v>
      </c>
      <c r="W427" s="99">
        <f>RES_hhdet_in_tess!W147</f>
        <v>13.098728192610432</v>
      </c>
      <c r="X427" s="99">
        <f>RES_hhdet_in_tess!X147</f>
        <v>10.562782293045172</v>
      </c>
      <c r="Y427" s="99">
        <f>RES_hhdet_in_tess!Y147</f>
        <v>6.8912541109597223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10.707512501570349</v>
      </c>
      <c r="D428" s="123">
        <v>10.695579700076623</v>
      </c>
      <c r="E428" s="123">
        <v>11.631842945529367</v>
      </c>
      <c r="F428" s="123">
        <v>11.429567611680168</v>
      </c>
      <c r="G428" s="123">
        <v>11.844821625221833</v>
      </c>
      <c r="H428" s="123">
        <v>13.859276836133008</v>
      </c>
      <c r="I428" s="123">
        <v>13.759155766703381</v>
      </c>
      <c r="J428" s="123">
        <v>14.939433211322816</v>
      </c>
      <c r="K428" s="123">
        <v>14.347089418594491</v>
      </c>
      <c r="L428" s="123">
        <v>14.270802380767019</v>
      </c>
      <c r="M428" s="123">
        <v>13.819364771383174</v>
      </c>
      <c r="N428" s="123">
        <v>10.81143284245073</v>
      </c>
      <c r="O428" s="123">
        <v>10.509814619892715</v>
      </c>
      <c r="P428" s="123">
        <v>10.444695503453394</v>
      </c>
      <c r="Q428" s="123">
        <v>12.691320291203478</v>
      </c>
      <c r="R428" s="123">
        <v>13.165878415349724</v>
      </c>
      <c r="S428" s="123">
        <v>14.079067497179809</v>
      </c>
      <c r="T428" s="123">
        <v>14.743124617228657</v>
      </c>
      <c r="U428" s="123">
        <v>15.185523863597606</v>
      </c>
      <c r="V428" s="123">
        <v>16.845179955735599</v>
      </c>
      <c r="W428" s="123">
        <v>15.014318698001118</v>
      </c>
      <c r="X428" s="123">
        <v>14.610549569048532</v>
      </c>
      <c r="Y428" s="123">
        <v>15.740040948945394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10.280870943044297</v>
      </c>
      <c r="D429" s="99">
        <v>11.248085773656152</v>
      </c>
      <c r="E429" s="99">
        <v>11.228470655240242</v>
      </c>
      <c r="F429" s="99">
        <v>10.178133523382717</v>
      </c>
      <c r="G429" s="99">
        <v>12.948918191104314</v>
      </c>
      <c r="H429" s="99">
        <v>14.194363284529276</v>
      </c>
      <c r="I429" s="99">
        <v>12.755824020562736</v>
      </c>
      <c r="J429" s="99">
        <v>12.914340909204057</v>
      </c>
      <c r="K429" s="99">
        <v>13.555026774927745</v>
      </c>
      <c r="L429" s="99">
        <v>17.47062899663845</v>
      </c>
      <c r="M429" s="99">
        <v>13.604025038964862</v>
      </c>
      <c r="N429" s="99">
        <v>10.252220099627204</v>
      </c>
      <c r="O429" s="99">
        <v>11.383951157179315</v>
      </c>
      <c r="P429" s="99">
        <v>10.507760685217313</v>
      </c>
      <c r="Q429" s="99">
        <v>11.276154508203945</v>
      </c>
      <c r="R429" s="99">
        <v>10.426295392908534</v>
      </c>
      <c r="S429" s="99">
        <v>15.05057916414057</v>
      </c>
      <c r="T429" s="99">
        <v>16.935966223855036</v>
      </c>
      <c r="U429" s="99">
        <v>18.102463424218321</v>
      </c>
      <c r="V429" s="99">
        <v>14.482094716545182</v>
      </c>
      <c r="W429" s="99">
        <v>15.271450142043776</v>
      </c>
      <c r="X429" s="99">
        <v>14.937193129196112</v>
      </c>
      <c r="Y429" s="99">
        <v>15.222998753728303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10.791207432138462</v>
      </c>
      <c r="D433" s="102">
        <v>10.580237777227101</v>
      </c>
      <c r="E433" s="102">
        <v>11.680384326980244</v>
      </c>
      <c r="F433" s="102">
        <v>11.55247631678081</v>
      </c>
      <c r="G433" s="102">
        <v>11.734481963111751</v>
      </c>
      <c r="H433" s="102">
        <v>13.823729023991238</v>
      </c>
      <c r="I433" s="102">
        <v>13.787067748135225</v>
      </c>
      <c r="J433" s="102">
        <v>14.960209518425268</v>
      </c>
      <c r="K433" s="102">
        <v>14.38293521192988</v>
      </c>
      <c r="L433" s="102">
        <v>14.096413436036306</v>
      </c>
      <c r="M433" s="102">
        <v>13.827650199559166</v>
      </c>
      <c r="N433" s="102">
        <v>10.837521171438423</v>
      </c>
      <c r="O433" s="102">
        <v>10.458424181507459</v>
      </c>
      <c r="P433" s="102">
        <v>10.442093299059282</v>
      </c>
      <c r="Q433" s="102">
        <v>12.721683659894895</v>
      </c>
      <c r="R433" s="102">
        <v>13.301509837733105</v>
      </c>
      <c r="S433" s="102">
        <v>14.010337288014338</v>
      </c>
      <c r="T433" s="102">
        <v>14.590276180095872</v>
      </c>
      <c r="U433" s="102">
        <v>15.025022284579602</v>
      </c>
      <c r="V433" s="102">
        <v>16.92307387682721</v>
      </c>
      <c r="W433" s="102">
        <v>15.007080570992104</v>
      </c>
      <c r="X433" s="102">
        <v>14.601170781596526</v>
      </c>
      <c r="Y433" s="102">
        <v>15.741229492722011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10.797335781944152</v>
      </c>
      <c r="D434" s="105">
        <v>10.584413139013499</v>
      </c>
      <c r="E434" s="105">
        <v>11.681754904044057</v>
      </c>
      <c r="F434" s="105">
        <v>0</v>
      </c>
      <c r="G434" s="105">
        <v>11.728882404858544</v>
      </c>
      <c r="H434" s="105">
        <v>13.814358881355105</v>
      </c>
      <c r="I434" s="105">
        <v>13.786068024531401</v>
      </c>
      <c r="J434" s="105">
        <v>14.974418524511888</v>
      </c>
      <c r="K434" s="105">
        <v>14.403449501313728</v>
      </c>
      <c r="L434" s="105">
        <v>14.111296714659131</v>
      </c>
      <c r="M434" s="105">
        <v>13.837543873275921</v>
      </c>
      <c r="N434" s="105">
        <v>10.845542748936216</v>
      </c>
      <c r="O434" s="105">
        <v>10.461074613577141</v>
      </c>
      <c r="P434" s="105">
        <v>10.444968552096956</v>
      </c>
      <c r="Q434" s="105">
        <v>12.724121620957529</v>
      </c>
      <c r="R434" s="105">
        <v>13.305497457650253</v>
      </c>
      <c r="S434" s="105">
        <v>14.011918857294281</v>
      </c>
      <c r="T434" s="105">
        <v>14.591090714295211</v>
      </c>
      <c r="U434" s="105">
        <v>15.029040097852278</v>
      </c>
      <c r="V434" s="105">
        <v>16.939177980999105</v>
      </c>
      <c r="W434" s="105">
        <v>15.026923716114014</v>
      </c>
      <c r="X434" s="105">
        <v>14.637866212312243</v>
      </c>
      <c r="Y434" s="105">
        <v>15.791619131060511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2.5210106649699635</v>
      </c>
      <c r="D435" s="99">
        <v>2.4173382494551823</v>
      </c>
      <c r="E435" s="99">
        <v>3.2590560887978204</v>
      </c>
      <c r="F435" s="99">
        <v>0</v>
      </c>
      <c r="G435" s="99">
        <v>2.3838672181002156</v>
      </c>
      <c r="H435" s="99">
        <v>3.7847650400975472</v>
      </c>
      <c r="I435" s="99">
        <v>3.0703099694634441</v>
      </c>
      <c r="J435" s="99">
        <v>3.8216128204475379</v>
      </c>
      <c r="K435" s="99">
        <v>3.400526872434753</v>
      </c>
      <c r="L435" s="99">
        <v>3.1976202927609432</v>
      </c>
      <c r="M435" s="99">
        <v>3.6180096305875336</v>
      </c>
      <c r="N435" s="99">
        <v>1.7179507810953354</v>
      </c>
      <c r="O435" s="99">
        <v>1.7839834523045421</v>
      </c>
      <c r="P435" s="99">
        <v>1.8327812307442923</v>
      </c>
      <c r="Q435" s="99">
        <v>3.3900076999368896</v>
      </c>
      <c r="R435" s="99">
        <v>3.4383252747436033</v>
      </c>
      <c r="S435" s="99">
        <v>3.4144734158966767</v>
      </c>
      <c r="T435" s="99">
        <v>3.6505516404093319</v>
      </c>
      <c r="U435" s="99">
        <v>3.6932737167778269</v>
      </c>
      <c r="V435" s="99">
        <v>4.5271149050024695</v>
      </c>
      <c r="W435" s="99">
        <v>3.2023759770558047</v>
      </c>
      <c r="X435" s="99">
        <v>3.6982263525067269</v>
      </c>
      <c r="Y435" s="99">
        <v>4.9782662145167622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8.2763251169741885</v>
      </c>
      <c r="D436" s="99">
        <v>8.1670748895583163</v>
      </c>
      <c r="E436" s="99">
        <v>8.4226988152462354</v>
      </c>
      <c r="F436" s="99">
        <v>0</v>
      </c>
      <c r="G436" s="99">
        <v>9.345015186758328</v>
      </c>
      <c r="H436" s="99">
        <v>10.029593841257554</v>
      </c>
      <c r="I436" s="99">
        <v>10.715758055067953</v>
      </c>
      <c r="J436" s="99">
        <v>11.152805704064352</v>
      </c>
      <c r="K436" s="99">
        <v>11.002922628878975</v>
      </c>
      <c r="L436" s="99">
        <v>10.913676421898188</v>
      </c>
      <c r="M436" s="99">
        <v>10.219534242688386</v>
      </c>
      <c r="N436" s="99">
        <v>9.1275919678408819</v>
      </c>
      <c r="O436" s="99">
        <v>8.6770911612725996</v>
      </c>
      <c r="P436" s="99">
        <v>8.6121873213526658</v>
      </c>
      <c r="Q436" s="99">
        <v>9.3341139210206396</v>
      </c>
      <c r="R436" s="99">
        <v>9.8671721829066481</v>
      </c>
      <c r="S436" s="99">
        <v>10.597445441397603</v>
      </c>
      <c r="T436" s="99">
        <v>10.94053907388588</v>
      </c>
      <c r="U436" s="99">
        <v>11.335766381074452</v>
      </c>
      <c r="V436" s="99">
        <v>12.412063075996636</v>
      </c>
      <c r="W436" s="99">
        <v>11.824547739058207</v>
      </c>
      <c r="X436" s="99">
        <v>10.939639859805517</v>
      </c>
      <c r="Y436" s="99">
        <v>10.813352916543749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4.6683510512007897</v>
      </c>
      <c r="D437" s="123">
        <v>4.7180191349241953</v>
      </c>
      <c r="E437" s="123">
        <v>4.7967390690424141</v>
      </c>
      <c r="F437" s="123">
        <v>4.8231959116653043</v>
      </c>
      <c r="G437" s="123">
        <v>4.9833308405459951</v>
      </c>
      <c r="H437" s="123">
        <v>5.1678685787638976</v>
      </c>
      <c r="I437" s="123">
        <v>5.0788029713789218</v>
      </c>
      <c r="J437" s="123">
        <v>4.7541405478952097</v>
      </c>
      <c r="K437" s="123">
        <v>4.3937343087282743</v>
      </c>
      <c r="L437" s="123">
        <v>4.5285858903427032</v>
      </c>
      <c r="M437" s="123">
        <v>3.8622579186527539</v>
      </c>
      <c r="N437" s="123">
        <v>3.1259519327325287</v>
      </c>
      <c r="O437" s="123">
        <v>3.0317031355868242</v>
      </c>
      <c r="P437" s="123">
        <v>2.8035810164099964</v>
      </c>
      <c r="Q437" s="123">
        <v>3.0988121693639301</v>
      </c>
      <c r="R437" s="123">
        <v>3.0957919367922799</v>
      </c>
      <c r="S437" s="123">
        <v>4.0423247848573389</v>
      </c>
      <c r="T437" s="123">
        <v>4.4662510074013282</v>
      </c>
      <c r="U437" s="123">
        <v>4.7038310756754589</v>
      </c>
      <c r="V437" s="123">
        <v>7.3962443158128748</v>
      </c>
      <c r="W437" s="123">
        <v>6.7479545279908129</v>
      </c>
      <c r="X437" s="123">
        <v>6.1036503940387368</v>
      </c>
      <c r="Y437" s="123">
        <v>5.9422781682755188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4.5907506115631387</v>
      </c>
      <c r="D438" s="99">
        <v>4.7180191349241953</v>
      </c>
      <c r="E438" s="99">
        <v>4.7967390690424141</v>
      </c>
      <c r="F438" s="99">
        <v>4.7629872836293305</v>
      </c>
      <c r="G438" s="99">
        <v>5.0242472106142442</v>
      </c>
      <c r="H438" s="99">
        <v>5.2764406508392252</v>
      </c>
      <c r="I438" s="99">
        <v>5.0363421112651805</v>
      </c>
      <c r="J438" s="99">
        <v>4.5711553230090525</v>
      </c>
      <c r="K438" s="99">
        <v>4.5672097688102928</v>
      </c>
      <c r="L438" s="99">
        <v>4.7440994499767308</v>
      </c>
      <c r="M438" s="99">
        <v>3.7719855853282525</v>
      </c>
      <c r="N438" s="99">
        <v>2.9794217676262225</v>
      </c>
      <c r="O438" s="99">
        <v>3.088208113327731</v>
      </c>
      <c r="P438" s="99">
        <v>2.8070562179915011</v>
      </c>
      <c r="Q438" s="99">
        <v>3.1064015299788901</v>
      </c>
      <c r="R438" s="99">
        <v>2.9077813723792518</v>
      </c>
      <c r="S438" s="99">
        <v>4.0918647435610653</v>
      </c>
      <c r="T438" s="99">
        <v>4.5823887171118498</v>
      </c>
      <c r="U438" s="99">
        <v>4.8598487040155316</v>
      </c>
      <c r="V438" s="99">
        <v>6.973491357956112</v>
      </c>
      <c r="W438" s="99">
        <v>6.8060318670794047</v>
      </c>
      <c r="X438" s="99">
        <v>6.1183581826736635</v>
      </c>
      <c r="Y438" s="99">
        <v>5.8594781802187379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5.1404203923298288</v>
      </c>
      <c r="D439" s="110">
        <v>0</v>
      </c>
      <c r="E439" s="110">
        <v>0</v>
      </c>
      <c r="F439" s="110">
        <v>5.1986144158896064</v>
      </c>
      <c r="G439" s="110">
        <v>4.8605817303412451</v>
      </c>
      <c r="H439" s="110">
        <v>4.824780831005862</v>
      </c>
      <c r="I439" s="110">
        <v>5.2017159874976482</v>
      </c>
      <c r="J439" s="110">
        <v>5.2802230694429095</v>
      </c>
      <c r="K439" s="110">
        <v>4.1201768524450912</v>
      </c>
      <c r="L439" s="110">
        <v>4.193972731963556</v>
      </c>
      <c r="M439" s="110">
        <v>3.9711157323675952</v>
      </c>
      <c r="N439" s="110">
        <v>3.3078514480369066</v>
      </c>
      <c r="O439" s="110">
        <v>2.9099157078345779</v>
      </c>
      <c r="P439" s="110">
        <v>2.800980910878907</v>
      </c>
      <c r="Q439" s="110">
        <v>3.0927598944431383</v>
      </c>
      <c r="R439" s="110">
        <v>3.2702989800043736</v>
      </c>
      <c r="S439" s="110">
        <v>3.9558093497298192</v>
      </c>
      <c r="T439" s="110">
        <v>4.313606774969303</v>
      </c>
      <c r="U439" s="110">
        <v>4.5364189014453817</v>
      </c>
      <c r="V439" s="110">
        <v>7.7140379186155457</v>
      </c>
      <c r="W439" s="110">
        <v>6.7004830830030055</v>
      </c>
      <c r="X439" s="110">
        <v>6.0952390912587875</v>
      </c>
      <c r="Y439" s="110">
        <v>5.9993885020901345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2.2754523360522674</v>
      </c>
      <c r="D441" s="118">
        <f t="shared" si="199"/>
        <v>2.6803905627413416</v>
      </c>
      <c r="E441" s="118">
        <f t="shared" si="199"/>
        <v>2.3911617501631062</v>
      </c>
      <c r="F441" s="118">
        <f t="shared" si="199"/>
        <v>1.9905557566169068</v>
      </c>
      <c r="G441" s="118">
        <f t="shared" si="199"/>
        <v>1.9670132019264148</v>
      </c>
      <c r="H441" s="118">
        <f t="shared" si="199"/>
        <v>2.1338040496027668</v>
      </c>
      <c r="I441" s="118">
        <f t="shared" si="199"/>
        <v>1.6039452342167273</v>
      </c>
      <c r="J441" s="118">
        <f t="shared" si="199"/>
        <v>1.380375269879027</v>
      </c>
      <c r="K441" s="118">
        <f t="shared" si="199"/>
        <v>1.334644121809774</v>
      </c>
      <c r="L441" s="118">
        <f t="shared" si="199"/>
        <v>1.4824167538384105</v>
      </c>
      <c r="M441" s="118">
        <f t="shared" si="199"/>
        <v>1.0134056503293722</v>
      </c>
      <c r="N441" s="118">
        <f t="shared" si="199"/>
        <v>0.81721622638841396</v>
      </c>
      <c r="O441" s="118">
        <f t="shared" si="199"/>
        <v>1.0397707346400007</v>
      </c>
      <c r="P441" s="118">
        <f t="shared" si="199"/>
        <v>0.5904649780486968</v>
      </c>
      <c r="Q441" s="118">
        <f t="shared" si="199"/>
        <v>0.60793571313274553</v>
      </c>
      <c r="R441" s="118">
        <f t="shared" ref="R441:V441" si="200">R442+R444+R446+R455</f>
        <v>0.68564752167005127</v>
      </c>
      <c r="S441" s="118">
        <f t="shared" si="200"/>
        <v>1.28115868286899</v>
      </c>
      <c r="T441" s="118">
        <f t="shared" si="200"/>
        <v>1.2968519824212834</v>
      </c>
      <c r="U441" s="118">
        <f t="shared" si="200"/>
        <v>1.2075210196737955</v>
      </c>
      <c r="V441" s="118">
        <f t="shared" si="200"/>
        <v>1.2561034413017964</v>
      </c>
      <c r="W441" s="118">
        <f t="shared" ref="W441:Y441" si="201">W442+W444+W446+W455</f>
        <v>1.2300098140851645</v>
      </c>
      <c r="X441" s="118">
        <f t="shared" si="201"/>
        <v>0.88193510725593838</v>
      </c>
      <c r="Y441" s="118">
        <f t="shared" si="201"/>
        <v>0.97803901987544162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0.73031010563454712</v>
      </c>
      <c r="D446" s="123">
        <v>0.83244970298497778</v>
      </c>
      <c r="E446" s="123">
        <v>0.51347936613735956</v>
      </c>
      <c r="F446" s="123">
        <v>0.38470927855333731</v>
      </c>
      <c r="G446" s="123">
        <v>0.49366958115572096</v>
      </c>
      <c r="H446" s="123">
        <v>0.56757722961812673</v>
      </c>
      <c r="I446" s="123">
        <v>0.14205681238020443</v>
      </c>
      <c r="J446" s="123">
        <v>5.6617734900723533E-2</v>
      </c>
      <c r="K446" s="123">
        <v>0.24439757859221969</v>
      </c>
      <c r="L446" s="123">
        <v>0.35743045410922336</v>
      </c>
      <c r="M446" s="123">
        <v>0.20985203171372926</v>
      </c>
      <c r="N446" s="123">
        <v>0.17432619656873372</v>
      </c>
      <c r="O446" s="123">
        <v>0.21804292716851914</v>
      </c>
      <c r="P446" s="123">
        <v>0.12267832413185076</v>
      </c>
      <c r="Q446" s="123">
        <v>7.218753173073722E-2</v>
      </c>
      <c r="R446" s="123">
        <v>0.14389255022186817</v>
      </c>
      <c r="S446" s="123">
        <v>0.28023904057467242</v>
      </c>
      <c r="T446" s="123">
        <v>0.30241910797529681</v>
      </c>
      <c r="U446" s="123">
        <v>0.25207060810006676</v>
      </c>
      <c r="V446" s="123">
        <v>0.1243063814800187</v>
      </c>
      <c r="W446" s="123">
        <v>7.46666459323969E-2</v>
      </c>
      <c r="X446" s="123">
        <v>4.2324024030713787E-2</v>
      </c>
      <c r="Y446" s="123">
        <v>7.5957157452415186E-2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4.4340256413526076</v>
      </c>
      <c r="D447" s="99">
        <v>4.8212711964546635</v>
      </c>
      <c r="E447" s="99">
        <v>4.7793079463554236</v>
      </c>
      <c r="F447" s="99">
        <v>4.3017492056418627</v>
      </c>
      <c r="G447" s="99">
        <v>5.4303653927129307</v>
      </c>
      <c r="H447" s="99">
        <v>5.9028031880285177</v>
      </c>
      <c r="I447" s="99">
        <v>5.2561020580675644</v>
      </c>
      <c r="J447" s="99">
        <v>5.2654493457672888</v>
      </c>
      <c r="K447" s="99">
        <v>5.4582125885595731</v>
      </c>
      <c r="L447" s="99">
        <v>6.9341508097189335</v>
      </c>
      <c r="M447" s="99">
        <v>5.2463007928432317</v>
      </c>
      <c r="N447" s="99">
        <v>3.7770675923225641</v>
      </c>
      <c r="O447" s="99">
        <v>3.9368861849871513</v>
      </c>
      <c r="P447" s="99">
        <v>3.3824166510638851</v>
      </c>
      <c r="Q447" s="99">
        <v>3.4168765019215619</v>
      </c>
      <c r="R447" s="99">
        <v>3.0435454562079993</v>
      </c>
      <c r="S447" s="99">
        <v>4.2484238551120344</v>
      </c>
      <c r="T447" s="99">
        <v>4.643239718791448</v>
      </c>
      <c r="U447" s="99">
        <v>4.8444819994231576</v>
      </c>
      <c r="V447" s="99">
        <v>3.8040748067379213</v>
      </c>
      <c r="W447" s="99">
        <v>3.9664133129763814</v>
      </c>
      <c r="X447" s="99">
        <v>3.8689995760490432</v>
      </c>
      <c r="Y447" s="99">
        <v>3.9375815326258192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1.5451422304177203</v>
      </c>
      <c r="D455" s="123">
        <v>1.8479408597563636</v>
      </c>
      <c r="E455" s="123">
        <v>1.8776823840257464</v>
      </c>
      <c r="F455" s="123">
        <v>1.6058464780635695</v>
      </c>
      <c r="G455" s="123">
        <v>1.4733436207706938</v>
      </c>
      <c r="H455" s="123">
        <v>1.5662268199846401</v>
      </c>
      <c r="I455" s="123">
        <v>1.4618884218365229</v>
      </c>
      <c r="J455" s="123">
        <v>1.3237575349783035</v>
      </c>
      <c r="K455" s="123">
        <v>1.0902465432175543</v>
      </c>
      <c r="L455" s="123">
        <v>1.1249862997291873</v>
      </c>
      <c r="M455" s="123">
        <v>0.80355361861564301</v>
      </c>
      <c r="N455" s="123">
        <v>0.64289002981968024</v>
      </c>
      <c r="O455" s="123">
        <v>0.82172780747148166</v>
      </c>
      <c r="P455" s="123">
        <v>0.4677866539168461</v>
      </c>
      <c r="Q455" s="123">
        <v>0.53574818140200831</v>
      </c>
      <c r="R455" s="123">
        <v>0.54175497144818308</v>
      </c>
      <c r="S455" s="123">
        <v>1.0009196422943176</v>
      </c>
      <c r="T455" s="123">
        <v>0.9944328744459866</v>
      </c>
      <c r="U455" s="123">
        <v>0.95545041157372879</v>
      </c>
      <c r="V455" s="123">
        <v>1.1317970598217777</v>
      </c>
      <c r="W455" s="123">
        <v>1.1553431681527677</v>
      </c>
      <c r="X455" s="123">
        <v>0.8396110832252246</v>
      </c>
      <c r="Y455" s="123">
        <v>0.90208186242302646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1.7991382135000851</v>
      </c>
      <c r="D456" s="99">
        <v>1.8479408597563636</v>
      </c>
      <c r="E456" s="99">
        <v>1.8776823840257464</v>
      </c>
      <c r="F456" s="99">
        <v>1.8633878943567834</v>
      </c>
      <c r="G456" s="99">
        <v>1.9644581610275915</v>
      </c>
      <c r="H456" s="99">
        <v>2.0618682187139568</v>
      </c>
      <c r="I456" s="99">
        <v>1.966904422107322</v>
      </c>
      <c r="J456" s="99">
        <v>1.7841949384490179</v>
      </c>
      <c r="K456" s="99">
        <v>1.781622399892101</v>
      </c>
      <c r="L456" s="99">
        <v>1.8495537470123928</v>
      </c>
      <c r="M456" s="99">
        <v>1.469915156004225</v>
      </c>
      <c r="N456" s="99">
        <v>1.1607736649522005</v>
      </c>
      <c r="O456" s="99">
        <v>1.2029798983253672</v>
      </c>
      <c r="P456" s="99">
        <v>1.0930123995877881</v>
      </c>
      <c r="Q456" s="99">
        <v>1.207559393001352</v>
      </c>
      <c r="R456" s="99">
        <v>1.1254314585441423</v>
      </c>
      <c r="S456" s="99">
        <v>1.5740603503300679</v>
      </c>
      <c r="T456" s="99">
        <v>1.7510363481503455</v>
      </c>
      <c r="U456" s="99">
        <v>1.8458701668623345</v>
      </c>
      <c r="V456" s="99">
        <v>2.6373986531626747</v>
      </c>
      <c r="W456" s="99">
        <v>2.5688088201405708</v>
      </c>
      <c r="X456" s="99">
        <v>2.3077335216485957</v>
      </c>
      <c r="Y456" s="99">
        <v>2.2099426722953841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5438</v>
      </c>
      <c r="C5" s="120">
        <v>5531</v>
      </c>
      <c r="D5" s="120">
        <v>5799</v>
      </c>
      <c r="E5" s="120">
        <v>5939</v>
      </c>
      <c r="F5" s="120">
        <v>6121</v>
      </c>
      <c r="G5" s="120">
        <v>6068</v>
      </c>
      <c r="H5" s="120">
        <v>6241</v>
      </c>
      <c r="I5" s="120">
        <v>6426</v>
      </c>
      <c r="J5" s="120">
        <v>6559</v>
      </c>
      <c r="K5" s="120">
        <v>6283</v>
      </c>
      <c r="L5" s="120">
        <v>5735</v>
      </c>
      <c r="M5" s="120">
        <v>5147</v>
      </c>
      <c r="N5" s="120">
        <v>4732</v>
      </c>
      <c r="O5" s="120">
        <v>4718</v>
      </c>
      <c r="P5" s="120">
        <v>4919</v>
      </c>
      <c r="Q5" s="120">
        <v>5028</v>
      </c>
      <c r="R5" s="120">
        <v>5008</v>
      </c>
      <c r="S5" s="120">
        <v>4964</v>
      </c>
      <c r="T5" s="120">
        <v>5474</v>
      </c>
      <c r="U5" s="120">
        <v>8003</v>
      </c>
      <c r="V5" s="120">
        <v>15973</v>
      </c>
      <c r="W5" s="120">
        <v>32841</v>
      </c>
      <c r="X5" s="120">
        <v>57030</v>
      </c>
      <c r="Y5" s="120">
        <v>80161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5438</v>
      </c>
      <c r="C7" s="52">
        <v>5531</v>
      </c>
      <c r="D7" s="52">
        <v>5799</v>
      </c>
      <c r="E7" s="52">
        <v>5939</v>
      </c>
      <c r="F7" s="52">
        <v>6121</v>
      </c>
      <c r="G7" s="52">
        <v>6068</v>
      </c>
      <c r="H7" s="52">
        <v>6241</v>
      </c>
      <c r="I7" s="52">
        <v>6426</v>
      </c>
      <c r="J7" s="52">
        <v>6559</v>
      </c>
      <c r="K7" s="52">
        <v>6283</v>
      </c>
      <c r="L7" s="52">
        <v>5735</v>
      </c>
      <c r="M7" s="52">
        <v>5147</v>
      </c>
      <c r="N7" s="52">
        <v>4732</v>
      </c>
      <c r="O7" s="52">
        <v>4718</v>
      </c>
      <c r="P7" s="52">
        <v>4919</v>
      </c>
      <c r="Q7" s="52">
        <v>5028</v>
      </c>
      <c r="R7" s="52">
        <v>5008</v>
      </c>
      <c r="S7" s="52">
        <v>4964</v>
      </c>
      <c r="T7" s="52">
        <v>5474</v>
      </c>
      <c r="U7" s="52">
        <v>8003</v>
      </c>
      <c r="V7" s="52">
        <v>15973</v>
      </c>
      <c r="W7" s="52">
        <v>32841</v>
      </c>
      <c r="X7" s="52">
        <v>57030</v>
      </c>
      <c r="Y7" s="52">
        <v>80161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54</v>
      </c>
      <c r="C9" s="52">
        <v>102</v>
      </c>
      <c r="D9" s="52">
        <v>145</v>
      </c>
      <c r="E9" s="52">
        <v>164</v>
      </c>
      <c r="F9" s="52">
        <v>190</v>
      </c>
      <c r="G9" s="52">
        <v>220</v>
      </c>
      <c r="H9" s="52">
        <v>253</v>
      </c>
      <c r="I9" s="52">
        <v>292</v>
      </c>
      <c r="J9" s="52">
        <v>347</v>
      </c>
      <c r="K9" s="52">
        <v>380</v>
      </c>
      <c r="L9" s="52">
        <v>390</v>
      </c>
      <c r="M9" s="52">
        <v>362</v>
      </c>
      <c r="N9" s="52">
        <v>321</v>
      </c>
      <c r="O9" s="52">
        <v>328</v>
      </c>
      <c r="P9" s="52">
        <v>423</v>
      </c>
      <c r="Q9" s="52">
        <v>604</v>
      </c>
      <c r="R9" s="52">
        <v>788</v>
      </c>
      <c r="S9" s="52">
        <v>916</v>
      </c>
      <c r="T9" s="52">
        <v>1141</v>
      </c>
      <c r="U9" s="52">
        <v>1858</v>
      </c>
      <c r="V9" s="52">
        <v>4334</v>
      </c>
      <c r="W9" s="52">
        <v>11118</v>
      </c>
      <c r="X9" s="52">
        <v>23416</v>
      </c>
      <c r="Y9" s="52">
        <v>37506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1513</v>
      </c>
      <c r="C11" s="52">
        <v>1430</v>
      </c>
      <c r="D11" s="52">
        <v>1390</v>
      </c>
      <c r="E11" s="52">
        <v>1260</v>
      </c>
      <c r="F11" s="52">
        <v>1112</v>
      </c>
      <c r="G11" s="52">
        <v>944</v>
      </c>
      <c r="H11" s="52">
        <v>793</v>
      </c>
      <c r="I11" s="52">
        <v>656</v>
      </c>
      <c r="J11" s="52">
        <v>558</v>
      </c>
      <c r="K11" s="52">
        <v>454</v>
      </c>
      <c r="L11" s="52">
        <v>354</v>
      </c>
      <c r="M11" s="52">
        <v>280</v>
      </c>
      <c r="N11" s="52">
        <v>222</v>
      </c>
      <c r="O11" s="52">
        <v>206</v>
      </c>
      <c r="P11" s="52">
        <v>200</v>
      </c>
      <c r="Q11" s="52">
        <v>196</v>
      </c>
      <c r="R11" s="52">
        <v>208</v>
      </c>
      <c r="S11" s="52">
        <v>214</v>
      </c>
      <c r="T11" s="52">
        <v>265</v>
      </c>
      <c r="U11" s="52">
        <v>393</v>
      </c>
      <c r="V11" s="52">
        <v>638</v>
      </c>
      <c r="W11" s="52">
        <v>924</v>
      </c>
      <c r="X11" s="52">
        <v>1157</v>
      </c>
      <c r="Y11" s="52">
        <v>1568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3925</v>
      </c>
      <c r="C13" s="52">
        <v>4043</v>
      </c>
      <c r="D13" s="52">
        <v>4343</v>
      </c>
      <c r="E13" s="52">
        <v>4608</v>
      </c>
      <c r="F13" s="52">
        <v>4941</v>
      </c>
      <c r="G13" s="52">
        <v>5053</v>
      </c>
      <c r="H13" s="52">
        <v>5376</v>
      </c>
      <c r="I13" s="52">
        <v>5672</v>
      </c>
      <c r="J13" s="52">
        <v>5835</v>
      </c>
      <c r="K13" s="52">
        <v>5642</v>
      </c>
      <c r="L13" s="52">
        <v>5183</v>
      </c>
      <c r="M13" s="52">
        <v>4651</v>
      </c>
      <c r="N13" s="52">
        <v>4235</v>
      </c>
      <c r="O13" s="52">
        <v>4216</v>
      </c>
      <c r="P13" s="52">
        <v>4381</v>
      </c>
      <c r="Q13" s="52">
        <v>4479</v>
      </c>
      <c r="R13" s="52">
        <v>4446</v>
      </c>
      <c r="S13" s="52">
        <v>4392</v>
      </c>
      <c r="T13" s="52">
        <v>4797</v>
      </c>
      <c r="U13" s="52">
        <v>6953</v>
      </c>
      <c r="V13" s="52">
        <v>13724</v>
      </c>
      <c r="W13" s="52">
        <v>28344</v>
      </c>
      <c r="X13" s="52">
        <v>48471</v>
      </c>
      <c r="Y13" s="52">
        <v>67018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58</v>
      </c>
      <c r="D14" s="52">
        <v>66</v>
      </c>
      <c r="E14" s="52">
        <v>71</v>
      </c>
      <c r="F14" s="52">
        <v>68</v>
      </c>
      <c r="G14" s="52">
        <v>71</v>
      </c>
      <c r="H14" s="52">
        <v>72</v>
      </c>
      <c r="I14" s="52">
        <v>98</v>
      </c>
      <c r="J14" s="52">
        <v>166</v>
      </c>
      <c r="K14" s="52">
        <v>187</v>
      </c>
      <c r="L14" s="52">
        <v>198</v>
      </c>
      <c r="M14" s="52">
        <v>216</v>
      </c>
      <c r="N14" s="52">
        <v>275</v>
      </c>
      <c r="O14" s="52">
        <v>296</v>
      </c>
      <c r="P14" s="52">
        <v>338</v>
      </c>
      <c r="Q14" s="52">
        <v>353</v>
      </c>
      <c r="R14" s="52">
        <v>354</v>
      </c>
      <c r="S14" s="52">
        <v>358</v>
      </c>
      <c r="T14" s="52">
        <v>412</v>
      </c>
      <c r="U14" s="52">
        <v>657</v>
      </c>
      <c r="V14" s="52">
        <v>1611</v>
      </c>
      <c r="W14" s="52">
        <v>3573</v>
      </c>
      <c r="X14" s="52">
        <v>7402</v>
      </c>
      <c r="Y14" s="52">
        <v>11575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4864</v>
      </c>
      <c r="C16" s="52">
        <v>4914</v>
      </c>
      <c r="D16" s="52">
        <v>5271</v>
      </c>
      <c r="E16" s="52">
        <v>5509</v>
      </c>
      <c r="F16" s="52">
        <v>5629</v>
      </c>
      <c r="G16" s="52">
        <v>5445</v>
      </c>
      <c r="H16" s="52">
        <v>5421</v>
      </c>
      <c r="I16" s="52">
        <v>5430</v>
      </c>
      <c r="J16" s="52">
        <v>5394</v>
      </c>
      <c r="K16" s="52">
        <v>4920</v>
      </c>
      <c r="L16" s="52">
        <v>4259</v>
      </c>
      <c r="M16" s="52">
        <v>3615</v>
      </c>
      <c r="N16" s="52">
        <v>3143</v>
      </c>
      <c r="O16" s="52">
        <v>3082</v>
      </c>
      <c r="P16" s="52">
        <v>2933</v>
      </c>
      <c r="Q16" s="52">
        <v>2784</v>
      </c>
      <c r="R16" s="52">
        <v>2643</v>
      </c>
      <c r="S16" s="52">
        <v>2656</v>
      </c>
      <c r="T16" s="52">
        <v>2946</v>
      </c>
      <c r="U16" s="52">
        <v>4236</v>
      </c>
      <c r="V16" s="52">
        <v>7539</v>
      </c>
      <c r="W16" s="52">
        <v>15032</v>
      </c>
      <c r="X16" s="52">
        <v>23707</v>
      </c>
      <c r="Y16" s="52">
        <v>33031</v>
      </c>
      <c r="DA16" s="63" t="s">
        <v>1134</v>
      </c>
    </row>
    <row r="17" spans="1:105" ht="12" customHeight="1" x14ac:dyDescent="0.25">
      <c r="A17" s="109" t="s">
        <v>120</v>
      </c>
      <c r="B17" s="36">
        <v>574</v>
      </c>
      <c r="C17" s="36">
        <v>617</v>
      </c>
      <c r="D17" s="36">
        <v>528</v>
      </c>
      <c r="E17" s="36">
        <v>430</v>
      </c>
      <c r="F17" s="36">
        <v>492</v>
      </c>
      <c r="G17" s="36">
        <v>623</v>
      </c>
      <c r="H17" s="36">
        <v>820</v>
      </c>
      <c r="I17" s="36">
        <v>996</v>
      </c>
      <c r="J17" s="36">
        <v>1165</v>
      </c>
      <c r="K17" s="36">
        <v>1363</v>
      </c>
      <c r="L17" s="36">
        <v>1476</v>
      </c>
      <c r="M17" s="36">
        <v>1532</v>
      </c>
      <c r="N17" s="36">
        <v>1589</v>
      </c>
      <c r="O17" s="36">
        <v>1636</v>
      </c>
      <c r="P17" s="36">
        <v>1986</v>
      </c>
      <c r="Q17" s="36">
        <v>2244</v>
      </c>
      <c r="R17" s="36">
        <v>2365</v>
      </c>
      <c r="S17" s="36">
        <v>2308</v>
      </c>
      <c r="T17" s="36">
        <v>2528</v>
      </c>
      <c r="U17" s="36">
        <v>3767</v>
      </c>
      <c r="V17" s="36">
        <v>8434</v>
      </c>
      <c r="W17" s="36">
        <v>17809</v>
      </c>
      <c r="X17" s="36">
        <v>33323</v>
      </c>
      <c r="Y17" s="36">
        <v>47130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425</v>
      </c>
      <c r="D21" s="52">
        <v>425</v>
      </c>
      <c r="E21" s="52">
        <v>426</v>
      </c>
      <c r="F21" s="52">
        <v>427</v>
      </c>
      <c r="G21" s="52">
        <v>435</v>
      </c>
      <c r="H21" s="52">
        <v>441</v>
      </c>
      <c r="I21" s="52">
        <v>456</v>
      </c>
      <c r="J21" s="52">
        <v>474</v>
      </c>
      <c r="K21" s="52">
        <v>496</v>
      </c>
      <c r="L21" s="52">
        <v>549</v>
      </c>
      <c r="M21" s="52">
        <v>588</v>
      </c>
      <c r="N21" s="52">
        <v>565</v>
      </c>
      <c r="O21" s="52">
        <v>575</v>
      </c>
      <c r="P21" s="52">
        <v>296</v>
      </c>
      <c r="Q21" s="52">
        <v>359</v>
      </c>
      <c r="R21" s="52">
        <v>438</v>
      </c>
      <c r="S21" s="52">
        <v>520</v>
      </c>
      <c r="T21" s="52">
        <v>516</v>
      </c>
      <c r="U21" s="52">
        <v>473</v>
      </c>
      <c r="V21" s="52">
        <v>450</v>
      </c>
      <c r="W21" s="52">
        <v>412</v>
      </c>
      <c r="X21" s="52">
        <v>447</v>
      </c>
      <c r="Y21" s="52">
        <v>472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9</v>
      </c>
      <c r="E23" s="52">
        <v>9</v>
      </c>
      <c r="F23" s="52">
        <v>12</v>
      </c>
      <c r="G23" s="52">
        <v>12</v>
      </c>
      <c r="H23" s="52">
        <v>21</v>
      </c>
      <c r="I23" s="52">
        <v>26</v>
      </c>
      <c r="J23" s="52">
        <v>31</v>
      </c>
      <c r="K23" s="52">
        <v>46</v>
      </c>
      <c r="L23" s="52">
        <v>43</v>
      </c>
      <c r="M23" s="52">
        <v>44</v>
      </c>
      <c r="N23" s="52">
        <v>51</v>
      </c>
      <c r="O23" s="52">
        <v>54</v>
      </c>
      <c r="P23" s="52">
        <v>64</v>
      </c>
      <c r="Q23" s="52">
        <v>66</v>
      </c>
      <c r="R23" s="52">
        <v>65</v>
      </c>
      <c r="S23" s="52">
        <v>69</v>
      </c>
      <c r="T23" s="52">
        <v>64</v>
      </c>
      <c r="U23" s="52">
        <v>81</v>
      </c>
      <c r="V23" s="52">
        <v>143</v>
      </c>
      <c r="W23" s="52">
        <v>468</v>
      </c>
      <c r="X23" s="52">
        <v>1559</v>
      </c>
      <c r="Y23" s="52">
        <v>3421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236</v>
      </c>
      <c r="D25" s="52">
        <v>237</v>
      </c>
      <c r="E25" s="52">
        <v>238</v>
      </c>
      <c r="F25" s="52">
        <v>247</v>
      </c>
      <c r="G25" s="52">
        <v>256</v>
      </c>
      <c r="H25" s="52">
        <v>272</v>
      </c>
      <c r="I25" s="52">
        <v>158</v>
      </c>
      <c r="J25" s="52">
        <v>112</v>
      </c>
      <c r="K25" s="52">
        <v>140</v>
      </c>
      <c r="L25" s="52">
        <v>124</v>
      </c>
      <c r="M25" s="52">
        <v>94</v>
      </c>
      <c r="N25" s="52">
        <v>86</v>
      </c>
      <c r="O25" s="52">
        <v>69</v>
      </c>
      <c r="P25" s="52">
        <v>40</v>
      </c>
      <c r="Q25" s="52">
        <v>20</v>
      </c>
      <c r="R25" s="52">
        <v>22</v>
      </c>
      <c r="S25" s="52">
        <v>35</v>
      </c>
      <c r="T25" s="52">
        <v>23</v>
      </c>
      <c r="U25" s="52">
        <v>34</v>
      </c>
      <c r="V25" s="52">
        <v>39</v>
      </c>
      <c r="W25" s="52">
        <v>41</v>
      </c>
      <c r="X25" s="52">
        <v>36</v>
      </c>
      <c r="Y25" s="52">
        <v>59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613</v>
      </c>
      <c r="D27" s="52">
        <v>616</v>
      </c>
      <c r="E27" s="52">
        <v>624</v>
      </c>
      <c r="F27" s="52">
        <v>654</v>
      </c>
      <c r="G27" s="52">
        <v>714</v>
      </c>
      <c r="H27" s="52">
        <v>815</v>
      </c>
      <c r="I27" s="52">
        <v>598</v>
      </c>
      <c r="J27" s="52">
        <v>688</v>
      </c>
      <c r="K27" s="52">
        <v>854</v>
      </c>
      <c r="L27" s="52">
        <v>946</v>
      </c>
      <c r="M27" s="52">
        <v>965</v>
      </c>
      <c r="N27" s="52">
        <v>968</v>
      </c>
      <c r="O27" s="52">
        <v>923</v>
      </c>
      <c r="P27" s="52">
        <v>704</v>
      </c>
      <c r="Q27" s="52">
        <v>724</v>
      </c>
      <c r="R27" s="52">
        <v>675</v>
      </c>
      <c r="S27" s="52">
        <v>628</v>
      </c>
      <c r="T27" s="52">
        <v>611</v>
      </c>
      <c r="U27" s="52">
        <v>649</v>
      </c>
      <c r="V27" s="52">
        <v>754</v>
      </c>
      <c r="W27" s="52">
        <v>868</v>
      </c>
      <c r="X27" s="52">
        <v>1001</v>
      </c>
      <c r="Y27" s="52">
        <v>1404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3</v>
      </c>
      <c r="G28" s="52">
        <v>4</v>
      </c>
      <c r="H28" s="52">
        <v>7</v>
      </c>
      <c r="I28" s="52">
        <v>13</v>
      </c>
      <c r="J28" s="52">
        <v>15</v>
      </c>
      <c r="K28" s="52">
        <v>23</v>
      </c>
      <c r="L28" s="52">
        <v>7</v>
      </c>
      <c r="M28" s="52">
        <v>11</v>
      </c>
      <c r="N28" s="52">
        <v>15</v>
      </c>
      <c r="O28" s="52">
        <v>27</v>
      </c>
      <c r="P28" s="52">
        <v>33</v>
      </c>
      <c r="Q28" s="52">
        <v>49</v>
      </c>
      <c r="R28" s="52">
        <v>52</v>
      </c>
      <c r="S28" s="52">
        <v>41</v>
      </c>
      <c r="T28" s="52">
        <v>48</v>
      </c>
      <c r="U28" s="52">
        <v>54</v>
      </c>
      <c r="V28" s="52">
        <v>62</v>
      </c>
      <c r="W28" s="52">
        <v>65</v>
      </c>
      <c r="X28" s="52">
        <v>94</v>
      </c>
      <c r="Y28" s="52">
        <v>144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760</v>
      </c>
      <c r="D30" s="52">
        <v>762</v>
      </c>
      <c r="E30" s="52">
        <v>773</v>
      </c>
      <c r="F30" s="52">
        <v>807</v>
      </c>
      <c r="G30" s="52">
        <v>875</v>
      </c>
      <c r="H30" s="52">
        <v>988</v>
      </c>
      <c r="I30" s="52">
        <v>700</v>
      </c>
      <c r="J30" s="52">
        <v>739</v>
      </c>
      <c r="K30" s="52">
        <v>924</v>
      </c>
      <c r="L30" s="52">
        <v>981</v>
      </c>
      <c r="M30" s="52">
        <v>907</v>
      </c>
      <c r="N30" s="52">
        <v>839</v>
      </c>
      <c r="O30" s="52">
        <v>744</v>
      </c>
      <c r="P30" s="52">
        <v>565</v>
      </c>
      <c r="Q30" s="52">
        <v>544</v>
      </c>
      <c r="R30" s="52">
        <v>489</v>
      </c>
      <c r="S30" s="52">
        <v>410</v>
      </c>
      <c r="T30" s="52">
        <v>390</v>
      </c>
      <c r="U30" s="52">
        <v>406</v>
      </c>
      <c r="V30" s="52">
        <v>477</v>
      </c>
      <c r="W30" s="52">
        <v>520</v>
      </c>
      <c r="X30" s="52">
        <v>534</v>
      </c>
      <c r="Y30" s="52">
        <v>762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90</v>
      </c>
      <c r="D31" s="36">
        <v>89</v>
      </c>
      <c r="E31" s="36">
        <v>98</v>
      </c>
      <c r="F31" s="36">
        <v>89</v>
      </c>
      <c r="G31" s="36">
        <v>98</v>
      </c>
      <c r="H31" s="36">
        <v>109</v>
      </c>
      <c r="I31" s="36">
        <v>69</v>
      </c>
      <c r="J31" s="36">
        <v>77</v>
      </c>
      <c r="K31" s="36">
        <v>92</v>
      </c>
      <c r="L31" s="36">
        <v>95</v>
      </c>
      <c r="M31" s="36">
        <v>160</v>
      </c>
      <c r="N31" s="36">
        <v>233</v>
      </c>
      <c r="O31" s="36">
        <v>266</v>
      </c>
      <c r="P31" s="36">
        <v>214</v>
      </c>
      <c r="Q31" s="36">
        <v>247</v>
      </c>
      <c r="R31" s="36">
        <v>269</v>
      </c>
      <c r="S31" s="36">
        <v>296</v>
      </c>
      <c r="T31" s="36">
        <v>295</v>
      </c>
      <c r="U31" s="36">
        <v>325</v>
      </c>
      <c r="V31" s="36">
        <v>376</v>
      </c>
      <c r="W31" s="36">
        <v>454</v>
      </c>
      <c r="X31" s="36">
        <v>610</v>
      </c>
      <c r="Y31" s="36">
        <v>842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518</v>
      </c>
      <c r="D35" s="52">
        <v>693</v>
      </c>
      <c r="E35" s="52">
        <v>566</v>
      </c>
      <c r="F35" s="52">
        <v>609</v>
      </c>
      <c r="G35" s="52">
        <v>382</v>
      </c>
      <c r="H35" s="52">
        <v>614</v>
      </c>
      <c r="I35" s="52">
        <v>641</v>
      </c>
      <c r="J35" s="52">
        <v>607</v>
      </c>
      <c r="K35" s="52">
        <v>220</v>
      </c>
      <c r="L35" s="52">
        <v>1</v>
      </c>
      <c r="M35" s="52">
        <v>0</v>
      </c>
      <c r="N35" s="52">
        <v>150</v>
      </c>
      <c r="O35" s="52">
        <v>561</v>
      </c>
      <c r="P35" s="52">
        <v>497</v>
      </c>
      <c r="Q35" s="52">
        <v>468</v>
      </c>
      <c r="R35" s="52">
        <v>418</v>
      </c>
      <c r="S35" s="52">
        <v>476</v>
      </c>
      <c r="T35" s="52">
        <v>1026</v>
      </c>
      <c r="U35" s="52">
        <v>3002</v>
      </c>
      <c r="V35" s="52">
        <v>8420</v>
      </c>
      <c r="W35" s="52">
        <v>17280</v>
      </c>
      <c r="X35" s="52">
        <v>24636</v>
      </c>
      <c r="Y35" s="52">
        <v>23603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56</v>
      </c>
      <c r="D37" s="52">
        <v>52</v>
      </c>
      <c r="E37" s="52">
        <v>28</v>
      </c>
      <c r="F37" s="52">
        <v>38</v>
      </c>
      <c r="G37" s="52">
        <v>42</v>
      </c>
      <c r="H37" s="52">
        <v>54</v>
      </c>
      <c r="I37" s="52">
        <v>65</v>
      </c>
      <c r="J37" s="52">
        <v>86</v>
      </c>
      <c r="K37" s="52">
        <v>79</v>
      </c>
      <c r="L37" s="52">
        <v>53</v>
      </c>
      <c r="M37" s="52">
        <v>16</v>
      </c>
      <c r="N37" s="52">
        <v>10</v>
      </c>
      <c r="O37" s="52">
        <v>61</v>
      </c>
      <c r="P37" s="52">
        <v>159</v>
      </c>
      <c r="Q37" s="52">
        <v>247</v>
      </c>
      <c r="R37" s="52">
        <v>249</v>
      </c>
      <c r="S37" s="52">
        <v>197</v>
      </c>
      <c r="T37" s="52">
        <v>289</v>
      </c>
      <c r="U37" s="52">
        <v>798</v>
      </c>
      <c r="V37" s="52">
        <v>2619</v>
      </c>
      <c r="W37" s="52">
        <v>7252</v>
      </c>
      <c r="X37" s="52">
        <v>13857</v>
      </c>
      <c r="Y37" s="52">
        <v>17511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153</v>
      </c>
      <c r="D39" s="52">
        <v>197</v>
      </c>
      <c r="E39" s="52">
        <v>108</v>
      </c>
      <c r="F39" s="52">
        <v>99</v>
      </c>
      <c r="G39" s="52">
        <v>88</v>
      </c>
      <c r="H39" s="52">
        <v>121</v>
      </c>
      <c r="I39" s="52">
        <v>21</v>
      </c>
      <c r="J39" s="52">
        <v>14</v>
      </c>
      <c r="K39" s="52">
        <v>36</v>
      </c>
      <c r="L39" s="52">
        <v>24</v>
      </c>
      <c r="M39" s="52">
        <v>20</v>
      </c>
      <c r="N39" s="52">
        <v>28</v>
      </c>
      <c r="O39" s="52">
        <v>53</v>
      </c>
      <c r="P39" s="52">
        <v>34</v>
      </c>
      <c r="Q39" s="52">
        <v>16</v>
      </c>
      <c r="R39" s="52">
        <v>34</v>
      </c>
      <c r="S39" s="52">
        <v>41</v>
      </c>
      <c r="T39" s="52">
        <v>74</v>
      </c>
      <c r="U39" s="52">
        <v>162</v>
      </c>
      <c r="V39" s="52">
        <v>284</v>
      </c>
      <c r="W39" s="52">
        <v>327</v>
      </c>
      <c r="X39" s="52">
        <v>269</v>
      </c>
      <c r="Y39" s="52">
        <v>470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731</v>
      </c>
      <c r="D41" s="52">
        <v>916</v>
      </c>
      <c r="E41" s="52">
        <v>889</v>
      </c>
      <c r="F41" s="52">
        <v>987</v>
      </c>
      <c r="G41" s="52">
        <v>826</v>
      </c>
      <c r="H41" s="52">
        <v>1138</v>
      </c>
      <c r="I41" s="52">
        <v>894</v>
      </c>
      <c r="J41" s="52">
        <v>851</v>
      </c>
      <c r="K41" s="52">
        <v>661</v>
      </c>
      <c r="L41" s="52">
        <v>487</v>
      </c>
      <c r="M41" s="52">
        <v>433</v>
      </c>
      <c r="N41" s="52">
        <v>552</v>
      </c>
      <c r="O41" s="52">
        <v>904</v>
      </c>
      <c r="P41" s="52">
        <v>869</v>
      </c>
      <c r="Q41" s="52">
        <v>822</v>
      </c>
      <c r="R41" s="52">
        <v>642</v>
      </c>
      <c r="S41" s="52">
        <v>574</v>
      </c>
      <c r="T41" s="52">
        <v>1016</v>
      </c>
      <c r="U41" s="52">
        <v>2805</v>
      </c>
      <c r="V41" s="52">
        <v>7525</v>
      </c>
      <c r="W41" s="52">
        <v>15488</v>
      </c>
      <c r="X41" s="52">
        <v>21128</v>
      </c>
      <c r="Y41" s="52">
        <v>19951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58</v>
      </c>
      <c r="D42" s="52">
        <v>8</v>
      </c>
      <c r="E42" s="52">
        <v>5</v>
      </c>
      <c r="F42" s="52">
        <v>0</v>
      </c>
      <c r="G42" s="52">
        <v>7</v>
      </c>
      <c r="H42" s="52">
        <v>8</v>
      </c>
      <c r="I42" s="52">
        <v>39</v>
      </c>
      <c r="J42" s="52">
        <v>83</v>
      </c>
      <c r="K42" s="52">
        <v>44</v>
      </c>
      <c r="L42" s="52">
        <v>18</v>
      </c>
      <c r="M42" s="52">
        <v>29</v>
      </c>
      <c r="N42" s="52">
        <v>74</v>
      </c>
      <c r="O42" s="52">
        <v>48</v>
      </c>
      <c r="P42" s="52">
        <v>75</v>
      </c>
      <c r="Q42" s="52">
        <v>64</v>
      </c>
      <c r="R42" s="52">
        <v>53</v>
      </c>
      <c r="S42" s="52">
        <v>45</v>
      </c>
      <c r="T42" s="52">
        <v>102</v>
      </c>
      <c r="U42" s="52">
        <v>299</v>
      </c>
      <c r="V42" s="52">
        <v>1016</v>
      </c>
      <c r="W42" s="52">
        <v>2027</v>
      </c>
      <c r="X42" s="52">
        <v>3923</v>
      </c>
      <c r="Y42" s="52">
        <v>4317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810</v>
      </c>
      <c r="D44" s="52">
        <v>1119</v>
      </c>
      <c r="E44" s="52">
        <v>1011</v>
      </c>
      <c r="F44" s="52">
        <v>927</v>
      </c>
      <c r="G44" s="52">
        <v>691</v>
      </c>
      <c r="H44" s="52">
        <v>964</v>
      </c>
      <c r="I44" s="52">
        <v>709</v>
      </c>
      <c r="J44" s="52">
        <v>703</v>
      </c>
      <c r="K44" s="52">
        <v>450</v>
      </c>
      <c r="L44" s="52">
        <v>320</v>
      </c>
      <c r="M44" s="52">
        <v>263</v>
      </c>
      <c r="N44" s="52">
        <v>367</v>
      </c>
      <c r="O44" s="52">
        <v>683</v>
      </c>
      <c r="P44" s="52">
        <v>416</v>
      </c>
      <c r="Q44" s="52">
        <v>395</v>
      </c>
      <c r="R44" s="52">
        <v>348</v>
      </c>
      <c r="S44" s="52">
        <v>423</v>
      </c>
      <c r="T44" s="52">
        <v>680</v>
      </c>
      <c r="U44" s="52">
        <v>1696</v>
      </c>
      <c r="V44" s="52">
        <v>3780</v>
      </c>
      <c r="W44" s="52">
        <v>8013</v>
      </c>
      <c r="X44" s="52">
        <v>9209</v>
      </c>
      <c r="Y44" s="52">
        <v>10086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133</v>
      </c>
      <c r="D45" s="36">
        <v>0</v>
      </c>
      <c r="E45" s="36">
        <v>0</v>
      </c>
      <c r="F45" s="36">
        <v>151</v>
      </c>
      <c r="G45" s="36">
        <v>229</v>
      </c>
      <c r="H45" s="36">
        <v>306</v>
      </c>
      <c r="I45" s="36">
        <v>245</v>
      </c>
      <c r="J45" s="36">
        <v>246</v>
      </c>
      <c r="K45" s="36">
        <v>290</v>
      </c>
      <c r="L45" s="36">
        <v>208</v>
      </c>
      <c r="M45" s="36">
        <v>216</v>
      </c>
      <c r="N45" s="36">
        <v>290</v>
      </c>
      <c r="O45" s="36">
        <v>313</v>
      </c>
      <c r="P45" s="36">
        <v>564</v>
      </c>
      <c r="Q45" s="36">
        <v>505</v>
      </c>
      <c r="R45" s="36">
        <v>390</v>
      </c>
      <c r="S45" s="36">
        <v>239</v>
      </c>
      <c r="T45" s="36">
        <v>515</v>
      </c>
      <c r="U45" s="36">
        <v>1564</v>
      </c>
      <c r="V45" s="36">
        <v>5043</v>
      </c>
      <c r="W45" s="36">
        <v>9829</v>
      </c>
      <c r="X45" s="36">
        <v>16124</v>
      </c>
      <c r="Y45" s="36">
        <v>14649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179</v>
      </c>
      <c r="D49" s="52">
        <v>234</v>
      </c>
      <c r="E49" s="52">
        <v>188</v>
      </c>
      <c r="F49" s="52">
        <v>207</v>
      </c>
      <c r="G49" s="52">
        <v>134</v>
      </c>
      <c r="H49" s="52">
        <v>190</v>
      </c>
      <c r="I49" s="52">
        <v>186</v>
      </c>
      <c r="J49" s="52">
        <v>182</v>
      </c>
      <c r="K49" s="52">
        <v>65</v>
      </c>
      <c r="L49" s="52">
        <v>0</v>
      </c>
      <c r="M49" s="52">
        <v>0</v>
      </c>
      <c r="N49" s="52">
        <v>38</v>
      </c>
      <c r="O49" s="52">
        <v>159</v>
      </c>
      <c r="P49" s="52">
        <v>271</v>
      </c>
      <c r="Q49" s="52">
        <v>224</v>
      </c>
      <c r="R49" s="52">
        <v>145</v>
      </c>
      <c r="S49" s="52">
        <v>133</v>
      </c>
      <c r="T49" s="52">
        <v>308</v>
      </c>
      <c r="U49" s="52">
        <v>930</v>
      </c>
      <c r="V49" s="52">
        <v>2498</v>
      </c>
      <c r="W49" s="52">
        <v>5077</v>
      </c>
      <c r="X49" s="52">
        <v>7333</v>
      </c>
      <c r="Y49" s="52">
        <v>7076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</v>
      </c>
      <c r="D51" s="52">
        <v>8</v>
      </c>
      <c r="E51" s="52">
        <v>9</v>
      </c>
      <c r="F51" s="52">
        <v>13</v>
      </c>
      <c r="G51" s="52">
        <v>11</v>
      </c>
      <c r="H51" s="52">
        <v>19</v>
      </c>
      <c r="I51" s="52">
        <v>24</v>
      </c>
      <c r="J51" s="52">
        <v>28</v>
      </c>
      <c r="K51" s="52">
        <v>12</v>
      </c>
      <c r="L51" s="52">
        <v>0</v>
      </c>
      <c r="M51" s="52">
        <v>0</v>
      </c>
      <c r="N51" s="52">
        <v>10</v>
      </c>
      <c r="O51" s="52">
        <v>49</v>
      </c>
      <c r="P51" s="52">
        <v>92</v>
      </c>
      <c r="Q51" s="52">
        <v>83</v>
      </c>
      <c r="R51" s="52">
        <v>59</v>
      </c>
      <c r="S51" s="52">
        <v>60</v>
      </c>
      <c r="T51" s="52">
        <v>165</v>
      </c>
      <c r="U51" s="52">
        <v>575</v>
      </c>
      <c r="V51" s="52">
        <v>1832</v>
      </c>
      <c r="W51" s="52">
        <v>4072</v>
      </c>
      <c r="X51" s="52">
        <v>5993</v>
      </c>
      <c r="Y51" s="52">
        <v>5846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29</v>
      </c>
      <c r="D53" s="52">
        <v>41</v>
      </c>
      <c r="E53" s="52">
        <v>20</v>
      </c>
      <c r="F53" s="52">
        <v>19</v>
      </c>
      <c r="G53" s="52">
        <v>13</v>
      </c>
      <c r="H53" s="52">
        <v>18</v>
      </c>
      <c r="I53" s="52">
        <v>4</v>
      </c>
      <c r="J53" s="52">
        <v>3</v>
      </c>
      <c r="K53" s="52">
        <v>3</v>
      </c>
      <c r="L53" s="52">
        <v>0</v>
      </c>
      <c r="M53" s="52">
        <v>0</v>
      </c>
      <c r="N53" s="52">
        <v>2</v>
      </c>
      <c r="O53" s="52">
        <v>9</v>
      </c>
      <c r="P53" s="52">
        <v>10</v>
      </c>
      <c r="Q53" s="52">
        <v>5</v>
      </c>
      <c r="R53" s="52">
        <v>7</v>
      </c>
      <c r="S53" s="52">
        <v>9</v>
      </c>
      <c r="T53" s="52">
        <v>20</v>
      </c>
      <c r="U53" s="52">
        <v>48</v>
      </c>
      <c r="V53" s="52">
        <v>82</v>
      </c>
      <c r="W53" s="52">
        <v>95</v>
      </c>
      <c r="X53" s="52">
        <v>80</v>
      </c>
      <c r="Y53" s="52">
        <v>136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139</v>
      </c>
      <c r="D55" s="52">
        <v>191</v>
      </c>
      <c r="E55" s="52">
        <v>167</v>
      </c>
      <c r="F55" s="52">
        <v>188</v>
      </c>
      <c r="G55" s="52">
        <v>120</v>
      </c>
      <c r="H55" s="52">
        <v>171</v>
      </c>
      <c r="I55" s="52">
        <v>174</v>
      </c>
      <c r="J55" s="52">
        <v>163</v>
      </c>
      <c r="K55" s="52">
        <v>58</v>
      </c>
      <c r="L55" s="52">
        <v>0</v>
      </c>
      <c r="M55" s="52">
        <v>0</v>
      </c>
      <c r="N55" s="52">
        <v>32</v>
      </c>
      <c r="O55" s="52">
        <v>142</v>
      </c>
      <c r="P55" s="52">
        <v>240</v>
      </c>
      <c r="Q55" s="52">
        <v>203</v>
      </c>
      <c r="R55" s="52">
        <v>127</v>
      </c>
      <c r="S55" s="52">
        <v>115</v>
      </c>
      <c r="T55" s="52">
        <v>261</v>
      </c>
      <c r="U55" s="52">
        <v>795</v>
      </c>
      <c r="V55" s="52">
        <v>2126</v>
      </c>
      <c r="W55" s="52">
        <v>4403</v>
      </c>
      <c r="X55" s="52">
        <v>6113</v>
      </c>
      <c r="Y55" s="52">
        <v>5703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11</v>
      </c>
      <c r="D56" s="52">
        <v>2</v>
      </c>
      <c r="E56" s="52">
        <v>1</v>
      </c>
      <c r="F56" s="52">
        <v>0</v>
      </c>
      <c r="G56" s="52">
        <v>1</v>
      </c>
      <c r="H56" s="52">
        <v>1</v>
      </c>
      <c r="I56" s="52">
        <v>8</v>
      </c>
      <c r="J56" s="52">
        <v>16</v>
      </c>
      <c r="K56" s="52">
        <v>4</v>
      </c>
      <c r="L56" s="52">
        <v>0</v>
      </c>
      <c r="M56" s="52">
        <v>0</v>
      </c>
      <c r="N56" s="52">
        <v>4</v>
      </c>
      <c r="O56" s="52">
        <v>8</v>
      </c>
      <c r="P56" s="52">
        <v>21</v>
      </c>
      <c r="Q56" s="52">
        <v>16</v>
      </c>
      <c r="R56" s="52">
        <v>11</v>
      </c>
      <c r="S56" s="52">
        <v>9</v>
      </c>
      <c r="T56" s="52">
        <v>27</v>
      </c>
      <c r="U56" s="52">
        <v>87</v>
      </c>
      <c r="V56" s="52">
        <v>290</v>
      </c>
      <c r="W56" s="52">
        <v>579</v>
      </c>
      <c r="X56" s="52">
        <v>1140</v>
      </c>
      <c r="Y56" s="52">
        <v>1237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154</v>
      </c>
      <c r="D58" s="52">
        <v>234</v>
      </c>
      <c r="E58" s="52">
        <v>188</v>
      </c>
      <c r="F58" s="52">
        <v>178</v>
      </c>
      <c r="G58" s="52">
        <v>101</v>
      </c>
      <c r="H58" s="52">
        <v>144</v>
      </c>
      <c r="I58" s="52">
        <v>138</v>
      </c>
      <c r="J58" s="52">
        <v>135</v>
      </c>
      <c r="K58" s="52">
        <v>39</v>
      </c>
      <c r="L58" s="52">
        <v>0</v>
      </c>
      <c r="M58" s="52">
        <v>0</v>
      </c>
      <c r="N58" s="52">
        <v>21</v>
      </c>
      <c r="O58" s="52">
        <v>109</v>
      </c>
      <c r="P58" s="52">
        <v>116</v>
      </c>
      <c r="Q58" s="52">
        <v>99</v>
      </c>
      <c r="R58" s="52">
        <v>70</v>
      </c>
      <c r="S58" s="52">
        <v>84</v>
      </c>
      <c r="T58" s="52">
        <v>175</v>
      </c>
      <c r="U58" s="52">
        <v>481</v>
      </c>
      <c r="V58" s="52">
        <v>1072</v>
      </c>
      <c r="W58" s="52">
        <v>2283</v>
      </c>
      <c r="X58" s="52">
        <v>2668</v>
      </c>
      <c r="Y58" s="52">
        <v>2889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25</v>
      </c>
      <c r="D59" s="36">
        <v>0</v>
      </c>
      <c r="E59" s="36">
        <v>0</v>
      </c>
      <c r="F59" s="36">
        <v>29</v>
      </c>
      <c r="G59" s="36">
        <v>33</v>
      </c>
      <c r="H59" s="36">
        <v>46</v>
      </c>
      <c r="I59" s="36">
        <v>48</v>
      </c>
      <c r="J59" s="36">
        <v>47</v>
      </c>
      <c r="K59" s="36">
        <v>26</v>
      </c>
      <c r="L59" s="36">
        <v>0</v>
      </c>
      <c r="M59" s="36">
        <v>0</v>
      </c>
      <c r="N59" s="36">
        <v>17</v>
      </c>
      <c r="O59" s="36">
        <v>50</v>
      </c>
      <c r="P59" s="36">
        <v>155</v>
      </c>
      <c r="Q59" s="36">
        <v>125</v>
      </c>
      <c r="R59" s="36">
        <v>75</v>
      </c>
      <c r="S59" s="36">
        <v>49</v>
      </c>
      <c r="T59" s="36">
        <v>133</v>
      </c>
      <c r="U59" s="36">
        <v>449</v>
      </c>
      <c r="V59" s="36">
        <v>1426</v>
      </c>
      <c r="W59" s="36">
        <v>2794</v>
      </c>
      <c r="X59" s="36">
        <v>4665</v>
      </c>
      <c r="Y59" s="36">
        <v>4187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339</v>
      </c>
      <c r="D63" s="52">
        <v>459</v>
      </c>
      <c r="E63" s="52">
        <v>378</v>
      </c>
      <c r="F63" s="52">
        <v>402</v>
      </c>
      <c r="G63" s="52">
        <v>248</v>
      </c>
      <c r="H63" s="52">
        <v>424</v>
      </c>
      <c r="I63" s="52">
        <v>455</v>
      </c>
      <c r="J63" s="52">
        <v>425</v>
      </c>
      <c r="K63" s="52">
        <v>155</v>
      </c>
      <c r="L63" s="52">
        <v>1</v>
      </c>
      <c r="M63" s="52">
        <v>0</v>
      </c>
      <c r="N63" s="52">
        <v>112</v>
      </c>
      <c r="O63" s="52">
        <v>402</v>
      </c>
      <c r="P63" s="52">
        <v>226</v>
      </c>
      <c r="Q63" s="52">
        <v>244</v>
      </c>
      <c r="R63" s="52">
        <v>273</v>
      </c>
      <c r="S63" s="52">
        <v>343</v>
      </c>
      <c r="T63" s="52">
        <v>718</v>
      </c>
      <c r="U63" s="52">
        <v>2072</v>
      </c>
      <c r="V63" s="52">
        <v>5922</v>
      </c>
      <c r="W63" s="52">
        <v>12203</v>
      </c>
      <c r="X63" s="52">
        <v>17303</v>
      </c>
      <c r="Y63" s="52">
        <v>16527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52</v>
      </c>
      <c r="D65" s="52">
        <v>44</v>
      </c>
      <c r="E65" s="52">
        <v>19</v>
      </c>
      <c r="F65" s="52">
        <v>25</v>
      </c>
      <c r="G65" s="52">
        <v>31</v>
      </c>
      <c r="H65" s="52">
        <v>35</v>
      </c>
      <c r="I65" s="52">
        <v>41</v>
      </c>
      <c r="J65" s="52">
        <v>58</v>
      </c>
      <c r="K65" s="52">
        <v>67</v>
      </c>
      <c r="L65" s="52">
        <v>53</v>
      </c>
      <c r="M65" s="52">
        <v>16</v>
      </c>
      <c r="N65" s="52">
        <v>0</v>
      </c>
      <c r="O65" s="52">
        <v>12</v>
      </c>
      <c r="P65" s="52">
        <v>67</v>
      </c>
      <c r="Q65" s="52">
        <v>164</v>
      </c>
      <c r="R65" s="52">
        <v>190</v>
      </c>
      <c r="S65" s="52">
        <v>137</v>
      </c>
      <c r="T65" s="52">
        <v>124</v>
      </c>
      <c r="U65" s="52">
        <v>223</v>
      </c>
      <c r="V65" s="52">
        <v>787</v>
      </c>
      <c r="W65" s="52">
        <v>3180</v>
      </c>
      <c r="X65" s="52">
        <v>7864</v>
      </c>
      <c r="Y65" s="52">
        <v>11665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124</v>
      </c>
      <c r="D67" s="52">
        <f t="shared" si="0"/>
        <v>156</v>
      </c>
      <c r="E67" s="52">
        <f t="shared" si="0"/>
        <v>88</v>
      </c>
      <c r="F67" s="52">
        <f t="shared" si="0"/>
        <v>80</v>
      </c>
      <c r="G67" s="52">
        <f t="shared" si="0"/>
        <v>75</v>
      </c>
      <c r="H67" s="52">
        <f t="shared" si="0"/>
        <v>103</v>
      </c>
      <c r="I67" s="52">
        <f t="shared" si="0"/>
        <v>17</v>
      </c>
      <c r="J67" s="52">
        <f t="shared" si="0"/>
        <v>11</v>
      </c>
      <c r="K67" s="52">
        <f t="shared" si="0"/>
        <v>33</v>
      </c>
      <c r="L67" s="52">
        <f t="shared" si="0"/>
        <v>24</v>
      </c>
      <c r="M67" s="52">
        <f t="shared" si="0"/>
        <v>20</v>
      </c>
      <c r="N67" s="52">
        <f t="shared" si="0"/>
        <v>26</v>
      </c>
      <c r="O67" s="52">
        <f t="shared" si="0"/>
        <v>44</v>
      </c>
      <c r="P67" s="52">
        <f t="shared" si="0"/>
        <v>24</v>
      </c>
      <c r="Q67" s="52">
        <f t="shared" si="0"/>
        <v>11</v>
      </c>
      <c r="R67" s="52">
        <f t="shared" ref="R67:V67" si="1">R39-R53</f>
        <v>27</v>
      </c>
      <c r="S67" s="52">
        <f t="shared" si="1"/>
        <v>32</v>
      </c>
      <c r="T67" s="52">
        <f t="shared" si="1"/>
        <v>54</v>
      </c>
      <c r="U67" s="52">
        <f t="shared" si="1"/>
        <v>114</v>
      </c>
      <c r="V67" s="52">
        <f t="shared" si="1"/>
        <v>202</v>
      </c>
      <c r="W67" s="52">
        <f t="shared" ref="W67:Y67" si="2">W39-W53</f>
        <v>232</v>
      </c>
      <c r="X67" s="52">
        <f t="shared" si="2"/>
        <v>189</v>
      </c>
      <c r="Y67" s="52">
        <f t="shared" si="2"/>
        <v>334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592</v>
      </c>
      <c r="D69" s="52">
        <f t="shared" si="6"/>
        <v>725</v>
      </c>
      <c r="E69" s="52">
        <f t="shared" si="6"/>
        <v>722</v>
      </c>
      <c r="F69" s="52">
        <f t="shared" si="6"/>
        <v>799</v>
      </c>
      <c r="G69" s="52">
        <f t="shared" si="6"/>
        <v>706</v>
      </c>
      <c r="H69" s="52">
        <f t="shared" si="6"/>
        <v>967</v>
      </c>
      <c r="I69" s="52">
        <f t="shared" si="6"/>
        <v>720</v>
      </c>
      <c r="J69" s="52">
        <f t="shared" si="6"/>
        <v>688</v>
      </c>
      <c r="K69" s="52">
        <f t="shared" si="6"/>
        <v>603</v>
      </c>
      <c r="L69" s="52">
        <f t="shared" si="6"/>
        <v>487</v>
      </c>
      <c r="M69" s="52">
        <f t="shared" si="6"/>
        <v>433</v>
      </c>
      <c r="N69" s="52">
        <f t="shared" si="6"/>
        <v>520</v>
      </c>
      <c r="O69" s="52">
        <f t="shared" si="6"/>
        <v>762</v>
      </c>
      <c r="P69" s="52">
        <f t="shared" si="6"/>
        <v>629</v>
      </c>
      <c r="Q69" s="52">
        <f t="shared" si="6"/>
        <v>619</v>
      </c>
      <c r="R69" s="52">
        <f t="shared" ref="R69:V69" si="7">R41-R55</f>
        <v>515</v>
      </c>
      <c r="S69" s="52">
        <f t="shared" si="7"/>
        <v>459</v>
      </c>
      <c r="T69" s="52">
        <f t="shared" si="7"/>
        <v>755</v>
      </c>
      <c r="U69" s="52">
        <f t="shared" si="7"/>
        <v>2010</v>
      </c>
      <c r="V69" s="52">
        <f t="shared" si="7"/>
        <v>5399</v>
      </c>
      <c r="W69" s="52">
        <f t="shared" ref="W69:Y69" si="8">W41-W55</f>
        <v>11085</v>
      </c>
      <c r="X69" s="52">
        <f t="shared" si="8"/>
        <v>15015</v>
      </c>
      <c r="Y69" s="52">
        <f t="shared" si="8"/>
        <v>14248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47</v>
      </c>
      <c r="D70" s="52">
        <f t="shared" si="9"/>
        <v>6</v>
      </c>
      <c r="E70" s="52">
        <f t="shared" si="9"/>
        <v>4</v>
      </c>
      <c r="F70" s="52">
        <f t="shared" si="9"/>
        <v>0</v>
      </c>
      <c r="G70" s="52">
        <f t="shared" si="9"/>
        <v>6</v>
      </c>
      <c r="H70" s="52">
        <f t="shared" si="9"/>
        <v>7</v>
      </c>
      <c r="I70" s="52">
        <f t="shared" si="9"/>
        <v>31</v>
      </c>
      <c r="J70" s="52">
        <f t="shared" si="9"/>
        <v>67</v>
      </c>
      <c r="K70" s="52">
        <f t="shared" si="9"/>
        <v>40</v>
      </c>
      <c r="L70" s="52">
        <f t="shared" si="9"/>
        <v>18</v>
      </c>
      <c r="M70" s="52">
        <f t="shared" si="9"/>
        <v>29</v>
      </c>
      <c r="N70" s="52">
        <f t="shared" si="9"/>
        <v>70</v>
      </c>
      <c r="O70" s="52">
        <f t="shared" si="9"/>
        <v>40</v>
      </c>
      <c r="P70" s="52">
        <f t="shared" si="9"/>
        <v>54</v>
      </c>
      <c r="Q70" s="52">
        <f t="shared" si="9"/>
        <v>48</v>
      </c>
      <c r="R70" s="52">
        <f t="shared" ref="R70:V70" si="10">R42-R56</f>
        <v>42</v>
      </c>
      <c r="S70" s="52">
        <f t="shared" si="10"/>
        <v>36</v>
      </c>
      <c r="T70" s="52">
        <f t="shared" si="10"/>
        <v>75</v>
      </c>
      <c r="U70" s="52">
        <f t="shared" si="10"/>
        <v>212</v>
      </c>
      <c r="V70" s="52">
        <f t="shared" si="10"/>
        <v>726</v>
      </c>
      <c r="W70" s="52">
        <f t="shared" ref="W70:Y70" si="11">W42-W56</f>
        <v>1448</v>
      </c>
      <c r="X70" s="52">
        <f t="shared" si="11"/>
        <v>2783</v>
      </c>
      <c r="Y70" s="52">
        <f t="shared" si="11"/>
        <v>3080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656</v>
      </c>
      <c r="D72" s="52">
        <v>885</v>
      </c>
      <c r="E72" s="52">
        <v>823</v>
      </c>
      <c r="F72" s="52">
        <v>749</v>
      </c>
      <c r="G72" s="52">
        <v>590</v>
      </c>
      <c r="H72" s="52">
        <v>820</v>
      </c>
      <c r="I72" s="52">
        <v>571</v>
      </c>
      <c r="J72" s="52">
        <v>568</v>
      </c>
      <c r="K72" s="52">
        <v>411</v>
      </c>
      <c r="L72" s="52">
        <v>320</v>
      </c>
      <c r="M72" s="52">
        <v>263</v>
      </c>
      <c r="N72" s="52">
        <v>346</v>
      </c>
      <c r="O72" s="52">
        <v>574</v>
      </c>
      <c r="P72" s="52">
        <v>300</v>
      </c>
      <c r="Q72" s="52">
        <v>296</v>
      </c>
      <c r="R72" s="52">
        <v>278</v>
      </c>
      <c r="S72" s="52">
        <v>339</v>
      </c>
      <c r="T72" s="52">
        <v>505</v>
      </c>
      <c r="U72" s="52">
        <v>1215</v>
      </c>
      <c r="V72" s="52">
        <v>2708</v>
      </c>
      <c r="W72" s="52">
        <v>5730</v>
      </c>
      <c r="X72" s="52">
        <v>6541</v>
      </c>
      <c r="Y72" s="52">
        <v>7197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108</v>
      </c>
      <c r="D73" s="36">
        <v>0</v>
      </c>
      <c r="E73" s="36">
        <v>0</v>
      </c>
      <c r="F73" s="36">
        <v>122</v>
      </c>
      <c r="G73" s="36">
        <v>196</v>
      </c>
      <c r="H73" s="36">
        <v>260</v>
      </c>
      <c r="I73" s="36">
        <v>197</v>
      </c>
      <c r="J73" s="36">
        <v>199</v>
      </c>
      <c r="K73" s="36">
        <v>264</v>
      </c>
      <c r="L73" s="36">
        <v>208</v>
      </c>
      <c r="M73" s="36">
        <v>216</v>
      </c>
      <c r="N73" s="36">
        <v>273</v>
      </c>
      <c r="O73" s="36">
        <v>263</v>
      </c>
      <c r="P73" s="36">
        <v>409</v>
      </c>
      <c r="Q73" s="36">
        <v>380</v>
      </c>
      <c r="R73" s="36">
        <v>315</v>
      </c>
      <c r="S73" s="36">
        <v>190</v>
      </c>
      <c r="T73" s="36">
        <v>382</v>
      </c>
      <c r="U73" s="36">
        <v>1115</v>
      </c>
      <c r="V73" s="36">
        <v>3617</v>
      </c>
      <c r="W73" s="36">
        <v>7035</v>
      </c>
      <c r="X73" s="36">
        <v>11459</v>
      </c>
      <c r="Y73" s="36">
        <v>10462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107</v>
      </c>
      <c r="K79" s="138">
        <f>RES_hhdet_numvin!K163</f>
        <v>72</v>
      </c>
      <c r="L79" s="138">
        <f>RES_hhdet_numvin!L163</f>
        <v>0</v>
      </c>
      <c r="M79" s="138">
        <f>RES_hhdet_numvin!M163</f>
        <v>0</v>
      </c>
      <c r="N79" s="138">
        <f>RES_hhdet_numvin!N163</f>
        <v>102</v>
      </c>
      <c r="O79" s="138">
        <f>RES_hhdet_numvin!O163</f>
        <v>425</v>
      </c>
      <c r="P79" s="138">
        <f>RES_hhdet_numvin!P163</f>
        <v>410</v>
      </c>
      <c r="Q79" s="138">
        <f>RES_hhdet_numvin!Q163</f>
        <v>410</v>
      </c>
      <c r="R79" s="138">
        <f>RES_hhdet_numvin!R163</f>
        <v>383</v>
      </c>
      <c r="S79" s="138">
        <f>RES_hhdet_numvin!S163</f>
        <v>452</v>
      </c>
      <c r="T79" s="138">
        <f>RES_hhdet_numvin!T163</f>
        <v>996</v>
      </c>
      <c r="U79" s="138">
        <f>RES_hhdet_numvin!U163</f>
        <v>2956</v>
      </c>
      <c r="V79" s="138">
        <f>RES_hhdet_numvin!V163</f>
        <v>8366</v>
      </c>
      <c r="W79" s="138">
        <f>RES_hhdet_numvin!W163</f>
        <v>17247</v>
      </c>
      <c r="X79" s="138">
        <f>RES_hhdet_numvin!X163</f>
        <v>24632</v>
      </c>
      <c r="Y79" s="138">
        <f>RES_hhdet_numvin!Y163</f>
        <v>23603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80</v>
      </c>
      <c r="S81" s="138">
        <f>RES_hhdet_numvin!S165</f>
        <v>115</v>
      </c>
      <c r="T81" s="138">
        <f>RES_hhdet_numvin!T165</f>
        <v>219</v>
      </c>
      <c r="U81" s="138">
        <f>RES_hhdet_numvin!U165</f>
        <v>605</v>
      </c>
      <c r="V81" s="138">
        <f>RES_hhdet_numvin!V165</f>
        <v>1772</v>
      </c>
      <c r="W81" s="138">
        <f>RES_hhdet_numvin!W165</f>
        <v>4943</v>
      </c>
      <c r="X81" s="138">
        <f>RES_hhdet_numvin!X165</f>
        <v>12261</v>
      </c>
      <c r="Y81" s="138">
        <f>RES_hhdet_numvin!Y165</f>
        <v>17511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8</v>
      </c>
      <c r="S83" s="138">
        <f>RES_hhdet_numvin!S167</f>
        <v>26</v>
      </c>
      <c r="T83" s="138">
        <f>RES_hhdet_numvin!T167</f>
        <v>57</v>
      </c>
      <c r="U83" s="138">
        <f>RES_hhdet_numvin!U167</f>
        <v>144</v>
      </c>
      <c r="V83" s="138">
        <f>RES_hhdet_numvin!V167</f>
        <v>270</v>
      </c>
      <c r="W83" s="138">
        <f>RES_hhdet_numvin!W167</f>
        <v>324</v>
      </c>
      <c r="X83" s="138">
        <f>RES_hhdet_numvin!X167</f>
        <v>269</v>
      </c>
      <c r="Y83" s="138">
        <f>RES_hhdet_numvin!Y167</f>
        <v>470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193</v>
      </c>
      <c r="S87" s="138">
        <f>RES_hhdet_numvin!S171</f>
        <v>314</v>
      </c>
      <c r="T87" s="138">
        <f>RES_hhdet_numvin!T171</f>
        <v>755</v>
      </c>
      <c r="U87" s="138">
        <f>RES_hhdet_numvin!U171</f>
        <v>2421</v>
      </c>
      <c r="V87" s="138">
        <f>RES_hhdet_numvin!V171</f>
        <v>7087</v>
      </c>
      <c r="W87" s="138">
        <f>RES_hhdet_numvin!W171</f>
        <v>15217</v>
      </c>
      <c r="X87" s="138">
        <f>RES_hhdet_numvin!X171</f>
        <v>21080</v>
      </c>
      <c r="Y87" s="138">
        <f>RES_hhdet_numvin!Y171</f>
        <v>19951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15</v>
      </c>
      <c r="S88" s="138">
        <f>RES_hhdet_numvin!S172</f>
        <v>28</v>
      </c>
      <c r="T88" s="138">
        <f>RES_hhdet_numvin!T172</f>
        <v>79</v>
      </c>
      <c r="U88" s="138">
        <f>RES_hhdet_numvin!U172</f>
        <v>261</v>
      </c>
      <c r="V88" s="138">
        <f>RES_hhdet_numvin!V172</f>
        <v>960</v>
      </c>
      <c r="W88" s="138">
        <f>RES_hhdet_numvin!W172</f>
        <v>1996</v>
      </c>
      <c r="X88" s="138">
        <f>RES_hhdet_numvin!X172</f>
        <v>3919</v>
      </c>
      <c r="Y88" s="138">
        <f>RES_hhdet_numvin!Y172</f>
        <v>4317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106</v>
      </c>
      <c r="S92" s="138">
        <f>RES_hhdet_numvin!S176</f>
        <v>232</v>
      </c>
      <c r="T92" s="138">
        <f>RES_hhdet_numvin!T176</f>
        <v>502</v>
      </c>
      <c r="U92" s="138">
        <f>RES_hhdet_numvin!U176</f>
        <v>1472</v>
      </c>
      <c r="V92" s="138">
        <f>RES_hhdet_numvin!V176</f>
        <v>3561</v>
      </c>
      <c r="W92" s="138">
        <f>RES_hhdet_numvin!W176</f>
        <v>7881</v>
      </c>
      <c r="X92" s="138">
        <f>RES_hhdet_numvin!X176</f>
        <v>9191</v>
      </c>
      <c r="Y92" s="138">
        <f>RES_hhdet_numvin!Y176</f>
        <v>10086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115</v>
      </c>
      <c r="S93" s="39">
        <f>RES_hhdet_numvin!S177</f>
        <v>132</v>
      </c>
      <c r="T93" s="39">
        <f>RES_hhdet_numvin!T177</f>
        <v>381</v>
      </c>
      <c r="U93" s="39">
        <f>RES_hhdet_numvin!U177</f>
        <v>1360</v>
      </c>
      <c r="V93" s="39">
        <f>RES_hhdet_numvin!V177</f>
        <v>4752</v>
      </c>
      <c r="W93" s="39">
        <f>RES_hhdet_numvin!W177</f>
        <v>9659</v>
      </c>
      <c r="X93" s="39">
        <f>RES_hhdet_numvin!X177</f>
        <v>16082</v>
      </c>
      <c r="Y93" s="39">
        <f>RES_hhdet_numvin!Y177</f>
        <v>14649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5.6284361600724857</v>
      </c>
      <c r="C97" s="117">
        <f t="shared" si="12"/>
        <v>5.9862970459215337</v>
      </c>
      <c r="D97" s="117">
        <f t="shared" si="12"/>
        <v>6.4158377150731081</v>
      </c>
      <c r="E97" s="117">
        <f t="shared" si="12"/>
        <v>7.1319526246999985</v>
      </c>
      <c r="F97" s="117">
        <f t="shared" si="12"/>
        <v>7.0532907594413246</v>
      </c>
      <c r="G97" s="117">
        <f t="shared" si="12"/>
        <v>7.3829875457881533</v>
      </c>
      <c r="H97" s="117">
        <f t="shared" si="12"/>
        <v>7.5683576113556406</v>
      </c>
      <c r="I97" s="117">
        <f t="shared" si="12"/>
        <v>7.1534965108844313</v>
      </c>
      <c r="J97" s="117">
        <f t="shared" si="12"/>
        <v>7.5156874005884902</v>
      </c>
      <c r="K97" s="117">
        <f t="shared" si="12"/>
        <v>7.4337215970849169</v>
      </c>
      <c r="L97" s="117">
        <f t="shared" si="12"/>
        <v>7.0700100818897678</v>
      </c>
      <c r="M97" s="117">
        <f t="shared" si="12"/>
        <v>6.2921458018414516</v>
      </c>
      <c r="N97" s="117">
        <f t="shared" si="12"/>
        <v>5.2159375488500865</v>
      </c>
      <c r="O97" s="117">
        <f t="shared" si="12"/>
        <v>5.2976599125104</v>
      </c>
      <c r="P97" s="117">
        <f t="shared" si="12"/>
        <v>5.1786928130292313</v>
      </c>
      <c r="Q97" s="117">
        <f t="shared" si="12"/>
        <v>5.8300423645329698</v>
      </c>
      <c r="R97" s="117">
        <f t="shared" ref="R97:V97" si="13">R98+R100+R102+R111</f>
        <v>5.8082854355834854</v>
      </c>
      <c r="S97" s="117">
        <f t="shared" si="13"/>
        <v>5.8294331846329026</v>
      </c>
      <c r="T97" s="117">
        <f t="shared" si="13"/>
        <v>5.6242160525932672</v>
      </c>
      <c r="U97" s="117">
        <f t="shared" si="13"/>
        <v>5.8653670339942297</v>
      </c>
      <c r="V97" s="117">
        <f t="shared" si="13"/>
        <v>11.706583504726375</v>
      </c>
      <c r="W97" s="117">
        <f t="shared" ref="W97:Y97" si="14">W98+W100+W102+W111</f>
        <v>29.110590653369414</v>
      </c>
      <c r="X97" s="117">
        <f t="shared" si="14"/>
        <v>54.596388339232824</v>
      </c>
      <c r="Y97" s="117">
        <f t="shared" si="14"/>
        <v>82.1705308055122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4.4499892043664317</v>
      </c>
      <c r="C98" s="122">
        <f t="shared" si="15"/>
        <v>4.7856060672666549</v>
      </c>
      <c r="D98" s="122">
        <f t="shared" si="15"/>
        <v>5.1049413565654032</v>
      </c>
      <c r="E98" s="122">
        <f t="shared" si="15"/>
        <v>5.7128518840601146</v>
      </c>
      <c r="F98" s="122">
        <f t="shared" si="15"/>
        <v>5.6775367254541624</v>
      </c>
      <c r="G98" s="122">
        <f t="shared" si="15"/>
        <v>6.026767199911661</v>
      </c>
      <c r="H98" s="122">
        <f t="shared" si="15"/>
        <v>6.0903241489221509</v>
      </c>
      <c r="I98" s="122">
        <f t="shared" si="15"/>
        <v>5.7320866265440031</v>
      </c>
      <c r="J98" s="122">
        <f t="shared" si="15"/>
        <v>6.0440409945405786</v>
      </c>
      <c r="K98" s="122">
        <f t="shared" si="15"/>
        <v>6.0709384051855277</v>
      </c>
      <c r="L98" s="122">
        <f t="shared" si="15"/>
        <v>5.7937552917965158</v>
      </c>
      <c r="M98" s="122">
        <f t="shared" si="15"/>
        <v>5.1853272785739923</v>
      </c>
      <c r="N98" s="122">
        <f t="shared" si="15"/>
        <v>4.3580789634086141</v>
      </c>
      <c r="O98" s="122">
        <f t="shared" si="15"/>
        <v>4.4356341629218123</v>
      </c>
      <c r="P98" s="122">
        <f t="shared" si="15"/>
        <v>4.2833934320271378</v>
      </c>
      <c r="Q98" s="122">
        <f t="shared" si="15"/>
        <v>4.7848134259874069</v>
      </c>
      <c r="R98" s="122">
        <f t="shared" si="15"/>
        <v>4.7969853454354174</v>
      </c>
      <c r="S98" s="122">
        <f t="shared" si="15"/>
        <v>4.7885687468676652</v>
      </c>
      <c r="T98" s="122">
        <f t="shared" si="15"/>
        <v>4.4606139404380647</v>
      </c>
      <c r="U98" s="122">
        <f t="shared" si="15"/>
        <v>4.1742876744447708</v>
      </c>
      <c r="V98" s="122">
        <f t="shared" si="15"/>
        <v>7.9021141576228056</v>
      </c>
      <c r="W98" s="122">
        <f t="shared" si="15"/>
        <v>21.876345269115468</v>
      </c>
      <c r="X98" s="122">
        <f t="shared" si="15"/>
        <v>42.574034036793684</v>
      </c>
      <c r="Y98" s="122">
        <f t="shared" si="15"/>
        <v>64.730078944441161</v>
      </c>
      <c r="DA98" s="130" t="s">
        <v>1723</v>
      </c>
    </row>
    <row r="99" spans="1:105" ht="12" customHeight="1" x14ac:dyDescent="0.25">
      <c r="A99" s="97" t="s">
        <v>53</v>
      </c>
      <c r="B99" s="98">
        <v>4.4499892043664317</v>
      </c>
      <c r="C99" s="98">
        <v>4.7856060672666549</v>
      </c>
      <c r="D99" s="98">
        <v>5.1049413565654032</v>
      </c>
      <c r="E99" s="98">
        <v>5.7128518840601146</v>
      </c>
      <c r="F99" s="98">
        <v>5.6775367254541624</v>
      </c>
      <c r="G99" s="98">
        <v>6.026767199911661</v>
      </c>
      <c r="H99" s="98">
        <v>6.0903241489221509</v>
      </c>
      <c r="I99" s="98">
        <v>5.7320866265440031</v>
      </c>
      <c r="J99" s="98">
        <v>6.0440409945405786</v>
      </c>
      <c r="K99" s="98">
        <v>6.0709384051855277</v>
      </c>
      <c r="L99" s="98">
        <v>5.7937552917965158</v>
      </c>
      <c r="M99" s="98">
        <v>5.1853272785739923</v>
      </c>
      <c r="N99" s="98">
        <v>4.3580789634086141</v>
      </c>
      <c r="O99" s="98">
        <v>4.4356341629218123</v>
      </c>
      <c r="P99" s="98">
        <v>4.2833934320271378</v>
      </c>
      <c r="Q99" s="98">
        <v>4.7848134259874069</v>
      </c>
      <c r="R99" s="98">
        <v>4.7969853454354174</v>
      </c>
      <c r="S99" s="98">
        <v>4.7885687468676652</v>
      </c>
      <c r="T99" s="98">
        <v>4.4606139404380647</v>
      </c>
      <c r="U99" s="98">
        <v>4.1742876744447708</v>
      </c>
      <c r="V99" s="98">
        <v>7.9021141576228056</v>
      </c>
      <c r="W99" s="98">
        <v>21.876345269115468</v>
      </c>
      <c r="X99" s="98">
        <v>42.574034036793684</v>
      </c>
      <c r="Y99" s="98">
        <v>64.730078944441161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2.2423954283349156E-3</v>
      </c>
      <c r="C100" s="122">
        <f t="shared" si="16"/>
        <v>2.5503444771652461E-3</v>
      </c>
      <c r="D100" s="122">
        <f t="shared" si="16"/>
        <v>4.1840298255877185E-3</v>
      </c>
      <c r="E100" s="122">
        <f t="shared" si="16"/>
        <v>6.66670192792603E-3</v>
      </c>
      <c r="F100" s="122">
        <f t="shared" si="16"/>
        <v>3.7013019269729413E-3</v>
      </c>
      <c r="G100" s="122">
        <f t="shared" si="16"/>
        <v>4.1588449962548166E-3</v>
      </c>
      <c r="H100" s="122">
        <f t="shared" si="16"/>
        <v>6.7873406869803643E-3</v>
      </c>
      <c r="I100" s="122">
        <f t="shared" si="16"/>
        <v>9.9069476741714159E-3</v>
      </c>
      <c r="J100" s="122">
        <f t="shared" si="16"/>
        <v>6.9257904452873463E-3</v>
      </c>
      <c r="K100" s="122">
        <f t="shared" si="16"/>
        <v>7.4986684279181662E-3</v>
      </c>
      <c r="L100" s="122">
        <f t="shared" si="16"/>
        <v>8.8948512271305145E-3</v>
      </c>
      <c r="M100" s="122">
        <f t="shared" si="16"/>
        <v>7.8685681945110109E-3</v>
      </c>
      <c r="N100" s="122">
        <f t="shared" si="16"/>
        <v>1.2827319666430742E-2</v>
      </c>
      <c r="O100" s="122">
        <f t="shared" si="16"/>
        <v>7.8259651178713592E-3</v>
      </c>
      <c r="P100" s="122">
        <f t="shared" si="16"/>
        <v>6.3363430017336604E-3</v>
      </c>
      <c r="Q100" s="122">
        <f t="shared" si="16"/>
        <v>1.2809862601312507E-2</v>
      </c>
      <c r="R100" s="122">
        <f t="shared" si="16"/>
        <v>1.5264145746913576E-2</v>
      </c>
      <c r="S100" s="122">
        <f t="shared" si="16"/>
        <v>1.8492429360861318E-2</v>
      </c>
      <c r="T100" s="122">
        <f t="shared" si="16"/>
        <v>2.6098020761023653E-2</v>
      </c>
      <c r="U100" s="122">
        <f t="shared" si="16"/>
        <v>4.7996510596697683E-2</v>
      </c>
      <c r="V100" s="122">
        <f t="shared" si="16"/>
        <v>4.9363659990965182E-2</v>
      </c>
      <c r="W100" s="122">
        <f t="shared" si="16"/>
        <v>0.38426292011725049</v>
      </c>
      <c r="X100" s="122">
        <f t="shared" si="16"/>
        <v>0.70157805614451263</v>
      </c>
      <c r="Y100" s="122">
        <f t="shared" si="16"/>
        <v>0.82194941521225107</v>
      </c>
      <c r="DA100" s="130" t="s">
        <v>1725</v>
      </c>
    </row>
    <row r="101" spans="1:105" ht="12" customHeight="1" x14ac:dyDescent="0.25">
      <c r="A101" s="97" t="s">
        <v>53</v>
      </c>
      <c r="B101" s="98">
        <v>2.2423954283349156E-3</v>
      </c>
      <c r="C101" s="98">
        <v>2.5503444771652461E-3</v>
      </c>
      <c r="D101" s="98">
        <v>4.1840298255877185E-3</v>
      </c>
      <c r="E101" s="98">
        <v>6.66670192792603E-3</v>
      </c>
      <c r="F101" s="98">
        <v>3.7013019269729413E-3</v>
      </c>
      <c r="G101" s="98">
        <v>4.1588449962548166E-3</v>
      </c>
      <c r="H101" s="98">
        <v>6.7873406869803643E-3</v>
      </c>
      <c r="I101" s="98">
        <v>9.9069476741714159E-3</v>
      </c>
      <c r="J101" s="98">
        <v>6.9257904452873463E-3</v>
      </c>
      <c r="K101" s="98">
        <v>7.4986684279181662E-3</v>
      </c>
      <c r="L101" s="98">
        <v>8.8948512271305145E-3</v>
      </c>
      <c r="M101" s="98">
        <v>7.8685681945110109E-3</v>
      </c>
      <c r="N101" s="98">
        <v>1.2827319666430742E-2</v>
      </c>
      <c r="O101" s="98">
        <v>7.8259651178713592E-3</v>
      </c>
      <c r="P101" s="98">
        <v>6.3363430017336604E-3</v>
      </c>
      <c r="Q101" s="98">
        <v>1.2809862601312507E-2</v>
      </c>
      <c r="R101" s="98">
        <v>1.5264145746913576E-2</v>
      </c>
      <c r="S101" s="98">
        <v>1.8492429360861318E-2</v>
      </c>
      <c r="T101" s="98">
        <v>2.6098020761023653E-2</v>
      </c>
      <c r="U101" s="98">
        <v>4.7996510596697683E-2</v>
      </c>
      <c r="V101" s="98">
        <v>4.9363659990965182E-2</v>
      </c>
      <c r="W101" s="98">
        <v>0.38426292011725049</v>
      </c>
      <c r="X101" s="98">
        <v>0.70157805614451263</v>
      </c>
      <c r="Y101" s="98">
        <v>0.82194941521225107</v>
      </c>
      <c r="DA101" s="63" t="s">
        <v>1726</v>
      </c>
    </row>
    <row r="102" spans="1:105" ht="12" customHeight="1" x14ac:dyDescent="0.25">
      <c r="A102" s="121" t="s">
        <v>55</v>
      </c>
      <c r="B102" s="122">
        <v>0.84120805528052389</v>
      </c>
      <c r="C102" s="122">
        <v>0.84901098333127201</v>
      </c>
      <c r="D102" s="122">
        <v>0.92547300664885734</v>
      </c>
      <c r="E102" s="122">
        <v>1.0129874844705584</v>
      </c>
      <c r="F102" s="122">
        <v>0.97301676702637196</v>
      </c>
      <c r="G102" s="122">
        <v>0.96234871814437528</v>
      </c>
      <c r="H102" s="122">
        <v>1.0791375250128794</v>
      </c>
      <c r="I102" s="122">
        <v>1.0409050205379791</v>
      </c>
      <c r="J102" s="122">
        <v>1.1234728138650003</v>
      </c>
      <c r="K102" s="122">
        <v>1.0437509914252272</v>
      </c>
      <c r="L102" s="122">
        <v>0.97138129490178382</v>
      </c>
      <c r="M102" s="122">
        <v>0.87330761545116897</v>
      </c>
      <c r="N102" s="122">
        <v>0.66797857110562564</v>
      </c>
      <c r="O102" s="122">
        <v>0.67185182644503805</v>
      </c>
      <c r="P102" s="122">
        <v>0.71047694929262661</v>
      </c>
      <c r="Q102" s="122">
        <v>0.8405146358743788</v>
      </c>
      <c r="R102" s="122">
        <v>0.81900130786933112</v>
      </c>
      <c r="S102" s="122">
        <v>0.80458192538137441</v>
      </c>
      <c r="T102" s="122">
        <v>0.88175873022912832</v>
      </c>
      <c r="U102" s="122">
        <v>1.2629589452912997</v>
      </c>
      <c r="V102" s="122">
        <v>2.6531511148237472</v>
      </c>
      <c r="W102" s="122">
        <v>4.7918473018670111</v>
      </c>
      <c r="X102" s="122">
        <v>8.1345448287805553</v>
      </c>
      <c r="Y102" s="122">
        <v>12.311210966398955</v>
      </c>
      <c r="DA102" s="130" t="s">
        <v>1727</v>
      </c>
    </row>
    <row r="103" spans="1:105" ht="12" customHeight="1" x14ac:dyDescent="0.25">
      <c r="A103" s="97" t="s">
        <v>124</v>
      </c>
      <c r="B103" s="98">
        <v>0.26900476185462624</v>
      </c>
      <c r="C103" s="98">
        <v>0.23245343768285315</v>
      </c>
      <c r="D103" s="98">
        <v>0.25505663434416681</v>
      </c>
      <c r="E103" s="98">
        <v>0.23010610684023583</v>
      </c>
      <c r="F103" s="98">
        <v>0.17663636345313957</v>
      </c>
      <c r="G103" s="98">
        <v>0.179718769649925</v>
      </c>
      <c r="H103" s="98">
        <v>0.15445442791479447</v>
      </c>
      <c r="I103" s="98">
        <v>0.10912158785824021</v>
      </c>
      <c r="J103" s="98">
        <v>9.2391169447478008E-2</v>
      </c>
      <c r="K103" s="98">
        <v>7.8790589562054439E-2</v>
      </c>
      <c r="L103" s="98">
        <v>8.0412802644941314E-2</v>
      </c>
      <c r="M103" s="98">
        <v>5.1219898113637585E-2</v>
      </c>
      <c r="N103" s="98">
        <v>3.2337243314214996E-2</v>
      </c>
      <c r="O103" s="98">
        <v>3.3437525865244698E-2</v>
      </c>
      <c r="P103" s="98">
        <v>2.9796403790737221E-2</v>
      </c>
      <c r="Q103" s="98">
        <v>2.9667880695603929E-2</v>
      </c>
      <c r="R103" s="98">
        <v>2.6689153777864568E-2</v>
      </c>
      <c r="S103" s="98">
        <v>3.5391698368178515E-2</v>
      </c>
      <c r="T103" s="98">
        <v>4.5245676953467692E-2</v>
      </c>
      <c r="U103" s="98">
        <v>6.5822411087119684E-2</v>
      </c>
      <c r="V103" s="98">
        <v>7.9881512423328707E-2</v>
      </c>
      <c r="W103" s="98">
        <v>0.11985833345713669</v>
      </c>
      <c r="X103" s="98">
        <v>0.14842934311023509</v>
      </c>
      <c r="Y103" s="98">
        <v>0.20494588639174596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0.57220329342589771</v>
      </c>
      <c r="C107" s="101">
        <v>0.61071021969632044</v>
      </c>
      <c r="D107" s="101">
        <v>0.66366261772959878</v>
      </c>
      <c r="E107" s="101">
        <v>0.77459676583982862</v>
      </c>
      <c r="F107" s="101">
        <v>0.78898184460717036</v>
      </c>
      <c r="G107" s="101">
        <v>0.77532048021704514</v>
      </c>
      <c r="H107" s="101">
        <v>0.91604532881326239</v>
      </c>
      <c r="I107" s="101">
        <v>0.92090112612016528</v>
      </c>
      <c r="J107" s="101">
        <v>1.0110326249745798</v>
      </c>
      <c r="K107" s="101">
        <v>0.94337032160980927</v>
      </c>
      <c r="L107" s="101">
        <v>0.86814340724462002</v>
      </c>
      <c r="M107" s="101">
        <v>0.79606747759444241</v>
      </c>
      <c r="N107" s="101">
        <v>0.6093042615339741</v>
      </c>
      <c r="O107" s="101">
        <v>0.60942757583987339</v>
      </c>
      <c r="P107" s="101">
        <v>0.6464212078316468</v>
      </c>
      <c r="Q107" s="101">
        <v>0.76674444859280932</v>
      </c>
      <c r="R107" s="101">
        <v>0.74853499358628406</v>
      </c>
      <c r="S107" s="101">
        <v>0.72558204701511386</v>
      </c>
      <c r="T107" s="101">
        <v>0.78596978719364152</v>
      </c>
      <c r="U107" s="101">
        <v>1.1167127607823766</v>
      </c>
      <c r="V107" s="101">
        <v>2.3561808405408824</v>
      </c>
      <c r="W107" s="101">
        <v>4.2524364900404636</v>
      </c>
      <c r="X107" s="101">
        <v>7.1156763500144695</v>
      </c>
      <c r="Y107" s="101">
        <v>10.600696246723672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5.8473259520983936E-3</v>
      </c>
      <c r="D108" s="104">
        <v>6.7537545750917267E-3</v>
      </c>
      <c r="E108" s="104">
        <v>8.2846117904939454E-3</v>
      </c>
      <c r="F108" s="104">
        <v>7.3985589660620051E-3</v>
      </c>
      <c r="G108" s="104">
        <v>7.3094682774051331E-3</v>
      </c>
      <c r="H108" s="104">
        <v>8.6377682848225341E-3</v>
      </c>
      <c r="I108" s="104">
        <v>1.0882306559573649E-2</v>
      </c>
      <c r="J108" s="104">
        <v>2.0049019442942503E-2</v>
      </c>
      <c r="K108" s="104">
        <v>2.1590080253363481E-2</v>
      </c>
      <c r="L108" s="104">
        <v>2.2825085012222475E-2</v>
      </c>
      <c r="M108" s="104">
        <v>2.6020239743089021E-2</v>
      </c>
      <c r="N108" s="104">
        <v>2.6337066257436623E-2</v>
      </c>
      <c r="O108" s="104">
        <v>2.8986724739919881E-2</v>
      </c>
      <c r="P108" s="104">
        <v>3.4259337670242598E-2</v>
      </c>
      <c r="Q108" s="104">
        <v>4.4102306585965562E-2</v>
      </c>
      <c r="R108" s="104">
        <v>4.3777160505182496E-2</v>
      </c>
      <c r="S108" s="104">
        <v>4.3608179998082044E-2</v>
      </c>
      <c r="T108" s="104">
        <v>5.0543266082019103E-2</v>
      </c>
      <c r="U108" s="104">
        <v>8.0423773421803374E-2</v>
      </c>
      <c r="V108" s="104">
        <v>0.21708876185953616</v>
      </c>
      <c r="W108" s="104">
        <v>0.41955247836941145</v>
      </c>
      <c r="X108" s="104">
        <v>0.87043913565585096</v>
      </c>
      <c r="Y108" s="104">
        <v>1.5055688332835371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1.9946992616421415E-3</v>
      </c>
      <c r="D109" s="98">
        <v>2.2601130532662879E-3</v>
      </c>
      <c r="E109" s="98">
        <v>3.2857405564241425E-3</v>
      </c>
      <c r="F109" s="98">
        <v>2.5573230511129969E-3</v>
      </c>
      <c r="G109" s="98">
        <v>2.2082975316639664E-3</v>
      </c>
      <c r="H109" s="98">
        <v>3.3691305993580022E-3</v>
      </c>
      <c r="I109" s="98">
        <v>3.543387322966302E-3</v>
      </c>
      <c r="J109" s="98">
        <v>7.3093987210284669E-3</v>
      </c>
      <c r="K109" s="98">
        <v>7.3436800696903594E-3</v>
      </c>
      <c r="L109" s="98">
        <v>7.4863164378211541E-3</v>
      </c>
      <c r="M109" s="98">
        <v>9.6364009452978138E-3</v>
      </c>
      <c r="N109" s="98">
        <v>6.2350243823759144E-3</v>
      </c>
      <c r="O109" s="98">
        <v>7.2920095314654345E-3</v>
      </c>
      <c r="P109" s="98">
        <v>8.7431330623813121E-3</v>
      </c>
      <c r="Q109" s="98">
        <v>1.6096434838593254E-2</v>
      </c>
      <c r="R109" s="98">
        <v>1.538710302971213E-2</v>
      </c>
      <c r="S109" s="98">
        <v>1.4425225461697791E-2</v>
      </c>
      <c r="T109" s="98">
        <v>1.6862444877679354E-2</v>
      </c>
      <c r="U109" s="98">
        <v>2.5806306049079127E-2</v>
      </c>
      <c r="V109" s="98">
        <v>7.3489117087156247E-2</v>
      </c>
      <c r="W109" s="98">
        <v>0.11406983294129804</v>
      </c>
      <c r="X109" s="98">
        <v>0.27400373179639698</v>
      </c>
      <c r="Y109" s="98">
        <v>0.57590720343029567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3.8526266904562526E-3</v>
      </c>
      <c r="D110" s="98">
        <v>4.4936415218254384E-3</v>
      </c>
      <c r="E110" s="98">
        <v>4.9988712340698037E-3</v>
      </c>
      <c r="F110" s="98">
        <v>4.8412359149490082E-3</v>
      </c>
      <c r="G110" s="98">
        <v>5.1011707457411662E-3</v>
      </c>
      <c r="H110" s="98">
        <v>5.2686376854645329E-3</v>
      </c>
      <c r="I110" s="98">
        <v>7.3389192366073467E-3</v>
      </c>
      <c r="J110" s="98">
        <v>1.2739620721914037E-2</v>
      </c>
      <c r="K110" s="98">
        <v>1.4246400183673123E-2</v>
      </c>
      <c r="L110" s="98">
        <v>1.5338768574401323E-2</v>
      </c>
      <c r="M110" s="98">
        <v>1.6383838797791209E-2</v>
      </c>
      <c r="N110" s="98">
        <v>2.0102041875060709E-2</v>
      </c>
      <c r="O110" s="98">
        <v>2.1694715208454445E-2</v>
      </c>
      <c r="P110" s="98">
        <v>2.551620460786129E-2</v>
      </c>
      <c r="Q110" s="98">
        <v>2.8005871747372308E-2</v>
      </c>
      <c r="R110" s="98">
        <v>2.8390057475470364E-2</v>
      </c>
      <c r="S110" s="98">
        <v>2.918295453638425E-2</v>
      </c>
      <c r="T110" s="98">
        <v>3.3680821204339753E-2</v>
      </c>
      <c r="U110" s="98">
        <v>5.4617467372724243E-2</v>
      </c>
      <c r="V110" s="98">
        <v>0.14359964477237991</v>
      </c>
      <c r="W110" s="98">
        <v>0.30548264542811343</v>
      </c>
      <c r="X110" s="98">
        <v>0.59643540385945404</v>
      </c>
      <c r="Y110" s="98">
        <v>0.92966162985324141</v>
      </c>
      <c r="DA110" s="63" t="s">
        <v>1735</v>
      </c>
    </row>
    <row r="111" spans="1:105" ht="12" customHeight="1" x14ac:dyDescent="0.25">
      <c r="A111" s="121" t="s">
        <v>54</v>
      </c>
      <c r="B111" s="122">
        <v>0.33499650499719469</v>
      </c>
      <c r="C111" s="122">
        <v>0.34912965084644165</v>
      </c>
      <c r="D111" s="122">
        <v>0.38123932203325972</v>
      </c>
      <c r="E111" s="122">
        <v>0.39944655424139996</v>
      </c>
      <c r="F111" s="122">
        <v>0.39903596503381733</v>
      </c>
      <c r="G111" s="122">
        <v>0.3897127827358623</v>
      </c>
      <c r="H111" s="122">
        <v>0.39210859673362952</v>
      </c>
      <c r="I111" s="122">
        <v>0.37059791612827819</v>
      </c>
      <c r="J111" s="122">
        <v>0.34124780173762331</v>
      </c>
      <c r="K111" s="122">
        <v>0.31153353204624379</v>
      </c>
      <c r="L111" s="122">
        <v>0.29597864396433776</v>
      </c>
      <c r="M111" s="122">
        <v>0.2256423396217796</v>
      </c>
      <c r="N111" s="122">
        <v>0.1770526946694157</v>
      </c>
      <c r="O111" s="122">
        <v>0.18234795802567874</v>
      </c>
      <c r="P111" s="122">
        <v>0.17848608870773267</v>
      </c>
      <c r="Q111" s="122">
        <v>0.1919044400698714</v>
      </c>
      <c r="R111" s="122">
        <v>0.17703463653182316</v>
      </c>
      <c r="S111" s="122">
        <v>0.21779008302300104</v>
      </c>
      <c r="T111" s="122">
        <v>0.25574536116505125</v>
      </c>
      <c r="U111" s="122">
        <v>0.3801239036614617</v>
      </c>
      <c r="V111" s="122">
        <v>1.1019545722888571</v>
      </c>
      <c r="W111" s="122">
        <v>2.0581351622696809</v>
      </c>
      <c r="X111" s="122">
        <v>3.1862314175140738</v>
      </c>
      <c r="Y111" s="122">
        <v>4.3072914794598391</v>
      </c>
      <c r="DA111" s="130" t="s">
        <v>1736</v>
      </c>
    </row>
    <row r="112" spans="1:105" ht="12" customHeight="1" x14ac:dyDescent="0.25">
      <c r="A112" s="97" t="s">
        <v>50</v>
      </c>
      <c r="B112" s="98">
        <v>0.30924802617851205</v>
      </c>
      <c r="C112" s="98">
        <v>0.31464018361561363</v>
      </c>
      <c r="D112" s="98">
        <v>0.35868834321042353</v>
      </c>
      <c r="E112" s="98">
        <v>0.38047501259277761</v>
      </c>
      <c r="F112" s="98">
        <v>0.37144647757182553</v>
      </c>
      <c r="G112" s="98">
        <v>0.35891952096874979</v>
      </c>
      <c r="H112" s="98">
        <v>0.35424668401614923</v>
      </c>
      <c r="I112" s="98">
        <v>0.32332388068993761</v>
      </c>
      <c r="J112" s="98">
        <v>0.28619211004442224</v>
      </c>
      <c r="K112" s="98">
        <v>0.2612474555618754</v>
      </c>
      <c r="L112" s="98">
        <v>0.23950116101758542</v>
      </c>
      <c r="M112" s="98">
        <v>0.16801331728363722</v>
      </c>
      <c r="N112" s="98">
        <v>0.12377047187823245</v>
      </c>
      <c r="O112" s="98">
        <v>0.13191328897423238</v>
      </c>
      <c r="P112" s="98">
        <v>0.11794509258943135</v>
      </c>
      <c r="Q112" s="98">
        <v>0.11950131028687525</v>
      </c>
      <c r="R112" s="98">
        <v>0.10085697799458002</v>
      </c>
      <c r="S112" s="98">
        <v>0.13380531916455324</v>
      </c>
      <c r="T112" s="98">
        <v>0.16003490241494456</v>
      </c>
      <c r="U112" s="98">
        <v>0.23716632437108223</v>
      </c>
      <c r="V112" s="98">
        <v>0.58666979432258926</v>
      </c>
      <c r="W112" s="98">
        <v>1.1322251233912013</v>
      </c>
      <c r="X112" s="98">
        <v>1.6147572960459651</v>
      </c>
      <c r="Y112" s="98">
        <v>2.1426887685646343</v>
      </c>
      <c r="DA112" s="63" t="s">
        <v>1737</v>
      </c>
    </row>
    <row r="113" spans="1:105" ht="12" customHeight="1" x14ac:dyDescent="0.25">
      <c r="A113" s="109" t="s">
        <v>120</v>
      </c>
      <c r="B113" s="33">
        <v>2.574847881868262E-2</v>
      </c>
      <c r="C113" s="33">
        <v>3.4489467230828019E-2</v>
      </c>
      <c r="D113" s="33">
        <v>2.255097882283616E-2</v>
      </c>
      <c r="E113" s="33">
        <v>1.8971541648622331E-2</v>
      </c>
      <c r="F113" s="33">
        <v>2.7589487461991795E-2</v>
      </c>
      <c r="G113" s="33">
        <v>3.0793261767112518E-2</v>
      </c>
      <c r="H113" s="33">
        <v>3.7861912717480281E-2</v>
      </c>
      <c r="I113" s="33">
        <v>4.7274035438340571E-2</v>
      </c>
      <c r="J113" s="33">
        <v>5.5055691693201049E-2</v>
      </c>
      <c r="K113" s="33">
        <v>5.0286076484368371E-2</v>
      </c>
      <c r="L113" s="33">
        <v>5.647748294675236E-2</v>
      </c>
      <c r="M113" s="33">
        <v>5.7629022338142377E-2</v>
      </c>
      <c r="N113" s="33">
        <v>5.3282222791183234E-2</v>
      </c>
      <c r="O113" s="33">
        <v>5.0434669051446356E-2</v>
      </c>
      <c r="P113" s="33">
        <v>6.0540996118301313E-2</v>
      </c>
      <c r="Q113" s="33">
        <v>7.2403129782996151E-2</v>
      </c>
      <c r="R113" s="33">
        <v>7.6177658537243162E-2</v>
      </c>
      <c r="S113" s="33">
        <v>8.3984763858447803E-2</v>
      </c>
      <c r="T113" s="33">
        <v>9.5710458750106711E-2</v>
      </c>
      <c r="U113" s="33">
        <v>0.14295757929037947</v>
      </c>
      <c r="V113" s="33">
        <v>0.51528477796626782</v>
      </c>
      <c r="W113" s="33">
        <v>0.92591003887847967</v>
      </c>
      <c r="X113" s="33">
        <v>1.5714741214681087</v>
      </c>
      <c r="Y113" s="33">
        <v>2.1646027108952048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3.3747628253404733</v>
      </c>
      <c r="C115" s="117">
        <f t="shared" si="17"/>
        <v>3.6185462146873029</v>
      </c>
      <c r="D115" s="117">
        <f t="shared" si="17"/>
        <v>3.9069308171081349</v>
      </c>
      <c r="E115" s="117">
        <f t="shared" si="17"/>
        <v>4.3798869764765653</v>
      </c>
      <c r="F115" s="117">
        <f t="shared" si="17"/>
        <v>4.3653447296086485</v>
      </c>
      <c r="G115" s="117">
        <f t="shared" si="17"/>
        <v>4.601254879228371</v>
      </c>
      <c r="H115" s="117">
        <f t="shared" si="17"/>
        <v>4.7596317877523253</v>
      </c>
      <c r="I115" s="117">
        <f t="shared" si="17"/>
        <v>4.5458323189440994</v>
      </c>
      <c r="J115" s="117">
        <f t="shared" si="17"/>
        <v>4.8127963319066867</v>
      </c>
      <c r="K115" s="117">
        <f t="shared" si="17"/>
        <v>4.7948503542110403</v>
      </c>
      <c r="L115" s="117">
        <f t="shared" si="17"/>
        <v>4.5883765061500394</v>
      </c>
      <c r="M115" s="117">
        <f t="shared" si="17"/>
        <v>4.1120197167317762</v>
      </c>
      <c r="N115" s="117">
        <f t="shared" si="17"/>
        <v>3.4603420666723577</v>
      </c>
      <c r="O115" s="117">
        <f t="shared" si="17"/>
        <v>3.5510219324426275</v>
      </c>
      <c r="P115" s="117">
        <f t="shared" si="17"/>
        <v>3.4949864161055211</v>
      </c>
      <c r="Q115" s="117">
        <f t="shared" si="17"/>
        <v>3.9830322930806124</v>
      </c>
      <c r="R115" s="117">
        <f t="shared" ref="R115:V115" si="18">R116+R118+R120+R129</f>
        <v>4.0201393893800512</v>
      </c>
      <c r="S115" s="117">
        <f t="shared" si="18"/>
        <v>4.1012815314355606</v>
      </c>
      <c r="T115" s="117">
        <f t="shared" si="18"/>
        <v>4.0832154955895241</v>
      </c>
      <c r="U115" s="117">
        <f t="shared" si="18"/>
        <v>4.5141528580642927</v>
      </c>
      <c r="V115" s="117">
        <f t="shared" si="18"/>
        <v>9.3757055133051672</v>
      </c>
      <c r="W115" s="117">
        <f t="shared" ref="W115:Y115" si="19">W116+W118+W120+W129</f>
        <v>25.297694821078831</v>
      </c>
      <c r="X115" s="117">
        <f t="shared" si="19"/>
        <v>48.736891779069417</v>
      </c>
      <c r="Y115" s="117">
        <f t="shared" si="19"/>
        <v>73.726361971711682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2.7123604232050664</v>
      </c>
      <c r="C116" s="122">
        <f t="shared" si="20"/>
        <v>2.9341498569781477</v>
      </c>
      <c r="D116" s="122">
        <f t="shared" si="20"/>
        <v>3.1558480398141819</v>
      </c>
      <c r="E116" s="122">
        <f t="shared" si="20"/>
        <v>3.5570693728028955</v>
      </c>
      <c r="F116" s="122">
        <f t="shared" si="20"/>
        <v>3.5630537898154686</v>
      </c>
      <c r="G116" s="122">
        <f t="shared" si="20"/>
        <v>3.8048714286451828</v>
      </c>
      <c r="H116" s="122">
        <f t="shared" si="20"/>
        <v>3.8783401884638242</v>
      </c>
      <c r="I116" s="122">
        <f t="shared" si="20"/>
        <v>3.6834912054203004</v>
      </c>
      <c r="J116" s="122">
        <f t="shared" si="20"/>
        <v>3.9191631009015553</v>
      </c>
      <c r="K116" s="122">
        <f t="shared" si="20"/>
        <v>3.9612222433951869</v>
      </c>
      <c r="L116" s="122">
        <f t="shared" si="20"/>
        <v>3.7992430688410841</v>
      </c>
      <c r="M116" s="122">
        <f t="shared" si="20"/>
        <v>3.4207353501461779</v>
      </c>
      <c r="N116" s="122">
        <f t="shared" si="20"/>
        <v>2.9017652275486276</v>
      </c>
      <c r="O116" s="122">
        <f t="shared" si="20"/>
        <v>2.994360264241255</v>
      </c>
      <c r="P116" s="122">
        <f t="shared" si="20"/>
        <v>2.9092389359923105</v>
      </c>
      <c r="Q116" s="122">
        <f t="shared" si="20"/>
        <v>3.2723748145894911</v>
      </c>
      <c r="R116" s="122">
        <f t="shared" si="20"/>
        <v>3.3112292570608597</v>
      </c>
      <c r="S116" s="122">
        <f t="shared" si="20"/>
        <v>3.3539805122030333</v>
      </c>
      <c r="T116" s="122">
        <f t="shared" si="20"/>
        <v>3.2166469005409057</v>
      </c>
      <c r="U116" s="122">
        <f t="shared" si="20"/>
        <v>3.1894102139627662</v>
      </c>
      <c r="V116" s="122">
        <f t="shared" si="20"/>
        <v>6.4770663753556912</v>
      </c>
      <c r="W116" s="122">
        <f t="shared" si="20"/>
        <v>18.824867277410174</v>
      </c>
      <c r="X116" s="122">
        <f t="shared" si="20"/>
        <v>37.621096154047372</v>
      </c>
      <c r="Y116" s="122">
        <f t="shared" si="20"/>
        <v>58.05066107946223</v>
      </c>
      <c r="DA116" s="130" t="s">
        <v>1891</v>
      </c>
    </row>
    <row r="117" spans="1:105" ht="12" customHeight="1" x14ac:dyDescent="0.25">
      <c r="A117" s="97" t="s">
        <v>53</v>
      </c>
      <c r="B117" s="98">
        <v>2.7123604232050664</v>
      </c>
      <c r="C117" s="98">
        <v>2.9341498569781477</v>
      </c>
      <c r="D117" s="98">
        <v>3.1558480398141819</v>
      </c>
      <c r="E117" s="98">
        <v>3.5570693728028955</v>
      </c>
      <c r="F117" s="98">
        <v>3.5630537898154686</v>
      </c>
      <c r="G117" s="98">
        <v>3.8048714286451828</v>
      </c>
      <c r="H117" s="98">
        <v>3.8783401884638242</v>
      </c>
      <c r="I117" s="98">
        <v>3.6834912054203004</v>
      </c>
      <c r="J117" s="98">
        <v>3.9191631009015553</v>
      </c>
      <c r="K117" s="98">
        <v>3.9612222433951869</v>
      </c>
      <c r="L117" s="98">
        <v>3.7992430688410841</v>
      </c>
      <c r="M117" s="98">
        <v>3.4207353501461779</v>
      </c>
      <c r="N117" s="98">
        <v>2.9017652275486276</v>
      </c>
      <c r="O117" s="98">
        <v>2.994360264241255</v>
      </c>
      <c r="P117" s="98">
        <v>2.9092389359923105</v>
      </c>
      <c r="Q117" s="98">
        <v>3.2723748145894911</v>
      </c>
      <c r="R117" s="98">
        <v>3.3112292570608597</v>
      </c>
      <c r="S117" s="98">
        <v>3.3539805122030333</v>
      </c>
      <c r="T117" s="98">
        <v>3.2166469005409057</v>
      </c>
      <c r="U117" s="98">
        <v>3.1894102139627662</v>
      </c>
      <c r="V117" s="98">
        <v>6.4770663753556912</v>
      </c>
      <c r="W117" s="98">
        <v>18.824867277410174</v>
      </c>
      <c r="X117" s="98">
        <v>37.621096154047372</v>
      </c>
      <c r="Y117" s="98">
        <v>58.05066107946223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3.7637565255817843E-3</v>
      </c>
      <c r="C118" s="122">
        <f t="shared" si="21"/>
        <v>4.894039420741199E-3</v>
      </c>
      <c r="D118" s="122">
        <f t="shared" si="21"/>
        <v>8.5743182722565949E-3</v>
      </c>
      <c r="E118" s="122">
        <f t="shared" si="21"/>
        <v>1.4150790613147611E-2</v>
      </c>
      <c r="F118" s="122">
        <f t="shared" si="21"/>
        <v>8.1776637676784086E-3</v>
      </c>
      <c r="G118" s="122">
        <f t="shared" si="21"/>
        <v>9.5289958636656444E-3</v>
      </c>
      <c r="H118" s="122">
        <f t="shared" si="21"/>
        <v>1.6197944117640497E-2</v>
      </c>
      <c r="I118" s="122">
        <f t="shared" si="21"/>
        <v>2.4465097245291646E-2</v>
      </c>
      <c r="J118" s="122">
        <f t="shared" si="21"/>
        <v>1.773029998333988E-2</v>
      </c>
      <c r="K118" s="122">
        <f t="shared" si="21"/>
        <v>1.9949083369769926E-2</v>
      </c>
      <c r="L118" s="122">
        <f t="shared" si="21"/>
        <v>2.4332638933097037E-2</v>
      </c>
      <c r="M118" s="122">
        <f t="shared" si="21"/>
        <v>2.1877704120305805E-2</v>
      </c>
      <c r="N118" s="122">
        <f t="shared" si="21"/>
        <v>3.6276854335107037E-2</v>
      </c>
      <c r="O118" s="122">
        <f t="shared" si="21"/>
        <v>2.309208976466938E-2</v>
      </c>
      <c r="P118" s="122">
        <f t="shared" si="21"/>
        <v>2.0215084564122229E-2</v>
      </c>
      <c r="Q118" s="122">
        <f t="shared" si="21"/>
        <v>4.381819189451585E-2</v>
      </c>
      <c r="R118" s="122">
        <f t="shared" si="21"/>
        <v>5.4241692856499032E-2</v>
      </c>
      <c r="S118" s="122">
        <f t="shared" si="21"/>
        <v>6.6858830466325139E-2</v>
      </c>
      <c r="T118" s="122">
        <f t="shared" si="21"/>
        <v>9.5250075395688347E-2</v>
      </c>
      <c r="U118" s="122">
        <f t="shared" si="21"/>
        <v>0.17635364485431732</v>
      </c>
      <c r="V118" s="122">
        <f t="shared" si="21"/>
        <v>0.1825624307471474</v>
      </c>
      <c r="W118" s="122">
        <f t="shared" si="21"/>
        <v>1.4332446292266161</v>
      </c>
      <c r="X118" s="122">
        <f t="shared" si="21"/>
        <v>2.6406831880909789</v>
      </c>
      <c r="Y118" s="122">
        <f t="shared" si="21"/>
        <v>3.1195059545831234</v>
      </c>
      <c r="DA118" s="130" t="s">
        <v>1893</v>
      </c>
    </row>
    <row r="119" spans="1:105" ht="12" customHeight="1" x14ac:dyDescent="0.25">
      <c r="A119" s="97" t="s">
        <v>53</v>
      </c>
      <c r="B119" s="98">
        <v>3.7637565255817843E-3</v>
      </c>
      <c r="C119" s="98">
        <v>4.894039420741199E-3</v>
      </c>
      <c r="D119" s="98">
        <v>8.5743182722565949E-3</v>
      </c>
      <c r="E119" s="98">
        <v>1.4150790613147611E-2</v>
      </c>
      <c r="F119" s="98">
        <v>8.1776637676784086E-3</v>
      </c>
      <c r="G119" s="98">
        <v>9.5289958636656444E-3</v>
      </c>
      <c r="H119" s="98">
        <v>1.6197944117640497E-2</v>
      </c>
      <c r="I119" s="98">
        <v>2.4465097245291646E-2</v>
      </c>
      <c r="J119" s="98">
        <v>1.773029998333988E-2</v>
      </c>
      <c r="K119" s="98">
        <v>1.9949083369769926E-2</v>
      </c>
      <c r="L119" s="98">
        <v>2.4332638933097037E-2</v>
      </c>
      <c r="M119" s="98">
        <v>2.1877704120305805E-2</v>
      </c>
      <c r="N119" s="98">
        <v>3.6276854335107037E-2</v>
      </c>
      <c r="O119" s="98">
        <v>2.309208976466938E-2</v>
      </c>
      <c r="P119" s="98">
        <v>2.0215084564122229E-2</v>
      </c>
      <c r="Q119" s="98">
        <v>4.381819189451585E-2</v>
      </c>
      <c r="R119" s="98">
        <v>5.4241692856499032E-2</v>
      </c>
      <c r="S119" s="98">
        <v>6.6858830466325139E-2</v>
      </c>
      <c r="T119" s="98">
        <v>9.5250075395688347E-2</v>
      </c>
      <c r="U119" s="98">
        <v>0.17635364485431732</v>
      </c>
      <c r="V119" s="98">
        <v>0.1825624307471474</v>
      </c>
      <c r="W119" s="98">
        <v>1.4332446292266161</v>
      </c>
      <c r="X119" s="98">
        <v>2.6406831880909789</v>
      </c>
      <c r="Y119" s="98">
        <v>3.1195059545831234</v>
      </c>
      <c r="DA119" s="63" t="s">
        <v>1894</v>
      </c>
    </row>
    <row r="120" spans="1:105" ht="12" customHeight="1" x14ac:dyDescent="0.25">
      <c r="A120" s="121" t="s">
        <v>55</v>
      </c>
      <c r="B120" s="122">
        <v>0.46238068275335942</v>
      </c>
      <c r="C120" s="122">
        <v>0.47332712670953514</v>
      </c>
      <c r="D120" s="122">
        <v>0.51934979033856898</v>
      </c>
      <c r="E120" s="122">
        <v>0.5751605286103425</v>
      </c>
      <c r="F120" s="122">
        <v>0.5589435640837227</v>
      </c>
      <c r="G120" s="122">
        <v>0.55605656291244243</v>
      </c>
      <c r="H120" s="122">
        <v>0.63117025221746248</v>
      </c>
      <c r="I120" s="122">
        <v>0.61455698658834612</v>
      </c>
      <c r="J120" s="122">
        <v>0.66816713234185832</v>
      </c>
      <c r="K120" s="122">
        <v>0.62389493106288363</v>
      </c>
      <c r="L120" s="122">
        <v>0.58286662088702978</v>
      </c>
      <c r="M120" s="122">
        <v>0.52805288604102263</v>
      </c>
      <c r="N120" s="122">
        <v>0.40981603413121748</v>
      </c>
      <c r="O120" s="122">
        <v>0.418301186140833</v>
      </c>
      <c r="P120" s="122">
        <v>0.45036162833014476</v>
      </c>
      <c r="Q120" s="122">
        <v>0.54123697278257454</v>
      </c>
      <c r="R120" s="122">
        <v>0.53654235006423001</v>
      </c>
      <c r="S120" s="122">
        <v>0.53641583701317064</v>
      </c>
      <c r="T120" s="122">
        <v>0.60139216619156222</v>
      </c>
      <c r="U120" s="122">
        <v>0.89145391640489602</v>
      </c>
      <c r="V120" s="122">
        <v>1.9327008725689505</v>
      </c>
      <c r="W120" s="122">
        <v>3.5682101064684262</v>
      </c>
      <c r="X120" s="122">
        <v>6.1456153595968432</v>
      </c>
      <c r="Y120" s="122">
        <v>9.3842116374173283</v>
      </c>
      <c r="DA120" s="130" t="s">
        <v>1895</v>
      </c>
    </row>
    <row r="121" spans="1:105" ht="12" customHeight="1" x14ac:dyDescent="0.25">
      <c r="A121" s="97" t="s">
        <v>124</v>
      </c>
      <c r="B121" s="98">
        <v>0.13600761070897219</v>
      </c>
      <c r="C121" s="98">
        <v>0.11803328285342662</v>
      </c>
      <c r="D121" s="98">
        <v>0.1303795707200934</v>
      </c>
      <c r="E121" s="98">
        <v>0.11829182574127152</v>
      </c>
      <c r="F121" s="98">
        <v>9.146423612653122E-2</v>
      </c>
      <c r="G121" s="98">
        <v>9.3973401685335745E-2</v>
      </c>
      <c r="H121" s="98">
        <v>8.2090569267105673E-2</v>
      </c>
      <c r="I121" s="98">
        <v>5.851897441726317E-2</v>
      </c>
      <c r="J121" s="98">
        <v>4.968816323800955E-2</v>
      </c>
      <c r="K121" s="98">
        <v>4.2698847892075377E-2</v>
      </c>
      <c r="L121" s="98">
        <v>4.3972206249686022E-2</v>
      </c>
      <c r="M121" s="98">
        <v>2.8306213082614988E-2</v>
      </c>
      <c r="N121" s="98">
        <v>1.8246987456487285E-2</v>
      </c>
      <c r="O121" s="98">
        <v>1.9806259172912094E-2</v>
      </c>
      <c r="P121" s="98">
        <v>1.8426379860492392E-2</v>
      </c>
      <c r="Q121" s="98">
        <v>1.880692458224598E-2</v>
      </c>
      <c r="R121" s="98">
        <v>1.764841744106627E-2</v>
      </c>
      <c r="S121" s="98">
        <v>2.4774690055574977E-2</v>
      </c>
      <c r="T121" s="98">
        <v>3.3518456509931356E-2</v>
      </c>
      <c r="U121" s="98">
        <v>5.2187756723185284E-2</v>
      </c>
      <c r="V121" s="98">
        <v>6.6474636446752736E-2</v>
      </c>
      <c r="W121" s="98">
        <v>0.10230731154032603</v>
      </c>
      <c r="X121" s="98">
        <v>0.12790571892815267</v>
      </c>
      <c r="Y121" s="98">
        <v>0.17795120277896459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0.3263730720443872</v>
      </c>
      <c r="C125" s="101">
        <v>0.35026768750876763</v>
      </c>
      <c r="D125" s="101">
        <v>0.38314652398585258</v>
      </c>
      <c r="E125" s="101">
        <v>0.44993558204471296</v>
      </c>
      <c r="F125" s="101">
        <v>0.46113260706625708</v>
      </c>
      <c r="G125" s="101">
        <v>0.45568070701936164</v>
      </c>
      <c r="H125" s="101">
        <v>0.54182287345689151</v>
      </c>
      <c r="I125" s="101">
        <v>0.54659632458328222</v>
      </c>
      <c r="J125" s="101">
        <v>0.60137399860624885</v>
      </c>
      <c r="K125" s="101">
        <v>0.5625467376703257</v>
      </c>
      <c r="L125" s="101">
        <v>0.51906150900377002</v>
      </c>
      <c r="M125" s="101">
        <v>0.47756248307330429</v>
      </c>
      <c r="N125" s="101">
        <v>0.36768349665616945</v>
      </c>
      <c r="O125" s="101">
        <v>0.37233984454480806</v>
      </c>
      <c r="P125" s="101">
        <v>0.4009888762237544</v>
      </c>
      <c r="Q125" s="101">
        <v>0.4842528713167259</v>
      </c>
      <c r="R125" s="101">
        <v>0.48061104563586676</v>
      </c>
      <c r="S125" s="101">
        <v>0.47305550919789829</v>
      </c>
      <c r="T125" s="101">
        <v>0.5229545412379567</v>
      </c>
      <c r="U125" s="101">
        <v>0.76685393102478883</v>
      </c>
      <c r="V125" s="101">
        <v>1.6702507624306675</v>
      </c>
      <c r="W125" s="101">
        <v>3.0776879971407824</v>
      </c>
      <c r="X125" s="101">
        <v>5.2196448270308204</v>
      </c>
      <c r="Y125" s="101">
        <v>7.8485999113290248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5.0261563473408561E-3</v>
      </c>
      <c r="D126" s="104">
        <v>5.8236956326230063E-3</v>
      </c>
      <c r="E126" s="104">
        <v>6.9331208243580654E-3</v>
      </c>
      <c r="F126" s="104">
        <v>6.3467208909343525E-3</v>
      </c>
      <c r="G126" s="104">
        <v>6.4024542077450982E-3</v>
      </c>
      <c r="H126" s="104">
        <v>7.2568094934653236E-3</v>
      </c>
      <c r="I126" s="104">
        <v>9.4416875878007428E-3</v>
      </c>
      <c r="J126" s="104">
        <v>1.7104970497599944E-2</v>
      </c>
      <c r="K126" s="104">
        <v>1.8649345500482611E-2</v>
      </c>
      <c r="L126" s="104">
        <v>1.9832905633573799E-2</v>
      </c>
      <c r="M126" s="104">
        <v>2.2184189885103449E-2</v>
      </c>
      <c r="N126" s="104">
        <v>2.3885550018560766E-2</v>
      </c>
      <c r="O126" s="104">
        <v>2.615508242311284E-2</v>
      </c>
      <c r="P126" s="104">
        <v>3.0946372245897989E-2</v>
      </c>
      <c r="Q126" s="104">
        <v>3.8177176883602726E-2</v>
      </c>
      <c r="R126" s="104">
        <v>3.8282886987296962E-2</v>
      </c>
      <c r="S126" s="104">
        <v>3.8585637759697367E-2</v>
      </c>
      <c r="T126" s="104">
        <v>4.4919168443674176E-2</v>
      </c>
      <c r="U126" s="104">
        <v>7.2412228656921901E-2</v>
      </c>
      <c r="V126" s="104">
        <v>0.19597547369153012</v>
      </c>
      <c r="W126" s="104">
        <v>0.3882147977873176</v>
      </c>
      <c r="X126" s="104">
        <v>0.79806481363787041</v>
      </c>
      <c r="Y126" s="104">
        <v>1.3576605233093377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1.173529656884604E-3</v>
      </c>
      <c r="D127" s="98">
        <v>1.3300541107975677E-3</v>
      </c>
      <c r="E127" s="98">
        <v>1.9342495902882619E-3</v>
      </c>
      <c r="F127" s="98">
        <v>1.5054849759853438E-3</v>
      </c>
      <c r="G127" s="98">
        <v>1.3012834620039322E-3</v>
      </c>
      <c r="H127" s="98">
        <v>1.9881718080007908E-3</v>
      </c>
      <c r="I127" s="98">
        <v>2.1027683511933952E-3</v>
      </c>
      <c r="J127" s="98">
        <v>4.3653497756859054E-3</v>
      </c>
      <c r="K127" s="98">
        <v>4.4029453168094885E-3</v>
      </c>
      <c r="L127" s="98">
        <v>4.4941370591724764E-3</v>
      </c>
      <c r="M127" s="98">
        <v>5.8003510873122395E-3</v>
      </c>
      <c r="N127" s="98">
        <v>3.783508143500057E-3</v>
      </c>
      <c r="O127" s="98">
        <v>4.4603672146583933E-3</v>
      </c>
      <c r="P127" s="98">
        <v>5.4301676380366978E-3</v>
      </c>
      <c r="Q127" s="98">
        <v>1.0171305136230416E-2</v>
      </c>
      <c r="R127" s="98">
        <v>9.8928295118265973E-3</v>
      </c>
      <c r="S127" s="98">
        <v>9.4026832233131182E-3</v>
      </c>
      <c r="T127" s="98">
        <v>1.1238347239334427E-2</v>
      </c>
      <c r="U127" s="98">
        <v>1.7794761284197654E-2</v>
      </c>
      <c r="V127" s="98">
        <v>5.2375828919150207E-2</v>
      </c>
      <c r="W127" s="98">
        <v>8.2732152359204156E-2</v>
      </c>
      <c r="X127" s="98">
        <v>0.2016294097784164</v>
      </c>
      <c r="Y127" s="98">
        <v>0.42799889345609621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3.8526266904562526E-3</v>
      </c>
      <c r="D128" s="98">
        <v>4.4936415218254384E-3</v>
      </c>
      <c r="E128" s="98">
        <v>4.9988712340698037E-3</v>
      </c>
      <c r="F128" s="98">
        <v>4.8412359149490082E-3</v>
      </c>
      <c r="G128" s="98">
        <v>5.1011707457411662E-3</v>
      </c>
      <c r="H128" s="98">
        <v>5.2686376854645329E-3</v>
      </c>
      <c r="I128" s="98">
        <v>7.3389192366073467E-3</v>
      </c>
      <c r="J128" s="98">
        <v>1.2739620721914037E-2</v>
      </c>
      <c r="K128" s="98">
        <v>1.4246400183673123E-2</v>
      </c>
      <c r="L128" s="98">
        <v>1.5338768574401323E-2</v>
      </c>
      <c r="M128" s="98">
        <v>1.6383838797791209E-2</v>
      </c>
      <c r="N128" s="98">
        <v>2.0102041875060709E-2</v>
      </c>
      <c r="O128" s="98">
        <v>2.1694715208454445E-2</v>
      </c>
      <c r="P128" s="98">
        <v>2.551620460786129E-2</v>
      </c>
      <c r="Q128" s="98">
        <v>2.8005871747372308E-2</v>
      </c>
      <c r="R128" s="98">
        <v>2.8390057475470364E-2</v>
      </c>
      <c r="S128" s="98">
        <v>2.918295453638425E-2</v>
      </c>
      <c r="T128" s="98">
        <v>3.3680821204339753E-2</v>
      </c>
      <c r="U128" s="98">
        <v>5.4617467372724243E-2</v>
      </c>
      <c r="V128" s="98">
        <v>0.14359964477237991</v>
      </c>
      <c r="W128" s="98">
        <v>0.30548264542811343</v>
      </c>
      <c r="X128" s="98">
        <v>0.59643540385945404</v>
      </c>
      <c r="Y128" s="98">
        <v>0.92966162985324141</v>
      </c>
      <c r="DA128" s="63" t="s">
        <v>1903</v>
      </c>
    </row>
    <row r="129" spans="1:105" ht="12" customHeight="1" x14ac:dyDescent="0.25">
      <c r="A129" s="121" t="s">
        <v>54</v>
      </c>
      <c r="B129" s="122">
        <v>0.19625796285646552</v>
      </c>
      <c r="C129" s="122">
        <v>0.20617519157887906</v>
      </c>
      <c r="D129" s="122">
        <v>0.22315866868312761</v>
      </c>
      <c r="E129" s="122">
        <v>0.23350628445018004</v>
      </c>
      <c r="F129" s="122">
        <v>0.23516971194177877</v>
      </c>
      <c r="G129" s="122">
        <v>0.23079789180707971</v>
      </c>
      <c r="H129" s="122">
        <v>0.23392340295339895</v>
      </c>
      <c r="I129" s="122">
        <v>0.22331902969016115</v>
      </c>
      <c r="J129" s="122">
        <v>0.20773579867993339</v>
      </c>
      <c r="K129" s="122">
        <v>0.18978409638320007</v>
      </c>
      <c r="L129" s="122">
        <v>0.18193417748882904</v>
      </c>
      <c r="M129" s="122">
        <v>0.14135377642426944</v>
      </c>
      <c r="N129" s="122">
        <v>0.11248395065740524</v>
      </c>
      <c r="O129" s="122">
        <v>0.11526839229586974</v>
      </c>
      <c r="P129" s="122">
        <v>0.11517076721894329</v>
      </c>
      <c r="Q129" s="122">
        <v>0.12560231381403114</v>
      </c>
      <c r="R129" s="122">
        <v>0.11812608939846238</v>
      </c>
      <c r="S129" s="122">
        <v>0.14402635175303169</v>
      </c>
      <c r="T129" s="122">
        <v>0.16992635346136764</v>
      </c>
      <c r="U129" s="122">
        <v>0.2569350828423127</v>
      </c>
      <c r="V129" s="122">
        <v>0.78337583463337845</v>
      </c>
      <c r="W129" s="122">
        <v>1.471372807973613</v>
      </c>
      <c r="X129" s="122">
        <v>2.3294970773342163</v>
      </c>
      <c r="Y129" s="122">
        <v>3.1719833002489994</v>
      </c>
      <c r="DA129" s="130" t="s">
        <v>1904</v>
      </c>
    </row>
    <row r="130" spans="1:105" ht="12" customHeight="1" x14ac:dyDescent="0.25">
      <c r="A130" s="97" t="s">
        <v>50</v>
      </c>
      <c r="B130" s="98">
        <v>0.17735382521582754</v>
      </c>
      <c r="C130" s="98">
        <v>0.18076133939325037</v>
      </c>
      <c r="D130" s="98">
        <v>0.20653158482714296</v>
      </c>
      <c r="E130" s="98">
        <v>0.21950697427610033</v>
      </c>
      <c r="F130" s="98">
        <v>0.2146887079952397</v>
      </c>
      <c r="G130" s="98">
        <v>0.20779690411694146</v>
      </c>
      <c r="H130" s="98">
        <v>0.2054996129578836</v>
      </c>
      <c r="I130" s="98">
        <v>0.18775007923506196</v>
      </c>
      <c r="J130" s="98">
        <v>0.16625737875101501</v>
      </c>
      <c r="K130" s="98">
        <v>0.15183736937858536</v>
      </c>
      <c r="L130" s="98">
        <v>0.13926663590878707</v>
      </c>
      <c r="M130" s="98">
        <v>9.7744053395613359E-2</v>
      </c>
      <c r="N130" s="98">
        <v>7.204514936627876E-2</v>
      </c>
      <c r="O130" s="98">
        <v>7.6836481150143035E-2</v>
      </c>
      <c r="P130" s="98">
        <v>6.8731711634260187E-2</v>
      </c>
      <c r="Q130" s="98">
        <v>6.968248271958262E-2</v>
      </c>
      <c r="R130" s="98">
        <v>5.8875389550610793E-2</v>
      </c>
      <c r="S130" s="98">
        <v>7.8271691677774008E-2</v>
      </c>
      <c r="T130" s="98">
        <v>9.3997266555627776E-2</v>
      </c>
      <c r="U130" s="98">
        <v>0.14039406308522126</v>
      </c>
      <c r="V130" s="98">
        <v>0.35010936365356182</v>
      </c>
      <c r="W130" s="98">
        <v>0.67918934865948322</v>
      </c>
      <c r="X130" s="98">
        <v>0.97049953289469748</v>
      </c>
      <c r="Y130" s="98">
        <v>1.2889467697445161</v>
      </c>
      <c r="DA130" s="63" t="s">
        <v>1905</v>
      </c>
    </row>
    <row r="131" spans="1:105" ht="12" customHeight="1" x14ac:dyDescent="0.25">
      <c r="A131" s="109" t="s">
        <v>120</v>
      </c>
      <c r="B131" s="33">
        <v>1.8904137640637985E-2</v>
      </c>
      <c r="C131" s="33">
        <v>2.5413852185628704E-2</v>
      </c>
      <c r="D131" s="33">
        <v>1.6627083855984666E-2</v>
      </c>
      <c r="E131" s="33">
        <v>1.399931017407971E-2</v>
      </c>
      <c r="F131" s="33">
        <v>2.0481003946539057E-2</v>
      </c>
      <c r="G131" s="33">
        <v>2.300098769013826E-2</v>
      </c>
      <c r="H131" s="33">
        <v>2.8423789995515342E-2</v>
      </c>
      <c r="I131" s="33">
        <v>3.5568950455099196E-2</v>
      </c>
      <c r="J131" s="33">
        <v>4.1478419928918375E-2</v>
      </c>
      <c r="K131" s="33">
        <v>3.7946727004614718E-2</v>
      </c>
      <c r="L131" s="33">
        <v>4.2667541580041969E-2</v>
      </c>
      <c r="M131" s="33">
        <v>4.3609723028656081E-2</v>
      </c>
      <c r="N131" s="33">
        <v>4.0438801291126474E-2</v>
      </c>
      <c r="O131" s="33">
        <v>3.8431911145726708E-2</v>
      </c>
      <c r="P131" s="33">
        <v>4.6439055584683094E-2</v>
      </c>
      <c r="Q131" s="33">
        <v>5.5919831094448508E-2</v>
      </c>
      <c r="R131" s="33">
        <v>5.9250699847851585E-2</v>
      </c>
      <c r="S131" s="33">
        <v>6.5754660075257695E-2</v>
      </c>
      <c r="T131" s="33">
        <v>7.5929086905739879E-2</v>
      </c>
      <c r="U131" s="33">
        <v>0.11654101975709147</v>
      </c>
      <c r="V131" s="33">
        <v>0.43326647097981663</v>
      </c>
      <c r="W131" s="33">
        <v>0.79218345931412992</v>
      </c>
      <c r="X131" s="33">
        <v>1.3589975444395186</v>
      </c>
      <c r="Y131" s="33">
        <v>1.8830365305044834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0.59959156137910452</v>
      </c>
      <c r="C133" s="154">
        <f t="shared" si="22"/>
        <v>0.60447154341474241</v>
      </c>
      <c r="D133" s="154">
        <f t="shared" si="22"/>
        <v>0.6089510038462087</v>
      </c>
      <c r="E133" s="154">
        <f t="shared" si="22"/>
        <v>0.61412171490143663</v>
      </c>
      <c r="F133" s="154">
        <f t="shared" si="22"/>
        <v>0.61890894314335876</v>
      </c>
      <c r="G133" s="154">
        <f t="shared" si="22"/>
        <v>0.6232239795465041</v>
      </c>
      <c r="H133" s="154">
        <f t="shared" si="22"/>
        <v>0.628885688568802</v>
      </c>
      <c r="I133" s="154">
        <f t="shared" si="22"/>
        <v>0.63546998478679206</v>
      </c>
      <c r="J133" s="154">
        <f t="shared" si="22"/>
        <v>0.64036675228533813</v>
      </c>
      <c r="K133" s="154">
        <f t="shared" si="22"/>
        <v>0.64501344200074806</v>
      </c>
      <c r="L133" s="154">
        <f t="shared" si="22"/>
        <v>0.64899150821629326</v>
      </c>
      <c r="M133" s="154">
        <f t="shared" si="22"/>
        <v>0.65351627985612759</v>
      </c>
      <c r="N133" s="154">
        <f t="shared" si="22"/>
        <v>0.66341708163956636</v>
      </c>
      <c r="O133" s="154">
        <f t="shared" si="22"/>
        <v>0.67030009307636096</v>
      </c>
      <c r="P133" s="154">
        <f t="shared" si="22"/>
        <v>0.67487810964812933</v>
      </c>
      <c r="Q133" s="154">
        <f t="shared" si="22"/>
        <v>0.68319096912766319</v>
      </c>
      <c r="R133" s="154">
        <f t="shared" ref="R133:V133" si="23">IF(R115=0,"",R115/R97)</f>
        <v>0.6921387445512478</v>
      </c>
      <c r="S133" s="154">
        <f t="shared" si="23"/>
        <v>0.7035472234671184</v>
      </c>
      <c r="T133" s="154">
        <f t="shared" si="23"/>
        <v>0.72600615933073842</v>
      </c>
      <c r="U133" s="154">
        <f t="shared" si="23"/>
        <v>0.76962836799493861</v>
      </c>
      <c r="V133" s="154">
        <f t="shared" si="23"/>
        <v>0.80089169564457918</v>
      </c>
      <c r="W133" s="154">
        <f t="shared" ref="W133:Y133" si="24">IF(W115=0,"",W115/W97)</f>
        <v>0.86902032055301981</v>
      </c>
      <c r="X133" s="154">
        <f t="shared" si="24"/>
        <v>0.89267611396278412</v>
      </c>
      <c r="Y133" s="154">
        <f t="shared" si="24"/>
        <v>0.89723604373705634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0.60952067491391571</v>
      </c>
      <c r="C134" s="155">
        <f t="shared" si="25"/>
        <v>0.61311980462571081</v>
      </c>
      <c r="D134" s="155">
        <f t="shared" si="25"/>
        <v>0.61819476843852161</v>
      </c>
      <c r="E134" s="155">
        <f t="shared" si="25"/>
        <v>0.62264337409617765</v>
      </c>
      <c r="F134" s="155">
        <f t="shared" si="25"/>
        <v>0.62757036407024736</v>
      </c>
      <c r="G134" s="155">
        <f t="shared" si="25"/>
        <v>0.63132875427823953</v>
      </c>
      <c r="H134" s="155">
        <f t="shared" si="25"/>
        <v>0.63680357459302106</v>
      </c>
      <c r="I134" s="155">
        <f t="shared" si="25"/>
        <v>0.6426091309162848</v>
      </c>
      <c r="J134" s="155">
        <f t="shared" si="25"/>
        <v>0.6484342353802085</v>
      </c>
      <c r="K134" s="155">
        <f t="shared" si="25"/>
        <v>0.65248928238370618</v>
      </c>
      <c r="L134" s="155">
        <f t="shared" si="25"/>
        <v>0.65574793506044382</v>
      </c>
      <c r="M134" s="155">
        <f t="shared" si="25"/>
        <v>0.65969516799466288</v>
      </c>
      <c r="N134" s="155">
        <f t="shared" si="25"/>
        <v>0.66583585380450527</v>
      </c>
      <c r="O134" s="155">
        <f t="shared" si="25"/>
        <v>0.6750692582520893</v>
      </c>
      <c r="P134" s="155">
        <f t="shared" si="25"/>
        <v>0.67919022199543744</v>
      </c>
      <c r="Q134" s="155">
        <f t="shared" si="25"/>
        <v>0.6839085505019864</v>
      </c>
      <c r="R134" s="155">
        <f t="shared" ref="R134:V134" si="26">IF(R116=0,"",R116/R98)</f>
        <v>0.69027295657921228</v>
      </c>
      <c r="S134" s="155">
        <f t="shared" si="26"/>
        <v>0.70041398369752217</v>
      </c>
      <c r="T134" s="155">
        <f t="shared" si="26"/>
        <v>0.72112201223695405</v>
      </c>
      <c r="U134" s="155">
        <f t="shared" si="26"/>
        <v>0.76406095188132794</v>
      </c>
      <c r="V134" s="155">
        <f t="shared" si="26"/>
        <v>0.81966246578550928</v>
      </c>
      <c r="W134" s="155">
        <f t="shared" ref="W134:Y134" si="27">IF(W116=0,"",W116/W98)</f>
        <v>0.86051244144453587</v>
      </c>
      <c r="X134" s="155">
        <f t="shared" si="27"/>
        <v>0.88366294163090486</v>
      </c>
      <c r="Y134" s="155">
        <f t="shared" si="27"/>
        <v>0.89681122016378234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0.60952067491391571</v>
      </c>
      <c r="C135" s="156">
        <f t="shared" si="28"/>
        <v>0.61311980462571081</v>
      </c>
      <c r="D135" s="156">
        <f t="shared" si="28"/>
        <v>0.61819476843852161</v>
      </c>
      <c r="E135" s="156">
        <f t="shared" si="28"/>
        <v>0.62264337409617765</v>
      </c>
      <c r="F135" s="156">
        <f t="shared" si="28"/>
        <v>0.62757036407024736</v>
      </c>
      <c r="G135" s="156">
        <f t="shared" si="28"/>
        <v>0.63132875427823953</v>
      </c>
      <c r="H135" s="156">
        <f t="shared" si="28"/>
        <v>0.63680357459302106</v>
      </c>
      <c r="I135" s="156">
        <f t="shared" si="28"/>
        <v>0.6426091309162848</v>
      </c>
      <c r="J135" s="156">
        <f t="shared" si="28"/>
        <v>0.6484342353802085</v>
      </c>
      <c r="K135" s="156">
        <f t="shared" si="28"/>
        <v>0.65248928238370618</v>
      </c>
      <c r="L135" s="156">
        <f t="shared" si="28"/>
        <v>0.65574793506044382</v>
      </c>
      <c r="M135" s="156">
        <f t="shared" si="28"/>
        <v>0.65969516799466288</v>
      </c>
      <c r="N135" s="156">
        <f t="shared" si="28"/>
        <v>0.66583585380450527</v>
      </c>
      <c r="O135" s="156">
        <f t="shared" si="28"/>
        <v>0.6750692582520893</v>
      </c>
      <c r="P135" s="156">
        <f t="shared" si="28"/>
        <v>0.67919022199543744</v>
      </c>
      <c r="Q135" s="156">
        <f t="shared" si="28"/>
        <v>0.6839085505019864</v>
      </c>
      <c r="R135" s="156">
        <f t="shared" ref="R135:V135" si="29">IF(R117=0,"",R117/R99)</f>
        <v>0.69027295657921228</v>
      </c>
      <c r="S135" s="156">
        <f t="shared" si="29"/>
        <v>0.70041398369752217</v>
      </c>
      <c r="T135" s="156">
        <f t="shared" si="29"/>
        <v>0.72112201223695405</v>
      </c>
      <c r="U135" s="156">
        <f t="shared" si="29"/>
        <v>0.76406095188132794</v>
      </c>
      <c r="V135" s="156">
        <f t="shared" si="29"/>
        <v>0.81966246578550928</v>
      </c>
      <c r="W135" s="156">
        <f t="shared" ref="W135:Y135" si="30">IF(W117=0,"",W117/W99)</f>
        <v>0.86051244144453587</v>
      </c>
      <c r="X135" s="156">
        <f t="shared" si="30"/>
        <v>0.88366294163090486</v>
      </c>
      <c r="Y135" s="156">
        <f t="shared" si="30"/>
        <v>0.89681122016378234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1.6784535314436273</v>
      </c>
      <c r="C136" s="155">
        <f t="shared" si="31"/>
        <v>1.9189719132299383</v>
      </c>
      <c r="D136" s="155">
        <f t="shared" si="31"/>
        <v>2.0492966421557917</v>
      </c>
      <c r="E136" s="155">
        <f t="shared" si="31"/>
        <v>2.1226073651008175</v>
      </c>
      <c r="F136" s="155">
        <f t="shared" si="31"/>
        <v>2.209401969637856</v>
      </c>
      <c r="G136" s="155">
        <f t="shared" si="31"/>
        <v>2.2912601629170681</v>
      </c>
      <c r="H136" s="155">
        <f t="shared" si="31"/>
        <v>2.3864934537191824</v>
      </c>
      <c r="I136" s="155">
        <f t="shared" si="31"/>
        <v>2.4694888930396846</v>
      </c>
      <c r="J136" s="155">
        <f t="shared" si="31"/>
        <v>2.5600399150691113</v>
      </c>
      <c r="K136" s="155">
        <f t="shared" si="31"/>
        <v>2.660350109027068</v>
      </c>
      <c r="L136" s="155">
        <f t="shared" si="31"/>
        <v>2.7355869493217781</v>
      </c>
      <c r="M136" s="155">
        <f t="shared" si="31"/>
        <v>2.780392007731133</v>
      </c>
      <c r="N136" s="155">
        <f t="shared" si="31"/>
        <v>2.8280931074045048</v>
      </c>
      <c r="O136" s="155">
        <f t="shared" si="31"/>
        <v>2.9507018517034185</v>
      </c>
      <c r="P136" s="155">
        <f t="shared" si="31"/>
        <v>3.1903393737667396</v>
      </c>
      <c r="Q136" s="155">
        <f t="shared" si="31"/>
        <v>3.4206605689920679</v>
      </c>
      <c r="R136" s="155">
        <f t="shared" ref="R136:V136" si="32">IF(R118=0,"",R118/R100)</f>
        <v>3.5535360940501208</v>
      </c>
      <c r="S136" s="155">
        <f t="shared" si="32"/>
        <v>3.6154703723151642</v>
      </c>
      <c r="T136" s="155">
        <f t="shared" si="32"/>
        <v>3.6497049438300895</v>
      </c>
      <c r="U136" s="155">
        <f t="shared" si="32"/>
        <v>3.6743013744513964</v>
      </c>
      <c r="V136" s="155">
        <f t="shared" si="32"/>
        <v>3.6983163481103509</v>
      </c>
      <c r="W136" s="155">
        <f t="shared" ref="W136:Y136" si="33">IF(W118=0,"",W118/W100)</f>
        <v>3.7298541029909646</v>
      </c>
      <c r="X136" s="155">
        <f t="shared" si="33"/>
        <v>3.7639193030105904</v>
      </c>
      <c r="Y136" s="155">
        <f t="shared" si="33"/>
        <v>3.7952529642929145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1.6784535314436273</v>
      </c>
      <c r="C137" s="156">
        <f t="shared" si="34"/>
        <v>1.9189719132299383</v>
      </c>
      <c r="D137" s="156">
        <f t="shared" si="34"/>
        <v>2.0492966421557917</v>
      </c>
      <c r="E137" s="156">
        <f t="shared" si="34"/>
        <v>2.1226073651008175</v>
      </c>
      <c r="F137" s="156">
        <f t="shared" si="34"/>
        <v>2.209401969637856</v>
      </c>
      <c r="G137" s="156">
        <f t="shared" si="34"/>
        <v>2.2912601629170681</v>
      </c>
      <c r="H137" s="156">
        <f t="shared" si="34"/>
        <v>2.3864934537191824</v>
      </c>
      <c r="I137" s="156">
        <f t="shared" si="34"/>
        <v>2.4694888930396846</v>
      </c>
      <c r="J137" s="156">
        <f t="shared" si="34"/>
        <v>2.5600399150691113</v>
      </c>
      <c r="K137" s="156">
        <f t="shared" si="34"/>
        <v>2.660350109027068</v>
      </c>
      <c r="L137" s="156">
        <f t="shared" si="34"/>
        <v>2.7355869493217781</v>
      </c>
      <c r="M137" s="156">
        <f t="shared" si="34"/>
        <v>2.780392007731133</v>
      </c>
      <c r="N137" s="156">
        <f t="shared" si="34"/>
        <v>2.8280931074045048</v>
      </c>
      <c r="O137" s="156">
        <f t="shared" si="34"/>
        <v>2.9507018517034185</v>
      </c>
      <c r="P137" s="156">
        <f t="shared" si="34"/>
        <v>3.1903393737667396</v>
      </c>
      <c r="Q137" s="156">
        <f t="shared" si="34"/>
        <v>3.4206605689920679</v>
      </c>
      <c r="R137" s="156">
        <f t="shared" ref="R137:V137" si="35">IF(R119=0,"",R119/R101)</f>
        <v>3.5535360940501208</v>
      </c>
      <c r="S137" s="156">
        <f t="shared" si="35"/>
        <v>3.6154703723151642</v>
      </c>
      <c r="T137" s="156">
        <f t="shared" si="35"/>
        <v>3.6497049438300895</v>
      </c>
      <c r="U137" s="156">
        <f t="shared" si="35"/>
        <v>3.6743013744513964</v>
      </c>
      <c r="V137" s="156">
        <f t="shared" si="35"/>
        <v>3.6983163481103509</v>
      </c>
      <c r="W137" s="156">
        <f t="shared" ref="W137:Y137" si="36">IF(W119=0,"",W119/W101)</f>
        <v>3.7298541029909646</v>
      </c>
      <c r="X137" s="156">
        <f t="shared" si="36"/>
        <v>3.7639193030105904</v>
      </c>
      <c r="Y137" s="156">
        <f t="shared" si="36"/>
        <v>3.7952529642929145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0.54966269028316173</v>
      </c>
      <c r="C138" s="155">
        <f t="shared" si="37"/>
        <v>0.557504126568937</v>
      </c>
      <c r="D138" s="155">
        <f t="shared" si="37"/>
        <v>0.56117227256485558</v>
      </c>
      <c r="E138" s="155">
        <f t="shared" si="37"/>
        <v>0.56778641140956665</v>
      </c>
      <c r="F138" s="155">
        <f t="shared" si="37"/>
        <v>0.57444391815765439</v>
      </c>
      <c r="G138" s="155">
        <f t="shared" si="37"/>
        <v>0.57781192246470126</v>
      </c>
      <c r="H138" s="155">
        <f t="shared" si="37"/>
        <v>0.58488398150173637</v>
      </c>
      <c r="I138" s="155">
        <f t="shared" si="37"/>
        <v>0.59040640064423922</v>
      </c>
      <c r="J138" s="155">
        <f t="shared" si="37"/>
        <v>0.59473369012216004</v>
      </c>
      <c r="K138" s="155">
        <f t="shared" si="37"/>
        <v>0.59774307875000332</v>
      </c>
      <c r="L138" s="155">
        <f t="shared" si="37"/>
        <v>0.60003895889920689</v>
      </c>
      <c r="M138" s="155">
        <f t="shared" si="37"/>
        <v>0.60465851516503666</v>
      </c>
      <c r="N138" s="155">
        <f t="shared" si="37"/>
        <v>0.61351673819849883</v>
      </c>
      <c r="O138" s="155">
        <f t="shared" si="37"/>
        <v>0.62260928626805312</v>
      </c>
      <c r="P138" s="155">
        <f t="shared" si="37"/>
        <v>0.63388633336878708</v>
      </c>
      <c r="Q138" s="155">
        <f t="shared" si="37"/>
        <v>0.64393521502398499</v>
      </c>
      <c r="R138" s="155">
        <f t="shared" ref="R138:V138" si="38">IF(R120=0,"",R120/R102)</f>
        <v>0.65511781838306116</v>
      </c>
      <c r="S138" s="155">
        <f t="shared" si="38"/>
        <v>0.66670132660376114</v>
      </c>
      <c r="T138" s="155">
        <f t="shared" si="38"/>
        <v>0.68203709878243923</v>
      </c>
      <c r="U138" s="155">
        <f t="shared" si="38"/>
        <v>0.70584552231765807</v>
      </c>
      <c r="V138" s="155">
        <f t="shared" si="38"/>
        <v>0.72845487834089795</v>
      </c>
      <c r="W138" s="155">
        <f t="shared" ref="W138:Y138" si="39">IF(W120=0,"",W120/W102)</f>
        <v>0.74464186391711007</v>
      </c>
      <c r="X138" s="155">
        <f t="shared" si="39"/>
        <v>0.75549591144341</v>
      </c>
      <c r="Y138" s="155">
        <f t="shared" si="39"/>
        <v>0.76224927531740794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0.50559555069316031</v>
      </c>
      <c r="C139" s="156">
        <f t="shared" si="40"/>
        <v>0.50777172422145389</v>
      </c>
      <c r="D139" s="156">
        <f t="shared" si="40"/>
        <v>0.51117890367894758</v>
      </c>
      <c r="E139" s="156">
        <f t="shared" si="40"/>
        <v>0.51407512545246048</v>
      </c>
      <c r="F139" s="156">
        <f t="shared" si="40"/>
        <v>0.51781091015721725</v>
      </c>
      <c r="G139" s="156">
        <f t="shared" si="40"/>
        <v>0.52289141456057686</v>
      </c>
      <c r="H139" s="156">
        <f t="shared" si="40"/>
        <v>0.53148731554909734</v>
      </c>
      <c r="I139" s="156">
        <f t="shared" si="40"/>
        <v>0.53627312034063446</v>
      </c>
      <c r="J139" s="156">
        <f t="shared" si="40"/>
        <v>0.53780208146684394</v>
      </c>
      <c r="K139" s="156">
        <f t="shared" si="40"/>
        <v>0.54192826998008847</v>
      </c>
      <c r="L139" s="156">
        <f t="shared" si="40"/>
        <v>0.54683091253320804</v>
      </c>
      <c r="M139" s="156">
        <f t="shared" si="40"/>
        <v>0.55264094863707469</v>
      </c>
      <c r="N139" s="156">
        <f t="shared" si="40"/>
        <v>0.56427158243467734</v>
      </c>
      <c r="O139" s="156">
        <f t="shared" si="40"/>
        <v>0.5923362647324012</v>
      </c>
      <c r="P139" s="156">
        <f t="shared" si="40"/>
        <v>0.61840952317274556</v>
      </c>
      <c r="Q139" s="156">
        <f t="shared" si="40"/>
        <v>0.63391533676460809</v>
      </c>
      <c r="R139" s="156">
        <f t="shared" ref="R139:V139" si="41">IF(R121=0,"",R121/R103)</f>
        <v>0.66125803717701614</v>
      </c>
      <c r="S139" s="156">
        <f t="shared" si="41"/>
        <v>0.70001416145234974</v>
      </c>
      <c r="T139" s="156">
        <f t="shared" si="41"/>
        <v>0.74081014511956489</v>
      </c>
      <c r="U139" s="156">
        <f t="shared" si="41"/>
        <v>0.79285695952571289</v>
      </c>
      <c r="V139" s="156">
        <f t="shared" si="41"/>
        <v>0.83216547146069542</v>
      </c>
      <c r="W139" s="156">
        <f t="shared" ref="W139:Y139" si="42">IF(W121=0,"",W121/W103)</f>
        <v>0.85356861379115379</v>
      </c>
      <c r="X139" s="156">
        <f t="shared" si="42"/>
        <v>0.86172798617831248</v>
      </c>
      <c r="Y139" s="156">
        <f t="shared" si="42"/>
        <v>0.86828384756558563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0.57037957626969449</v>
      </c>
      <c r="C143" s="157">
        <f t="shared" si="52"/>
        <v>0.57354155246155936</v>
      </c>
      <c r="D143" s="157">
        <f t="shared" si="52"/>
        <v>0.5773212378551672</v>
      </c>
      <c r="E143" s="157">
        <f t="shared" si="52"/>
        <v>0.58086426627005927</v>
      </c>
      <c r="F143" s="157">
        <f t="shared" si="52"/>
        <v>0.58446542238985544</v>
      </c>
      <c r="G143" s="157">
        <f t="shared" si="52"/>
        <v>0.58773206518651133</v>
      </c>
      <c r="H143" s="157">
        <f t="shared" si="52"/>
        <v>0.59148041741430368</v>
      </c>
      <c r="I143" s="157">
        <f t="shared" si="52"/>
        <v>0.5935450713217596</v>
      </c>
      <c r="J143" s="157">
        <f t="shared" si="52"/>
        <v>0.59481166458042745</v>
      </c>
      <c r="K143" s="157">
        <f t="shared" si="52"/>
        <v>0.59631591622510538</v>
      </c>
      <c r="L143" s="157">
        <f t="shared" si="52"/>
        <v>0.59789834798286057</v>
      </c>
      <c r="M143" s="157">
        <f t="shared" si="52"/>
        <v>0.59990201398052734</v>
      </c>
      <c r="N143" s="157">
        <f t="shared" si="52"/>
        <v>0.60344809624422402</v>
      </c>
      <c r="O143" s="157">
        <f t="shared" si="52"/>
        <v>0.61096651892010878</v>
      </c>
      <c r="P143" s="157">
        <f t="shared" si="52"/>
        <v>0.62032134986540766</v>
      </c>
      <c r="Q143" s="157">
        <f t="shared" si="52"/>
        <v>0.63157010423155391</v>
      </c>
      <c r="R143" s="157">
        <f t="shared" ref="R143:V143" si="53">IF(R125=0,"",R125/R107)</f>
        <v>0.64206890760474045</v>
      </c>
      <c r="S143" s="157">
        <f t="shared" si="53"/>
        <v>0.65196694315128856</v>
      </c>
      <c r="T143" s="157">
        <f t="shared" si="53"/>
        <v>0.66536214210625244</v>
      </c>
      <c r="U143" s="157">
        <f t="shared" si="53"/>
        <v>0.68670651751801037</v>
      </c>
      <c r="V143" s="157">
        <f t="shared" si="53"/>
        <v>0.70888054672715461</v>
      </c>
      <c r="W143" s="157">
        <f t="shared" ref="W143:Y143" si="54">IF(W125=0,"",W125/W107)</f>
        <v>0.72374696349938827</v>
      </c>
      <c r="X143" s="157">
        <f t="shared" si="54"/>
        <v>0.73354162981572457</v>
      </c>
      <c r="Y143" s="157">
        <f t="shared" si="54"/>
        <v>0.74038532268621227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>
        <f t="shared" si="55"/>
        <v>0.85956493421358704</v>
      </c>
      <c r="D144" s="158">
        <f t="shared" si="55"/>
        <v>0.86229008884941771</v>
      </c>
      <c r="E144" s="158">
        <f t="shared" si="55"/>
        <v>0.83686731493120436</v>
      </c>
      <c r="F144" s="158">
        <f t="shared" si="55"/>
        <v>0.85783203459585189</v>
      </c>
      <c r="G144" s="158">
        <f t="shared" si="55"/>
        <v>0.87591244188530415</v>
      </c>
      <c r="H144" s="158">
        <f t="shared" si="55"/>
        <v>0.84012551091655241</v>
      </c>
      <c r="I144" s="158">
        <f t="shared" si="55"/>
        <v>0.86761823296500229</v>
      </c>
      <c r="J144" s="158">
        <f t="shared" si="55"/>
        <v>0.85315745970913803</v>
      </c>
      <c r="K144" s="158">
        <f t="shared" si="55"/>
        <v>0.8637923195110524</v>
      </c>
      <c r="L144" s="158">
        <f t="shared" si="55"/>
        <v>0.86890829203718578</v>
      </c>
      <c r="M144" s="158">
        <f t="shared" si="55"/>
        <v>0.85257438456137102</v>
      </c>
      <c r="N144" s="158">
        <f t="shared" si="55"/>
        <v>0.90691764166467714</v>
      </c>
      <c r="O144" s="158">
        <f t="shared" si="55"/>
        <v>0.90231244329210591</v>
      </c>
      <c r="P144" s="158">
        <f t="shared" si="55"/>
        <v>0.90329744677982415</v>
      </c>
      <c r="Q144" s="158">
        <f t="shared" si="55"/>
        <v>0.86565034436887345</v>
      </c>
      <c r="R144" s="158">
        <f t="shared" ref="R144:V144" si="56">IF(R126=0,"",R126/R108)</f>
        <v>0.87449452055632748</v>
      </c>
      <c r="S144" s="158">
        <f t="shared" si="56"/>
        <v>0.88482568548823692</v>
      </c>
      <c r="T144" s="158">
        <f t="shared" si="56"/>
        <v>0.88872706347827979</v>
      </c>
      <c r="U144" s="158">
        <f t="shared" si="56"/>
        <v>0.90038337640708743</v>
      </c>
      <c r="V144" s="158">
        <f t="shared" si="56"/>
        <v>0.90274352303106753</v>
      </c>
      <c r="W144" s="158">
        <f t="shared" ref="W144:Y144" si="57">IF(W126=0,"",W126/W108)</f>
        <v>0.92530688722448362</v>
      </c>
      <c r="X144" s="158">
        <f t="shared" si="57"/>
        <v>0.91685309282027105</v>
      </c>
      <c r="Y144" s="158">
        <f t="shared" si="57"/>
        <v>0.90175918449930847</v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>
        <f t="shared" si="58"/>
        <v>0.58832410451613271</v>
      </c>
      <c r="D145" s="156">
        <f t="shared" si="58"/>
        <v>0.58849007967782396</v>
      </c>
      <c r="E145" s="156">
        <f t="shared" si="58"/>
        <v>0.58867995116245497</v>
      </c>
      <c r="F145" s="156">
        <f t="shared" si="58"/>
        <v>0.58869565787948741</v>
      </c>
      <c r="G145" s="156">
        <f t="shared" si="58"/>
        <v>0.58926998891467608</v>
      </c>
      <c r="H145" s="156">
        <f t="shared" si="58"/>
        <v>0.59011419990060432</v>
      </c>
      <c r="I145" s="156">
        <f t="shared" si="58"/>
        <v>0.59343451887531429</v>
      </c>
      <c r="J145" s="156">
        <f t="shared" si="58"/>
        <v>0.59722419617460409</v>
      </c>
      <c r="K145" s="156">
        <f t="shared" si="58"/>
        <v>0.59955570981118944</v>
      </c>
      <c r="L145" s="156">
        <f t="shared" si="58"/>
        <v>0.60031353156111944</v>
      </c>
      <c r="M145" s="156">
        <f t="shared" si="58"/>
        <v>0.60192089559563045</v>
      </c>
      <c r="N145" s="156">
        <f t="shared" si="58"/>
        <v>0.60681529236591625</v>
      </c>
      <c r="O145" s="156">
        <f t="shared" si="58"/>
        <v>0.61167874169824599</v>
      </c>
      <c r="P145" s="156">
        <f t="shared" si="58"/>
        <v>0.62107800479450981</v>
      </c>
      <c r="Q145" s="156">
        <f t="shared" si="58"/>
        <v>0.63189800960417741</v>
      </c>
      <c r="R145" s="156">
        <f t="shared" ref="R145:V145" si="59">IF(R127=0,"",R127/R109)</f>
        <v>0.6429299584674113</v>
      </c>
      <c r="S145" s="156">
        <f t="shared" si="59"/>
        <v>0.65182227122060243</v>
      </c>
      <c r="T145" s="156">
        <f t="shared" si="59"/>
        <v>0.66647199269487378</v>
      </c>
      <c r="U145" s="156">
        <f t="shared" si="59"/>
        <v>0.68955088924215258</v>
      </c>
      <c r="V145" s="156">
        <f t="shared" si="59"/>
        <v>0.71270183933539155</v>
      </c>
      <c r="W145" s="156">
        <f t="shared" ref="W145:Y145" si="60">IF(W127=0,"",W127/W109)</f>
        <v>0.72527635244087107</v>
      </c>
      <c r="X145" s="156">
        <f t="shared" si="60"/>
        <v>0.73586373607583011</v>
      </c>
      <c r="Y145" s="156">
        <f t="shared" si="60"/>
        <v>0.74317336353286056</v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0.58585077733306201</v>
      </c>
      <c r="C147" s="155">
        <f t="shared" si="64"/>
        <v>0.59054047995929593</v>
      </c>
      <c r="D147" s="155">
        <f t="shared" si="64"/>
        <v>0.58535060731132826</v>
      </c>
      <c r="E147" s="155">
        <f t="shared" si="64"/>
        <v>0.58457453687049143</v>
      </c>
      <c r="F147" s="155">
        <f t="shared" si="64"/>
        <v>0.58934465198355923</v>
      </c>
      <c r="G147" s="155">
        <f t="shared" si="64"/>
        <v>0.59222561340388169</v>
      </c>
      <c r="H147" s="155">
        <f t="shared" si="64"/>
        <v>0.59657810336739381</v>
      </c>
      <c r="I147" s="155">
        <f t="shared" si="64"/>
        <v>0.60259116409295144</v>
      </c>
      <c r="J147" s="155">
        <f t="shared" si="64"/>
        <v>0.608753514666319</v>
      </c>
      <c r="K147" s="155">
        <f t="shared" si="64"/>
        <v>0.60919315855549272</v>
      </c>
      <c r="L147" s="155">
        <f t="shared" si="64"/>
        <v>0.61468684041525012</v>
      </c>
      <c r="M147" s="155">
        <f t="shared" si="64"/>
        <v>0.62645058840112111</v>
      </c>
      <c r="N147" s="155">
        <f t="shared" si="64"/>
        <v>0.63531340693475391</v>
      </c>
      <c r="O147" s="155">
        <f t="shared" si="64"/>
        <v>0.63213426431480702</v>
      </c>
      <c r="P147" s="155">
        <f t="shared" si="64"/>
        <v>0.64526467050064096</v>
      </c>
      <c r="Q147" s="155">
        <f t="shared" si="64"/>
        <v>0.65450446987208843</v>
      </c>
      <c r="R147" s="155">
        <f t="shared" ref="R147:V147" si="65">IF(R129=0,"",R129/R111)</f>
        <v>0.66724846455246301</v>
      </c>
      <c r="S147" s="155">
        <f t="shared" si="65"/>
        <v>0.66130812640271097</v>
      </c>
      <c r="T147" s="155">
        <f t="shared" si="65"/>
        <v>0.66443572109095539</v>
      </c>
      <c r="U147" s="155">
        <f t="shared" si="65"/>
        <v>0.67592456135339241</v>
      </c>
      <c r="V147" s="155">
        <f t="shared" si="65"/>
        <v>0.71089666882205282</v>
      </c>
      <c r="W147" s="155">
        <f t="shared" ref="W147:Y147" si="66">IF(W129=0,"",W129/W111)</f>
        <v>0.71490582103024025</v>
      </c>
      <c r="X147" s="155">
        <f t="shared" si="66"/>
        <v>0.73111358595280906</v>
      </c>
      <c r="Y147" s="155">
        <f t="shared" si="66"/>
        <v>0.73642178974309525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0.57350026581398728</v>
      </c>
      <c r="C148" s="156">
        <f t="shared" si="67"/>
        <v>0.57450176044290968</v>
      </c>
      <c r="D148" s="156">
        <f t="shared" si="67"/>
        <v>0.57579675709166211</v>
      </c>
      <c r="E148" s="156">
        <f t="shared" si="67"/>
        <v>0.57692875224644158</v>
      </c>
      <c r="F148" s="156">
        <f t="shared" si="67"/>
        <v>0.57798019622820618</v>
      </c>
      <c r="G148" s="156">
        <f t="shared" si="67"/>
        <v>0.57895124666410613</v>
      </c>
      <c r="H148" s="156">
        <f t="shared" si="67"/>
        <v>0.58010313781374845</v>
      </c>
      <c r="I148" s="156">
        <f t="shared" si="67"/>
        <v>0.58068732453174798</v>
      </c>
      <c r="J148" s="156">
        <f t="shared" si="67"/>
        <v>0.58092928811073385</v>
      </c>
      <c r="K148" s="156">
        <f t="shared" si="67"/>
        <v>0.58120133285900388</v>
      </c>
      <c r="L148" s="156">
        <f t="shared" si="67"/>
        <v>0.58148626635910705</v>
      </c>
      <c r="M148" s="156">
        <f t="shared" si="67"/>
        <v>0.58176372549447086</v>
      </c>
      <c r="N148" s="156">
        <f t="shared" si="67"/>
        <v>0.582086730970518</v>
      </c>
      <c r="O148" s="156">
        <f t="shared" si="67"/>
        <v>0.58247718442644614</v>
      </c>
      <c r="P148" s="156">
        <f t="shared" si="67"/>
        <v>0.58274329287710436</v>
      </c>
      <c r="Q148" s="156">
        <f t="shared" si="67"/>
        <v>0.58311061654723806</v>
      </c>
      <c r="R148" s="156">
        <f t="shared" ref="R148:V148" si="68">IF(R130=0,"",R130/R112)</f>
        <v>0.5837512755317209</v>
      </c>
      <c r="S148" s="156">
        <f t="shared" si="68"/>
        <v>0.58496696668325865</v>
      </c>
      <c r="T148" s="156">
        <f t="shared" si="68"/>
        <v>0.58735479034384697</v>
      </c>
      <c r="U148" s="156">
        <f t="shared" si="68"/>
        <v>0.59196457784433898</v>
      </c>
      <c r="V148" s="156">
        <f t="shared" si="68"/>
        <v>0.59677414286826036</v>
      </c>
      <c r="W148" s="156">
        <f t="shared" ref="W148:Y148" si="69">IF(W130=0,"",W130/W112)</f>
        <v>0.59987129293262709</v>
      </c>
      <c r="X148" s="156">
        <f t="shared" si="69"/>
        <v>0.60101882510216664</v>
      </c>
      <c r="Y148" s="156">
        <f t="shared" si="69"/>
        <v>0.60155575959263952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0.73418463955709468</v>
      </c>
      <c r="C149" s="159">
        <f t="shared" si="70"/>
        <v>0.73685835781518882</v>
      </c>
      <c r="D149" s="159">
        <f t="shared" si="70"/>
        <v>0.73731096049575084</v>
      </c>
      <c r="E149" s="159">
        <f t="shared" si="70"/>
        <v>0.73791104768211113</v>
      </c>
      <c r="F149" s="159">
        <f t="shared" si="70"/>
        <v>0.74234811265538647</v>
      </c>
      <c r="G149" s="159">
        <f t="shared" si="70"/>
        <v>0.74694872742268315</v>
      </c>
      <c r="H149" s="159">
        <f t="shared" si="70"/>
        <v>0.75072250595497525</v>
      </c>
      <c r="I149" s="159">
        <f t="shared" si="70"/>
        <v>0.75239928483557761</v>
      </c>
      <c r="J149" s="159">
        <f t="shared" si="70"/>
        <v>0.7533902245758296</v>
      </c>
      <c r="K149" s="159">
        <f t="shared" si="70"/>
        <v>0.75461697665775551</v>
      </c>
      <c r="L149" s="159">
        <f t="shared" si="70"/>
        <v>0.75547880949775037</v>
      </c>
      <c r="M149" s="159">
        <f t="shared" si="70"/>
        <v>0.75673196003175169</v>
      </c>
      <c r="N149" s="159">
        <f t="shared" si="70"/>
        <v>0.75895484784125788</v>
      </c>
      <c r="O149" s="159">
        <f t="shared" si="70"/>
        <v>0.76201374706204328</v>
      </c>
      <c r="P149" s="159">
        <f t="shared" si="70"/>
        <v>0.76706791368179594</v>
      </c>
      <c r="Q149" s="159">
        <f t="shared" si="70"/>
        <v>0.77233997013733047</v>
      </c>
      <c r="R149" s="159">
        <f t="shared" ref="R149:V149" si="71">IF(R131=0,"",R131/R113)</f>
        <v>0.7777962854933903</v>
      </c>
      <c r="S149" s="159">
        <f t="shared" si="71"/>
        <v>0.78293558324559853</v>
      </c>
      <c r="T149" s="159">
        <f t="shared" si="71"/>
        <v>0.79332068717782867</v>
      </c>
      <c r="U149" s="159">
        <f t="shared" si="71"/>
        <v>0.81521399799565752</v>
      </c>
      <c r="V149" s="159">
        <f t="shared" si="71"/>
        <v>0.84082916768827909</v>
      </c>
      <c r="W149" s="159">
        <f t="shared" ref="W149:Y149" si="72">IF(W131=0,"",W131/W113)</f>
        <v>0.85557281598725532</v>
      </c>
      <c r="X149" s="159">
        <f t="shared" si="72"/>
        <v>0.8647915520046302</v>
      </c>
      <c r="Y149" s="159">
        <f t="shared" si="72"/>
        <v>0.86992246707744558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1.5276691557233377</v>
      </c>
      <c r="C151" s="117">
        <f t="shared" si="73"/>
        <v>1.4453506629746777</v>
      </c>
      <c r="D151" s="117">
        <f t="shared" si="73"/>
        <v>1.6214349348481281</v>
      </c>
      <c r="E151" s="117">
        <f t="shared" si="73"/>
        <v>1.6130764304613909</v>
      </c>
      <c r="F151" s="117">
        <f t="shared" si="73"/>
        <v>1.4479640536848977</v>
      </c>
      <c r="G151" s="117">
        <f t="shared" si="73"/>
        <v>1.423012771747391</v>
      </c>
      <c r="H151" s="117">
        <f t="shared" si="73"/>
        <v>1.3439226135378919</v>
      </c>
      <c r="I151" s="117">
        <f t="shared" si="73"/>
        <v>1.1424650559497493</v>
      </c>
      <c r="J151" s="117">
        <f t="shared" si="73"/>
        <v>1.0001681114578904</v>
      </c>
      <c r="K151" s="117">
        <f t="shared" si="73"/>
        <v>0.89833658230199287</v>
      </c>
      <c r="L151" s="117">
        <f t="shared" si="73"/>
        <v>0.84517135911229058</v>
      </c>
      <c r="M151" s="117">
        <f t="shared" si="73"/>
        <v>0.57918583014817082</v>
      </c>
      <c r="N151" s="117">
        <f t="shared" si="73"/>
        <v>0.41241641442164334</v>
      </c>
      <c r="O151" s="117">
        <f t="shared" si="73"/>
        <v>0.43683548948062123</v>
      </c>
      <c r="P151" s="117">
        <f t="shared" si="73"/>
        <v>0.39031394523507312</v>
      </c>
      <c r="Q151" s="117">
        <f t="shared" si="73"/>
        <v>0.39408572991623514</v>
      </c>
      <c r="R151" s="117">
        <f t="shared" ref="R151:V151" si="74">R152+R154+R156+R165</f>
        <v>0.33696040118257364</v>
      </c>
      <c r="S151" s="117">
        <f t="shared" si="74"/>
        <v>0.44699666006681216</v>
      </c>
      <c r="T151" s="117">
        <f t="shared" si="74"/>
        <v>0.54232476844049082</v>
      </c>
      <c r="U151" s="117">
        <f t="shared" si="74"/>
        <v>0.80045709293594836</v>
      </c>
      <c r="V151" s="117">
        <f t="shared" si="74"/>
        <v>1.7609424339938839</v>
      </c>
      <c r="W151" s="117">
        <f t="shared" ref="W151:Y151" si="75">W152+W154+W156+W165</f>
        <v>3.3078427238106847</v>
      </c>
      <c r="X151" s="117">
        <f t="shared" si="75"/>
        <v>4.6581112969369025</v>
      </c>
      <c r="Y151" s="117">
        <f t="shared" si="75"/>
        <v>6.2021474439973368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0.71067582540469099</v>
      </c>
      <c r="C156" s="122">
        <v>0.61411194937394953</v>
      </c>
      <c r="D156" s="122">
        <v>0.67382667462013157</v>
      </c>
      <c r="E156" s="122">
        <v>0.60791060456289936</v>
      </c>
      <c r="F156" s="122">
        <v>0.4666504508250367</v>
      </c>
      <c r="G156" s="122">
        <v>0.47479376975006315</v>
      </c>
      <c r="H156" s="122">
        <v>0.40804864303880045</v>
      </c>
      <c r="I156" s="122">
        <v>0.28828513661231936</v>
      </c>
      <c r="J156" s="122">
        <v>0.24408553274114436</v>
      </c>
      <c r="K156" s="122">
        <v>0.20815455787877649</v>
      </c>
      <c r="L156" s="122">
        <v>0.21244023525383327</v>
      </c>
      <c r="M156" s="122">
        <v>0.13531635320539423</v>
      </c>
      <c r="N156" s="122">
        <v>8.543081886431983E-2</v>
      </c>
      <c r="O156" s="122">
        <v>8.8337623207634719E-2</v>
      </c>
      <c r="P156" s="122">
        <v>7.8718249119757985E-2</v>
      </c>
      <c r="Q156" s="122">
        <v>7.8378707707599721E-2</v>
      </c>
      <c r="R156" s="122">
        <v>7.0509296042450098E-2</v>
      </c>
      <c r="S156" s="122">
        <v>9.3500294481298485E-2</v>
      </c>
      <c r="T156" s="122">
        <v>0.11953323276959928</v>
      </c>
      <c r="U156" s="122">
        <v>0.17389430583665777</v>
      </c>
      <c r="V156" s="122">
        <v>0.21103663513102938</v>
      </c>
      <c r="W156" s="122">
        <v>0.31665023129707254</v>
      </c>
      <c r="X156" s="122">
        <v>0.39213114742611133</v>
      </c>
      <c r="Y156" s="122">
        <v>0.54144055283847115</v>
      </c>
      <c r="DA156" s="130" t="s">
        <v>2231</v>
      </c>
    </row>
    <row r="157" spans="1:105" ht="12" customHeight="1" x14ac:dyDescent="0.25">
      <c r="A157" s="97" t="s">
        <v>124</v>
      </c>
      <c r="B157" s="98">
        <v>0.71067582540469099</v>
      </c>
      <c r="C157" s="98">
        <v>0.61411194937394953</v>
      </c>
      <c r="D157" s="98">
        <v>0.67382667462013157</v>
      </c>
      <c r="E157" s="98">
        <v>0.60791060456289936</v>
      </c>
      <c r="F157" s="98">
        <v>0.4666504508250367</v>
      </c>
      <c r="G157" s="98">
        <v>0.47479376975006315</v>
      </c>
      <c r="H157" s="98">
        <v>0.40804864303880045</v>
      </c>
      <c r="I157" s="98">
        <v>0.28828513661231936</v>
      </c>
      <c r="J157" s="98">
        <v>0.24408553274114436</v>
      </c>
      <c r="K157" s="98">
        <v>0.20815455787877649</v>
      </c>
      <c r="L157" s="98">
        <v>0.21244023525383327</v>
      </c>
      <c r="M157" s="98">
        <v>0.13531635320539423</v>
      </c>
      <c r="N157" s="98">
        <v>8.543081886431983E-2</v>
      </c>
      <c r="O157" s="98">
        <v>8.8337623207634719E-2</v>
      </c>
      <c r="P157" s="98">
        <v>7.8718249119757985E-2</v>
      </c>
      <c r="Q157" s="98">
        <v>7.8378707707599721E-2</v>
      </c>
      <c r="R157" s="98">
        <v>7.0509296042450098E-2</v>
      </c>
      <c r="S157" s="98">
        <v>9.3500294481298485E-2</v>
      </c>
      <c r="T157" s="98">
        <v>0.11953323276959928</v>
      </c>
      <c r="U157" s="98">
        <v>0.17389430583665777</v>
      </c>
      <c r="V157" s="98">
        <v>0.21103663513102938</v>
      </c>
      <c r="W157" s="98">
        <v>0.31665023129707254</v>
      </c>
      <c r="X157" s="98">
        <v>0.39213114742611133</v>
      </c>
      <c r="Y157" s="98">
        <v>0.54144055283847115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0.81699333031864674</v>
      </c>
      <c r="C165" s="122">
        <v>0.83123871360072821</v>
      </c>
      <c r="D165" s="122">
        <v>0.94760826022799638</v>
      </c>
      <c r="E165" s="122">
        <v>1.0051658258984917</v>
      </c>
      <c r="F165" s="122">
        <v>0.98131360285986091</v>
      </c>
      <c r="G165" s="122">
        <v>0.94821900199732789</v>
      </c>
      <c r="H165" s="122">
        <v>0.93587397049909149</v>
      </c>
      <c r="I165" s="122">
        <v>0.85417991933742998</v>
      </c>
      <c r="J165" s="122">
        <v>0.75608257871674611</v>
      </c>
      <c r="K165" s="122">
        <v>0.69018202442321641</v>
      </c>
      <c r="L165" s="122">
        <v>0.63273112385845731</v>
      </c>
      <c r="M165" s="122">
        <v>0.44386947694277656</v>
      </c>
      <c r="N165" s="122">
        <v>0.32698559555732354</v>
      </c>
      <c r="O165" s="122">
        <v>0.34849786627298651</v>
      </c>
      <c r="P165" s="122">
        <v>0.31159569611531512</v>
      </c>
      <c r="Q165" s="122">
        <v>0.31570702220863539</v>
      </c>
      <c r="R165" s="122">
        <v>0.26645110514012355</v>
      </c>
      <c r="S165" s="122">
        <v>0.35349636558551367</v>
      </c>
      <c r="T165" s="122">
        <v>0.42279153567089156</v>
      </c>
      <c r="U165" s="122">
        <v>0.62656278709929059</v>
      </c>
      <c r="V165" s="122">
        <v>1.5499057988628546</v>
      </c>
      <c r="W165" s="122">
        <v>2.991192492513612</v>
      </c>
      <c r="X165" s="122">
        <v>4.2659801495107912</v>
      </c>
      <c r="Y165" s="122">
        <v>5.660706891158866</v>
      </c>
      <c r="DA165" s="130" t="s">
        <v>2240</v>
      </c>
    </row>
    <row r="166" spans="1:105" ht="12" customHeight="1" x14ac:dyDescent="0.25">
      <c r="A166" s="97" t="s">
        <v>50</v>
      </c>
      <c r="B166" s="98">
        <v>0.81699333031864674</v>
      </c>
      <c r="C166" s="98">
        <v>0.83123871360072821</v>
      </c>
      <c r="D166" s="98">
        <v>0.94760826022799638</v>
      </c>
      <c r="E166" s="98">
        <v>1.0051658258984917</v>
      </c>
      <c r="F166" s="98">
        <v>0.98131360285986091</v>
      </c>
      <c r="G166" s="98">
        <v>0.94821900199732789</v>
      </c>
      <c r="H166" s="98">
        <v>0.93587397049909149</v>
      </c>
      <c r="I166" s="98">
        <v>0.85417991933742998</v>
      </c>
      <c r="J166" s="98">
        <v>0.75608257871674611</v>
      </c>
      <c r="K166" s="98">
        <v>0.69018202442321641</v>
      </c>
      <c r="L166" s="98">
        <v>0.63273112385845731</v>
      </c>
      <c r="M166" s="98">
        <v>0.44386947694277656</v>
      </c>
      <c r="N166" s="98">
        <v>0.32698559555732354</v>
      </c>
      <c r="O166" s="98">
        <v>0.34849786627298651</v>
      </c>
      <c r="P166" s="98">
        <v>0.31159569611531512</v>
      </c>
      <c r="Q166" s="98">
        <v>0.31570702220863539</v>
      </c>
      <c r="R166" s="98">
        <v>0.26645110514012355</v>
      </c>
      <c r="S166" s="98">
        <v>0.35349636558551367</v>
      </c>
      <c r="T166" s="98">
        <v>0.42279153567089156</v>
      </c>
      <c r="U166" s="98">
        <v>0.62656278709929059</v>
      </c>
      <c r="V166" s="98">
        <v>1.5499057988628546</v>
      </c>
      <c r="W166" s="98">
        <v>2.991192492513612</v>
      </c>
      <c r="X166" s="98">
        <v>4.2659801495107912</v>
      </c>
      <c r="Y166" s="98">
        <v>5.660706891158866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12037.277039654837</v>
      </c>
      <c r="C169" s="117">
        <f t="shared" si="78"/>
        <v>12587.350324365838</v>
      </c>
      <c r="D169" s="117">
        <f t="shared" si="78"/>
        <v>12867.079259579281</v>
      </c>
      <c r="E169" s="117">
        <f t="shared" si="78"/>
        <v>13966.090086758881</v>
      </c>
      <c r="F169" s="117">
        <f t="shared" si="78"/>
        <v>13401.36767395893</v>
      </c>
      <c r="G169" s="117">
        <f t="shared" si="78"/>
        <v>14150.32055990709</v>
      </c>
      <c r="H169" s="117">
        <f t="shared" si="78"/>
        <v>14103.508896020847</v>
      </c>
      <c r="I169" s="117">
        <f t="shared" si="78"/>
        <v>12946.648680607836</v>
      </c>
      <c r="J169" s="117">
        <f t="shared" si="78"/>
        <v>13326.33701308799</v>
      </c>
      <c r="K169" s="117">
        <f t="shared" si="78"/>
        <v>13760.016261992294</v>
      </c>
      <c r="L169" s="117">
        <f t="shared" si="78"/>
        <v>14337.26543197524</v>
      </c>
      <c r="M169" s="117">
        <f t="shared" si="78"/>
        <v>14217.535588773282</v>
      </c>
      <c r="N169" s="117">
        <f t="shared" si="78"/>
        <v>12819.390045039414</v>
      </c>
      <c r="O169" s="117">
        <f t="shared" si="78"/>
        <v>13058.877656315377</v>
      </c>
      <c r="P169" s="117">
        <f t="shared" si="78"/>
        <v>12243.992156033737</v>
      </c>
      <c r="Q169" s="117">
        <f t="shared" si="78"/>
        <v>13485.161634749093</v>
      </c>
      <c r="R169" s="117">
        <f t="shared" ref="R169:V169" si="79">R170+R172+R174+R183</f>
        <v>13488.490338625386</v>
      </c>
      <c r="S169" s="117">
        <f t="shared" si="79"/>
        <v>13657.596280677006</v>
      </c>
      <c r="T169" s="117">
        <f t="shared" si="79"/>
        <v>11949.147367858917</v>
      </c>
      <c r="U169" s="117">
        <f t="shared" si="79"/>
        <v>8523.5809828005622</v>
      </c>
      <c r="V169" s="117">
        <f t="shared" si="79"/>
        <v>8523.6064709176571</v>
      </c>
      <c r="W169" s="117">
        <f t="shared" ref="W169:Y169" si="80">W170+W172+W174+W183</f>
        <v>10308.94824453233</v>
      </c>
      <c r="X169" s="117">
        <f t="shared" si="80"/>
        <v>11133.719031830224</v>
      </c>
      <c r="Y169" s="117">
        <f t="shared" si="80"/>
        <v>11921.548798893564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9516.9868419973518</v>
      </c>
      <c r="C170" s="122">
        <f t="shared" si="81"/>
        <v>10062.664719275213</v>
      </c>
      <c r="D170" s="122">
        <f t="shared" si="81"/>
        <v>10238.052763727477</v>
      </c>
      <c r="E170" s="122">
        <f t="shared" si="81"/>
        <v>11187.147232129842</v>
      </c>
      <c r="F170" s="122">
        <f t="shared" si="81"/>
        <v>10787.412533414787</v>
      </c>
      <c r="G170" s="122">
        <f t="shared" si="81"/>
        <v>11550.972731538006</v>
      </c>
      <c r="H170" s="122">
        <f t="shared" si="81"/>
        <v>11349.218050306781</v>
      </c>
      <c r="I170" s="122">
        <f t="shared" si="81"/>
        <v>10374.131258435536</v>
      </c>
      <c r="J170" s="122">
        <f t="shared" si="81"/>
        <v>10716.90757226817</v>
      </c>
      <c r="K170" s="122">
        <f t="shared" si="81"/>
        <v>11237.46835147345</v>
      </c>
      <c r="L170" s="122">
        <f t="shared" si="81"/>
        <v>11749.149789641409</v>
      </c>
      <c r="M170" s="122">
        <f t="shared" si="81"/>
        <v>11716.603118285511</v>
      </c>
      <c r="N170" s="122">
        <f t="shared" si="81"/>
        <v>10711.001340752786</v>
      </c>
      <c r="O170" s="122">
        <f t="shared" si="81"/>
        <v>10933.960431280346</v>
      </c>
      <c r="P170" s="122">
        <f t="shared" si="81"/>
        <v>10127.234318860665</v>
      </c>
      <c r="Q170" s="122">
        <f t="shared" si="81"/>
        <v>11067.498039823695</v>
      </c>
      <c r="R170" s="122">
        <f t="shared" si="81"/>
        <v>11139.963971128975</v>
      </c>
      <c r="S170" s="122">
        <f t="shared" si="81"/>
        <v>11218.987616049748</v>
      </c>
      <c r="T170" s="122">
        <f t="shared" si="81"/>
        <v>9476.9711595350182</v>
      </c>
      <c r="U170" s="122">
        <f t="shared" si="81"/>
        <v>6066.0959207538035</v>
      </c>
      <c r="V170" s="122">
        <f t="shared" si="81"/>
        <v>5753.5583580512885</v>
      </c>
      <c r="W170" s="122">
        <f t="shared" si="81"/>
        <v>7747.0812545237022</v>
      </c>
      <c r="X170" s="122">
        <f t="shared" si="81"/>
        <v>8682.0272812188414</v>
      </c>
      <c r="Y170" s="122">
        <f t="shared" si="81"/>
        <v>9391.2353653753162</v>
      </c>
      <c r="DA170" s="130" t="s">
        <v>2395</v>
      </c>
    </row>
    <row r="171" spans="1:105" ht="12" customHeight="1" x14ac:dyDescent="0.25">
      <c r="A171" s="97" t="s">
        <v>53</v>
      </c>
      <c r="B171" s="98">
        <v>9516.9868419973518</v>
      </c>
      <c r="C171" s="98">
        <v>10062.664719275213</v>
      </c>
      <c r="D171" s="98">
        <v>10238.052763727477</v>
      </c>
      <c r="E171" s="98">
        <v>11187.147232129842</v>
      </c>
      <c r="F171" s="98">
        <v>10787.412533414787</v>
      </c>
      <c r="G171" s="98">
        <v>11550.972731538006</v>
      </c>
      <c r="H171" s="98">
        <v>11349.218050306781</v>
      </c>
      <c r="I171" s="98">
        <v>10374.131258435536</v>
      </c>
      <c r="J171" s="98">
        <v>10716.90757226817</v>
      </c>
      <c r="K171" s="98">
        <v>11237.46835147345</v>
      </c>
      <c r="L171" s="98">
        <v>11749.149789641409</v>
      </c>
      <c r="M171" s="98">
        <v>11716.603118285511</v>
      </c>
      <c r="N171" s="98">
        <v>10711.001340752786</v>
      </c>
      <c r="O171" s="98">
        <v>10933.960431280346</v>
      </c>
      <c r="P171" s="98">
        <v>10127.234318860665</v>
      </c>
      <c r="Q171" s="98">
        <v>11067.498039823695</v>
      </c>
      <c r="R171" s="98">
        <v>11139.963971128975</v>
      </c>
      <c r="S171" s="98">
        <v>11218.987616049748</v>
      </c>
      <c r="T171" s="98">
        <v>9476.9711595350182</v>
      </c>
      <c r="U171" s="98">
        <v>6066.0959207538035</v>
      </c>
      <c r="V171" s="98">
        <v>5753.5583580512885</v>
      </c>
      <c r="W171" s="98">
        <v>7747.0812545237022</v>
      </c>
      <c r="X171" s="98">
        <v>8682.0272812188414</v>
      </c>
      <c r="Y171" s="98">
        <v>9391.2353653753162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4.7957077660049778</v>
      </c>
      <c r="C172" s="122">
        <f t="shared" si="82"/>
        <v>5.3625937930630645</v>
      </c>
      <c r="D172" s="122">
        <f t="shared" si="82"/>
        <v>8.3911479343999265</v>
      </c>
      <c r="E172" s="122">
        <f t="shared" si="82"/>
        <v>13.055016572113104</v>
      </c>
      <c r="F172" s="122">
        <f t="shared" si="82"/>
        <v>7.0325341301577042</v>
      </c>
      <c r="G172" s="122">
        <f t="shared" si="82"/>
        <v>7.9708911183987343</v>
      </c>
      <c r="H172" s="122">
        <f t="shared" si="82"/>
        <v>12.648096809739085</v>
      </c>
      <c r="I172" s="122">
        <f t="shared" si="82"/>
        <v>17.929941090976278</v>
      </c>
      <c r="J172" s="122">
        <f t="shared" si="82"/>
        <v>12.280369397574606</v>
      </c>
      <c r="K172" s="122">
        <f t="shared" si="82"/>
        <v>13.880234572129281</v>
      </c>
      <c r="L172" s="122">
        <f t="shared" si="82"/>
        <v>18.037858722149586</v>
      </c>
      <c r="M172" s="122">
        <f t="shared" si="82"/>
        <v>17.77957025493745</v>
      </c>
      <c r="N172" s="122">
        <f t="shared" si="82"/>
        <v>31.526147024638536</v>
      </c>
      <c r="O172" s="122">
        <f t="shared" si="82"/>
        <v>19.29121965257395</v>
      </c>
      <c r="P172" s="122">
        <f t="shared" si="82"/>
        <v>14.981026450531099</v>
      </c>
      <c r="Q172" s="122">
        <f t="shared" si="82"/>
        <v>29.629813455303193</v>
      </c>
      <c r="R172" s="122">
        <f t="shared" si="82"/>
        <v>35.447686708587241</v>
      </c>
      <c r="S172" s="122">
        <f t="shared" si="82"/>
        <v>43.325333091623115</v>
      </c>
      <c r="T172" s="122">
        <f t="shared" si="82"/>
        <v>55.447566943862824</v>
      </c>
      <c r="U172" s="122">
        <f t="shared" si="82"/>
        <v>69.748771490640266</v>
      </c>
      <c r="V172" s="122">
        <f t="shared" si="82"/>
        <v>35.941862248477122</v>
      </c>
      <c r="W172" s="122">
        <f t="shared" si="82"/>
        <v>136.07922295190838</v>
      </c>
      <c r="X172" s="122">
        <f t="shared" si="82"/>
        <v>143.07123957497251</v>
      </c>
      <c r="Y172" s="122">
        <f t="shared" si="82"/>
        <v>119.25090379259841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4.7957077660049778</v>
      </c>
      <c r="C173" s="98">
        <f>RES_hhdet_fech!C165</f>
        <v>5.3625937930630645</v>
      </c>
      <c r="D173" s="98">
        <f>RES_hhdet_fech!D165</f>
        <v>8.3911479343999265</v>
      </c>
      <c r="E173" s="98">
        <f>RES_hhdet_fech!E165</f>
        <v>13.055016572113104</v>
      </c>
      <c r="F173" s="98">
        <f>RES_hhdet_fech!F165</f>
        <v>7.0325341301577042</v>
      </c>
      <c r="G173" s="98">
        <f>RES_hhdet_fech!G165</f>
        <v>7.9708911183987343</v>
      </c>
      <c r="H173" s="98">
        <f>RES_hhdet_fech!H165</f>
        <v>12.648096809739085</v>
      </c>
      <c r="I173" s="98">
        <f>RES_hhdet_fech!I165</f>
        <v>17.929941090976278</v>
      </c>
      <c r="J173" s="98">
        <f>RES_hhdet_fech!J165</f>
        <v>12.280369397574606</v>
      </c>
      <c r="K173" s="98">
        <f>RES_hhdet_fech!K165</f>
        <v>13.880234572129281</v>
      </c>
      <c r="L173" s="98">
        <f>RES_hhdet_fech!L165</f>
        <v>18.037858722149586</v>
      </c>
      <c r="M173" s="98">
        <f>RES_hhdet_fech!M165</f>
        <v>17.77957025493745</v>
      </c>
      <c r="N173" s="98">
        <f>RES_hhdet_fech!N165</f>
        <v>31.526147024638536</v>
      </c>
      <c r="O173" s="98">
        <f>RES_hhdet_fech!O165</f>
        <v>19.29121965257395</v>
      </c>
      <c r="P173" s="98">
        <f>RES_hhdet_fech!P165</f>
        <v>14.981026450531099</v>
      </c>
      <c r="Q173" s="98">
        <f>RES_hhdet_fech!Q165</f>
        <v>29.629813455303193</v>
      </c>
      <c r="R173" s="98">
        <f>RES_hhdet_fech!R165</f>
        <v>35.447686708587241</v>
      </c>
      <c r="S173" s="98">
        <f>RES_hhdet_fech!S165</f>
        <v>43.325333091623115</v>
      </c>
      <c r="T173" s="98">
        <f>RES_hhdet_fech!T165</f>
        <v>55.447566943862824</v>
      </c>
      <c r="U173" s="98">
        <f>RES_hhdet_fech!U165</f>
        <v>69.748771490640266</v>
      </c>
      <c r="V173" s="98">
        <f>RES_hhdet_fech!V165</f>
        <v>35.941862248477122</v>
      </c>
      <c r="W173" s="98">
        <f>RES_hhdet_fech!W165</f>
        <v>136.07922295190838</v>
      </c>
      <c r="X173" s="98">
        <f>RES_hhdet_fech!X165</f>
        <v>143.07123957497251</v>
      </c>
      <c r="Y173" s="98">
        <f>RES_hhdet_fech!Y165</f>
        <v>119.25090379259841</v>
      </c>
      <c r="DA173" s="63" t="s">
        <v>2398</v>
      </c>
    </row>
    <row r="174" spans="1:105" ht="12" customHeight="1" x14ac:dyDescent="0.25">
      <c r="A174" s="121" t="s">
        <v>55</v>
      </c>
      <c r="B174" s="122">
        <v>1799.0529023377144</v>
      </c>
      <c r="C174" s="122">
        <v>1785.2102216855349</v>
      </c>
      <c r="D174" s="122">
        <v>1856.0529517720659</v>
      </c>
      <c r="E174" s="122">
        <v>1983.6747675353756</v>
      </c>
      <c r="F174" s="122">
        <v>1848.747753719442</v>
      </c>
      <c r="G174" s="122">
        <v>1844.4488450921365</v>
      </c>
      <c r="H174" s="122">
        <v>2010.9548815734317</v>
      </c>
      <c r="I174" s="122">
        <v>1883.8663848205254</v>
      </c>
      <c r="J174" s="122">
        <v>1992.0702584616486</v>
      </c>
      <c r="K174" s="122">
        <v>1932.0108276739445</v>
      </c>
      <c r="L174" s="122">
        <v>1969.8630269760674</v>
      </c>
      <c r="M174" s="122">
        <v>1973.2985365644249</v>
      </c>
      <c r="N174" s="122">
        <v>1641.7140283090503</v>
      </c>
      <c r="O174" s="122">
        <v>1656.1332644247123</v>
      </c>
      <c r="P174" s="122">
        <v>1679.7818500250553</v>
      </c>
      <c r="Q174" s="122">
        <v>1944.1498041406178</v>
      </c>
      <c r="R174" s="122">
        <v>1901.9539158387224</v>
      </c>
      <c r="S174" s="122">
        <v>1885.0297728012458</v>
      </c>
      <c r="T174" s="122">
        <v>1873.3748689376623</v>
      </c>
      <c r="U174" s="122">
        <v>1835.3383148491582</v>
      </c>
      <c r="V174" s="122">
        <v>1931.7690769047879</v>
      </c>
      <c r="W174" s="122">
        <v>1696.9393173384897</v>
      </c>
      <c r="X174" s="122">
        <v>1658.8594837579844</v>
      </c>
      <c r="Y174" s="122">
        <v>1786.1476720502471</v>
      </c>
      <c r="DA174" s="130" t="s">
        <v>2399</v>
      </c>
    </row>
    <row r="175" spans="1:105" ht="12" customHeight="1" x14ac:dyDescent="0.25">
      <c r="A175" s="97" t="s">
        <v>124</v>
      </c>
      <c r="B175" s="98">
        <v>2067.7629744674841</v>
      </c>
      <c r="C175" s="98">
        <v>1890.5129232528548</v>
      </c>
      <c r="D175" s="98">
        <v>2134.035005340043</v>
      </c>
      <c r="E175" s="98">
        <v>2123.9158909142402</v>
      </c>
      <c r="F175" s="98">
        <v>1847.3749163309469</v>
      </c>
      <c r="G175" s="98">
        <v>2214.1200116828686</v>
      </c>
      <c r="H175" s="98">
        <v>2265.2017612220175</v>
      </c>
      <c r="I175" s="98">
        <v>1934.57937010874</v>
      </c>
      <c r="J175" s="98">
        <v>1925.6439080182247</v>
      </c>
      <c r="K175" s="98">
        <v>2018.3580541997644</v>
      </c>
      <c r="L175" s="98">
        <v>2641.8104371770269</v>
      </c>
      <c r="M175" s="98">
        <v>2127.4550537914465</v>
      </c>
      <c r="N175" s="98">
        <v>1694.0636925419835</v>
      </c>
      <c r="O175" s="98">
        <v>1887.7593486058051</v>
      </c>
      <c r="P175" s="98">
        <v>1732.6608804313694</v>
      </c>
      <c r="Q175" s="98">
        <v>1760.3951657646619</v>
      </c>
      <c r="R175" s="98">
        <v>1492.2829732527159</v>
      </c>
      <c r="S175" s="98">
        <v>1923.3899627192341</v>
      </c>
      <c r="T175" s="98">
        <v>1985.6876338446386</v>
      </c>
      <c r="U175" s="98">
        <v>1947.8744044356283</v>
      </c>
      <c r="V175" s="98">
        <v>1456.1473189393619</v>
      </c>
      <c r="W175" s="98">
        <v>1508.6065131022722</v>
      </c>
      <c r="X175" s="98">
        <v>1491.9907176940658</v>
      </c>
      <c r="Y175" s="98">
        <v>1520.1024609285753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1695.4711598836157</v>
      </c>
      <c r="C179" s="101">
        <v>1756.7548491388095</v>
      </c>
      <c r="D179" s="101">
        <v>1777.2038324188886</v>
      </c>
      <c r="E179" s="101">
        <v>1954.9827228118936</v>
      </c>
      <c r="F179" s="101">
        <v>1857.0853780168777</v>
      </c>
      <c r="G179" s="101">
        <v>1784.4799495199359</v>
      </c>
      <c r="H179" s="101">
        <v>1981.6977630391075</v>
      </c>
      <c r="I179" s="101">
        <v>1888.236970517899</v>
      </c>
      <c r="J179" s="101">
        <v>2015.1344350393078</v>
      </c>
      <c r="K179" s="101">
        <v>1944.5935555338679</v>
      </c>
      <c r="L179" s="101">
        <v>1948.0045970007584</v>
      </c>
      <c r="M179" s="101">
        <v>1990.596595231857</v>
      </c>
      <c r="N179" s="101">
        <v>1673.2487748855062</v>
      </c>
      <c r="O179" s="101">
        <v>1681.1296743400683</v>
      </c>
      <c r="P179" s="101">
        <v>1716.0188648897631</v>
      </c>
      <c r="Q179" s="101">
        <v>1990.8992938455842</v>
      </c>
      <c r="R179" s="101">
        <v>1958.0436291966898</v>
      </c>
      <c r="S179" s="101">
        <v>1921.3386172098756</v>
      </c>
      <c r="T179" s="101">
        <v>1905.5302532962378</v>
      </c>
      <c r="U179" s="101">
        <v>1867.8799666185876</v>
      </c>
      <c r="V179" s="101">
        <v>1996.676127622447</v>
      </c>
      <c r="W179" s="101">
        <v>1744.8432253447145</v>
      </c>
      <c r="X179" s="101">
        <v>1707.3160436274945</v>
      </c>
      <c r="Y179" s="101">
        <v>1839.5967851830301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1172.4896693604192</v>
      </c>
      <c r="D180" s="104">
        <v>1190.0934198229816</v>
      </c>
      <c r="E180" s="104">
        <v>1357.0427482175294</v>
      </c>
      <c r="F180" s="104">
        <v>1265.3711878720753</v>
      </c>
      <c r="G180" s="104">
        <v>1197.3114938904464</v>
      </c>
      <c r="H180" s="104">
        <v>1395.2395160067508</v>
      </c>
      <c r="I180" s="104">
        <v>1291.4410743657299</v>
      </c>
      <c r="J180" s="104">
        <v>1404.6391332615742</v>
      </c>
      <c r="K180" s="104">
        <v>1342.7413547947449</v>
      </c>
      <c r="L180" s="104">
        <v>1340.6855489502395</v>
      </c>
      <c r="M180" s="104">
        <v>1400.9971676487282</v>
      </c>
      <c r="N180" s="104">
        <v>1113.8184748145015</v>
      </c>
      <c r="O180" s="104">
        <v>1138.9040835313115</v>
      </c>
      <c r="P180" s="104">
        <v>1178.8050210204776</v>
      </c>
      <c r="Q180" s="104">
        <v>1453.0023387954093</v>
      </c>
      <c r="R180" s="104">
        <v>1438.2157533199786</v>
      </c>
      <c r="S180" s="104">
        <v>1416.6567971443972</v>
      </c>
      <c r="T180" s="104">
        <v>1426.743166344374</v>
      </c>
      <c r="U180" s="104">
        <v>1423.6354412413596</v>
      </c>
      <c r="V180" s="104">
        <v>1567.1895098860368</v>
      </c>
      <c r="W180" s="104">
        <v>1365.6298134442361</v>
      </c>
      <c r="X180" s="104">
        <v>1367.6313358116113</v>
      </c>
      <c r="Y180" s="104">
        <v>1512.7227240680377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399.97159332582947</v>
      </c>
      <c r="D181" s="98">
        <v>398.2593152952565</v>
      </c>
      <c r="E181" s="98">
        <v>538.21355874947574</v>
      </c>
      <c r="F181" s="98">
        <v>437.37745712417876</v>
      </c>
      <c r="G181" s="98">
        <v>361.72535624298496</v>
      </c>
      <c r="H181" s="98">
        <v>544.20817875741056</v>
      </c>
      <c r="I181" s="98">
        <v>420.50606700100087</v>
      </c>
      <c r="J181" s="98">
        <v>512.09823569615105</v>
      </c>
      <c r="K181" s="98">
        <v>456.72192091175873</v>
      </c>
      <c r="L181" s="98">
        <v>439.7265665245456</v>
      </c>
      <c r="M181" s="98">
        <v>518.84881015654435</v>
      </c>
      <c r="N181" s="98">
        <v>263.68484933466135</v>
      </c>
      <c r="O181" s="98">
        <v>286.50699611805067</v>
      </c>
      <c r="P181" s="98">
        <v>300.83620566714399</v>
      </c>
      <c r="Q181" s="98">
        <v>530.31596932815739</v>
      </c>
      <c r="R181" s="98">
        <v>505.51414755805666</v>
      </c>
      <c r="S181" s="98">
        <v>468.61835787582487</v>
      </c>
      <c r="T181" s="98">
        <v>475.99571341604582</v>
      </c>
      <c r="U181" s="98">
        <v>456.81482397380557</v>
      </c>
      <c r="V181" s="98">
        <v>530.52664911460408</v>
      </c>
      <c r="W181" s="98">
        <v>371.29363479073498</v>
      </c>
      <c r="X181" s="98">
        <v>430.51383420590344</v>
      </c>
      <c r="Y181" s="98">
        <v>578.64369554162749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772.51807603458997</v>
      </c>
      <c r="D182" s="98">
        <v>791.834104527725</v>
      </c>
      <c r="E182" s="98">
        <v>818.82918946805387</v>
      </c>
      <c r="F182" s="98">
        <v>827.99373074789662</v>
      </c>
      <c r="G182" s="98">
        <v>835.58613764746144</v>
      </c>
      <c r="H182" s="98">
        <v>851.0313372493406</v>
      </c>
      <c r="I182" s="98">
        <v>870.93500736472913</v>
      </c>
      <c r="J182" s="98">
        <v>892.54089756542328</v>
      </c>
      <c r="K182" s="98">
        <v>886.01943388298616</v>
      </c>
      <c r="L182" s="98">
        <v>900.95898242569376</v>
      </c>
      <c r="M182" s="98">
        <v>882.14835749218412</v>
      </c>
      <c r="N182" s="98">
        <v>850.13362547984013</v>
      </c>
      <c r="O182" s="98">
        <v>852.39708741326081</v>
      </c>
      <c r="P182" s="98">
        <v>877.96881535333375</v>
      </c>
      <c r="Q182" s="98">
        <v>922.68636946725201</v>
      </c>
      <c r="R182" s="98">
        <v>932.70160576192188</v>
      </c>
      <c r="S182" s="98">
        <v>948.03843926857212</v>
      </c>
      <c r="T182" s="98">
        <v>950.74745292832847</v>
      </c>
      <c r="U182" s="98">
        <v>966.82061726755398</v>
      </c>
      <c r="V182" s="98">
        <v>1036.6628607714329</v>
      </c>
      <c r="W182" s="98">
        <v>994.33617865350118</v>
      </c>
      <c r="X182" s="98">
        <v>937.11750160570796</v>
      </c>
      <c r="Y182" s="98">
        <v>934.07902852641018</v>
      </c>
      <c r="DA182" s="63" t="s">
        <v>2407</v>
      </c>
    </row>
    <row r="183" spans="1:105" ht="12" customHeight="1" x14ac:dyDescent="0.25">
      <c r="A183" s="121" t="s">
        <v>54</v>
      </c>
      <c r="B183" s="122">
        <v>716.44158755376498</v>
      </c>
      <c r="C183" s="122">
        <v>734.11278961202618</v>
      </c>
      <c r="D183" s="122">
        <v>764.58239614533727</v>
      </c>
      <c r="E183" s="122">
        <v>782.21307052154918</v>
      </c>
      <c r="F183" s="122">
        <v>758.17485269454255</v>
      </c>
      <c r="G183" s="122">
        <v>746.92809215854959</v>
      </c>
      <c r="H183" s="122">
        <v>730.68786733089428</v>
      </c>
      <c r="I183" s="122">
        <v>670.721096260796</v>
      </c>
      <c r="J183" s="122">
        <v>605.07881296059759</v>
      </c>
      <c r="K183" s="122">
        <v>576.65684827277016</v>
      </c>
      <c r="L183" s="122">
        <v>600.21475663561432</v>
      </c>
      <c r="M183" s="122">
        <v>509.85436366840815</v>
      </c>
      <c r="N183" s="122">
        <v>435.14852895293842</v>
      </c>
      <c r="O183" s="122">
        <v>449.49274095774564</v>
      </c>
      <c r="P183" s="122">
        <v>421.9949606974854</v>
      </c>
      <c r="Q183" s="122">
        <v>443.88397732947578</v>
      </c>
      <c r="R183" s="122">
        <v>411.12476494910209</v>
      </c>
      <c r="S183" s="122">
        <v>510.25355873438804</v>
      </c>
      <c r="T183" s="122">
        <v>543.35377244237236</v>
      </c>
      <c r="U183" s="122">
        <v>552.39797570695987</v>
      </c>
      <c r="V183" s="122">
        <v>802.33717371310388</v>
      </c>
      <c r="W183" s="122">
        <v>728.84844971822986</v>
      </c>
      <c r="X183" s="122">
        <v>649.7610272784267</v>
      </c>
      <c r="Y183" s="122">
        <v>624.91485767540235</v>
      </c>
      <c r="DA183" s="130" t="s">
        <v>2408</v>
      </c>
    </row>
    <row r="184" spans="1:105" ht="12" customHeight="1" x14ac:dyDescent="0.25">
      <c r="A184" s="97" t="s">
        <v>50</v>
      </c>
      <c r="B184" s="98">
        <v>739.42322048850644</v>
      </c>
      <c r="C184" s="98">
        <v>744.66124042523131</v>
      </c>
      <c r="D184" s="98">
        <v>791.41442449956844</v>
      </c>
      <c r="E184" s="98">
        <v>803.2173527780003</v>
      </c>
      <c r="F184" s="98">
        <v>767.44049283359936</v>
      </c>
      <c r="G184" s="98">
        <v>766.61781981020386</v>
      </c>
      <c r="H184" s="98">
        <v>759.98689081494467</v>
      </c>
      <c r="I184" s="98">
        <v>692.4966358055201</v>
      </c>
      <c r="J184" s="98">
        <v>617.05862807130711</v>
      </c>
      <c r="K184" s="98">
        <v>617.54225776109979</v>
      </c>
      <c r="L184" s="98">
        <v>654.00293557983525</v>
      </c>
      <c r="M184" s="98">
        <v>540.52417151001407</v>
      </c>
      <c r="N184" s="98">
        <v>457.98618770087285</v>
      </c>
      <c r="O184" s="98">
        <v>497.7779204316426</v>
      </c>
      <c r="P184" s="98">
        <v>467.67863171329242</v>
      </c>
      <c r="Q184" s="98">
        <v>499.20985583202554</v>
      </c>
      <c r="R184" s="98">
        <v>443.80123120581368</v>
      </c>
      <c r="S184" s="98">
        <v>585.90205643213631</v>
      </c>
      <c r="T184" s="98">
        <v>631.77390193000849</v>
      </c>
      <c r="U184" s="98">
        <v>651.14361483373136</v>
      </c>
      <c r="V184" s="98">
        <v>905.02317389199015</v>
      </c>
      <c r="W184" s="98">
        <v>875.98311502392698</v>
      </c>
      <c r="X184" s="98">
        <v>792.15536984918265</v>
      </c>
      <c r="Y184" s="98">
        <v>754.42676208430566</v>
      </c>
      <c r="DA184" s="63" t="s">
        <v>2409</v>
      </c>
    </row>
    <row r="185" spans="1:105" ht="12" customHeight="1" x14ac:dyDescent="0.25">
      <c r="A185" s="109" t="s">
        <v>120</v>
      </c>
      <c r="B185" s="33">
        <v>521.69827292905723</v>
      </c>
      <c r="C185" s="33">
        <v>650.10130290847633</v>
      </c>
      <c r="D185" s="33">
        <v>496.719476722698</v>
      </c>
      <c r="E185" s="33">
        <v>513.11402179878542</v>
      </c>
      <c r="F185" s="33">
        <v>652.16613655074093</v>
      </c>
      <c r="G185" s="33">
        <v>574.84050457707633</v>
      </c>
      <c r="H185" s="33">
        <v>536.99273768816545</v>
      </c>
      <c r="I185" s="33">
        <v>552.0050523573301</v>
      </c>
      <c r="J185" s="33">
        <v>549.61175484285673</v>
      </c>
      <c r="K185" s="33">
        <v>429.07341857168319</v>
      </c>
      <c r="L185" s="33">
        <v>445.00889340835363</v>
      </c>
      <c r="M185" s="33">
        <v>437.48402727976224</v>
      </c>
      <c r="N185" s="33">
        <v>389.97624358808122</v>
      </c>
      <c r="O185" s="33">
        <v>358.5300740026413</v>
      </c>
      <c r="P185" s="33">
        <v>354.52758552660839</v>
      </c>
      <c r="Q185" s="33">
        <v>375.2443847487724</v>
      </c>
      <c r="R185" s="33">
        <v>374.60725952986809</v>
      </c>
      <c r="S185" s="33">
        <v>423.19878842016806</v>
      </c>
      <c r="T185" s="33">
        <v>440.31354243027738</v>
      </c>
      <c r="U185" s="33">
        <v>441.35828169554378</v>
      </c>
      <c r="V185" s="33">
        <v>710.54801609529227</v>
      </c>
      <c r="W185" s="33">
        <v>604.65684497482846</v>
      </c>
      <c r="X185" s="33">
        <v>548.4573427564776</v>
      </c>
      <c r="Y185" s="33">
        <v>534.14660572270816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7217.4497349594894</v>
      </c>
      <c r="C187" s="117">
        <f t="shared" si="83"/>
        <v>7608.695078071476</v>
      </c>
      <c r="D187" s="117">
        <f t="shared" si="83"/>
        <v>7835.4208316895338</v>
      </c>
      <c r="E187" s="117">
        <f t="shared" si="83"/>
        <v>8576.8791945483172</v>
      </c>
      <c r="F187" s="117">
        <f t="shared" si="83"/>
        <v>8294.226303765492</v>
      </c>
      <c r="G187" s="117">
        <f t="shared" si="83"/>
        <v>8818.8190912040118</v>
      </c>
      <c r="H187" s="117">
        <f t="shared" si="83"/>
        <v>8869.494903310293</v>
      </c>
      <c r="I187" s="117">
        <f t="shared" si="83"/>
        <v>8227.2066401058</v>
      </c>
      <c r="J187" s="117">
        <f t="shared" si="83"/>
        <v>8533.7431529310525</v>
      </c>
      <c r="K187" s="117">
        <f t="shared" si="83"/>
        <v>8875.3954511339161</v>
      </c>
      <c r="L187" s="117">
        <f t="shared" si="83"/>
        <v>9304.7635163949362</v>
      </c>
      <c r="M187" s="117">
        <f t="shared" si="83"/>
        <v>9291.3909666972122</v>
      </c>
      <c r="N187" s="117">
        <f t="shared" si="83"/>
        <v>8504.6023320793556</v>
      </c>
      <c r="O187" s="117">
        <f t="shared" si="83"/>
        <v>8753.3669085010079</v>
      </c>
      <c r="P187" s="117">
        <f t="shared" si="83"/>
        <v>8263.2022808105721</v>
      </c>
      <c r="Q187" s="117">
        <f t="shared" si="83"/>
        <v>9212.9406460874161</v>
      </c>
      <c r="R187" s="117">
        <f t="shared" ref="R187:V187" si="84">R188+R190+R192+R201</f>
        <v>9335.9067688678115</v>
      </c>
      <c r="S187" s="117">
        <f t="shared" si="84"/>
        <v>9608.7639425051511</v>
      </c>
      <c r="T187" s="117">
        <f t="shared" si="84"/>
        <v>8675.1545878162524</v>
      </c>
      <c r="U187" s="117">
        <f t="shared" si="84"/>
        <v>6559.9897212654905</v>
      </c>
      <c r="V187" s="117">
        <f t="shared" si="84"/>
        <v>6826.4856395003508</v>
      </c>
      <c r="W187" s="117">
        <f t="shared" ref="W187:Y187" si="85">W188+W190+W192+W201</f>
        <v>8958.6855080279784</v>
      </c>
      <c r="X187" s="117">
        <f t="shared" si="85"/>
        <v>9938.8050392876939</v>
      </c>
      <c r="Y187" s="117">
        <f t="shared" si="85"/>
        <v>10696.443279537518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5800.800243081082</v>
      </c>
      <c r="C188" s="122">
        <f t="shared" si="86"/>
        <v>6169.6190266960502</v>
      </c>
      <c r="D188" s="122">
        <f t="shared" si="86"/>
        <v>6329.1106575338736</v>
      </c>
      <c r="E188" s="122">
        <f t="shared" si="86"/>
        <v>6965.6030991240395</v>
      </c>
      <c r="F188" s="122">
        <f t="shared" si="86"/>
        <v>6769.8604109710659</v>
      </c>
      <c r="G188" s="122">
        <f t="shared" si="86"/>
        <v>7292.4612253038031</v>
      </c>
      <c r="H188" s="122">
        <f t="shared" si="86"/>
        <v>7227.2226232709936</v>
      </c>
      <c r="I188" s="122">
        <f t="shared" si="86"/>
        <v>6666.5114719947233</v>
      </c>
      <c r="J188" s="122">
        <f t="shared" si="86"/>
        <v>6949.2097672640784</v>
      </c>
      <c r="K188" s="122">
        <f t="shared" si="86"/>
        <v>7332.3276604625216</v>
      </c>
      <c r="L188" s="122">
        <f t="shared" si="86"/>
        <v>7704.4807132732012</v>
      </c>
      <c r="M188" s="122">
        <f t="shared" si="86"/>
        <v>7729.3864624441521</v>
      </c>
      <c r="N188" s="122">
        <f t="shared" si="86"/>
        <v>7131.7687228213308</v>
      </c>
      <c r="O188" s="122">
        <f t="shared" si="86"/>
        <v>7381.180558102119</v>
      </c>
      <c r="P188" s="122">
        <f t="shared" si="86"/>
        <v>6878.3185252267886</v>
      </c>
      <c r="Q188" s="122">
        <f t="shared" si="86"/>
        <v>7569.1565420994002</v>
      </c>
      <c r="R188" s="122">
        <f t="shared" si="86"/>
        <v>7689.6158665371004</v>
      </c>
      <c r="S188" s="122">
        <f t="shared" si="86"/>
        <v>7857.9358092105713</v>
      </c>
      <c r="T188" s="122">
        <f t="shared" si="86"/>
        <v>6834.0525124754731</v>
      </c>
      <c r="U188" s="122">
        <f t="shared" si="86"/>
        <v>4634.8670234145911</v>
      </c>
      <c r="V188" s="122">
        <f t="shared" si="86"/>
        <v>4715.9758308011442</v>
      </c>
      <c r="W188" s="122">
        <f t="shared" si="86"/>
        <v>6666.4598043993892</v>
      </c>
      <c r="X188" s="122">
        <f t="shared" si="86"/>
        <v>7671.9857666416083</v>
      </c>
      <c r="Y188" s="122">
        <f t="shared" si="86"/>
        <v>8422.165246867502</v>
      </c>
      <c r="DA188" s="130" t="s">
        <v>2563</v>
      </c>
    </row>
    <row r="189" spans="1:105" ht="12" customHeight="1" x14ac:dyDescent="0.25">
      <c r="A189" s="97" t="s">
        <v>53</v>
      </c>
      <c r="B189" s="98">
        <v>5800.800243081082</v>
      </c>
      <c r="C189" s="98">
        <v>6169.6190266960502</v>
      </c>
      <c r="D189" s="98">
        <v>6329.1106575338736</v>
      </c>
      <c r="E189" s="98">
        <v>6965.6030991240395</v>
      </c>
      <c r="F189" s="98">
        <v>6769.8604109710659</v>
      </c>
      <c r="G189" s="98">
        <v>7292.4612253038031</v>
      </c>
      <c r="H189" s="98">
        <v>7227.2226232709936</v>
      </c>
      <c r="I189" s="98">
        <v>6666.5114719947233</v>
      </c>
      <c r="J189" s="98">
        <v>6949.2097672640784</v>
      </c>
      <c r="K189" s="98">
        <v>7332.3276604625216</v>
      </c>
      <c r="L189" s="98">
        <v>7704.4807132732012</v>
      </c>
      <c r="M189" s="98">
        <v>7729.3864624441521</v>
      </c>
      <c r="N189" s="98">
        <v>7131.7687228213308</v>
      </c>
      <c r="O189" s="98">
        <v>7381.180558102119</v>
      </c>
      <c r="P189" s="98">
        <v>6878.3185252267886</v>
      </c>
      <c r="Q189" s="98">
        <v>7569.1565420994002</v>
      </c>
      <c r="R189" s="98">
        <v>7689.6158665371004</v>
      </c>
      <c r="S189" s="98">
        <v>7857.9358092105713</v>
      </c>
      <c r="T189" s="98">
        <v>6834.0525124754731</v>
      </c>
      <c r="U189" s="98">
        <v>4634.8670234145911</v>
      </c>
      <c r="V189" s="98">
        <v>4715.9758308011442</v>
      </c>
      <c r="W189" s="98">
        <v>6666.4598043993892</v>
      </c>
      <c r="X189" s="98">
        <v>7671.9857666416083</v>
      </c>
      <c r="Y189" s="98">
        <v>8422.165246867502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8.0493726356226833</v>
      </c>
      <c r="C190" s="122">
        <f t="shared" si="87"/>
        <v>10.290666870949224</v>
      </c>
      <c r="D190" s="122">
        <f t="shared" si="87"/>
        <v>17.195951285798273</v>
      </c>
      <c r="E190" s="122">
        <f t="shared" si="87"/>
        <v>27.710674327480504</v>
      </c>
      <c r="F190" s="122">
        <f t="shared" si="87"/>
        <v>15.53769475871588</v>
      </c>
      <c r="G190" s="122">
        <f t="shared" si="87"/>
        <v>18.263385282536493</v>
      </c>
      <c r="H190" s="122">
        <f t="shared" si="87"/>
        <v>30.184600238448802</v>
      </c>
      <c r="I190" s="122">
        <f t="shared" si="87"/>
        <v>44.277790377021759</v>
      </c>
      <c r="J190" s="122">
        <f t="shared" si="87"/>
        <v>31.438235829584205</v>
      </c>
      <c r="K190" s="122">
        <f t="shared" si="87"/>
        <v>36.926283557285409</v>
      </c>
      <c r="L190" s="122">
        <f t="shared" si="87"/>
        <v>49.344130914022422</v>
      </c>
      <c r="M190" s="122">
        <f t="shared" si="87"/>
        <v>49.43417503772227</v>
      </c>
      <c r="N190" s="122">
        <f t="shared" si="87"/>
        <v>89.15887910340129</v>
      </c>
      <c r="O190" s="122">
        <f t="shared" si="87"/>
        <v>56.922637550467329</v>
      </c>
      <c r="P190" s="122">
        <f t="shared" si="87"/>
        <v>47.794558544570343</v>
      </c>
      <c r="Q190" s="122">
        <f t="shared" si="87"/>
        <v>101.35353455314625</v>
      </c>
      <c r="R190" s="122">
        <f t="shared" si="87"/>
        <v>125.96463416954549</v>
      </c>
      <c r="S190" s="122">
        <f t="shared" si="87"/>
        <v>156.64145816344913</v>
      </c>
      <c r="T190" s="122">
        <f t="shared" si="87"/>
        <v>202.36725919836596</v>
      </c>
      <c r="U190" s="122">
        <f t="shared" si="87"/>
        <v>256.27800695435587</v>
      </c>
      <c r="V190" s="122">
        <f t="shared" si="87"/>
        <v>132.9243767350732</v>
      </c>
      <c r="W190" s="122">
        <f t="shared" si="87"/>
        <v>507.55564805899775</v>
      </c>
      <c r="X190" s="122">
        <f t="shared" si="87"/>
        <v>538.50860034189168</v>
      </c>
      <c r="Y190" s="122">
        <f t="shared" si="87"/>
        <v>452.58734611346819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8.0493726356226833</v>
      </c>
      <c r="C191" s="98">
        <f>RES_hhdet_tesh!C165</f>
        <v>10.290666870949224</v>
      </c>
      <c r="D191" s="98">
        <f>RES_hhdet_tesh!D165</f>
        <v>17.195951285798273</v>
      </c>
      <c r="E191" s="98">
        <f>RES_hhdet_tesh!E165</f>
        <v>27.710674327480504</v>
      </c>
      <c r="F191" s="98">
        <f>RES_hhdet_tesh!F165</f>
        <v>15.53769475871588</v>
      </c>
      <c r="G191" s="98">
        <f>RES_hhdet_tesh!G165</f>
        <v>18.263385282536493</v>
      </c>
      <c r="H191" s="98">
        <f>RES_hhdet_tesh!H165</f>
        <v>30.184600238448802</v>
      </c>
      <c r="I191" s="98">
        <f>RES_hhdet_tesh!I165</f>
        <v>44.277790377021759</v>
      </c>
      <c r="J191" s="98">
        <f>RES_hhdet_tesh!J165</f>
        <v>31.438235829584205</v>
      </c>
      <c r="K191" s="98">
        <f>RES_hhdet_tesh!K165</f>
        <v>36.926283557285409</v>
      </c>
      <c r="L191" s="98">
        <f>RES_hhdet_tesh!L165</f>
        <v>49.344130914022422</v>
      </c>
      <c r="M191" s="98">
        <f>RES_hhdet_tesh!M165</f>
        <v>49.43417503772227</v>
      </c>
      <c r="N191" s="98">
        <f>RES_hhdet_tesh!N165</f>
        <v>89.15887910340129</v>
      </c>
      <c r="O191" s="98">
        <f>RES_hhdet_tesh!O165</f>
        <v>56.922637550467329</v>
      </c>
      <c r="P191" s="98">
        <f>RES_hhdet_tesh!P165</f>
        <v>47.794558544570343</v>
      </c>
      <c r="Q191" s="98">
        <f>RES_hhdet_tesh!Q165</f>
        <v>101.35353455314625</v>
      </c>
      <c r="R191" s="98">
        <f>RES_hhdet_tesh!R165</f>
        <v>125.96463416954549</v>
      </c>
      <c r="S191" s="98">
        <f>RES_hhdet_tesh!S165</f>
        <v>156.64145816344913</v>
      </c>
      <c r="T191" s="98">
        <f>RES_hhdet_tesh!T165</f>
        <v>202.36725919836596</v>
      </c>
      <c r="U191" s="98">
        <f>RES_hhdet_tesh!U165</f>
        <v>256.27800695435587</v>
      </c>
      <c r="V191" s="98">
        <f>RES_hhdet_tesh!V165</f>
        <v>132.9243767350732</v>
      </c>
      <c r="W191" s="98">
        <f>RES_hhdet_tesh!W165</f>
        <v>507.55564805899775</v>
      </c>
      <c r="X191" s="98">
        <f>RES_hhdet_tesh!X165</f>
        <v>538.50860034189168</v>
      </c>
      <c r="Y191" s="98">
        <f>RES_hhdet_tesh!Y165</f>
        <v>452.58734611346819</v>
      </c>
      <c r="DA191" s="63" t="s">
        <v>2566</v>
      </c>
    </row>
    <row r="192" spans="1:105" ht="12" customHeight="1" x14ac:dyDescent="0.25">
      <c r="A192" s="121" t="s">
        <v>55</v>
      </c>
      <c r="B192" s="122">
        <v>988.87225826067868</v>
      </c>
      <c r="C192" s="122">
        <v>995.26206538273254</v>
      </c>
      <c r="D192" s="122">
        <v>1041.5654529466385</v>
      </c>
      <c r="E192" s="122">
        <v>1126.3035776626173</v>
      </c>
      <c r="F192" s="122">
        <v>1062.0019033317587</v>
      </c>
      <c r="G192" s="122">
        <v>1065.7445330704854</v>
      </c>
      <c r="H192" s="122">
        <v>1176.1752977550213</v>
      </c>
      <c r="I192" s="122">
        <v>1112.2467715565617</v>
      </c>
      <c r="J192" s="122">
        <v>1184.7512957975016</v>
      </c>
      <c r="K192" s="122">
        <v>1154.8461003121656</v>
      </c>
      <c r="L192" s="122">
        <v>1181.9945598807597</v>
      </c>
      <c r="M192" s="122">
        <v>1193.1717630963851</v>
      </c>
      <c r="N192" s="122">
        <v>1007.2190357028865</v>
      </c>
      <c r="O192" s="122">
        <v>1031.1239497282511</v>
      </c>
      <c r="P192" s="122">
        <v>1064.7907577718202</v>
      </c>
      <c r="Q192" s="122">
        <v>1251.9065221681269</v>
      </c>
      <c r="R192" s="122">
        <v>1246.0039000093839</v>
      </c>
      <c r="S192" s="122">
        <v>1256.751850214177</v>
      </c>
      <c r="T192" s="122">
        <v>1277.7111605421753</v>
      </c>
      <c r="U192" s="122">
        <v>1295.4653314743148</v>
      </c>
      <c r="V192" s="122">
        <v>1407.2066078993864</v>
      </c>
      <c r="W192" s="122">
        <v>1263.6120562171614</v>
      </c>
      <c r="X192" s="122">
        <v>1253.261557638283</v>
      </c>
      <c r="Y192" s="122">
        <v>1361.4897686301761</v>
      </c>
      <c r="DA192" s="130" t="s">
        <v>2567</v>
      </c>
    </row>
    <row r="193" spans="1:105" ht="12" customHeight="1" x14ac:dyDescent="0.25">
      <c r="A193" s="97" t="s">
        <v>124</v>
      </c>
      <c r="B193" s="98">
        <v>1045.4517597788147</v>
      </c>
      <c r="C193" s="98">
        <v>959.94900670304321</v>
      </c>
      <c r="D193" s="98">
        <v>1090.8736744422204</v>
      </c>
      <c r="E193" s="98">
        <v>1091.8523280722127</v>
      </c>
      <c r="F193" s="98">
        <v>956.59088682694062</v>
      </c>
      <c r="G193" s="98">
        <v>1157.7443449157358</v>
      </c>
      <c r="H193" s="98">
        <v>1203.9260032489772</v>
      </c>
      <c r="I193" s="98">
        <v>1037.4629153548333</v>
      </c>
      <c r="J193" s="98">
        <v>1035.6153018961488</v>
      </c>
      <c r="K193" s="98">
        <v>1093.8052885128561</v>
      </c>
      <c r="L193" s="98">
        <v>1444.6236121012666</v>
      </c>
      <c r="M193" s="98">
        <v>1175.7187791100439</v>
      </c>
      <c r="N193" s="98">
        <v>955.9120005357978</v>
      </c>
      <c r="O193" s="98">
        <v>1118.1883212668333</v>
      </c>
      <c r="P193" s="98">
        <v>1071.4939888876327</v>
      </c>
      <c r="Q193" s="98">
        <v>1115.9414943444935</v>
      </c>
      <c r="R193" s="98">
        <v>986.78410980577257</v>
      </c>
      <c r="S193" s="98">
        <v>1346.400211898771</v>
      </c>
      <c r="T193" s="98">
        <v>1471.0175441905724</v>
      </c>
      <c r="U193" s="98">
        <v>1544.385777838791</v>
      </c>
      <c r="V193" s="98">
        <v>1211.7555201814018</v>
      </c>
      <c r="W193" s="98">
        <v>1287.6991701450127</v>
      </c>
      <c r="X193" s="98">
        <v>1285.6901565552423</v>
      </c>
      <c r="Y193" s="98">
        <v>1319.8804134689785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967.06212175190399</v>
      </c>
      <c r="C197" s="101">
        <v>1007.5719034694453</v>
      </c>
      <c r="D197" s="101">
        <v>1026.0175164530201</v>
      </c>
      <c r="E197" s="101">
        <v>1135.5796048567734</v>
      </c>
      <c r="F197" s="101">
        <v>1085.4021898766587</v>
      </c>
      <c r="G197" s="101">
        <v>1048.7960860152732</v>
      </c>
      <c r="H197" s="101">
        <v>1172.1354200713631</v>
      </c>
      <c r="I197" s="101">
        <v>1120.7537473384295</v>
      </c>
      <c r="J197" s="101">
        <v>1198.6254676590702</v>
      </c>
      <c r="K197" s="101">
        <v>1159.5920877536137</v>
      </c>
      <c r="L197" s="101">
        <v>1164.7087304097713</v>
      </c>
      <c r="M197" s="101">
        <v>1194.1629065023712</v>
      </c>
      <c r="N197" s="101">
        <v>1009.7187877476389</v>
      </c>
      <c r="O197" s="101">
        <v>1027.1139449848476</v>
      </c>
      <c r="P197" s="101">
        <v>1064.4831386629226</v>
      </c>
      <c r="Q197" s="101">
        <v>1257.3924745285826</v>
      </c>
      <c r="R197" s="101">
        <v>1257.1989340407401</v>
      </c>
      <c r="S197" s="101">
        <v>1252.6492650208463</v>
      </c>
      <c r="T197" s="101">
        <v>1267.8676911814543</v>
      </c>
      <c r="U197" s="101">
        <v>1282.6853470183078</v>
      </c>
      <c r="V197" s="101">
        <v>1415.4048649860583</v>
      </c>
      <c r="W197" s="101">
        <v>1262.8249861257161</v>
      </c>
      <c r="X197" s="101">
        <v>1252.3873932530471</v>
      </c>
      <c r="Y197" s="101">
        <v>1362.0104594102563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1007.8310055098992</v>
      </c>
      <c r="D198" s="104">
        <v>1026.2057607182662</v>
      </c>
      <c r="E198" s="104">
        <v>1135.6647209476662</v>
      </c>
      <c r="F198" s="104">
        <v>1085.4759406112723</v>
      </c>
      <c r="G198" s="104">
        <v>1048.7400343109223</v>
      </c>
      <c r="H198" s="104">
        <v>1172.1763112361348</v>
      </c>
      <c r="I198" s="104">
        <v>1120.4778229196188</v>
      </c>
      <c r="J198" s="104">
        <v>1198.3783547414901</v>
      </c>
      <c r="K198" s="104">
        <v>1159.8496693615657</v>
      </c>
      <c r="L198" s="104">
        <v>1164.9327904972893</v>
      </c>
      <c r="M198" s="104">
        <v>1194.4542979803384</v>
      </c>
      <c r="N198" s="104">
        <v>1010.1416244213152</v>
      </c>
      <c r="O198" s="104">
        <v>1027.6473262864943</v>
      </c>
      <c r="P198" s="104">
        <v>1064.8115657390344</v>
      </c>
      <c r="Q198" s="104">
        <v>1257.7919749470248</v>
      </c>
      <c r="R198" s="104">
        <v>1257.7117956561119</v>
      </c>
      <c r="S198" s="104">
        <v>1253.4943216348613</v>
      </c>
      <c r="T198" s="104">
        <v>1267.9852645629385</v>
      </c>
      <c r="U198" s="104">
        <v>1281.817685357689</v>
      </c>
      <c r="V198" s="104">
        <v>1414.7701794118532</v>
      </c>
      <c r="W198" s="104">
        <v>1263.6266717790384</v>
      </c>
      <c r="X198" s="104">
        <v>1253.9170200767944</v>
      </c>
      <c r="Y198" s="104">
        <v>1364.1116100291661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235.3129294753094</v>
      </c>
      <c r="D199" s="98">
        <v>234.3716561905411</v>
      </c>
      <c r="E199" s="98">
        <v>316.83553147961248</v>
      </c>
      <c r="F199" s="98">
        <v>257.48220986337572</v>
      </c>
      <c r="G199" s="98">
        <v>213.15389666346098</v>
      </c>
      <c r="H199" s="98">
        <v>321.14497398679441</v>
      </c>
      <c r="I199" s="98">
        <v>249.54281555488964</v>
      </c>
      <c r="J199" s="98">
        <v>305.83745717606672</v>
      </c>
      <c r="K199" s="98">
        <v>273.83023547857943</v>
      </c>
      <c r="L199" s="98">
        <v>263.97380807159544</v>
      </c>
      <c r="M199" s="98">
        <v>312.30594048815442</v>
      </c>
      <c r="N199" s="98">
        <v>160.00799894147517</v>
      </c>
      <c r="O199" s="98">
        <v>175.25023887323349</v>
      </c>
      <c r="P199" s="98">
        <v>186.84275038570058</v>
      </c>
      <c r="Q199" s="98">
        <v>335.10560547977263</v>
      </c>
      <c r="R199" s="98">
        <v>325.01018989419015</v>
      </c>
      <c r="S199" s="98">
        <v>305.4558823662893</v>
      </c>
      <c r="T199" s="98">
        <v>317.23781163461013</v>
      </c>
      <c r="U199" s="98">
        <v>314.99706809013503</v>
      </c>
      <c r="V199" s="98">
        <v>378.10731864042015</v>
      </c>
      <c r="W199" s="98">
        <v>269.29049312553718</v>
      </c>
      <c r="X199" s="98">
        <v>316.79951847108657</v>
      </c>
      <c r="Y199" s="98">
        <v>430.03258150275582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772.51807603458997</v>
      </c>
      <c r="D200" s="98">
        <v>791.834104527725</v>
      </c>
      <c r="E200" s="98">
        <v>818.82918946805387</v>
      </c>
      <c r="F200" s="98">
        <v>827.99373074789662</v>
      </c>
      <c r="G200" s="98">
        <v>835.58613764746144</v>
      </c>
      <c r="H200" s="98">
        <v>851.0313372493406</v>
      </c>
      <c r="I200" s="98">
        <v>870.93500736472913</v>
      </c>
      <c r="J200" s="98">
        <v>892.54089756542328</v>
      </c>
      <c r="K200" s="98">
        <v>886.01943388298616</v>
      </c>
      <c r="L200" s="98">
        <v>900.95898242569376</v>
      </c>
      <c r="M200" s="98">
        <v>882.14835749218412</v>
      </c>
      <c r="N200" s="98">
        <v>850.13362547984013</v>
      </c>
      <c r="O200" s="98">
        <v>852.39708741326081</v>
      </c>
      <c r="P200" s="98">
        <v>877.96881535333375</v>
      </c>
      <c r="Q200" s="98">
        <v>922.68636946725201</v>
      </c>
      <c r="R200" s="98">
        <v>932.70160576192188</v>
      </c>
      <c r="S200" s="98">
        <v>948.03843926857212</v>
      </c>
      <c r="T200" s="98">
        <v>950.74745292832847</v>
      </c>
      <c r="U200" s="98">
        <v>966.82061726755398</v>
      </c>
      <c r="V200" s="98">
        <v>1036.6628607714329</v>
      </c>
      <c r="W200" s="98">
        <v>994.33617865350118</v>
      </c>
      <c r="X200" s="98">
        <v>937.11750160570796</v>
      </c>
      <c r="Y200" s="98">
        <v>934.07902852641018</v>
      </c>
      <c r="DA200" s="63" t="s">
        <v>2575</v>
      </c>
    </row>
    <row r="201" spans="1:105" ht="12" customHeight="1" x14ac:dyDescent="0.25">
      <c r="A201" s="121" t="s">
        <v>54</v>
      </c>
      <c r="B201" s="122">
        <v>419.72786098210628</v>
      </c>
      <c r="C201" s="122">
        <v>433.5233191217435</v>
      </c>
      <c r="D201" s="122">
        <v>447.54876992322363</v>
      </c>
      <c r="E201" s="122">
        <v>457.26184343417981</v>
      </c>
      <c r="F201" s="122">
        <v>446.82629470395148</v>
      </c>
      <c r="G201" s="122">
        <v>442.34994754718804</v>
      </c>
      <c r="H201" s="122">
        <v>435.91238204583073</v>
      </c>
      <c r="I201" s="122">
        <v>404.1706061774936</v>
      </c>
      <c r="J201" s="122">
        <v>368.34385403988801</v>
      </c>
      <c r="K201" s="122">
        <v>351.29540680194447</v>
      </c>
      <c r="L201" s="122">
        <v>368.94411232695404</v>
      </c>
      <c r="M201" s="122">
        <v>319.39856611895345</v>
      </c>
      <c r="N201" s="122">
        <v>276.45569445173771</v>
      </c>
      <c r="O201" s="122">
        <v>284.13976312017064</v>
      </c>
      <c r="P201" s="122">
        <v>272.29843926739386</v>
      </c>
      <c r="Q201" s="122">
        <v>290.52404726674268</v>
      </c>
      <c r="R201" s="122">
        <v>274.32236815178061</v>
      </c>
      <c r="S201" s="122">
        <v>337.4348249169538</v>
      </c>
      <c r="T201" s="122">
        <v>361.0236556002385</v>
      </c>
      <c r="U201" s="122">
        <v>373.37935942222879</v>
      </c>
      <c r="V201" s="122">
        <v>570.37882406474625</v>
      </c>
      <c r="W201" s="122">
        <v>521.05799935242896</v>
      </c>
      <c r="X201" s="122">
        <v>475.04911466591159</v>
      </c>
      <c r="Y201" s="122">
        <v>460.20091792637146</v>
      </c>
      <c r="DA201" s="130" t="s">
        <v>2576</v>
      </c>
    </row>
    <row r="202" spans="1:105" ht="12" customHeight="1" x14ac:dyDescent="0.25">
      <c r="A202" s="97" t="s">
        <v>50</v>
      </c>
      <c r="B202" s="98">
        <v>424.05941349919294</v>
      </c>
      <c r="C202" s="98">
        <v>427.80919355789615</v>
      </c>
      <c r="D202" s="98">
        <v>455.69385914241553</v>
      </c>
      <c r="E202" s="98">
        <v>463.39918512090151</v>
      </c>
      <c r="F202" s="98">
        <v>443.56540664143506</v>
      </c>
      <c r="G202" s="98">
        <v>443.83434249403655</v>
      </c>
      <c r="H202" s="98">
        <v>440.87078005906403</v>
      </c>
      <c r="I202" s="98">
        <v>402.12401869314374</v>
      </c>
      <c r="J202" s="98">
        <v>358.4674295280505</v>
      </c>
      <c r="K202" s="98">
        <v>358.9163833075097</v>
      </c>
      <c r="L202" s="98">
        <v>380.29372519821408</v>
      </c>
      <c r="M202" s="98">
        <v>314.45735573747811</v>
      </c>
      <c r="N202" s="98">
        <v>266.58768282845114</v>
      </c>
      <c r="O202" s="98">
        <v>289.94428156267475</v>
      </c>
      <c r="P202" s="98">
        <v>272.53658585286257</v>
      </c>
      <c r="Q202" s="98">
        <v>291.0945668206702</v>
      </c>
      <c r="R202" s="98">
        <v>259.0695347989419</v>
      </c>
      <c r="S202" s="98">
        <v>342.73334872459026</v>
      </c>
      <c r="T202" s="98">
        <v>371.0754277128143</v>
      </c>
      <c r="U202" s="98">
        <v>385.45395507108668</v>
      </c>
      <c r="V202" s="98">
        <v>540.09442887530497</v>
      </c>
      <c r="W202" s="98">
        <v>525.47712379655331</v>
      </c>
      <c r="X202" s="98">
        <v>476.10028968512808</v>
      </c>
      <c r="Y202" s="98">
        <v>453.82976392263998</v>
      </c>
      <c r="DA202" s="63" t="s">
        <v>2577</v>
      </c>
    </row>
    <row r="203" spans="1:105" ht="12" customHeight="1" x14ac:dyDescent="0.25">
      <c r="A203" s="109" t="s">
        <v>120</v>
      </c>
      <c r="B203" s="33">
        <v>383.02285846797866</v>
      </c>
      <c r="C203" s="33">
        <v>479.03257847465454</v>
      </c>
      <c r="D203" s="33">
        <v>366.23671447935919</v>
      </c>
      <c r="E203" s="33">
        <v>378.63250540592338</v>
      </c>
      <c r="F203" s="33">
        <v>484.1343006061976</v>
      </c>
      <c r="G203" s="33">
        <v>429.37638336486032</v>
      </c>
      <c r="H203" s="33">
        <v>403.13253371688216</v>
      </c>
      <c r="I203" s="33">
        <v>415.32820661928076</v>
      </c>
      <c r="J203" s="33">
        <v>414.07212341057573</v>
      </c>
      <c r="K203" s="33">
        <v>323.78608588677122</v>
      </c>
      <c r="L203" s="33">
        <v>336.19478900805427</v>
      </c>
      <c r="M203" s="33">
        <v>331.05814544599883</v>
      </c>
      <c r="N203" s="33">
        <v>295.97436061409746</v>
      </c>
      <c r="O203" s="33">
        <v>273.20484512518436</v>
      </c>
      <c r="P203" s="33">
        <v>271.94673537253999</v>
      </c>
      <c r="Q203" s="33">
        <v>289.81623691106779</v>
      </c>
      <c r="R203" s="33">
        <v>291.36813498118983</v>
      </c>
      <c r="S203" s="33">
        <v>331.33739024057496</v>
      </c>
      <c r="T203" s="33">
        <v>349.30984205449164</v>
      </c>
      <c r="U203" s="33">
        <v>359.80144936951791</v>
      </c>
      <c r="V203" s="33">
        <v>597.44949697596246</v>
      </c>
      <c r="W203" s="33">
        <v>517.32795956108328</v>
      </c>
      <c r="X203" s="33">
        <v>474.30127665070978</v>
      </c>
      <c r="Y203" s="33">
        <v>464.66613303134181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280.92481716133466</v>
      </c>
      <c r="C205" s="117">
        <f t="shared" si="88"/>
        <v>261.31814553872317</v>
      </c>
      <c r="D205" s="117">
        <f t="shared" si="88"/>
        <v>279.60595531093776</v>
      </c>
      <c r="E205" s="117">
        <f t="shared" si="88"/>
        <v>271.60741378369949</v>
      </c>
      <c r="F205" s="117">
        <f t="shared" si="88"/>
        <v>236.5567805399277</v>
      </c>
      <c r="G205" s="117">
        <f t="shared" si="88"/>
        <v>234.51100391354498</v>
      </c>
      <c r="H205" s="117">
        <f t="shared" si="88"/>
        <v>215.33770446048581</v>
      </c>
      <c r="I205" s="117">
        <f t="shared" si="88"/>
        <v>177.78790164172881</v>
      </c>
      <c r="J205" s="117">
        <f t="shared" si="88"/>
        <v>152.48789624300815</v>
      </c>
      <c r="K205" s="117">
        <f t="shared" si="88"/>
        <v>142.97892444723746</v>
      </c>
      <c r="L205" s="117">
        <f t="shared" si="88"/>
        <v>147.37076880772287</v>
      </c>
      <c r="M205" s="117">
        <f t="shared" si="88"/>
        <v>112.52881875814471</v>
      </c>
      <c r="N205" s="117">
        <f t="shared" si="88"/>
        <v>87.154779040922094</v>
      </c>
      <c r="O205" s="117">
        <f t="shared" si="88"/>
        <v>92.58912451899559</v>
      </c>
      <c r="P205" s="117">
        <f t="shared" si="88"/>
        <v>79.348230379156973</v>
      </c>
      <c r="Q205" s="117">
        <f t="shared" si="88"/>
        <v>78.378227906968007</v>
      </c>
      <c r="R205" s="117">
        <f t="shared" ref="R205:V205" si="89">R206+R208+R210+R219</f>
        <v>67.284425156264703</v>
      </c>
      <c r="S205" s="117">
        <f t="shared" si="89"/>
        <v>90.047675275344915</v>
      </c>
      <c r="T205" s="117">
        <f t="shared" si="89"/>
        <v>99.07284772387483</v>
      </c>
      <c r="U205" s="117">
        <f t="shared" si="89"/>
        <v>100.01962925602254</v>
      </c>
      <c r="V205" s="117">
        <f t="shared" si="89"/>
        <v>110.24494046164679</v>
      </c>
      <c r="W205" s="117">
        <f t="shared" ref="W205:Y205" si="90">W206+W208+W210+W219</f>
        <v>100.72295983102477</v>
      </c>
      <c r="X205" s="117">
        <f t="shared" si="90"/>
        <v>81.67826226436793</v>
      </c>
      <c r="Y205" s="117">
        <f t="shared" si="90"/>
        <v>77.371133643509154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130.68698517923704</v>
      </c>
      <c r="C210" s="122">
        <v>111.03090749845408</v>
      </c>
      <c r="D210" s="122">
        <v>116.19704683913288</v>
      </c>
      <c r="E210" s="122">
        <v>102.35908478917315</v>
      </c>
      <c r="F210" s="122">
        <v>76.237616537336493</v>
      </c>
      <c r="G210" s="122">
        <v>78.245512483530504</v>
      </c>
      <c r="H210" s="122">
        <v>65.381932869540208</v>
      </c>
      <c r="I210" s="122">
        <v>44.86229950394015</v>
      </c>
      <c r="J210" s="122">
        <v>37.213833319277995</v>
      </c>
      <c r="K210" s="122">
        <v>33.129803896033181</v>
      </c>
      <c r="L210" s="122">
        <v>37.042761160215044</v>
      </c>
      <c r="M210" s="122">
        <v>26.290334798017142</v>
      </c>
      <c r="N210" s="122">
        <v>18.053850140388803</v>
      </c>
      <c r="O210" s="122">
        <v>18.723531837141739</v>
      </c>
      <c r="P210" s="122">
        <v>16.002896751323028</v>
      </c>
      <c r="Q210" s="122">
        <v>15.588446242561599</v>
      </c>
      <c r="R210" s="122">
        <v>14.079332276847063</v>
      </c>
      <c r="S210" s="122">
        <v>18.835675761744255</v>
      </c>
      <c r="T210" s="122">
        <v>21.836542340080246</v>
      </c>
      <c r="U210" s="122">
        <v>21.728639989586124</v>
      </c>
      <c r="V210" s="122">
        <v>13.212085089277492</v>
      </c>
      <c r="W210" s="122">
        <v>9.6419180687881774</v>
      </c>
      <c r="X210" s="122">
        <v>6.8758749329495235</v>
      </c>
      <c r="Y210" s="122">
        <v>6.7544136530042183</v>
      </c>
      <c r="DA210" s="130" t="s">
        <v>2735</v>
      </c>
    </row>
    <row r="211" spans="1:105" ht="12" customHeight="1" x14ac:dyDescent="0.25">
      <c r="A211" s="97" t="s">
        <v>124</v>
      </c>
      <c r="B211" s="98">
        <v>469.71303728003375</v>
      </c>
      <c r="C211" s="98">
        <v>429.44891564611856</v>
      </c>
      <c r="D211" s="98">
        <v>484.7673918130443</v>
      </c>
      <c r="E211" s="98">
        <v>482.46873378007882</v>
      </c>
      <c r="F211" s="98">
        <v>419.64968599373805</v>
      </c>
      <c r="G211" s="98">
        <v>502.95950185388045</v>
      </c>
      <c r="H211" s="98">
        <v>514.56323207919354</v>
      </c>
      <c r="I211" s="98">
        <v>439.45904971390149</v>
      </c>
      <c r="J211" s="98">
        <v>437.42927014541999</v>
      </c>
      <c r="K211" s="98">
        <v>458.49021559201867</v>
      </c>
      <c r="L211" s="98">
        <v>600.11365890913351</v>
      </c>
      <c r="M211" s="98">
        <v>483.2726900192651</v>
      </c>
      <c r="N211" s="98">
        <v>384.82350839783703</v>
      </c>
      <c r="O211" s="98">
        <v>428.82341362929475</v>
      </c>
      <c r="P211" s="98">
        <v>393.5912455987899</v>
      </c>
      <c r="Q211" s="98">
        <v>399.89136585510062</v>
      </c>
      <c r="R211" s="98">
        <v>338.987000204087</v>
      </c>
      <c r="S211" s="98">
        <v>436.91726393130131</v>
      </c>
      <c r="T211" s="98">
        <v>451.06880290414819</v>
      </c>
      <c r="U211" s="98">
        <v>442.47914971159736</v>
      </c>
      <c r="V211" s="98">
        <v>330.77842497026552</v>
      </c>
      <c r="W211" s="98">
        <v>342.69505551631227</v>
      </c>
      <c r="X211" s="98">
        <v>338.92061143138403</v>
      </c>
      <c r="Y211" s="98">
        <v>345.30647502453519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150.23783198209759</v>
      </c>
      <c r="C219" s="122">
        <v>150.28723804026907</v>
      </c>
      <c r="D219" s="122">
        <v>163.40890847180486</v>
      </c>
      <c r="E219" s="122">
        <v>169.2483289945263</v>
      </c>
      <c r="F219" s="122">
        <v>160.31916400259121</v>
      </c>
      <c r="G219" s="122">
        <v>156.26549143001449</v>
      </c>
      <c r="H219" s="122">
        <v>149.9557715909456</v>
      </c>
      <c r="I219" s="122">
        <v>132.92560213778867</v>
      </c>
      <c r="J219" s="122">
        <v>115.27406292373016</v>
      </c>
      <c r="K219" s="122">
        <v>109.84912055120428</v>
      </c>
      <c r="L219" s="122">
        <v>110.32800764750782</v>
      </c>
      <c r="M219" s="122">
        <v>86.238483960127567</v>
      </c>
      <c r="N219" s="122">
        <v>69.10092890053329</v>
      </c>
      <c r="O219" s="122">
        <v>73.865592681853855</v>
      </c>
      <c r="P219" s="122">
        <v>63.345333627833938</v>
      </c>
      <c r="Q219" s="122">
        <v>62.789781664406405</v>
      </c>
      <c r="R219" s="122">
        <v>53.205092879417634</v>
      </c>
      <c r="S219" s="122">
        <v>71.211999513600659</v>
      </c>
      <c r="T219" s="122">
        <v>77.236305383794587</v>
      </c>
      <c r="U219" s="122">
        <v>78.290989266436412</v>
      </c>
      <c r="V219" s="122">
        <v>97.032855372369298</v>
      </c>
      <c r="W219" s="122">
        <v>91.081041762236595</v>
      </c>
      <c r="X219" s="122">
        <v>74.802387331418402</v>
      </c>
      <c r="Y219" s="122">
        <v>70.616719990504933</v>
      </c>
      <c r="DA219" s="130" t="s">
        <v>2744</v>
      </c>
    </row>
    <row r="220" spans="1:105" ht="12" customHeight="1" x14ac:dyDescent="0.25">
      <c r="A220" s="97" t="s">
        <v>50</v>
      </c>
      <c r="B220" s="98">
        <v>167.96737876616916</v>
      </c>
      <c r="C220" s="98">
        <v>169.15724737499556</v>
      </c>
      <c r="D220" s="98">
        <v>179.77770066932203</v>
      </c>
      <c r="E220" s="98">
        <v>182.45885385705057</v>
      </c>
      <c r="F220" s="98">
        <v>174.33178235208047</v>
      </c>
      <c r="G220" s="98">
        <v>174.14490394808593</v>
      </c>
      <c r="H220" s="98">
        <v>172.63862211752286</v>
      </c>
      <c r="I220" s="98">
        <v>157.30753578958195</v>
      </c>
      <c r="J220" s="98">
        <v>140.17103795267818</v>
      </c>
      <c r="K220" s="98">
        <v>140.28089927301147</v>
      </c>
      <c r="L220" s="98">
        <v>148.56330684631541</v>
      </c>
      <c r="M220" s="98">
        <v>122.78547080021482</v>
      </c>
      <c r="N220" s="98">
        <v>104.03614239813031</v>
      </c>
      <c r="O220" s="98">
        <v>113.07523240525195</v>
      </c>
      <c r="P220" s="98">
        <v>106.23787797999152</v>
      </c>
      <c r="Q220" s="98">
        <v>113.40051085080295</v>
      </c>
      <c r="R220" s="98">
        <v>100.81388768071264</v>
      </c>
      <c r="S220" s="98">
        <v>133.0935111391241</v>
      </c>
      <c r="T220" s="98">
        <v>143.51375956242077</v>
      </c>
      <c r="U220" s="98">
        <v>147.91378354563045</v>
      </c>
      <c r="V220" s="98">
        <v>205.58506418130452</v>
      </c>
      <c r="W220" s="98">
        <v>198.98832440883527</v>
      </c>
      <c r="X220" s="98">
        <v>179.94601381494039</v>
      </c>
      <c r="Y220" s="98">
        <v>171.37558327507085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158.51698643912479</v>
      </c>
      <c r="C223" s="118">
        <f t="shared" si="93"/>
        <v>164.66497521389724</v>
      </c>
      <c r="D223" s="118">
        <f t="shared" si="93"/>
        <v>167.02379294651988</v>
      </c>
      <c r="E223" s="118">
        <f t="shared" si="93"/>
        <v>179.93375550467846</v>
      </c>
      <c r="F223" s="118">
        <f t="shared" si="93"/>
        <v>171.57436116289043</v>
      </c>
      <c r="G223" s="118">
        <f t="shared" si="93"/>
        <v>180.34246118337646</v>
      </c>
      <c r="H223" s="118">
        <f t="shared" si="93"/>
        <v>179.31907059348833</v>
      </c>
      <c r="I223" s="118">
        <f t="shared" si="93"/>
        <v>164.41492274880758</v>
      </c>
      <c r="J223" s="118">
        <f t="shared" si="93"/>
        <v>169.10909992760605</v>
      </c>
      <c r="K223" s="118">
        <f t="shared" si="93"/>
        <v>174.47363840700532</v>
      </c>
      <c r="L223" s="118">
        <f t="shared" si="93"/>
        <v>181.55502785653124</v>
      </c>
      <c r="M223" s="118">
        <f t="shared" si="93"/>
        <v>179.60886090133801</v>
      </c>
      <c r="N223" s="118">
        <f t="shared" si="93"/>
        <v>161.23134799765188</v>
      </c>
      <c r="O223" s="118">
        <f t="shared" si="93"/>
        <v>163.24303975922095</v>
      </c>
      <c r="P223" s="118">
        <f t="shared" si="93"/>
        <v>152.02933927002437</v>
      </c>
      <c r="Q223" s="118">
        <f t="shared" si="93"/>
        <v>166.44450997511851</v>
      </c>
      <c r="R223" s="118">
        <f t="shared" ref="R223:V223" si="94">R224+R226+R228+R237</f>
        <v>165.78703636228099</v>
      </c>
      <c r="S223" s="118">
        <f t="shared" si="94"/>
        <v>167.47002239637092</v>
      </c>
      <c r="T223" s="118">
        <f t="shared" si="94"/>
        <v>146.29560553946698</v>
      </c>
      <c r="U223" s="118">
        <f t="shared" si="94"/>
        <v>104.2494475590795</v>
      </c>
      <c r="V223" s="118">
        <f t="shared" si="94"/>
        <v>104.17272819024137</v>
      </c>
      <c r="W223" s="118">
        <f t="shared" ref="W223:Y223" si="95">W224+W226+W228+W237</f>
        <v>125.91818759490457</v>
      </c>
      <c r="X223" s="118">
        <f t="shared" si="95"/>
        <v>135.89297898075668</v>
      </c>
      <c r="Y223" s="118">
        <f t="shared" si="95"/>
        <v>145.40967271620613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125.32768575520647</v>
      </c>
      <c r="C224" s="123">
        <f t="shared" si="96"/>
        <v>131.63758804565492</v>
      </c>
      <c r="D224" s="123">
        <f t="shared" si="96"/>
        <v>132.89716885137742</v>
      </c>
      <c r="E224" s="123">
        <f t="shared" si="96"/>
        <v>144.13092013271103</v>
      </c>
      <c r="F224" s="123">
        <f t="shared" si="96"/>
        <v>138.10854675808156</v>
      </c>
      <c r="G224" s="123">
        <f t="shared" si="96"/>
        <v>147.21439296363971</v>
      </c>
      <c r="H224" s="123">
        <f t="shared" si="96"/>
        <v>144.29963832036466</v>
      </c>
      <c r="I224" s="123">
        <f t="shared" si="96"/>
        <v>131.74544482669856</v>
      </c>
      <c r="J224" s="123">
        <f t="shared" si="96"/>
        <v>135.99585480794187</v>
      </c>
      <c r="K224" s="123">
        <f t="shared" si="96"/>
        <v>142.48834830092463</v>
      </c>
      <c r="L224" s="123">
        <f t="shared" si="96"/>
        <v>148.78131589805025</v>
      </c>
      <c r="M224" s="123">
        <f t="shared" si="96"/>
        <v>148.01480373082703</v>
      </c>
      <c r="N224" s="123">
        <f t="shared" si="96"/>
        <v>134.71383416112596</v>
      </c>
      <c r="O224" s="123">
        <f t="shared" si="96"/>
        <v>136.68042418224644</v>
      </c>
      <c r="P224" s="123">
        <f t="shared" si="96"/>
        <v>125.74630255462732</v>
      </c>
      <c r="Q224" s="123">
        <f t="shared" si="96"/>
        <v>136.6037974021892</v>
      </c>
      <c r="R224" s="123">
        <f t="shared" si="96"/>
        <v>136.92129849901892</v>
      </c>
      <c r="S224" s="123">
        <f t="shared" si="96"/>
        <v>137.56769996069363</v>
      </c>
      <c r="T224" s="123">
        <f t="shared" si="96"/>
        <v>116.02829823603275</v>
      </c>
      <c r="U224" s="123">
        <f t="shared" si="96"/>
        <v>74.192660321412077</v>
      </c>
      <c r="V224" s="123">
        <f t="shared" si="96"/>
        <v>70.318106895829089</v>
      </c>
      <c r="W224" s="123">
        <f t="shared" si="96"/>
        <v>94.626377742993313</v>
      </c>
      <c r="X224" s="123">
        <f t="shared" si="96"/>
        <v>105.96877354853468</v>
      </c>
      <c r="Y224" s="123">
        <f t="shared" si="96"/>
        <v>114.54690023219334</v>
      </c>
      <c r="DA224" s="130" t="s">
        <v>2899</v>
      </c>
    </row>
    <row r="225" spans="1:105" ht="12" customHeight="1" x14ac:dyDescent="0.25">
      <c r="A225" s="97" t="s">
        <v>53</v>
      </c>
      <c r="B225" s="99">
        <v>125.32768575520647</v>
      </c>
      <c r="C225" s="99">
        <v>131.63758804565492</v>
      </c>
      <c r="D225" s="99">
        <v>132.89716885137742</v>
      </c>
      <c r="E225" s="99">
        <v>144.13092013271103</v>
      </c>
      <c r="F225" s="99">
        <v>138.10854675808156</v>
      </c>
      <c r="G225" s="99">
        <v>147.21439296363971</v>
      </c>
      <c r="H225" s="99">
        <v>144.29963832036466</v>
      </c>
      <c r="I225" s="99">
        <v>131.74544482669856</v>
      </c>
      <c r="J225" s="99">
        <v>135.99585480794187</v>
      </c>
      <c r="K225" s="99">
        <v>142.48834830092463</v>
      </c>
      <c r="L225" s="99">
        <v>148.78131589805025</v>
      </c>
      <c r="M225" s="99">
        <v>148.01480373082703</v>
      </c>
      <c r="N225" s="99">
        <v>134.71383416112596</v>
      </c>
      <c r="O225" s="99">
        <v>136.68042418224644</v>
      </c>
      <c r="P225" s="99">
        <v>125.74630255462732</v>
      </c>
      <c r="Q225" s="99">
        <v>136.6037974021892</v>
      </c>
      <c r="R225" s="99">
        <v>136.92129849901892</v>
      </c>
      <c r="S225" s="99">
        <v>137.56769996069363</v>
      </c>
      <c r="T225" s="99">
        <v>116.02829823603275</v>
      </c>
      <c r="U225" s="99">
        <v>74.192660321412077</v>
      </c>
      <c r="V225" s="99">
        <v>70.318106895829089</v>
      </c>
      <c r="W225" s="99">
        <v>94.626377742993313</v>
      </c>
      <c r="X225" s="99">
        <v>105.96877354853468</v>
      </c>
      <c r="Y225" s="99">
        <v>114.54690023219334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6.3153912666914488E-2</v>
      </c>
      <c r="C226" s="123">
        <f t="shared" si="97"/>
        <v>7.01522839407758E-2</v>
      </c>
      <c r="D226" s="123">
        <f t="shared" si="97"/>
        <v>0.10892303738126329</v>
      </c>
      <c r="E226" s="123">
        <f t="shared" si="97"/>
        <v>0.16819583329361637</v>
      </c>
      <c r="F226" s="123">
        <f t="shared" si="97"/>
        <v>9.0035776951531574E-2</v>
      </c>
      <c r="G226" s="123">
        <f t="shared" si="97"/>
        <v>0.10158710652744267</v>
      </c>
      <c r="H226" s="123">
        <f t="shared" si="97"/>
        <v>0.16081423292743707</v>
      </c>
      <c r="I226" s="123">
        <f t="shared" si="97"/>
        <v>0.22769984357257869</v>
      </c>
      <c r="J226" s="123">
        <f t="shared" si="97"/>
        <v>0.15583593702926621</v>
      </c>
      <c r="K226" s="123">
        <f t="shared" si="97"/>
        <v>0.1759979771558394</v>
      </c>
      <c r="L226" s="123">
        <f t="shared" si="97"/>
        <v>0.22841621774459023</v>
      </c>
      <c r="M226" s="123">
        <f t="shared" si="97"/>
        <v>0.22460772760971562</v>
      </c>
      <c r="N226" s="123">
        <f t="shared" si="97"/>
        <v>0.39650897305535621</v>
      </c>
      <c r="O226" s="123">
        <f t="shared" si="97"/>
        <v>0.2411506884150979</v>
      </c>
      <c r="P226" s="123">
        <f t="shared" si="97"/>
        <v>0.1860141303454397</v>
      </c>
      <c r="Q226" s="123">
        <f t="shared" si="97"/>
        <v>0.36571454720378471</v>
      </c>
      <c r="R226" s="123">
        <f t="shared" si="97"/>
        <v>0.43568752156693902</v>
      </c>
      <c r="S226" s="123">
        <f t="shared" si="97"/>
        <v>0.53125706413286145</v>
      </c>
      <c r="T226" s="123">
        <f t="shared" si="97"/>
        <v>0.67885474436123139</v>
      </c>
      <c r="U226" s="123">
        <f t="shared" si="97"/>
        <v>0.85307700020638844</v>
      </c>
      <c r="V226" s="123">
        <f t="shared" si="97"/>
        <v>0.43926967527615179</v>
      </c>
      <c r="W226" s="123">
        <f t="shared" si="97"/>
        <v>1.6621335869558991</v>
      </c>
      <c r="X226" s="123">
        <f t="shared" si="97"/>
        <v>1.7462607864208417</v>
      </c>
      <c r="Y226" s="123">
        <f t="shared" si="97"/>
        <v>1.4545287012710013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6.3153912666914488E-2</v>
      </c>
      <c r="C227" s="99">
        <f>RES_hhdet_fecs!C165</f>
        <v>7.01522839407758E-2</v>
      </c>
      <c r="D227" s="99">
        <f>RES_hhdet_fecs!D165</f>
        <v>0.10892303738126329</v>
      </c>
      <c r="E227" s="99">
        <f>RES_hhdet_fecs!E165</f>
        <v>0.16819583329361637</v>
      </c>
      <c r="F227" s="99">
        <f>RES_hhdet_fecs!F165</f>
        <v>9.0035776951531574E-2</v>
      </c>
      <c r="G227" s="99">
        <f>RES_hhdet_fecs!G165</f>
        <v>0.10158710652744267</v>
      </c>
      <c r="H227" s="99">
        <f>RES_hhdet_fecs!H165</f>
        <v>0.16081423292743707</v>
      </c>
      <c r="I227" s="99">
        <f>RES_hhdet_fecs!I165</f>
        <v>0.22769984357257869</v>
      </c>
      <c r="J227" s="99">
        <f>RES_hhdet_fecs!J165</f>
        <v>0.15583593702926621</v>
      </c>
      <c r="K227" s="99">
        <f>RES_hhdet_fecs!K165</f>
        <v>0.1759979771558394</v>
      </c>
      <c r="L227" s="99">
        <f>RES_hhdet_fecs!L165</f>
        <v>0.22841621774459023</v>
      </c>
      <c r="M227" s="99">
        <f>RES_hhdet_fecs!M165</f>
        <v>0.22460772760971562</v>
      </c>
      <c r="N227" s="99">
        <f>RES_hhdet_fecs!N165</f>
        <v>0.39650897305535621</v>
      </c>
      <c r="O227" s="99">
        <f>RES_hhdet_fecs!O165</f>
        <v>0.2411506884150979</v>
      </c>
      <c r="P227" s="99">
        <f>RES_hhdet_fecs!P165</f>
        <v>0.1860141303454397</v>
      </c>
      <c r="Q227" s="99">
        <f>RES_hhdet_fecs!Q165</f>
        <v>0.36571454720378471</v>
      </c>
      <c r="R227" s="99">
        <f>RES_hhdet_fecs!R165</f>
        <v>0.43568752156693902</v>
      </c>
      <c r="S227" s="99">
        <f>RES_hhdet_fecs!S165</f>
        <v>0.53125706413286145</v>
      </c>
      <c r="T227" s="99">
        <f>RES_hhdet_fecs!T165</f>
        <v>0.67885474436123139</v>
      </c>
      <c r="U227" s="99">
        <f>RES_hhdet_fecs!U165</f>
        <v>0.85307700020638844</v>
      </c>
      <c r="V227" s="99">
        <f>RES_hhdet_fecs!V165</f>
        <v>0.43926967527615179</v>
      </c>
      <c r="W227" s="99">
        <f>RES_hhdet_fecs!W165</f>
        <v>1.6621335869558991</v>
      </c>
      <c r="X227" s="99">
        <f>RES_hhdet_fecs!X165</f>
        <v>1.7462607864208417</v>
      </c>
      <c r="Y227" s="99">
        <f>RES_hhdet_fecs!Y165</f>
        <v>1.4545287012710013</v>
      </c>
      <c r="DA227" s="63" t="s">
        <v>2902</v>
      </c>
    </row>
    <row r="228" spans="1:105" ht="12" customHeight="1" x14ac:dyDescent="0.25">
      <c r="A228" s="121" t="s">
        <v>55</v>
      </c>
      <c r="B228" s="123">
        <v>23.691441476644208</v>
      </c>
      <c r="C228" s="123">
        <v>23.353731272292578</v>
      </c>
      <c r="D228" s="123">
        <v>24.092880572237259</v>
      </c>
      <c r="E228" s="123">
        <v>25.556905934676177</v>
      </c>
      <c r="F228" s="123">
        <v>23.669055466040941</v>
      </c>
      <c r="G228" s="123">
        <v>23.507060694668542</v>
      </c>
      <c r="H228" s="123">
        <v>25.568286802082728</v>
      </c>
      <c r="I228" s="123">
        <v>23.924009507825797</v>
      </c>
      <c r="J228" s="123">
        <v>25.27905515747883</v>
      </c>
      <c r="K228" s="123">
        <v>24.497424430892121</v>
      </c>
      <c r="L228" s="123">
        <v>24.944682682555257</v>
      </c>
      <c r="M228" s="123">
        <v>24.928504673515917</v>
      </c>
      <c r="N228" s="123">
        <v>20.648078019386734</v>
      </c>
      <c r="O228" s="123">
        <v>20.702562306363838</v>
      </c>
      <c r="P228" s="123">
        <v>20.857259750141303</v>
      </c>
      <c r="Q228" s="123">
        <v>23.996231579053564</v>
      </c>
      <c r="R228" s="123">
        <v>23.376915806626229</v>
      </c>
      <c r="S228" s="123">
        <v>23.114314684750816</v>
      </c>
      <c r="T228" s="123">
        <v>22.936072542786203</v>
      </c>
      <c r="U228" s="123">
        <v>22.447490766277802</v>
      </c>
      <c r="V228" s="123">
        <v>23.609449317179774</v>
      </c>
      <c r="W228" s="123">
        <v>20.727189450303687</v>
      </c>
      <c r="X228" s="123">
        <v>20.247264756176946</v>
      </c>
      <c r="Y228" s="123">
        <v>21.786024013905372</v>
      </c>
      <c r="DA228" s="130" t="s">
        <v>2903</v>
      </c>
    </row>
    <row r="229" spans="1:105" ht="12" customHeight="1" x14ac:dyDescent="0.25">
      <c r="A229" s="97" t="s">
        <v>124</v>
      </c>
      <c r="B229" s="99">
        <v>27.230041669987632</v>
      </c>
      <c r="C229" s="99">
        <v>24.731278277556591</v>
      </c>
      <c r="D229" s="99">
        <v>27.701284314945248</v>
      </c>
      <c r="E229" s="99">
        <v>27.363718854326343</v>
      </c>
      <c r="F229" s="99">
        <v>23.65147937204501</v>
      </c>
      <c r="G229" s="99">
        <v>28.218431559325499</v>
      </c>
      <c r="H229" s="99">
        <v>28.800908874788476</v>
      </c>
      <c r="I229" s="99">
        <v>24.568034982233879</v>
      </c>
      <c r="J229" s="99">
        <v>24.43611532157863</v>
      </c>
      <c r="K229" s="99">
        <v>25.592286129560812</v>
      </c>
      <c r="L229" s="99">
        <v>33.453657518515442</v>
      </c>
      <c r="M229" s="99">
        <v>26.875950226704912</v>
      </c>
      <c r="N229" s="99">
        <v>21.30648742122613</v>
      </c>
      <c r="O229" s="99">
        <v>23.59801374287844</v>
      </c>
      <c r="P229" s="99">
        <v>21.513840051031959</v>
      </c>
      <c r="Q229" s="99">
        <v>21.728186777771498</v>
      </c>
      <c r="R229" s="99">
        <v>18.341650202395702</v>
      </c>
      <c r="S229" s="99">
        <v>23.584688953595151</v>
      </c>
      <c r="T229" s="99">
        <v>24.311138348407951</v>
      </c>
      <c r="U229" s="99">
        <v>23.823887047784581</v>
      </c>
      <c r="V229" s="99">
        <v>17.796555880235015</v>
      </c>
      <c r="W229" s="99">
        <v>18.426806830120469</v>
      </c>
      <c r="X229" s="99">
        <v>18.210542466487439</v>
      </c>
      <c r="Y229" s="99">
        <v>18.541013845385436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22.327389988101903</v>
      </c>
      <c r="C233" s="102">
        <v>22.981484286678882</v>
      </c>
      <c r="D233" s="102">
        <v>23.069363213000045</v>
      </c>
      <c r="E233" s="102">
        <v>25.187248619841942</v>
      </c>
      <c r="F233" s="102">
        <v>23.775799986246032</v>
      </c>
      <c r="G233" s="102">
        <v>22.742771421068472</v>
      </c>
      <c r="H233" s="102">
        <v>25.196297154506532</v>
      </c>
      <c r="I233" s="102">
        <v>23.979513409069142</v>
      </c>
      <c r="J233" s="102">
        <v>25.57173589471283</v>
      </c>
      <c r="K233" s="102">
        <v>24.656970340504888</v>
      </c>
      <c r="L233" s="102">
        <v>24.667885975268479</v>
      </c>
      <c r="M233" s="102">
        <v>25.147029508123349</v>
      </c>
      <c r="N233" s="102">
        <v>21.044695150266048</v>
      </c>
      <c r="O233" s="102">
        <v>21.015030961407625</v>
      </c>
      <c r="P233" s="102">
        <v>21.307202004006985</v>
      </c>
      <c r="Q233" s="102">
        <v>24.57325068466659</v>
      </c>
      <c r="R233" s="102">
        <v>24.066314480204912</v>
      </c>
      <c r="S233" s="102">
        <v>23.559535268324705</v>
      </c>
      <c r="T233" s="102">
        <v>23.329756818431303</v>
      </c>
      <c r="U233" s="102">
        <v>22.845498273506099</v>
      </c>
      <c r="V233" s="102">
        <v>24.402722044529533</v>
      </c>
      <c r="W233" s="102">
        <v>21.312309593675842</v>
      </c>
      <c r="X233" s="102">
        <v>20.838702913813357</v>
      </c>
      <c r="Y233" s="102">
        <v>22.437954243669711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15.338254467268982</v>
      </c>
      <c r="D234" s="105">
        <v>15.44825464501171</v>
      </c>
      <c r="E234" s="105">
        <v>17.483619005055147</v>
      </c>
      <c r="F234" s="105">
        <v>16.200231086484592</v>
      </c>
      <c r="G234" s="105">
        <v>15.259449473048972</v>
      </c>
      <c r="H234" s="105">
        <v>17.73977349255463</v>
      </c>
      <c r="I234" s="105">
        <v>16.400551966357195</v>
      </c>
      <c r="J234" s="105">
        <v>17.824647486827679</v>
      </c>
      <c r="K234" s="105">
        <v>17.025631739818213</v>
      </c>
      <c r="L234" s="105">
        <v>16.977310167087794</v>
      </c>
      <c r="M234" s="105">
        <v>17.698672448274856</v>
      </c>
      <c r="N234" s="105">
        <v>14.008658250360511</v>
      </c>
      <c r="O234" s="105">
        <v>14.236917557760368</v>
      </c>
      <c r="P234" s="105">
        <v>14.636806867408497</v>
      </c>
      <c r="Q234" s="105">
        <v>17.934101853870946</v>
      </c>
      <c r="R234" s="105">
        <v>17.677109995747962</v>
      </c>
      <c r="S234" s="105">
        <v>17.371105476401077</v>
      </c>
      <c r="T234" s="105">
        <v>17.467878589486915</v>
      </c>
      <c r="U234" s="105">
        <v>17.412072293841756</v>
      </c>
      <c r="V234" s="105">
        <v>19.153677189695411</v>
      </c>
      <c r="W234" s="105">
        <v>16.680424322206573</v>
      </c>
      <c r="X234" s="105">
        <v>16.692669883220514</v>
      </c>
      <c r="Y234" s="105">
        <v>18.451001621325915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5.2323412635755693</v>
      </c>
      <c r="D235" s="99">
        <v>5.1696877026210766</v>
      </c>
      <c r="E235" s="99">
        <v>6.9341373489454146</v>
      </c>
      <c r="F235" s="99">
        <v>5.599634277548474</v>
      </c>
      <c r="G235" s="99">
        <v>4.6101034065705893</v>
      </c>
      <c r="H235" s="99">
        <v>6.919335148693877</v>
      </c>
      <c r="I235" s="99">
        <v>5.3401829482661549</v>
      </c>
      <c r="J235" s="99">
        <v>6.4984452687966385</v>
      </c>
      <c r="K235" s="99">
        <v>5.7911221734394562</v>
      </c>
      <c r="L235" s="99">
        <v>5.5683260809674451</v>
      </c>
      <c r="M235" s="99">
        <v>6.5545708108385403</v>
      </c>
      <c r="N235" s="99">
        <v>3.316403007897907</v>
      </c>
      <c r="O235" s="99">
        <v>3.5814925439611134</v>
      </c>
      <c r="P235" s="99">
        <v>3.7353772358910544</v>
      </c>
      <c r="Q235" s="99">
        <v>6.5455783206448359</v>
      </c>
      <c r="R235" s="99">
        <v>6.2132744479836175</v>
      </c>
      <c r="S235" s="99">
        <v>5.7462180954820798</v>
      </c>
      <c r="T235" s="99">
        <v>5.8277029301437606</v>
      </c>
      <c r="U235" s="99">
        <v>5.5871696569978706</v>
      </c>
      <c r="V235" s="99">
        <v>6.4839230441319513</v>
      </c>
      <c r="W235" s="99">
        <v>4.5351495079209903</v>
      </c>
      <c r="X235" s="99">
        <v>5.2546509621278457</v>
      </c>
      <c r="Y235" s="99">
        <v>7.0578405379520097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10.105913203693417</v>
      </c>
      <c r="D236" s="99">
        <v>10.278566942390633</v>
      </c>
      <c r="E236" s="99">
        <v>10.549481656109736</v>
      </c>
      <c r="F236" s="99">
        <v>10.600596808936119</v>
      </c>
      <c r="G236" s="99">
        <v>10.649346066478381</v>
      </c>
      <c r="H236" s="99">
        <v>10.820438343860758</v>
      </c>
      <c r="I236" s="99">
        <v>11.060369018091039</v>
      </c>
      <c r="J236" s="99">
        <v>11.326202218031042</v>
      </c>
      <c r="K236" s="99">
        <v>11.234509566378758</v>
      </c>
      <c r="L236" s="99">
        <v>11.408984086120347</v>
      </c>
      <c r="M236" s="99">
        <v>11.14410163743632</v>
      </c>
      <c r="N236" s="99">
        <v>10.692255242462604</v>
      </c>
      <c r="O236" s="99">
        <v>10.655425013799254</v>
      </c>
      <c r="P236" s="99">
        <v>10.901429631517445</v>
      </c>
      <c r="Q236" s="99">
        <v>11.38852353322611</v>
      </c>
      <c r="R236" s="99">
        <v>11.463835547764342</v>
      </c>
      <c r="S236" s="99">
        <v>11.624887380918995</v>
      </c>
      <c r="T236" s="99">
        <v>11.640175659343157</v>
      </c>
      <c r="U236" s="99">
        <v>11.824902636843886</v>
      </c>
      <c r="V236" s="99">
        <v>12.669754145563461</v>
      </c>
      <c r="W236" s="99">
        <v>12.145274814285585</v>
      </c>
      <c r="X236" s="99">
        <v>11.43801892109267</v>
      </c>
      <c r="Y236" s="99">
        <v>11.393161083373906</v>
      </c>
      <c r="DA236" s="63" t="s">
        <v>2911</v>
      </c>
    </row>
    <row r="237" spans="1:105" ht="12" customHeight="1" x14ac:dyDescent="0.25">
      <c r="A237" s="121" t="s">
        <v>54</v>
      </c>
      <c r="B237" s="123">
        <v>9.4347052946072036</v>
      </c>
      <c r="C237" s="123">
        <v>9.6035036120089412</v>
      </c>
      <c r="D237" s="123">
        <v>9.9248204855239575</v>
      </c>
      <c r="E237" s="123">
        <v>10.077733603997636</v>
      </c>
      <c r="F237" s="123">
        <v>9.7067231618164005</v>
      </c>
      <c r="G237" s="123">
        <v>9.5194204185407578</v>
      </c>
      <c r="H237" s="123">
        <v>9.290331238113497</v>
      </c>
      <c r="I237" s="123">
        <v>8.5177685707106825</v>
      </c>
      <c r="J237" s="123">
        <v>7.6783540251561053</v>
      </c>
      <c r="K237" s="123">
        <v>7.3118676980327386</v>
      </c>
      <c r="L237" s="123">
        <v>7.60061305818114</v>
      </c>
      <c r="M237" s="123">
        <v>6.4409447693853492</v>
      </c>
      <c r="N237" s="123">
        <v>5.4729268440838528</v>
      </c>
      <c r="O237" s="123">
        <v>5.6189025821955667</v>
      </c>
      <c r="P237" s="123">
        <v>5.2397628349102829</v>
      </c>
      <c r="Q237" s="123">
        <v>5.4787664466719521</v>
      </c>
      <c r="R237" s="123">
        <v>5.0531345350688897</v>
      </c>
      <c r="S237" s="123">
        <v>6.2567506867936267</v>
      </c>
      <c r="T237" s="123">
        <v>6.652380016286795</v>
      </c>
      <c r="U237" s="123">
        <v>6.7562194711832477</v>
      </c>
      <c r="V237" s="123">
        <v>9.8059023019563689</v>
      </c>
      <c r="W237" s="123">
        <v>8.9024868146516596</v>
      </c>
      <c r="X237" s="123">
        <v>7.9306798896241926</v>
      </c>
      <c r="Y237" s="123">
        <v>7.6222197688364366</v>
      </c>
      <c r="DA237" s="130" t="s">
        <v>2912</v>
      </c>
    </row>
    <row r="238" spans="1:105" ht="12" customHeight="1" x14ac:dyDescent="0.25">
      <c r="A238" s="97" t="s">
        <v>50</v>
      </c>
      <c r="B238" s="99">
        <v>9.7373467627950792</v>
      </c>
      <c r="C238" s="99">
        <v>9.7414961479232822</v>
      </c>
      <c r="D238" s="99">
        <v>10.273119198678755</v>
      </c>
      <c r="E238" s="99">
        <v>10.348344731708085</v>
      </c>
      <c r="F238" s="99">
        <v>9.8253488369191775</v>
      </c>
      <c r="G238" s="99">
        <v>9.7703613021551305</v>
      </c>
      <c r="H238" s="99">
        <v>9.6628536861929977</v>
      </c>
      <c r="I238" s="99">
        <v>8.7943052822862473</v>
      </c>
      <c r="J238" s="99">
        <v>7.8303759760253921</v>
      </c>
      <c r="K238" s="99">
        <v>7.8302846835484461</v>
      </c>
      <c r="L238" s="99">
        <v>8.281741155648799</v>
      </c>
      <c r="M238" s="99">
        <v>6.8283937204429108</v>
      </c>
      <c r="N238" s="99">
        <v>5.7601594262974416</v>
      </c>
      <c r="O238" s="99">
        <v>6.2224934634399878</v>
      </c>
      <c r="P238" s="99">
        <v>5.8070008918654024</v>
      </c>
      <c r="Q238" s="99">
        <v>6.161642112957666</v>
      </c>
      <c r="R238" s="99">
        <v>5.4547609857310011</v>
      </c>
      <c r="S238" s="99">
        <v>7.1843557604344275</v>
      </c>
      <c r="T238" s="99">
        <v>7.7349238988792841</v>
      </c>
      <c r="U238" s="99">
        <v>7.9639487517058845</v>
      </c>
      <c r="V238" s="99">
        <v>11.0608969831487</v>
      </c>
      <c r="W238" s="99">
        <v>10.699656608136905</v>
      </c>
      <c r="X238" s="99">
        <v>9.668678787083838</v>
      </c>
      <c r="Y238" s="99">
        <v>9.2019040825641145</v>
      </c>
      <c r="DA238" s="63" t="s">
        <v>2913</v>
      </c>
    </row>
    <row r="239" spans="1:105" ht="12" customHeight="1" x14ac:dyDescent="0.25">
      <c r="A239" s="109" t="s">
        <v>120</v>
      </c>
      <c r="B239" s="110">
        <v>6.8701615641789298</v>
      </c>
      <c r="C239" s="110">
        <v>8.5044836420201708</v>
      </c>
      <c r="D239" s="110">
        <v>6.4477702638592689</v>
      </c>
      <c r="E239" s="110">
        <v>6.6107645282840348</v>
      </c>
      <c r="F239" s="110">
        <v>8.3495200619108605</v>
      </c>
      <c r="G239" s="110">
        <v>7.3262051516382458</v>
      </c>
      <c r="H239" s="110">
        <v>6.827594419773277</v>
      </c>
      <c r="I239" s="110">
        <v>7.0101437274824487</v>
      </c>
      <c r="J239" s="110">
        <v>6.9744858680840487</v>
      </c>
      <c r="K239" s="110">
        <v>5.44054593080069</v>
      </c>
      <c r="L239" s="110">
        <v>5.635217010000412</v>
      </c>
      <c r="M239" s="110">
        <v>5.526696754977328</v>
      </c>
      <c r="N239" s="110">
        <v>4.904788388516006</v>
      </c>
      <c r="O239" s="110">
        <v>4.4818200051813193</v>
      </c>
      <c r="P239" s="110">
        <v>4.4020441938985186</v>
      </c>
      <c r="Q239" s="110">
        <v>4.6315624114939542</v>
      </c>
      <c r="R239" s="110">
        <v>4.6042978716016778</v>
      </c>
      <c r="S239" s="110">
        <v>5.1892814166073311</v>
      </c>
      <c r="T239" s="110">
        <v>5.3908395581707067</v>
      </c>
      <c r="U239" s="110">
        <v>5.398125170069922</v>
      </c>
      <c r="V239" s="110">
        <v>8.6840852635986518</v>
      </c>
      <c r="W239" s="110">
        <v>7.3855540090101188</v>
      </c>
      <c r="X239" s="110">
        <v>6.6942143894568664</v>
      </c>
      <c r="Y239" s="110">
        <v>6.5151000453749717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95.045447404145193</v>
      </c>
      <c r="C241" s="118">
        <f t="shared" si="98"/>
        <v>99.53529171389475</v>
      </c>
      <c r="D241" s="118">
        <f t="shared" si="98"/>
        <v>101.7093063809846</v>
      </c>
      <c r="E241" s="118">
        <f t="shared" si="98"/>
        <v>110.50122649918893</v>
      </c>
      <c r="F241" s="118">
        <f t="shared" si="98"/>
        <v>106.18890653782145</v>
      </c>
      <c r="G241" s="118">
        <f t="shared" si="98"/>
        <v>112.39374633991481</v>
      </c>
      <c r="H241" s="118">
        <f t="shared" si="98"/>
        <v>112.77119718370351</v>
      </c>
      <c r="I241" s="118">
        <f t="shared" si="98"/>
        <v>104.48074845790634</v>
      </c>
      <c r="J241" s="118">
        <f t="shared" si="98"/>
        <v>108.29184510253785</v>
      </c>
      <c r="K241" s="118">
        <f t="shared" si="98"/>
        <v>112.53784204729644</v>
      </c>
      <c r="L241" s="118">
        <f t="shared" si="98"/>
        <v>117.82767135286136</v>
      </c>
      <c r="M241" s="118">
        <f t="shared" si="98"/>
        <v>117.37731460543908</v>
      </c>
      <c r="N241" s="118">
        <f t="shared" si="98"/>
        <v>106.96363035741557</v>
      </c>
      <c r="O241" s="118">
        <f t="shared" si="98"/>
        <v>109.42182474467388</v>
      </c>
      <c r="P241" s="118">
        <f t="shared" si="98"/>
        <v>102.60127309760817</v>
      </c>
      <c r="Q241" s="118">
        <f t="shared" si="98"/>
        <v>113.71338607588022</v>
      </c>
      <c r="R241" s="118">
        <f t="shared" ref="R241:V241" si="99">R242+R244+R246+R255</f>
        <v>114.74763121066121</v>
      </c>
      <c r="S241" s="118">
        <f t="shared" si="99"/>
        <v>117.82306927094292</v>
      </c>
      <c r="T241" s="118">
        <f t="shared" si="99"/>
        <v>106.21151070467313</v>
      </c>
      <c r="U241" s="118">
        <f t="shared" si="99"/>
        <v>80.233332189268296</v>
      </c>
      <c r="V241" s="118">
        <f t="shared" si="99"/>
        <v>83.431072920204286</v>
      </c>
      <c r="W241" s="118">
        <f t="shared" ref="W241:Y241" si="100">W242+W244+W246+W255</f>
        <v>109.42546374717926</v>
      </c>
      <c r="X241" s="118">
        <f t="shared" si="100"/>
        <v>121.30841639136814</v>
      </c>
      <c r="Y241" s="118">
        <f t="shared" si="100"/>
        <v>130.466799468989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76.389815606912606</v>
      </c>
      <c r="C242" s="123">
        <f t="shared" si="101"/>
        <v>80.70961226395174</v>
      </c>
      <c r="D242" s="123">
        <f t="shared" si="101"/>
        <v>82.156334524212369</v>
      </c>
      <c r="E242" s="123">
        <f t="shared" si="101"/>
        <v>89.742162423017888</v>
      </c>
      <c r="F242" s="123">
        <f t="shared" si="101"/>
        <v>86.672830970182019</v>
      </c>
      <c r="G242" s="123">
        <f t="shared" si="101"/>
        <v>92.940679321561888</v>
      </c>
      <c r="H242" s="123">
        <f t="shared" si="101"/>
        <v>91.890525494888266</v>
      </c>
      <c r="I242" s="123">
        <f t="shared" si="101"/>
        <v>84.6608258022641</v>
      </c>
      <c r="J242" s="123">
        <f t="shared" si="101"/>
        <v>88.184368127265657</v>
      </c>
      <c r="K242" s="123">
        <f t="shared" si="101"/>
        <v>92.9721201309099</v>
      </c>
      <c r="L242" s="123">
        <f t="shared" si="101"/>
        <v>97.563040675722021</v>
      </c>
      <c r="M242" s="123">
        <f t="shared" si="101"/>
        <v>97.644650812904985</v>
      </c>
      <c r="N242" s="123">
        <f t="shared" si="101"/>
        <v>89.697300787951818</v>
      </c>
      <c r="O242" s="123">
        <f t="shared" si="101"/>
        <v>92.268752570290047</v>
      </c>
      <c r="P242" s="123">
        <f t="shared" si="101"/>
        <v>85.405659147182789</v>
      </c>
      <c r="Q242" s="123">
        <f t="shared" si="101"/>
        <v>93.424505074398255</v>
      </c>
      <c r="R242" s="123">
        <f t="shared" si="101"/>
        <v>94.513069533582652</v>
      </c>
      <c r="S242" s="123">
        <f t="shared" si="101"/>
        <v>96.354340757574889</v>
      </c>
      <c r="T242" s="123">
        <f t="shared" si="101"/>
        <v>83.670559900397379</v>
      </c>
      <c r="U242" s="123">
        <f t="shared" si="101"/>
        <v>56.687714667786139</v>
      </c>
      <c r="V242" s="123">
        <f t="shared" si="101"/>
        <v>57.637112887604289</v>
      </c>
      <c r="W242" s="123">
        <f t="shared" si="101"/>
        <v>81.427175336676072</v>
      </c>
      <c r="X242" s="123">
        <f t="shared" si="101"/>
        <v>93.640678154917381</v>
      </c>
      <c r="Y242" s="123">
        <f t="shared" si="101"/>
        <v>102.72694536321235</v>
      </c>
      <c r="DA242" s="130" t="s">
        <v>3067</v>
      </c>
    </row>
    <row r="243" spans="1:105" ht="12" customHeight="1" x14ac:dyDescent="0.25">
      <c r="A243" s="97" t="s">
        <v>53</v>
      </c>
      <c r="B243" s="99">
        <v>76.389815606912606</v>
      </c>
      <c r="C243" s="99">
        <v>80.70961226395174</v>
      </c>
      <c r="D243" s="99">
        <v>82.156334524212369</v>
      </c>
      <c r="E243" s="99">
        <v>89.742162423017888</v>
      </c>
      <c r="F243" s="99">
        <v>86.672830970182019</v>
      </c>
      <c r="G243" s="99">
        <v>92.940679321561888</v>
      </c>
      <c r="H243" s="99">
        <v>91.890525494888266</v>
      </c>
      <c r="I243" s="99">
        <v>84.6608258022641</v>
      </c>
      <c r="J243" s="99">
        <v>88.184368127265657</v>
      </c>
      <c r="K243" s="99">
        <v>92.9721201309099</v>
      </c>
      <c r="L243" s="99">
        <v>97.563040675722021</v>
      </c>
      <c r="M243" s="99">
        <v>97.644650812904985</v>
      </c>
      <c r="N243" s="99">
        <v>89.697300787951818</v>
      </c>
      <c r="O243" s="99">
        <v>92.268752570290047</v>
      </c>
      <c r="P243" s="99">
        <v>85.405659147182789</v>
      </c>
      <c r="Q243" s="99">
        <v>93.424505074398255</v>
      </c>
      <c r="R243" s="99">
        <v>94.513069533582652</v>
      </c>
      <c r="S243" s="99">
        <v>96.354340757574889</v>
      </c>
      <c r="T243" s="99">
        <v>83.670559900397379</v>
      </c>
      <c r="U243" s="99">
        <v>56.687714667786139</v>
      </c>
      <c r="V243" s="99">
        <v>57.637112887604289</v>
      </c>
      <c r="W243" s="99">
        <v>81.427175336676072</v>
      </c>
      <c r="X243" s="99">
        <v>93.640678154917381</v>
      </c>
      <c r="Y243" s="99">
        <v>102.72694536321235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0.10600090774026505</v>
      </c>
      <c r="C244" s="123">
        <f t="shared" si="102"/>
        <v>0.13462026253128045</v>
      </c>
      <c r="D244" s="123">
        <f t="shared" si="102"/>
        <v>0.22321561475883259</v>
      </c>
      <c r="E244" s="123">
        <f t="shared" si="102"/>
        <v>0.35701371452829939</v>
      </c>
      <c r="F244" s="123">
        <f t="shared" si="102"/>
        <v>0.19892522293458853</v>
      </c>
      <c r="G244" s="123">
        <f t="shared" si="102"/>
        <v>0.2327624902523418</v>
      </c>
      <c r="H244" s="123">
        <f t="shared" si="102"/>
        <v>0.38378211414620039</v>
      </c>
      <c r="I244" s="123">
        <f t="shared" si="102"/>
        <v>0.56230223464935658</v>
      </c>
      <c r="J244" s="123">
        <f t="shared" si="102"/>
        <v>0.39894621899711802</v>
      </c>
      <c r="K244" s="123">
        <f t="shared" si="102"/>
        <v>0.46821623771508075</v>
      </c>
      <c r="L244" s="123">
        <f t="shared" si="102"/>
        <v>0.62485242427554266</v>
      </c>
      <c r="M244" s="123">
        <f t="shared" si="102"/>
        <v>0.62449753072070469</v>
      </c>
      <c r="N244" s="123">
        <f t="shared" si="102"/>
        <v>1.1213642937218915</v>
      </c>
      <c r="O244" s="123">
        <f t="shared" si="102"/>
        <v>0.71156378284598343</v>
      </c>
      <c r="P244" s="123">
        <f t="shared" si="102"/>
        <v>0.59344820411803478</v>
      </c>
      <c r="Q244" s="123">
        <f t="shared" si="102"/>
        <v>1.2509853311267747</v>
      </c>
      <c r="R244" s="123">
        <f t="shared" si="102"/>
        <v>1.5482313336153584</v>
      </c>
      <c r="S244" s="123">
        <f t="shared" si="102"/>
        <v>1.9207441754554977</v>
      </c>
      <c r="T244" s="123">
        <f t="shared" si="102"/>
        <v>2.4776195166376973</v>
      </c>
      <c r="U244" s="123">
        <f t="shared" si="102"/>
        <v>3.1344619943712067</v>
      </c>
      <c r="V244" s="123">
        <f t="shared" si="102"/>
        <v>1.6245582213029173</v>
      </c>
      <c r="W244" s="123">
        <f t="shared" si="102"/>
        <v>6.1995157790265507</v>
      </c>
      <c r="X244" s="123">
        <f t="shared" si="102"/>
        <v>6.5727846820998597</v>
      </c>
      <c r="Y244" s="123">
        <f t="shared" si="102"/>
        <v>5.5203043651478891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0.10600090774026505</v>
      </c>
      <c r="C245" s="99">
        <f>RES_hhdet_tess!C165</f>
        <v>0.13462026253128045</v>
      </c>
      <c r="D245" s="99">
        <f>RES_hhdet_tess!D165</f>
        <v>0.22321561475883259</v>
      </c>
      <c r="E245" s="99">
        <f>RES_hhdet_tess!E165</f>
        <v>0.35701371452829939</v>
      </c>
      <c r="F245" s="99">
        <f>RES_hhdet_tess!F165</f>
        <v>0.19892522293458853</v>
      </c>
      <c r="G245" s="99">
        <f>RES_hhdet_tess!G165</f>
        <v>0.2327624902523418</v>
      </c>
      <c r="H245" s="99">
        <f>RES_hhdet_tess!H165</f>
        <v>0.38378211414620039</v>
      </c>
      <c r="I245" s="99">
        <f>RES_hhdet_tess!I165</f>
        <v>0.56230223464935658</v>
      </c>
      <c r="J245" s="99">
        <f>RES_hhdet_tess!J165</f>
        <v>0.39894621899711802</v>
      </c>
      <c r="K245" s="99">
        <f>RES_hhdet_tess!K165</f>
        <v>0.46821623771508075</v>
      </c>
      <c r="L245" s="99">
        <f>RES_hhdet_tess!L165</f>
        <v>0.62485242427554266</v>
      </c>
      <c r="M245" s="99">
        <f>RES_hhdet_tess!M165</f>
        <v>0.62449753072070469</v>
      </c>
      <c r="N245" s="99">
        <f>RES_hhdet_tess!N165</f>
        <v>1.1213642937218915</v>
      </c>
      <c r="O245" s="99">
        <f>RES_hhdet_tess!O165</f>
        <v>0.71156378284598343</v>
      </c>
      <c r="P245" s="99">
        <f>RES_hhdet_tess!P165</f>
        <v>0.59344820411803478</v>
      </c>
      <c r="Q245" s="99">
        <f>RES_hhdet_tess!Q165</f>
        <v>1.2509853311267747</v>
      </c>
      <c r="R245" s="99">
        <f>RES_hhdet_tess!R165</f>
        <v>1.5482313336153584</v>
      </c>
      <c r="S245" s="99">
        <f>RES_hhdet_tess!S165</f>
        <v>1.9207441754554977</v>
      </c>
      <c r="T245" s="99">
        <f>RES_hhdet_tess!T165</f>
        <v>2.4776195166376973</v>
      </c>
      <c r="U245" s="99">
        <f>RES_hhdet_tess!U165</f>
        <v>3.1344619943712067</v>
      </c>
      <c r="V245" s="99">
        <f>RES_hhdet_tess!V165</f>
        <v>1.6245582213029173</v>
      </c>
      <c r="W245" s="99">
        <f>RES_hhdet_tess!W165</f>
        <v>6.1995157790265507</v>
      </c>
      <c r="X245" s="99">
        <f>RES_hhdet_tess!X165</f>
        <v>6.5727846820998597</v>
      </c>
      <c r="Y245" s="99">
        <f>RES_hhdet_tess!Y165</f>
        <v>5.5203043651478891</v>
      </c>
      <c r="DA245" s="63" t="s">
        <v>3070</v>
      </c>
    </row>
    <row r="246" spans="1:105" ht="12" customHeight="1" x14ac:dyDescent="0.25">
      <c r="A246" s="121" t="s">
        <v>55</v>
      </c>
      <c r="B246" s="123">
        <v>13.02230145873834</v>
      </c>
      <c r="C246" s="123">
        <v>13.019801555085143</v>
      </c>
      <c r="D246" s="123">
        <v>13.520256543356041</v>
      </c>
      <c r="E246" s="123">
        <v>14.510863907381644</v>
      </c>
      <c r="F246" s="123">
        <v>13.596544961003408</v>
      </c>
      <c r="G246" s="123">
        <v>13.582659931480848</v>
      </c>
      <c r="H246" s="123">
        <v>14.954481384980442</v>
      </c>
      <c r="I246" s="123">
        <v>14.124888342493987</v>
      </c>
      <c r="J246" s="123">
        <v>15.034305756609008</v>
      </c>
      <c r="K246" s="123">
        <v>14.643165900767002</v>
      </c>
      <c r="L246" s="123">
        <v>14.967781426911529</v>
      </c>
      <c r="M246" s="123">
        <v>15.073232621172814</v>
      </c>
      <c r="N246" s="123">
        <v>12.66794147652227</v>
      </c>
      <c r="O246" s="123">
        <v>12.889607541485089</v>
      </c>
      <c r="P246" s="123">
        <v>13.221131907137455</v>
      </c>
      <c r="Q246" s="123">
        <v>15.452018541623195</v>
      </c>
      <c r="R246" s="123">
        <v>15.314634083761469</v>
      </c>
      <c r="S246" s="123">
        <v>15.410344263860166</v>
      </c>
      <c r="T246" s="123">
        <v>15.643252374545463</v>
      </c>
      <c r="U246" s="123">
        <v>15.844460844644166</v>
      </c>
      <c r="V246" s="123">
        <v>17.198418530041792</v>
      </c>
      <c r="W246" s="123">
        <v>15.434332986037198</v>
      </c>
      <c r="X246" s="123">
        <v>15.296725741203934</v>
      </c>
      <c r="Y246" s="123">
        <v>16.606381016647017</v>
      </c>
      <c r="DA246" s="130" t="s">
        <v>3071</v>
      </c>
    </row>
    <row r="247" spans="1:105" ht="12" customHeight="1" x14ac:dyDescent="0.25">
      <c r="A247" s="97" t="s">
        <v>124</v>
      </c>
      <c r="B247" s="99">
        <v>13.767387913535096</v>
      </c>
      <c r="C247" s="99">
        <v>12.557843813195499</v>
      </c>
      <c r="D247" s="99">
        <v>14.16031214661254</v>
      </c>
      <c r="E247" s="99">
        <v>14.067007202883676</v>
      </c>
      <c r="F247" s="99">
        <v>12.246994060203274</v>
      </c>
      <c r="G247" s="99">
        <v>14.755175594736532</v>
      </c>
      <c r="H247" s="99">
        <v>15.307317743235497</v>
      </c>
      <c r="I247" s="99">
        <v>13.175176780560427</v>
      </c>
      <c r="J247" s="99">
        <v>13.141793682908821</v>
      </c>
      <c r="K247" s="99">
        <v>13.869183347028306</v>
      </c>
      <c r="L247" s="99">
        <v>18.293494068423215</v>
      </c>
      <c r="M247" s="99">
        <v>14.852750628809007</v>
      </c>
      <c r="N247" s="99">
        <v>12.022645373299817</v>
      </c>
      <c r="O247" s="99">
        <v>13.977959315560483</v>
      </c>
      <c r="P247" s="99">
        <v>13.30436356757339</v>
      </c>
      <c r="Q247" s="99">
        <v>13.773830838515321</v>
      </c>
      <c r="R247" s="99">
        <v>12.128563611423601</v>
      </c>
      <c r="S247" s="99">
        <v>16.509616260965405</v>
      </c>
      <c r="T247" s="99">
        <v>18.009937927905916</v>
      </c>
      <c r="U247" s="99">
        <v>18.888934648790496</v>
      </c>
      <c r="V247" s="99">
        <v>14.809679314452387</v>
      </c>
      <c r="W247" s="99">
        <v>15.728543962583295</v>
      </c>
      <c r="X247" s="99">
        <v>15.69253408686086</v>
      </c>
      <c r="Y247" s="99">
        <v>16.098862839438059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12.73508724062178</v>
      </c>
      <c r="C251" s="102">
        <v>13.180836175652738</v>
      </c>
      <c r="D251" s="102">
        <v>13.318433326659646</v>
      </c>
      <c r="E251" s="102">
        <v>14.630372688926053</v>
      </c>
      <c r="F251" s="102">
        <v>13.896132981618004</v>
      </c>
      <c r="G251" s="102">
        <v>13.366656015369339</v>
      </c>
      <c r="H251" s="102">
        <v>14.903116358242354</v>
      </c>
      <c r="I251" s="102">
        <v>14.232921996647033</v>
      </c>
      <c r="J251" s="102">
        <v>15.210366793745207</v>
      </c>
      <c r="K251" s="102">
        <v>14.703343859933419</v>
      </c>
      <c r="L251" s="102">
        <v>14.748888272842596</v>
      </c>
      <c r="M251" s="102">
        <v>15.085753647550943</v>
      </c>
      <c r="N251" s="102">
        <v>12.6993812244681</v>
      </c>
      <c r="O251" s="102">
        <v>12.839480311489524</v>
      </c>
      <c r="P251" s="102">
        <v>13.217312308980535</v>
      </c>
      <c r="Q251" s="102">
        <v>15.51973049622298</v>
      </c>
      <c r="R251" s="102">
        <v>15.452232248377316</v>
      </c>
      <c r="S251" s="102">
        <v>15.360038190954631</v>
      </c>
      <c r="T251" s="102">
        <v>15.522736971529397</v>
      </c>
      <c r="U251" s="102">
        <v>15.688152560363092</v>
      </c>
      <c r="V251" s="102">
        <v>17.298614944556885</v>
      </c>
      <c r="W251" s="102">
        <v>15.424719353581773</v>
      </c>
      <c r="X251" s="102">
        <v>15.286056098644339</v>
      </c>
      <c r="Y251" s="102">
        <v>16.612731993117862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13.184225692109322</v>
      </c>
      <c r="D252" s="105">
        <v>13.320876870415578</v>
      </c>
      <c r="E252" s="105">
        <v>14.631469292040675</v>
      </c>
      <c r="F252" s="105">
        <v>13.897077193842046</v>
      </c>
      <c r="G252" s="105">
        <v>13.365941649763743</v>
      </c>
      <c r="H252" s="105">
        <v>14.903636268976371</v>
      </c>
      <c r="I252" s="105">
        <v>14.229417916701523</v>
      </c>
      <c r="J252" s="105">
        <v>15.207230970072775</v>
      </c>
      <c r="K252" s="105">
        <v>14.706609931678571</v>
      </c>
      <c r="L252" s="105">
        <v>14.751725580669801</v>
      </c>
      <c r="M252" s="105">
        <v>15.08943477014123</v>
      </c>
      <c r="N252" s="105">
        <v>12.704699303303375</v>
      </c>
      <c r="O252" s="105">
        <v>12.846147866491037</v>
      </c>
      <c r="P252" s="105">
        <v>13.221390272339493</v>
      </c>
      <c r="Q252" s="105">
        <v>15.524661445749837</v>
      </c>
      <c r="R252" s="105">
        <v>15.458535830553075</v>
      </c>
      <c r="S252" s="105">
        <v>15.370400310845048</v>
      </c>
      <c r="T252" s="105">
        <v>15.524176444029822</v>
      </c>
      <c r="U252" s="105">
        <v>15.677540442173539</v>
      </c>
      <c r="V252" s="105">
        <v>17.290858025225436</v>
      </c>
      <c r="W252" s="105">
        <v>15.434511507164531</v>
      </c>
      <c r="X252" s="105">
        <v>15.30472600985852</v>
      </c>
      <c r="Y252" s="105">
        <v>16.638360175242276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3.0783124884159063</v>
      </c>
      <c r="D253" s="99">
        <v>3.0423099280249435</v>
      </c>
      <c r="E253" s="99">
        <v>4.0819876359309424</v>
      </c>
      <c r="F253" s="99">
        <v>3.296480384905927</v>
      </c>
      <c r="G253" s="99">
        <v>2.7165955832853612</v>
      </c>
      <c r="H253" s="99">
        <v>4.0831979251156163</v>
      </c>
      <c r="I253" s="99">
        <v>3.1690488986104834</v>
      </c>
      <c r="J253" s="99">
        <v>3.8810287520417308</v>
      </c>
      <c r="K253" s="99">
        <v>3.4721003652998115</v>
      </c>
      <c r="L253" s="99">
        <v>3.342741494549454</v>
      </c>
      <c r="M253" s="99">
        <v>3.9453331327049121</v>
      </c>
      <c r="N253" s="99">
        <v>2.0124440608407732</v>
      </c>
      <c r="O253" s="99">
        <v>2.1907228526917839</v>
      </c>
      <c r="P253" s="99">
        <v>2.319960640822047</v>
      </c>
      <c r="Q253" s="99">
        <v>4.1361379125237256</v>
      </c>
      <c r="R253" s="99">
        <v>3.9947002827887346</v>
      </c>
      <c r="S253" s="99">
        <v>3.7455129299260546</v>
      </c>
      <c r="T253" s="99">
        <v>3.8840007846866671</v>
      </c>
      <c r="U253" s="99">
        <v>3.8526378053296542</v>
      </c>
      <c r="V253" s="99">
        <v>4.6211038796619723</v>
      </c>
      <c r="W253" s="99">
        <v>3.2892366928789469</v>
      </c>
      <c r="X253" s="99">
        <v>3.866707088765851</v>
      </c>
      <c r="Y253" s="99">
        <v>5.2451990918683693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10.105913203693417</v>
      </c>
      <c r="D254" s="99">
        <v>10.278566942390633</v>
      </c>
      <c r="E254" s="99">
        <v>10.549481656109736</v>
      </c>
      <c r="F254" s="99">
        <v>10.600596808936119</v>
      </c>
      <c r="G254" s="99">
        <v>10.649346066478381</v>
      </c>
      <c r="H254" s="99">
        <v>10.820438343860758</v>
      </c>
      <c r="I254" s="99">
        <v>11.060369018091039</v>
      </c>
      <c r="J254" s="99">
        <v>11.326202218031042</v>
      </c>
      <c r="K254" s="99">
        <v>11.234509566378758</v>
      </c>
      <c r="L254" s="99">
        <v>11.408984086120347</v>
      </c>
      <c r="M254" s="99">
        <v>11.14410163743632</v>
      </c>
      <c r="N254" s="99">
        <v>10.692255242462604</v>
      </c>
      <c r="O254" s="99">
        <v>10.655425013799254</v>
      </c>
      <c r="P254" s="99">
        <v>10.901429631517445</v>
      </c>
      <c r="Q254" s="99">
        <v>11.38852353322611</v>
      </c>
      <c r="R254" s="99">
        <v>11.463835547764342</v>
      </c>
      <c r="S254" s="99">
        <v>11.624887380918995</v>
      </c>
      <c r="T254" s="99">
        <v>11.640175659343157</v>
      </c>
      <c r="U254" s="99">
        <v>11.824902636843886</v>
      </c>
      <c r="V254" s="99">
        <v>12.669754145563461</v>
      </c>
      <c r="W254" s="99">
        <v>12.145274814285585</v>
      </c>
      <c r="X254" s="99">
        <v>11.43801892109267</v>
      </c>
      <c r="Y254" s="99">
        <v>11.393161083373906</v>
      </c>
      <c r="DA254" s="63" t="s">
        <v>3079</v>
      </c>
    </row>
    <row r="255" spans="1:105" ht="12" customHeight="1" x14ac:dyDescent="0.25">
      <c r="A255" s="121" t="s">
        <v>54</v>
      </c>
      <c r="B255" s="123">
        <v>5.5273294307539862</v>
      </c>
      <c r="C255" s="123">
        <v>5.6712576323265917</v>
      </c>
      <c r="D255" s="123">
        <v>5.8094996986573584</v>
      </c>
      <c r="E255" s="123">
        <v>5.891186454261109</v>
      </c>
      <c r="F255" s="123">
        <v>5.7206053837014403</v>
      </c>
      <c r="G255" s="123">
        <v>5.6376445966197357</v>
      </c>
      <c r="H255" s="123">
        <v>5.5424081896885999</v>
      </c>
      <c r="I255" s="123">
        <v>5.132732078498905</v>
      </c>
      <c r="J255" s="123">
        <v>4.6742249996660563</v>
      </c>
      <c r="K255" s="123">
        <v>4.4543397779044449</v>
      </c>
      <c r="L255" s="123">
        <v>4.6719968259522568</v>
      </c>
      <c r="M255" s="123">
        <v>4.0349336406405749</v>
      </c>
      <c r="N255" s="123">
        <v>3.4770237992195834</v>
      </c>
      <c r="O255" s="123">
        <v>3.551900850052764</v>
      </c>
      <c r="P255" s="123">
        <v>3.3810338391698882</v>
      </c>
      <c r="Q255" s="123">
        <v>3.5858771287320117</v>
      </c>
      <c r="R255" s="123">
        <v>3.3716962597017406</v>
      </c>
      <c r="S255" s="123">
        <v>4.1376400740523689</v>
      </c>
      <c r="T255" s="123">
        <v>4.4200789130925777</v>
      </c>
      <c r="U255" s="123">
        <v>4.5666946824667853</v>
      </c>
      <c r="V255" s="123">
        <v>6.9709832812552817</v>
      </c>
      <c r="W255" s="123">
        <v>6.3644396454394334</v>
      </c>
      <c r="X255" s="123">
        <v>5.7982278131469718</v>
      </c>
      <c r="Y255" s="123">
        <v>5.6131687239817305</v>
      </c>
      <c r="DA255" s="130" t="s">
        <v>3080</v>
      </c>
    </row>
    <row r="256" spans="1:105" ht="12" customHeight="1" x14ac:dyDescent="0.25">
      <c r="A256" s="97" t="s">
        <v>50</v>
      </c>
      <c r="B256" s="99">
        <v>5.5843709567859463</v>
      </c>
      <c r="C256" s="99">
        <v>5.5965066863297483</v>
      </c>
      <c r="D256" s="99">
        <v>5.9152287198153211</v>
      </c>
      <c r="E256" s="99">
        <v>5.9702576138803813</v>
      </c>
      <c r="F256" s="99">
        <v>5.678857048773124</v>
      </c>
      <c r="G256" s="99">
        <v>5.6565628562414521</v>
      </c>
      <c r="H256" s="99">
        <v>5.6054517435957036</v>
      </c>
      <c r="I256" s="99">
        <v>5.1067416054862189</v>
      </c>
      <c r="J256" s="99">
        <v>4.5488947413918233</v>
      </c>
      <c r="K256" s="99">
        <v>4.5509718947438005</v>
      </c>
      <c r="L256" s="99">
        <v>4.8157187435507769</v>
      </c>
      <c r="M256" s="99">
        <v>3.9725117699479182</v>
      </c>
      <c r="N256" s="99">
        <v>3.3529123703224921</v>
      </c>
      <c r="O256" s="99">
        <v>3.62446047269649</v>
      </c>
      <c r="P256" s="99">
        <v>3.3839908214659262</v>
      </c>
      <c r="Q256" s="99">
        <v>3.5929189314301708</v>
      </c>
      <c r="R256" s="99">
        <v>3.184223683141139</v>
      </c>
      <c r="S256" s="99">
        <v>4.2026107967547235</v>
      </c>
      <c r="T256" s="99">
        <v>4.5431446049518538</v>
      </c>
      <c r="U256" s="99">
        <v>4.7143755607775244</v>
      </c>
      <c r="V256" s="99">
        <v>6.600857316472692</v>
      </c>
      <c r="W256" s="99">
        <v>6.4184168434582132</v>
      </c>
      <c r="X256" s="99">
        <v>5.8110579649033705</v>
      </c>
      <c r="Y256" s="99">
        <v>5.5354584000854663</v>
      </c>
      <c r="DA256" s="63" t="s">
        <v>3081</v>
      </c>
    </row>
    <row r="257" spans="1:105" ht="12" customHeight="1" x14ac:dyDescent="0.25">
      <c r="A257" s="109" t="s">
        <v>120</v>
      </c>
      <c r="B257" s="110">
        <v>5.0439670916957136</v>
      </c>
      <c r="C257" s="110">
        <v>6.266599850525119</v>
      </c>
      <c r="D257" s="110">
        <v>4.7540116863020181</v>
      </c>
      <c r="E257" s="110">
        <v>4.8781561790458099</v>
      </c>
      <c r="F257" s="110">
        <v>6.198250459537813</v>
      </c>
      <c r="G257" s="110">
        <v>5.4722996148536938</v>
      </c>
      <c r="H257" s="110">
        <v>5.1256287924563981</v>
      </c>
      <c r="I257" s="110">
        <v>5.2744271271524044</v>
      </c>
      <c r="J257" s="110">
        <v>5.2545094744567926</v>
      </c>
      <c r="K257" s="110">
        <v>4.105528321668471</v>
      </c>
      <c r="L257" s="110">
        <v>4.2572870379765835</v>
      </c>
      <c r="M257" s="110">
        <v>4.1822280678951156</v>
      </c>
      <c r="N257" s="110">
        <v>3.7225129250997333</v>
      </c>
      <c r="O257" s="110">
        <v>3.4152084558058431</v>
      </c>
      <c r="P257" s="110">
        <v>3.3766668557488004</v>
      </c>
      <c r="Q257" s="110">
        <v>3.5771407745824226</v>
      </c>
      <c r="R257" s="110">
        <v>3.5812057818369083</v>
      </c>
      <c r="S257" s="110">
        <v>4.0628730725370072</v>
      </c>
      <c r="T257" s="110">
        <v>4.2766645427534069</v>
      </c>
      <c r="U257" s="110">
        <v>4.4006272015736903</v>
      </c>
      <c r="V257" s="110">
        <v>7.3018321843257032</v>
      </c>
      <c r="W257" s="110">
        <v>6.3188792411147503</v>
      </c>
      <c r="X257" s="110">
        <v>5.7891000513101325</v>
      </c>
      <c r="Y257" s="110">
        <v>5.6676319047289718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3.6994542275363145</v>
      </c>
      <c r="C259" s="118">
        <f t="shared" si="103"/>
        <v>3.4185070605988179</v>
      </c>
      <c r="D259" s="118">
        <f t="shared" si="103"/>
        <v>3.6294831363302693</v>
      </c>
      <c r="E259" s="118">
        <f t="shared" si="103"/>
        <v>3.4992858904260311</v>
      </c>
      <c r="F259" s="118">
        <f t="shared" si="103"/>
        <v>3.0285773428002849</v>
      </c>
      <c r="G259" s="118">
        <f t="shared" si="103"/>
        <v>2.9887868222704643</v>
      </c>
      <c r="H259" s="118">
        <f t="shared" si="103"/>
        <v>2.7379113461958497</v>
      </c>
      <c r="I259" s="118">
        <f t="shared" si="103"/>
        <v>2.2578031454488405</v>
      </c>
      <c r="J259" s="118">
        <f t="shared" si="103"/>
        <v>1.9350471819963289</v>
      </c>
      <c r="K259" s="118">
        <f t="shared" si="103"/>
        <v>1.8129377675762963</v>
      </c>
      <c r="L259" s="118">
        <f t="shared" si="103"/>
        <v>1.8661790257752378</v>
      </c>
      <c r="M259" s="118">
        <f t="shared" si="103"/>
        <v>1.421566545729839</v>
      </c>
      <c r="N259" s="118">
        <f t="shared" si="103"/>
        <v>1.0961584334227319</v>
      </c>
      <c r="O259" s="118">
        <f t="shared" si="103"/>
        <v>1.1574141769998396</v>
      </c>
      <c r="P259" s="118">
        <f t="shared" si="103"/>
        <v>0.98523903666862722</v>
      </c>
      <c r="Q259" s="118">
        <f t="shared" si="103"/>
        <v>0.96740595997581291</v>
      </c>
      <c r="R259" s="118">
        <f t="shared" ref="R259:V259" si="104">R260+R262+R264+R273</f>
        <v>0.82699287762796614</v>
      </c>
      <c r="S259" s="118">
        <f t="shared" si="104"/>
        <v>1.1041683972192815</v>
      </c>
      <c r="T259" s="118">
        <f t="shared" si="104"/>
        <v>1.2129670682001754</v>
      </c>
      <c r="U259" s="118">
        <f t="shared" si="104"/>
        <v>1.2233110843956971</v>
      </c>
      <c r="V259" s="118">
        <f t="shared" si="104"/>
        <v>1.3473775750024797</v>
      </c>
      <c r="W259" s="118">
        <f t="shared" ref="W259:Y259" si="105">W260+W262+W264+W273</f>
        <v>1.230276091243717</v>
      </c>
      <c r="X259" s="118">
        <f t="shared" si="105"/>
        <v>0.99692675424483745</v>
      </c>
      <c r="Y259" s="118">
        <f t="shared" si="105"/>
        <v>0.94371221479449618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1.7209961180739966</v>
      </c>
      <c r="C264" s="123">
        <v>1.4524821475587688</v>
      </c>
      <c r="D264" s="123">
        <v>1.5083198836913814</v>
      </c>
      <c r="E264" s="123">
        <v>1.3187552437170322</v>
      </c>
      <c r="F264" s="123">
        <v>0.97605115180835889</v>
      </c>
      <c r="G264" s="123">
        <v>0.99722039780610794</v>
      </c>
      <c r="H264" s="123">
        <v>0.8312986166924502</v>
      </c>
      <c r="I264" s="123">
        <v>0.5697251612552362</v>
      </c>
      <c r="J264" s="123">
        <v>0.47223763373974537</v>
      </c>
      <c r="K264" s="123">
        <v>0.42007780480737389</v>
      </c>
      <c r="L264" s="123">
        <v>0.46907826086045568</v>
      </c>
      <c r="M264" s="123">
        <v>0.33212345812697125</v>
      </c>
      <c r="N264" s="123">
        <v>0.22706592002080972</v>
      </c>
      <c r="O264" s="123">
        <v>0.23405428342039997</v>
      </c>
      <c r="P264" s="123">
        <v>0.19870233405132831</v>
      </c>
      <c r="Q264" s="123">
        <v>0.19240490892083539</v>
      </c>
      <c r="R264" s="123">
        <v>0.17304907469549746</v>
      </c>
      <c r="S264" s="123">
        <v>0.23096385167959643</v>
      </c>
      <c r="T264" s="123">
        <v>0.26734879788353177</v>
      </c>
      <c r="U264" s="123">
        <v>0.26575669541890229</v>
      </c>
      <c r="V264" s="123">
        <v>0.16147377914826089</v>
      </c>
      <c r="W264" s="123">
        <v>0.11777077732486448</v>
      </c>
      <c r="X264" s="123">
        <v>8.3923720821974246E-2</v>
      </c>
      <c r="Y264" s="123">
        <v>8.238502356039272E-2</v>
      </c>
      <c r="DA264" s="130" t="s">
        <v>3239</v>
      </c>
    </row>
    <row r="265" spans="1:105" ht="12" customHeight="1" x14ac:dyDescent="0.25">
      <c r="A265" s="97" t="s">
        <v>124</v>
      </c>
      <c r="B265" s="99">
        <v>6.1855762657543911</v>
      </c>
      <c r="C265" s="99">
        <v>5.6179571735297555</v>
      </c>
      <c r="D265" s="99">
        <v>6.2926237449829641</v>
      </c>
      <c r="E265" s="99">
        <v>6.2159423749487726</v>
      </c>
      <c r="F265" s="99">
        <v>5.3726700541537458</v>
      </c>
      <c r="G265" s="99">
        <v>6.4100989130163804</v>
      </c>
      <c r="H265" s="99">
        <v>6.5424144599969507</v>
      </c>
      <c r="I265" s="99">
        <v>5.5808748265642496</v>
      </c>
      <c r="J265" s="99">
        <v>5.5509079564498025</v>
      </c>
      <c r="K265" s="99">
        <v>5.8135437171910356</v>
      </c>
      <c r="L265" s="99">
        <v>7.5993328419059694</v>
      </c>
      <c r="M265" s="99">
        <v>6.1051408534982894</v>
      </c>
      <c r="N265" s="99">
        <v>4.8399816826057283</v>
      </c>
      <c r="O265" s="99">
        <v>5.3605248018322671</v>
      </c>
      <c r="P265" s="99">
        <v>4.8870839059924203</v>
      </c>
      <c r="Q265" s="99">
        <v>4.9357749084385736</v>
      </c>
      <c r="R265" s="99">
        <v>4.166489259976208</v>
      </c>
      <c r="S265" s="99">
        <v>5.357497942698676</v>
      </c>
      <c r="T265" s="99">
        <v>5.5225181872243505</v>
      </c>
      <c r="U265" s="99">
        <v>5.4118341817747462</v>
      </c>
      <c r="V265" s="99">
        <v>4.0426656337541873</v>
      </c>
      <c r="W265" s="99">
        <v>4.1858334395301675</v>
      </c>
      <c r="X265" s="99">
        <v>4.1367068266872877</v>
      </c>
      <c r="Y265" s="99">
        <v>4.2117767051177557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1.9784581094623179</v>
      </c>
      <c r="C273" s="123">
        <v>1.9660249130400491</v>
      </c>
      <c r="D273" s="123">
        <v>2.1211632526388877</v>
      </c>
      <c r="E273" s="123">
        <v>2.1805306467089989</v>
      </c>
      <c r="F273" s="123">
        <v>2.0525261909919261</v>
      </c>
      <c r="G273" s="123">
        <v>1.9915664244643563</v>
      </c>
      <c r="H273" s="123">
        <v>1.9066127295033997</v>
      </c>
      <c r="I273" s="123">
        <v>1.6880779841936042</v>
      </c>
      <c r="J273" s="123">
        <v>1.4628095482565835</v>
      </c>
      <c r="K273" s="123">
        <v>1.3928599627689224</v>
      </c>
      <c r="L273" s="123">
        <v>1.3971007649147822</v>
      </c>
      <c r="M273" s="123">
        <v>1.0894430876028678</v>
      </c>
      <c r="N273" s="123">
        <v>0.86909251340192228</v>
      </c>
      <c r="O273" s="123">
        <v>0.92335989357943959</v>
      </c>
      <c r="P273" s="123">
        <v>0.78653670261729891</v>
      </c>
      <c r="Q273" s="123">
        <v>0.77500105105497752</v>
      </c>
      <c r="R273" s="123">
        <v>0.65394380293246868</v>
      </c>
      <c r="S273" s="123">
        <v>0.87320454553968518</v>
      </c>
      <c r="T273" s="123">
        <v>0.94561827031664358</v>
      </c>
      <c r="U273" s="123">
        <v>0.95755438897679479</v>
      </c>
      <c r="V273" s="123">
        <v>1.1859037958542187</v>
      </c>
      <c r="W273" s="123">
        <v>1.1125053139188525</v>
      </c>
      <c r="X273" s="123">
        <v>0.91300303342286326</v>
      </c>
      <c r="Y273" s="123">
        <v>0.86132719123410351</v>
      </c>
      <c r="DA273" s="130" t="s">
        <v>3248</v>
      </c>
    </row>
    <row r="274" spans="1:105" ht="12" customHeight="1" x14ac:dyDescent="0.25">
      <c r="A274" s="97" t="s">
        <v>50</v>
      </c>
      <c r="B274" s="99">
        <v>2.2119356906365306</v>
      </c>
      <c r="C274" s="99">
        <v>2.2128782649622529</v>
      </c>
      <c r="D274" s="99">
        <v>2.3336417571718666</v>
      </c>
      <c r="E274" s="99">
        <v>2.350729989254809</v>
      </c>
      <c r="F274" s="99">
        <v>2.2319262417945605</v>
      </c>
      <c r="G274" s="99">
        <v>2.2194352733975595</v>
      </c>
      <c r="H274" s="99">
        <v>2.1950138433556017</v>
      </c>
      <c r="I274" s="99">
        <v>1.9977143879241439</v>
      </c>
      <c r="J274" s="99">
        <v>1.7787482067139289</v>
      </c>
      <c r="K274" s="99">
        <v>1.7787274687148658</v>
      </c>
      <c r="L274" s="99">
        <v>1.8812803209171816</v>
      </c>
      <c r="M274" s="99">
        <v>1.551137917535812</v>
      </c>
      <c r="N274" s="99">
        <v>1.3084778152777272</v>
      </c>
      <c r="O274" s="99">
        <v>1.4135016151550279</v>
      </c>
      <c r="P274" s="99">
        <v>1.3191183225961449</v>
      </c>
      <c r="Q274" s="99">
        <v>1.3996786223794637</v>
      </c>
      <c r="R274" s="99">
        <v>1.2391035055186543</v>
      </c>
      <c r="S274" s="99">
        <v>1.6319982545402847</v>
      </c>
      <c r="T274" s="99">
        <v>1.7570653128694187</v>
      </c>
      <c r="U274" s="99">
        <v>1.8090905984375092</v>
      </c>
      <c r="V274" s="99">
        <v>2.512593358692059</v>
      </c>
      <c r="W274" s="99">
        <v>2.4305339951043798</v>
      </c>
      <c r="X274" s="99">
        <v>2.1963370732739653</v>
      </c>
      <c r="Y274" s="99">
        <v>2.090304531395264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0.20774541360344892</v>
      </c>
      <c r="D279" s="117">
        <f t="shared" si="108"/>
        <v>0.28095339445793077</v>
      </c>
      <c r="E279" s="117">
        <f t="shared" si="108"/>
        <v>0.24151762932790694</v>
      </c>
      <c r="F279" s="117">
        <f t="shared" si="108"/>
        <v>0.24518379159048515</v>
      </c>
      <c r="G279" s="117">
        <f t="shared" si="108"/>
        <v>0.1586544586887238</v>
      </c>
      <c r="H279" s="117">
        <f t="shared" si="108"/>
        <v>0.21374294081307182</v>
      </c>
      <c r="I279" s="117">
        <f t="shared" si="108"/>
        <v>0.18418076729642863</v>
      </c>
      <c r="J279" s="117">
        <f t="shared" si="108"/>
        <v>0.1803805185439987</v>
      </c>
      <c r="K279" s="117">
        <f t="shared" si="108"/>
        <v>6.497566509751232E-2</v>
      </c>
      <c r="L279" s="117">
        <f t="shared" si="108"/>
        <v>0</v>
      </c>
      <c r="M279" s="117">
        <f t="shared" si="108"/>
        <v>0</v>
      </c>
      <c r="N279" s="117">
        <f t="shared" si="108"/>
        <v>3.5717684206366423E-2</v>
      </c>
      <c r="O279" s="117">
        <f t="shared" si="108"/>
        <v>0.15419963639220058</v>
      </c>
      <c r="P279" s="117">
        <f t="shared" si="108"/>
        <v>0.24329783329122726</v>
      </c>
      <c r="Q279" s="117">
        <f t="shared" si="108"/>
        <v>0.208475413439111</v>
      </c>
      <c r="R279" s="117">
        <f t="shared" ref="R279:V279" si="109">R280+R282+R284+R293</f>
        <v>0.12331506236032533</v>
      </c>
      <c r="S279" s="117">
        <f t="shared" si="109"/>
        <v>0.10406631890062334</v>
      </c>
      <c r="T279" s="117">
        <f t="shared" si="109"/>
        <v>0.19993316687096702</v>
      </c>
      <c r="U279" s="117">
        <f t="shared" si="109"/>
        <v>0.44354568246301979</v>
      </c>
      <c r="V279" s="117">
        <f t="shared" si="109"/>
        <v>1.1973365947857715</v>
      </c>
      <c r="W279" s="117">
        <f t="shared" ref="W279:Y279" si="110">W280+W282+W284+W293</f>
        <v>2.680810565361571</v>
      </c>
      <c r="X279" s="117">
        <f t="shared" si="110"/>
        <v>3.6771765890924102</v>
      </c>
      <c r="Y279" s="117">
        <f t="shared" si="110"/>
        <v>3.2400683188310735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0.17041799753595496</v>
      </c>
      <c r="D280" s="122">
        <f t="shared" si="111"/>
        <v>0.22900754738621029</v>
      </c>
      <c r="E280" s="122">
        <f t="shared" si="111"/>
        <v>0.19721629607437063</v>
      </c>
      <c r="F280" s="122">
        <f t="shared" si="111"/>
        <v>0.19941810684175515</v>
      </c>
      <c r="G280" s="122">
        <f t="shared" si="111"/>
        <v>0.12975659359080133</v>
      </c>
      <c r="H280" s="122">
        <f t="shared" si="111"/>
        <v>0.16983858829122209</v>
      </c>
      <c r="I280" s="122">
        <f t="shared" si="111"/>
        <v>0.14399913063417547</v>
      </c>
      <c r="J280" s="122">
        <f t="shared" si="111"/>
        <v>0.14081078855780144</v>
      </c>
      <c r="K280" s="122">
        <f t="shared" si="111"/>
        <v>5.1469848728781471E-2</v>
      </c>
      <c r="L280" s="122">
        <f t="shared" si="111"/>
        <v>0</v>
      </c>
      <c r="M280" s="122">
        <f t="shared" si="111"/>
        <v>0</v>
      </c>
      <c r="N280" s="122">
        <f t="shared" si="111"/>
        <v>2.9062964896794378E-2</v>
      </c>
      <c r="O280" s="122">
        <f t="shared" si="111"/>
        <v>0.12607411610834415</v>
      </c>
      <c r="P280" s="122">
        <f t="shared" si="111"/>
        <v>0.19734938349408035</v>
      </c>
      <c r="Q280" s="122">
        <f t="shared" si="111"/>
        <v>0.16509758754367268</v>
      </c>
      <c r="R280" s="122">
        <f t="shared" si="111"/>
        <v>9.6301986954510005E-2</v>
      </c>
      <c r="S280" s="122">
        <f t="shared" si="111"/>
        <v>7.8151014422850371E-2</v>
      </c>
      <c r="T280" s="122">
        <f t="shared" si="111"/>
        <v>0.13904281348426897</v>
      </c>
      <c r="U280" s="122">
        <f t="shared" si="111"/>
        <v>0.25708671577014014</v>
      </c>
      <c r="V280" s="122">
        <f t="shared" si="111"/>
        <v>0.63436386430884117</v>
      </c>
      <c r="W280" s="122">
        <f t="shared" si="111"/>
        <v>1.5779755017796904</v>
      </c>
      <c r="X280" s="122">
        <f t="shared" si="111"/>
        <v>2.211477284674515</v>
      </c>
      <c r="Y280" s="122">
        <f t="shared" si="111"/>
        <v>1.8290029404661279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0.17041799753595496</v>
      </c>
      <c r="D281" s="98">
        <v>0.22900754738621029</v>
      </c>
      <c r="E281" s="98">
        <v>0.19721629607437063</v>
      </c>
      <c r="F281" s="98">
        <v>0.19941810684175515</v>
      </c>
      <c r="G281" s="98">
        <v>0.12975659359080133</v>
      </c>
      <c r="H281" s="98">
        <v>0.16983858829122209</v>
      </c>
      <c r="I281" s="98">
        <v>0.14399913063417547</v>
      </c>
      <c r="J281" s="98">
        <v>0.14081078855780144</v>
      </c>
      <c r="K281" s="98">
        <v>5.1469848728781471E-2</v>
      </c>
      <c r="L281" s="98">
        <v>0</v>
      </c>
      <c r="M281" s="98">
        <v>0</v>
      </c>
      <c r="N281" s="98">
        <v>2.9062964896794378E-2</v>
      </c>
      <c r="O281" s="98">
        <v>0.12607411610834415</v>
      </c>
      <c r="P281" s="98">
        <v>0.19734938349408035</v>
      </c>
      <c r="Q281" s="98">
        <v>0.16509758754367268</v>
      </c>
      <c r="R281" s="98">
        <v>9.6301986954510005E-2</v>
      </c>
      <c r="S281" s="98">
        <v>7.8151014422850371E-2</v>
      </c>
      <c r="T281" s="98">
        <v>0.13904281348426897</v>
      </c>
      <c r="U281" s="98">
        <v>0.25708671577014014</v>
      </c>
      <c r="V281" s="98">
        <v>0.63436386430884117</v>
      </c>
      <c r="W281" s="98">
        <v>1.5779755017796904</v>
      </c>
      <c r="X281" s="98">
        <v>2.211477284674515</v>
      </c>
      <c r="Y281" s="98">
        <v>1.8290029404661279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1.0288163851509399E-4</v>
      </c>
      <c r="D282" s="122">
        <f t="shared" si="112"/>
        <v>2.4631611821649584E-4</v>
      </c>
      <c r="E282" s="122">
        <f t="shared" si="112"/>
        <v>3.7420985305205117E-4</v>
      </c>
      <c r="F282" s="122">
        <f t="shared" si="112"/>
        <v>2.4262477128754443E-4</v>
      </c>
      <c r="G282" s="122">
        <f t="shared" si="112"/>
        <v>1.855643068566285E-4</v>
      </c>
      <c r="H282" s="122">
        <f t="shared" si="112"/>
        <v>4.2978942778929512E-4</v>
      </c>
      <c r="I282" s="122">
        <f t="shared" si="112"/>
        <v>6.5966293635169474E-4</v>
      </c>
      <c r="J282" s="122">
        <f t="shared" si="112"/>
        <v>4.4988589042126484E-4</v>
      </c>
      <c r="K282" s="122">
        <f t="shared" si="112"/>
        <v>1.9263808638284391E-4</v>
      </c>
      <c r="L282" s="122">
        <f t="shared" si="112"/>
        <v>0</v>
      </c>
      <c r="M282" s="122">
        <f t="shared" si="112"/>
        <v>0</v>
      </c>
      <c r="N282" s="122">
        <f t="shared" si="112"/>
        <v>3.3687554691032767E-4</v>
      </c>
      <c r="O282" s="122">
        <f t="shared" si="112"/>
        <v>1.0088907085293031E-3</v>
      </c>
      <c r="P282" s="122">
        <f t="shared" si="112"/>
        <v>1.2370378742944325E-3</v>
      </c>
      <c r="Q282" s="122">
        <f t="shared" si="112"/>
        <v>1.5530158823600455E-3</v>
      </c>
      <c r="R282" s="122">
        <f t="shared" si="112"/>
        <v>9.7372172026882558E-4</v>
      </c>
      <c r="S282" s="122">
        <f t="shared" si="112"/>
        <v>9.7839946670332141E-4</v>
      </c>
      <c r="T282" s="122">
        <f t="shared" si="112"/>
        <v>2.9923900681745686E-3</v>
      </c>
      <c r="U282" s="122">
        <f t="shared" si="112"/>
        <v>1.2218584552568496E-2</v>
      </c>
      <c r="V282" s="122">
        <f t="shared" si="112"/>
        <v>1.8065558066893542E-2</v>
      </c>
      <c r="W282" s="122">
        <f t="shared" si="112"/>
        <v>0.1163480308778015</v>
      </c>
      <c r="X282" s="122">
        <f t="shared" si="112"/>
        <v>0.1337309107219242</v>
      </c>
      <c r="Y282" s="122">
        <f t="shared" si="112"/>
        <v>8.2622636898091309E-2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1.0288163851509399E-4</v>
      </c>
      <c r="D283" s="98">
        <v>2.4631611821649584E-4</v>
      </c>
      <c r="E283" s="98">
        <v>3.7420985305205117E-4</v>
      </c>
      <c r="F283" s="98">
        <v>2.4262477128754443E-4</v>
      </c>
      <c r="G283" s="98">
        <v>1.855643068566285E-4</v>
      </c>
      <c r="H283" s="98">
        <v>4.2978942778929512E-4</v>
      </c>
      <c r="I283" s="98">
        <v>6.5966293635169474E-4</v>
      </c>
      <c r="J283" s="98">
        <v>4.4988589042126484E-4</v>
      </c>
      <c r="K283" s="98">
        <v>1.9263808638284391E-4</v>
      </c>
      <c r="L283" s="98">
        <v>0</v>
      </c>
      <c r="M283" s="98">
        <v>0</v>
      </c>
      <c r="N283" s="98">
        <v>3.3687554691032767E-4</v>
      </c>
      <c r="O283" s="98">
        <v>1.0088907085293031E-3</v>
      </c>
      <c r="P283" s="98">
        <v>1.2370378742944325E-3</v>
      </c>
      <c r="Q283" s="98">
        <v>1.5530158823600455E-3</v>
      </c>
      <c r="R283" s="98">
        <v>9.7372172026882558E-4</v>
      </c>
      <c r="S283" s="98">
        <v>9.7839946670332141E-4</v>
      </c>
      <c r="T283" s="98">
        <v>2.9923900681745686E-3</v>
      </c>
      <c r="U283" s="98">
        <v>1.2218584552568496E-2</v>
      </c>
      <c r="V283" s="98">
        <v>1.8065558066893542E-2</v>
      </c>
      <c r="W283" s="98">
        <v>0.1163480308778015</v>
      </c>
      <c r="X283" s="98">
        <v>0.1337309107219242</v>
      </c>
      <c r="Y283" s="98">
        <v>8.2622636898091309E-2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2.6072314090613696E-2</v>
      </c>
      <c r="D284" s="122">
        <v>3.5890478911292371E-2</v>
      </c>
      <c r="E284" s="122">
        <v>3.1018569944093622E-2</v>
      </c>
      <c r="F284" s="122">
        <v>3.2222557855436845E-2</v>
      </c>
      <c r="G284" s="122">
        <v>2.0457464651201369E-2</v>
      </c>
      <c r="H284" s="122">
        <v>3.1967391031578959E-2</v>
      </c>
      <c r="I284" s="122">
        <v>2.9047220094468834E-2</v>
      </c>
      <c r="J284" s="122">
        <v>2.9757397131112261E-2</v>
      </c>
      <c r="K284" s="122">
        <v>1.0291284755960466E-2</v>
      </c>
      <c r="L284" s="122">
        <v>0</v>
      </c>
      <c r="M284" s="122">
        <v>0</v>
      </c>
      <c r="N284" s="122">
        <v>4.9274740834908837E-3</v>
      </c>
      <c r="O284" s="122">
        <v>2.0933320464737872E-2</v>
      </c>
      <c r="P284" s="122">
        <v>3.5391268730242322E-2</v>
      </c>
      <c r="Q284" s="122">
        <v>3.3622606409146834E-2</v>
      </c>
      <c r="R284" s="122">
        <v>2.1027719503205602E-2</v>
      </c>
      <c r="S284" s="122">
        <v>1.9026806332299046E-2</v>
      </c>
      <c r="T284" s="122">
        <v>4.3682319872221521E-2</v>
      </c>
      <c r="U284" s="122">
        <v>0.13111310815972732</v>
      </c>
      <c r="V284" s="122">
        <v>0.37642525333095922</v>
      </c>
      <c r="W284" s="122">
        <v>0.6714500443438427</v>
      </c>
      <c r="X284" s="122">
        <v>0.93263638906419355</v>
      </c>
      <c r="Y284" s="122">
        <v>0.95106355881716687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4.5357701222263711E-3</v>
      </c>
      <c r="D285" s="98">
        <v>7.2268213917746175E-3</v>
      </c>
      <c r="E285" s="98">
        <v>3.4953655903284609E-3</v>
      </c>
      <c r="F285" s="98">
        <v>2.8811466199387156E-3</v>
      </c>
      <c r="G285" s="98">
        <v>2.3605365750663122E-3</v>
      </c>
      <c r="H285" s="98">
        <v>3.360388514421558E-3</v>
      </c>
      <c r="I285" s="98">
        <v>6.3541431788692896E-4</v>
      </c>
      <c r="J285" s="98">
        <v>4.6888770220210833E-4</v>
      </c>
      <c r="K285" s="98">
        <v>4.8708241500227355E-4</v>
      </c>
      <c r="L285" s="98">
        <v>0</v>
      </c>
      <c r="M285" s="98">
        <v>0</v>
      </c>
      <c r="N285" s="98">
        <v>2.558475550693495E-4</v>
      </c>
      <c r="O285" s="98">
        <v>1.2591914972331908E-3</v>
      </c>
      <c r="P285" s="98">
        <v>1.2430518075793907E-3</v>
      </c>
      <c r="Q285" s="98">
        <v>6.0598827301120144E-4</v>
      </c>
      <c r="R285" s="98">
        <v>7.1849020670341742E-4</v>
      </c>
      <c r="S285" s="98">
        <v>1.2122546762783268E-3</v>
      </c>
      <c r="T285" s="98">
        <v>2.8464908783611977E-3</v>
      </c>
      <c r="U285" s="98">
        <v>6.9811467334182633E-3</v>
      </c>
      <c r="V285" s="98">
        <v>9.1447272513915465E-3</v>
      </c>
      <c r="W285" s="98">
        <v>1.1012092064537035E-2</v>
      </c>
      <c r="X285" s="98">
        <v>9.1167625198279485E-3</v>
      </c>
      <c r="Y285" s="98">
        <v>1.5699684574274928E-2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2.0429366344079204E-2</v>
      </c>
      <c r="D289" s="101">
        <v>2.8459915979839642E-2</v>
      </c>
      <c r="E289" s="101">
        <v>2.7407447665563866E-2</v>
      </c>
      <c r="F289" s="101">
        <v>2.9341411235498133E-2</v>
      </c>
      <c r="G289" s="101">
        <v>1.7995480812933392E-2</v>
      </c>
      <c r="H289" s="101">
        <v>2.8489331717607154E-2</v>
      </c>
      <c r="I289" s="101">
        <v>2.7541272225380713E-2</v>
      </c>
      <c r="J289" s="101">
        <v>2.7398268590725462E-2</v>
      </c>
      <c r="K289" s="101">
        <v>9.3542843210761978E-3</v>
      </c>
      <c r="L289" s="101">
        <v>0</v>
      </c>
      <c r="M289" s="101">
        <v>0</v>
      </c>
      <c r="N289" s="101">
        <v>4.3054199078791161E-3</v>
      </c>
      <c r="O289" s="101">
        <v>1.893180054394835E-2</v>
      </c>
      <c r="P289" s="101">
        <v>3.2144716924308758E-2</v>
      </c>
      <c r="Q289" s="101">
        <v>3.1158846620877312E-2</v>
      </c>
      <c r="R289" s="101">
        <v>1.9051195589197548E-2</v>
      </c>
      <c r="S289" s="101">
        <v>1.6807080811539119E-2</v>
      </c>
      <c r="T289" s="101">
        <v>3.7800622676276673E-2</v>
      </c>
      <c r="U289" s="101">
        <v>0.11433074941071594</v>
      </c>
      <c r="V289" s="101">
        <v>0.33122334518880736</v>
      </c>
      <c r="W289" s="101">
        <v>0.59820075408479212</v>
      </c>
      <c r="X289" s="101">
        <v>0.80218570687563384</v>
      </c>
      <c r="Y289" s="101">
        <v>0.79195705328317023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1.1071776243081199E-3</v>
      </c>
      <c r="D290" s="104">
        <v>2.0374153967810766E-4</v>
      </c>
      <c r="E290" s="104">
        <v>1.1575668820129525E-4</v>
      </c>
      <c r="F290" s="104">
        <v>0</v>
      </c>
      <c r="G290" s="104">
        <v>1.0144726320166303E-4</v>
      </c>
      <c r="H290" s="104">
        <v>1.1767079955024535E-4</v>
      </c>
      <c r="I290" s="104">
        <v>8.7053355120119335E-4</v>
      </c>
      <c r="J290" s="104">
        <v>1.8902408381846945E-3</v>
      </c>
      <c r="K290" s="104">
        <v>4.4991801988199394E-4</v>
      </c>
      <c r="L290" s="104">
        <v>0</v>
      </c>
      <c r="M290" s="104">
        <v>0</v>
      </c>
      <c r="N290" s="104">
        <v>3.6620662054241769E-4</v>
      </c>
      <c r="O290" s="104">
        <v>7.4232842355633063E-4</v>
      </c>
      <c r="P290" s="104">
        <v>2.0034999983541751E-3</v>
      </c>
      <c r="Q290" s="104">
        <v>1.8577715152583263E-3</v>
      </c>
      <c r="R290" s="104">
        <v>1.2580337073046356E-3</v>
      </c>
      <c r="S290" s="104">
        <v>1.0074708444815993E-3</v>
      </c>
      <c r="T290" s="104">
        <v>3.035206317583655E-3</v>
      </c>
      <c r="U290" s="104">
        <v>9.8012120155931241E-3</v>
      </c>
      <c r="V290" s="104">
        <v>3.6057180890760349E-2</v>
      </c>
      <c r="W290" s="104">
        <v>6.2237198194513565E-2</v>
      </c>
      <c r="X290" s="104">
        <v>0.1213339196687318</v>
      </c>
      <c r="Y290" s="104">
        <v>0.14340682095972165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3.7769168467879927E-4</v>
      </c>
      <c r="D291" s="98">
        <v>6.8088260320117231E-5</v>
      </c>
      <c r="E291" s="98">
        <v>4.5791706054594296E-5</v>
      </c>
      <c r="F291" s="98">
        <v>0</v>
      </c>
      <c r="G291" s="98">
        <v>3.046494149944805E-5</v>
      </c>
      <c r="H291" s="98">
        <v>4.5614179052990737E-5</v>
      </c>
      <c r="I291" s="98">
        <v>2.819908715125E-4</v>
      </c>
      <c r="J291" s="98">
        <v>6.8701229026590048E-4</v>
      </c>
      <c r="K291" s="98">
        <v>1.5252507626288732E-4</v>
      </c>
      <c r="L291" s="98">
        <v>0</v>
      </c>
      <c r="M291" s="98">
        <v>0</v>
      </c>
      <c r="N291" s="98">
        <v>8.5311246186735504E-5</v>
      </c>
      <c r="O291" s="98">
        <v>1.8193578638014282E-4</v>
      </c>
      <c r="P291" s="98">
        <v>4.9367452616323488E-4</v>
      </c>
      <c r="Q291" s="98">
        <v>6.5442730402245702E-4</v>
      </c>
      <c r="R291" s="98">
        <v>4.2653750049506239E-4</v>
      </c>
      <c r="S291" s="98">
        <v>3.2056204677949351E-4</v>
      </c>
      <c r="T291" s="98">
        <v>9.7840169015391497E-4</v>
      </c>
      <c r="U291" s="98">
        <v>3.0754703521302831E-3</v>
      </c>
      <c r="V291" s="98">
        <v>1.2086427298971905E-2</v>
      </c>
      <c r="W291" s="98">
        <v>1.6786221111216946E-2</v>
      </c>
      <c r="X291" s="98">
        <v>3.7890573909417913E-2</v>
      </c>
      <c r="Y291" s="98">
        <v>5.4325961992580669E-2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7.2948593962932063E-4</v>
      </c>
      <c r="D292" s="98">
        <v>1.3565327935799042E-4</v>
      </c>
      <c r="E292" s="98">
        <v>6.9964982146700946E-5</v>
      </c>
      <c r="F292" s="98">
        <v>0</v>
      </c>
      <c r="G292" s="98">
        <v>7.0982321702214976E-5</v>
      </c>
      <c r="H292" s="98">
        <v>7.2056620497254614E-5</v>
      </c>
      <c r="I292" s="98">
        <v>5.8854267968869341E-4</v>
      </c>
      <c r="J292" s="98">
        <v>1.2032285479187939E-3</v>
      </c>
      <c r="K292" s="98">
        <v>2.9739294361910663E-4</v>
      </c>
      <c r="L292" s="98">
        <v>0</v>
      </c>
      <c r="M292" s="98">
        <v>0</v>
      </c>
      <c r="N292" s="98">
        <v>2.8089537435568217E-4</v>
      </c>
      <c r="O292" s="98">
        <v>5.6039263717618784E-4</v>
      </c>
      <c r="P292" s="98">
        <v>1.5098254721909404E-3</v>
      </c>
      <c r="Q292" s="98">
        <v>1.2033442112358691E-3</v>
      </c>
      <c r="R292" s="98">
        <v>8.3149620680957319E-4</v>
      </c>
      <c r="S292" s="98">
        <v>6.8690879770210583E-4</v>
      </c>
      <c r="T292" s="98">
        <v>2.0568046274297399E-3</v>
      </c>
      <c r="U292" s="98">
        <v>6.7257416634628414E-3</v>
      </c>
      <c r="V292" s="98">
        <v>2.3970753591788442E-2</v>
      </c>
      <c r="W292" s="98">
        <v>4.5450977083296623E-2</v>
      </c>
      <c r="X292" s="98">
        <v>8.3443345759313892E-2</v>
      </c>
      <c r="Y292" s="98">
        <v>8.9080858967140977E-2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1.1152220338365153E-2</v>
      </c>
      <c r="D293" s="122">
        <v>1.5809052042211596E-2</v>
      </c>
      <c r="E293" s="122">
        <v>1.2908553456390595E-2</v>
      </c>
      <c r="F293" s="122">
        <v>1.3300502122005627E-2</v>
      </c>
      <c r="G293" s="122">
        <v>8.2548361398644791E-3</v>
      </c>
      <c r="H293" s="122">
        <v>1.1507172062481485E-2</v>
      </c>
      <c r="I293" s="122">
        <v>1.0474753631432639E-2</v>
      </c>
      <c r="J293" s="122">
        <v>9.3624469646637447E-3</v>
      </c>
      <c r="K293" s="122">
        <v>3.0218935263875367E-3</v>
      </c>
      <c r="L293" s="122">
        <v>0</v>
      </c>
      <c r="M293" s="122">
        <v>0</v>
      </c>
      <c r="N293" s="122">
        <v>1.3903696791708305E-3</v>
      </c>
      <c r="O293" s="122">
        <v>6.183309110589251E-3</v>
      </c>
      <c r="P293" s="122">
        <v>9.3201431926101461E-3</v>
      </c>
      <c r="Q293" s="122">
        <v>8.2022036039314586E-3</v>
      </c>
      <c r="R293" s="122">
        <v>5.0116341823408916E-3</v>
      </c>
      <c r="S293" s="122">
        <v>5.9100986787706082E-3</v>
      </c>
      <c r="T293" s="122">
        <v>1.4215643446301971E-2</v>
      </c>
      <c r="U293" s="122">
        <v>4.3127273980583858E-2</v>
      </c>
      <c r="V293" s="122">
        <v>0.16848191907907745</v>
      </c>
      <c r="W293" s="122">
        <v>0.31503698836023625</v>
      </c>
      <c r="X293" s="122">
        <v>0.39933200463177754</v>
      </c>
      <c r="Y293" s="122">
        <v>0.37737918264968739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9.7732742693717161E-3</v>
      </c>
      <c r="D294" s="98">
        <v>1.5809052042211596E-2</v>
      </c>
      <c r="E294" s="98">
        <v>1.2908553456390595E-2</v>
      </c>
      <c r="F294" s="98">
        <v>1.169203061204039E-2</v>
      </c>
      <c r="G294" s="98">
        <v>6.6344127370691836E-3</v>
      </c>
      <c r="H294" s="98">
        <v>9.3903564929547715E-3</v>
      </c>
      <c r="I294" s="98">
        <v>8.2034315578463739E-3</v>
      </c>
      <c r="J294" s="98">
        <v>7.1497065970091023E-3</v>
      </c>
      <c r="K294" s="98">
        <v>2.0668598102511508E-3</v>
      </c>
      <c r="L294" s="98">
        <v>0</v>
      </c>
      <c r="M294" s="98">
        <v>0</v>
      </c>
      <c r="N294" s="98">
        <v>8.2558797732159737E-4</v>
      </c>
      <c r="O294" s="98">
        <v>4.6599502671491157E-3</v>
      </c>
      <c r="P294" s="98">
        <v>4.6595631699035351E-3</v>
      </c>
      <c r="Q294" s="98">
        <v>4.2404176001368454E-3</v>
      </c>
      <c r="R294" s="98">
        <v>2.6568076373906721E-3</v>
      </c>
      <c r="S294" s="98">
        <v>4.192028102202699E-3</v>
      </c>
      <c r="T294" s="98">
        <v>9.392731439112333E-3</v>
      </c>
      <c r="U294" s="98">
        <v>2.6655351234156084E-2</v>
      </c>
      <c r="V294" s="98">
        <v>8.2885473187545314E-2</v>
      </c>
      <c r="W294" s="98">
        <v>0.17139018849030244</v>
      </c>
      <c r="X294" s="98">
        <v>0.18135246240795158</v>
      </c>
      <c r="Y294" s="98">
        <v>0.18717636495521942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1.3789460689934362E-3</v>
      </c>
      <c r="D295" s="33">
        <v>0</v>
      </c>
      <c r="E295" s="33">
        <v>0</v>
      </c>
      <c r="F295" s="33">
        <v>1.6084715099652378E-3</v>
      </c>
      <c r="G295" s="33">
        <v>1.6204234027952949E-3</v>
      </c>
      <c r="H295" s="33">
        <v>2.1168155695267124E-3</v>
      </c>
      <c r="I295" s="33">
        <v>2.2713220735862657E-3</v>
      </c>
      <c r="J295" s="33">
        <v>2.2127403676546432E-3</v>
      </c>
      <c r="K295" s="33">
        <v>9.5503371613638597E-4</v>
      </c>
      <c r="L295" s="33">
        <v>0</v>
      </c>
      <c r="M295" s="33">
        <v>0</v>
      </c>
      <c r="N295" s="33">
        <v>5.6478170184923323E-4</v>
      </c>
      <c r="O295" s="33">
        <v>1.5233588434401357E-3</v>
      </c>
      <c r="P295" s="33">
        <v>4.6605800227066101E-3</v>
      </c>
      <c r="Q295" s="33">
        <v>3.9617860037946141E-3</v>
      </c>
      <c r="R295" s="33">
        <v>2.354826544950219E-3</v>
      </c>
      <c r="S295" s="33">
        <v>1.7180705765679097E-3</v>
      </c>
      <c r="T295" s="33">
        <v>4.8229120071896373E-3</v>
      </c>
      <c r="U295" s="33">
        <v>1.6471922746427774E-2</v>
      </c>
      <c r="V295" s="33">
        <v>8.5596445891532119E-2</v>
      </c>
      <c r="W295" s="33">
        <v>0.14364679986993381</v>
      </c>
      <c r="X295" s="33">
        <v>0.21797954222382598</v>
      </c>
      <c r="Y295" s="33">
        <v>0.19020281769446801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0.13272677380657172</v>
      </c>
      <c r="D297" s="117">
        <f t="shared" si="113"/>
        <v>0.18019912434685786</v>
      </c>
      <c r="E297" s="117">
        <f t="shared" si="113"/>
        <v>0.15652670897987797</v>
      </c>
      <c r="F297" s="117">
        <f t="shared" si="113"/>
        <v>0.16006734873546735</v>
      </c>
      <c r="G297" s="117">
        <f t="shared" si="113"/>
        <v>0.10455829587020171</v>
      </c>
      <c r="H297" s="117">
        <f t="shared" si="113"/>
        <v>0.14183954036236832</v>
      </c>
      <c r="I297" s="117">
        <f t="shared" si="113"/>
        <v>0.12392408656606359</v>
      </c>
      <c r="J297" s="117">
        <f t="shared" si="113"/>
        <v>0.12208218460886261</v>
      </c>
      <c r="K297" s="117">
        <f t="shared" si="113"/>
        <v>4.4399247108510023E-2</v>
      </c>
      <c r="L297" s="117">
        <f t="shared" si="113"/>
        <v>0</v>
      </c>
      <c r="M297" s="117">
        <f t="shared" si="113"/>
        <v>0</v>
      </c>
      <c r="N297" s="117">
        <f t="shared" si="113"/>
        <v>2.5643698973036599E-2</v>
      </c>
      <c r="O297" s="117">
        <f t="shared" si="113"/>
        <v>0.10989223957841419</v>
      </c>
      <c r="P297" s="117">
        <f t="shared" si="113"/>
        <v>0.17443740307902073</v>
      </c>
      <c r="Q297" s="117">
        <f t="shared" si="113"/>
        <v>0.1530185734340789</v>
      </c>
      <c r="R297" s="117">
        <f t="shared" ref="R297:V297" si="114">R298+R300+R302+R311</f>
        <v>9.3215441426909421E-2</v>
      </c>
      <c r="S297" s="117">
        <f t="shared" si="114"/>
        <v>8.1504092113354437E-2</v>
      </c>
      <c r="T297" s="117">
        <f t="shared" si="114"/>
        <v>0.16485221583697604</v>
      </c>
      <c r="U297" s="117">
        <f t="shared" si="114"/>
        <v>0.3884789949185995</v>
      </c>
      <c r="V297" s="117">
        <f t="shared" si="114"/>
        <v>1.0250160386083089</v>
      </c>
      <c r="W297" s="117">
        <f t="shared" ref="W297:Y297" si="115">W298+W300+W302+W311</f>
        <v>2.5874073306600383</v>
      </c>
      <c r="X297" s="117">
        <f t="shared" si="115"/>
        <v>3.5430636823001467</v>
      </c>
      <c r="Y297" s="117">
        <f t="shared" si="115"/>
        <v>3.0350379554921378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0.11044897788294686</v>
      </c>
      <c r="D298" s="122">
        <f t="shared" si="116"/>
        <v>0.14968548869010262</v>
      </c>
      <c r="E298" s="122">
        <f t="shared" si="116"/>
        <v>0.12999158804852246</v>
      </c>
      <c r="F298" s="122">
        <f t="shared" si="116"/>
        <v>0.13254018431381012</v>
      </c>
      <c r="G298" s="122">
        <f t="shared" si="116"/>
        <v>8.6952887218135433E-2</v>
      </c>
      <c r="H298" s="122">
        <f t="shared" si="116"/>
        <v>0.11474274555875308</v>
      </c>
      <c r="I298" s="122">
        <f t="shared" si="116"/>
        <v>9.8071908000304839E-2</v>
      </c>
      <c r="J298" s="122">
        <f t="shared" si="116"/>
        <v>9.6665513541857914E-2</v>
      </c>
      <c r="K298" s="122">
        <f t="shared" si="116"/>
        <v>3.5611406508075406E-2</v>
      </c>
      <c r="L298" s="122">
        <f t="shared" si="116"/>
        <v>0</v>
      </c>
      <c r="M298" s="122">
        <f t="shared" si="116"/>
        <v>0</v>
      </c>
      <c r="N298" s="122">
        <f t="shared" si="116"/>
        <v>2.0475725210006783E-2</v>
      </c>
      <c r="O298" s="122">
        <f t="shared" si="116"/>
        <v>8.9080348560062403E-2</v>
      </c>
      <c r="P298" s="122">
        <f t="shared" si="116"/>
        <v>0.14007235421160913</v>
      </c>
      <c r="Q298" s="122">
        <f t="shared" si="116"/>
        <v>0.11882604365527479</v>
      </c>
      <c r="R298" s="122">
        <f t="shared" si="116"/>
        <v>7.1558964796085506E-2</v>
      </c>
      <c r="S298" s="122">
        <f t="shared" si="116"/>
        <v>6.0528495808842633E-2</v>
      </c>
      <c r="T298" s="122">
        <f t="shared" si="116"/>
        <v>0.11258678424383628</v>
      </c>
      <c r="U298" s="122">
        <f t="shared" si="116"/>
        <v>0.21709684993653261</v>
      </c>
      <c r="V298" s="122">
        <f t="shared" si="116"/>
        <v>0.55468114985460504</v>
      </c>
      <c r="W298" s="122">
        <f t="shared" si="116"/>
        <v>1.4181251437323021</v>
      </c>
      <c r="X298" s="122">
        <f t="shared" si="116"/>
        <v>2.0203845500606601</v>
      </c>
      <c r="Y298" s="122">
        <f t="shared" si="116"/>
        <v>1.6966497324365146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0.11044897788294686</v>
      </c>
      <c r="D299" s="98">
        <v>0.14968548869010262</v>
      </c>
      <c r="E299" s="98">
        <v>0.12999158804852246</v>
      </c>
      <c r="F299" s="98">
        <v>0.13254018431381012</v>
      </c>
      <c r="G299" s="98">
        <v>8.6952887218135433E-2</v>
      </c>
      <c r="H299" s="98">
        <v>0.11474274555875308</v>
      </c>
      <c r="I299" s="98">
        <v>9.8071908000304839E-2</v>
      </c>
      <c r="J299" s="98">
        <v>9.6665513541857914E-2</v>
      </c>
      <c r="K299" s="98">
        <v>3.5611406508075406E-2</v>
      </c>
      <c r="L299" s="98">
        <v>0</v>
      </c>
      <c r="M299" s="98">
        <v>0</v>
      </c>
      <c r="N299" s="98">
        <v>2.0475725210006783E-2</v>
      </c>
      <c r="O299" s="98">
        <v>8.9080348560062403E-2</v>
      </c>
      <c r="P299" s="98">
        <v>0.14007235421160913</v>
      </c>
      <c r="Q299" s="98">
        <v>0.11882604365527479</v>
      </c>
      <c r="R299" s="98">
        <v>7.1558964796085506E-2</v>
      </c>
      <c r="S299" s="98">
        <v>6.0528495808842633E-2</v>
      </c>
      <c r="T299" s="98">
        <v>0.11258678424383628</v>
      </c>
      <c r="U299" s="98">
        <v>0.21709684993653261</v>
      </c>
      <c r="V299" s="98">
        <v>0.55468114985460504</v>
      </c>
      <c r="W299" s="98">
        <v>1.4181251437323021</v>
      </c>
      <c r="X299" s="98">
        <v>2.0203845500606601</v>
      </c>
      <c r="Y299" s="98">
        <v>1.6966497324365146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2.2340473780178298E-4</v>
      </c>
      <c r="D300" s="122">
        <f t="shared" si="117"/>
        <v>5.5639232452579887E-4</v>
      </c>
      <c r="E300" s="122">
        <f t="shared" si="117"/>
        <v>8.7847487186544135E-4</v>
      </c>
      <c r="F300" s="122">
        <f t="shared" si="117"/>
        <v>5.9126437996715419E-4</v>
      </c>
      <c r="G300" s="122">
        <f t="shared" si="117"/>
        <v>4.6902932364594857E-4</v>
      </c>
      <c r="H300" s="122">
        <f t="shared" si="117"/>
        <v>1.1257760611429767E-3</v>
      </c>
      <c r="I300" s="122">
        <f t="shared" si="117"/>
        <v>1.7892742732054624E-3</v>
      </c>
      <c r="J300" s="122">
        <f t="shared" si="117"/>
        <v>1.2629157105691542E-3</v>
      </c>
      <c r="K300" s="122">
        <f t="shared" si="117"/>
        <v>5.5944123317122185E-4</v>
      </c>
      <c r="L300" s="122">
        <f t="shared" si="117"/>
        <v>0</v>
      </c>
      <c r="M300" s="122">
        <f t="shared" si="117"/>
        <v>0</v>
      </c>
      <c r="N300" s="122">
        <f t="shared" si="117"/>
        <v>1.0943115974401689E-3</v>
      </c>
      <c r="O300" s="122">
        <f t="shared" si="117"/>
        <v>3.4281568664834079E-3</v>
      </c>
      <c r="P300" s="122">
        <f t="shared" si="117"/>
        <v>4.3924702442214979E-3</v>
      </c>
      <c r="Q300" s="122">
        <f t="shared" si="117"/>
        <v>5.6966285349558101E-3</v>
      </c>
      <c r="R300" s="122">
        <f t="shared" si="117"/>
        <v>3.5964661162126623E-3</v>
      </c>
      <c r="S300" s="122">
        <f t="shared" si="117"/>
        <v>3.6165067695194475E-3</v>
      </c>
      <c r="T300" s="122">
        <f t="shared" si="117"/>
        <v>1.1070311121167048E-2</v>
      </c>
      <c r="U300" s="122">
        <f t="shared" si="117"/>
        <v>4.5245110201705123E-2</v>
      </c>
      <c r="V300" s="122">
        <f t="shared" si="117"/>
        <v>6.7076303003636664E-2</v>
      </c>
      <c r="W300" s="122">
        <f t="shared" si="117"/>
        <v>0.43579791977941329</v>
      </c>
      <c r="X300" s="122">
        <f t="shared" si="117"/>
        <v>0.50635201046354894</v>
      </c>
      <c r="Y300" s="122">
        <f t="shared" si="117"/>
        <v>0.31662946389749574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2.2340473780178298E-4</v>
      </c>
      <c r="D301" s="98">
        <v>5.5639232452579887E-4</v>
      </c>
      <c r="E301" s="98">
        <v>8.7847487186544135E-4</v>
      </c>
      <c r="F301" s="98">
        <v>5.9126437996715419E-4</v>
      </c>
      <c r="G301" s="98">
        <v>4.6902932364594857E-4</v>
      </c>
      <c r="H301" s="98">
        <v>1.1257760611429767E-3</v>
      </c>
      <c r="I301" s="98">
        <v>1.7892742732054624E-3</v>
      </c>
      <c r="J301" s="98">
        <v>1.2629157105691542E-3</v>
      </c>
      <c r="K301" s="98">
        <v>5.5944123317122185E-4</v>
      </c>
      <c r="L301" s="98">
        <v>0</v>
      </c>
      <c r="M301" s="98">
        <v>0</v>
      </c>
      <c r="N301" s="98">
        <v>1.0943115974401689E-3</v>
      </c>
      <c r="O301" s="98">
        <v>3.4281568664834079E-3</v>
      </c>
      <c r="P301" s="98">
        <v>4.3924702442214979E-3</v>
      </c>
      <c r="Q301" s="98">
        <v>5.6966285349558101E-3</v>
      </c>
      <c r="R301" s="98">
        <v>3.5964661162126623E-3</v>
      </c>
      <c r="S301" s="98">
        <v>3.6165067695194475E-3</v>
      </c>
      <c r="T301" s="98">
        <v>1.1070311121167048E-2</v>
      </c>
      <c r="U301" s="98">
        <v>4.5245110201705123E-2</v>
      </c>
      <c r="V301" s="98">
        <v>6.7076303003636664E-2</v>
      </c>
      <c r="W301" s="98">
        <v>0.43579791977941329</v>
      </c>
      <c r="X301" s="98">
        <v>0.50635201046354894</v>
      </c>
      <c r="Y301" s="98">
        <v>0.31662946389749574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1.5359771214216672E-2</v>
      </c>
      <c r="D302" s="122">
        <v>2.0788510482760363E-2</v>
      </c>
      <c r="E302" s="122">
        <v>1.8165756394595032E-2</v>
      </c>
      <c r="F302" s="122">
        <v>1.8939809147472095E-2</v>
      </c>
      <c r="G302" s="122">
        <v>1.2063577157918342E-2</v>
      </c>
      <c r="H302" s="122">
        <v>1.8917752286798838E-2</v>
      </c>
      <c r="I302" s="122">
        <v>1.7577189030525821E-2</v>
      </c>
      <c r="J302" s="122">
        <v>1.8319319175301933E-2</v>
      </c>
      <c r="K302" s="122">
        <v>6.3009550695807773E-3</v>
      </c>
      <c r="L302" s="122">
        <v>0</v>
      </c>
      <c r="M302" s="122">
        <v>0</v>
      </c>
      <c r="N302" s="122">
        <v>3.1596548165064939E-3</v>
      </c>
      <c r="O302" s="122">
        <v>1.3491716185695484E-2</v>
      </c>
      <c r="P302" s="122">
        <v>2.3629845352194794E-2</v>
      </c>
      <c r="Q302" s="122">
        <v>2.2903004276597246E-2</v>
      </c>
      <c r="R302" s="122">
        <v>1.4621706339244514E-2</v>
      </c>
      <c r="S302" s="122">
        <v>1.3487624924961935E-2</v>
      </c>
      <c r="T302" s="122">
        <v>3.1616753417545385E-2</v>
      </c>
      <c r="U302" s="122">
        <v>9.6304343193422251E-2</v>
      </c>
      <c r="V302" s="122">
        <v>0.28021953068196304</v>
      </c>
      <c r="W302" s="122">
        <v>0.5060484466288736</v>
      </c>
      <c r="X302" s="122">
        <v>0.71685583815981713</v>
      </c>
      <c r="Y302" s="122">
        <v>0.74173543267706576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2.3889914922030917E-3</v>
      </c>
      <c r="D303" s="98">
        <v>3.8299776502316567E-3</v>
      </c>
      <c r="E303" s="98">
        <v>1.8654347404815101E-3</v>
      </c>
      <c r="F303" s="98">
        <v>1.548532328906982E-3</v>
      </c>
      <c r="G303" s="98">
        <v>1.2786362952633265E-3</v>
      </c>
      <c r="H303" s="98">
        <v>1.8356038701537747E-3</v>
      </c>
      <c r="I303" s="98">
        <v>3.5029471606765322E-4</v>
      </c>
      <c r="J303" s="98">
        <v>2.6123869755001071E-4</v>
      </c>
      <c r="K303" s="98">
        <v>2.7477944606629572E-4</v>
      </c>
      <c r="L303" s="98">
        <v>0</v>
      </c>
      <c r="M303" s="98">
        <v>0</v>
      </c>
      <c r="N303" s="98">
        <v>1.5775251638153829E-4</v>
      </c>
      <c r="O303" s="98">
        <v>8.2711101893173254E-4</v>
      </c>
      <c r="P303" s="98">
        <v>8.7721118181821687E-4</v>
      </c>
      <c r="Q303" s="98">
        <v>4.5428439188435407E-4</v>
      </c>
      <c r="R303" s="98">
        <v>5.5911731959662893E-4</v>
      </c>
      <c r="S303" s="98">
        <v>9.755535233023782E-4</v>
      </c>
      <c r="T303" s="98">
        <v>2.3584709406588764E-3</v>
      </c>
      <c r="U303" s="98">
        <v>5.9258268640373134E-3</v>
      </c>
      <c r="V303" s="98">
        <v>7.9083330658342582E-3</v>
      </c>
      <c r="W303" s="98">
        <v>9.6312799175438616E-3</v>
      </c>
      <c r="X303" s="98">
        <v>7.9954482412887759E-3</v>
      </c>
      <c r="Y303" s="98">
        <v>1.3787751243116786E-2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1.2019088660212417E-2</v>
      </c>
      <c r="D307" s="101">
        <v>1.6782728107850267E-2</v>
      </c>
      <c r="E307" s="101">
        <v>1.6203284612752847E-2</v>
      </c>
      <c r="F307" s="101">
        <v>1.7391276818565112E-2</v>
      </c>
      <c r="G307" s="101">
        <v>1.0695851301275939E-2</v>
      </c>
      <c r="H307" s="101">
        <v>1.6982900527739337E-2</v>
      </c>
      <c r="I307" s="101">
        <v>1.6469720685132801E-2</v>
      </c>
      <c r="J307" s="101">
        <v>1.6442554453604413E-2</v>
      </c>
      <c r="K307" s="101">
        <v>5.6368714004508625E-3</v>
      </c>
      <c r="L307" s="101">
        <v>0</v>
      </c>
      <c r="M307" s="101">
        <v>0</v>
      </c>
      <c r="N307" s="101">
        <v>2.6681381702989781E-3</v>
      </c>
      <c r="O307" s="101">
        <v>1.1988997514217252E-2</v>
      </c>
      <c r="P307" s="101">
        <v>2.092149894447529E-2</v>
      </c>
      <c r="Q307" s="101">
        <v>2.080833942383609E-2</v>
      </c>
      <c r="R307" s="101">
        <v>1.2941348763506784E-2</v>
      </c>
      <c r="S307" s="101">
        <v>1.1603842112913709E-2</v>
      </c>
      <c r="T307" s="101">
        <v>2.65151797195422E-2</v>
      </c>
      <c r="U307" s="101">
        <v>8.1461479955316884E-2</v>
      </c>
      <c r="V307" s="101">
        <v>0.23959746912926522</v>
      </c>
      <c r="W307" s="101">
        <v>0.43865695629773949</v>
      </c>
      <c r="X307" s="101">
        <v>0.5972084025418376</v>
      </c>
      <c r="Y307" s="101">
        <v>0.59785565470238844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9.5169106180116472E-4</v>
      </c>
      <c r="D308" s="104">
        <v>1.7580472467843778E-4</v>
      </c>
      <c r="E308" s="104">
        <v>9.7037041360677523E-5</v>
      </c>
      <c r="F308" s="104">
        <v>0</v>
      </c>
      <c r="G308" s="104">
        <v>8.9089561379077556E-5</v>
      </c>
      <c r="H308" s="104">
        <v>9.9247888905725997E-5</v>
      </c>
      <c r="I308" s="104">
        <v>7.5717362932536535E-4</v>
      </c>
      <c r="J308" s="104">
        <v>1.6155260241475077E-3</v>
      </c>
      <c r="K308" s="104">
        <v>3.893042230636191E-4</v>
      </c>
      <c r="L308" s="104">
        <v>0</v>
      </c>
      <c r="M308" s="104">
        <v>0</v>
      </c>
      <c r="N308" s="104">
        <v>3.337641298259774E-4</v>
      </c>
      <c r="O308" s="104">
        <v>6.7560765254649996E-4</v>
      </c>
      <c r="P308" s="104">
        <v>1.8311352259012871E-3</v>
      </c>
      <c r="Q308" s="104">
        <v>1.6403804608768014E-3</v>
      </c>
      <c r="R308" s="104">
        <v>1.1212402561411015E-3</v>
      </c>
      <c r="S308" s="104">
        <v>9.0822928874584839E-4</v>
      </c>
      <c r="T308" s="104">
        <v>2.7431027573443078E-3</v>
      </c>
      <c r="U308" s="104">
        <v>8.9170363740680592E-3</v>
      </c>
      <c r="V308" s="104">
        <v>3.2713728486863519E-2</v>
      </c>
      <c r="W308" s="104">
        <v>5.7760210413590217E-2</v>
      </c>
      <c r="X308" s="104">
        <v>0.11165198737669078</v>
      </c>
      <c r="Y308" s="104">
        <v>0.13009202673156045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2.2220512217184412E-4</v>
      </c>
      <c r="D309" s="98">
        <v>4.0151445320447356E-5</v>
      </c>
      <c r="E309" s="98">
        <v>2.7072059213976581E-5</v>
      </c>
      <c r="F309" s="98">
        <v>0</v>
      </c>
      <c r="G309" s="98">
        <v>1.810723967686258E-5</v>
      </c>
      <c r="H309" s="98">
        <v>2.7191268408471377E-5</v>
      </c>
      <c r="I309" s="98">
        <v>1.6863094963667194E-4</v>
      </c>
      <c r="J309" s="98">
        <v>4.1229747622871391E-4</v>
      </c>
      <c r="K309" s="98">
        <v>9.1911279444512487E-5</v>
      </c>
      <c r="L309" s="98">
        <v>0</v>
      </c>
      <c r="M309" s="98">
        <v>0</v>
      </c>
      <c r="N309" s="98">
        <v>5.2868755470295259E-5</v>
      </c>
      <c r="O309" s="98">
        <v>1.1521501537031216E-4</v>
      </c>
      <c r="P309" s="98">
        <v>3.2130975371034661E-4</v>
      </c>
      <c r="Q309" s="98">
        <v>4.3703624964093235E-4</v>
      </c>
      <c r="R309" s="98">
        <v>2.8974404933152837E-4</v>
      </c>
      <c r="S309" s="98">
        <v>2.2132049104374256E-4</v>
      </c>
      <c r="T309" s="98">
        <v>6.8629812991456804E-4</v>
      </c>
      <c r="U309" s="98">
        <v>2.1912947106052173E-3</v>
      </c>
      <c r="V309" s="98">
        <v>8.7429748950750771E-3</v>
      </c>
      <c r="W309" s="98">
        <v>1.2309233330293592E-2</v>
      </c>
      <c r="X309" s="98">
        <v>2.8208641617376889E-2</v>
      </c>
      <c r="Y309" s="98">
        <v>4.1011167764419473E-2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7.2948593962932063E-4</v>
      </c>
      <c r="D310" s="98">
        <v>1.3565327935799042E-4</v>
      </c>
      <c r="E310" s="98">
        <v>6.9964982146700946E-5</v>
      </c>
      <c r="F310" s="98">
        <v>0</v>
      </c>
      <c r="G310" s="98">
        <v>7.0982321702214976E-5</v>
      </c>
      <c r="H310" s="98">
        <v>7.2056620497254614E-5</v>
      </c>
      <c r="I310" s="98">
        <v>5.8854267968869341E-4</v>
      </c>
      <c r="J310" s="98">
        <v>1.2032285479187939E-3</v>
      </c>
      <c r="K310" s="98">
        <v>2.9739294361910663E-4</v>
      </c>
      <c r="L310" s="98">
        <v>0</v>
      </c>
      <c r="M310" s="98">
        <v>0</v>
      </c>
      <c r="N310" s="98">
        <v>2.8089537435568217E-4</v>
      </c>
      <c r="O310" s="98">
        <v>5.6039263717618784E-4</v>
      </c>
      <c r="P310" s="98">
        <v>1.5098254721909404E-3</v>
      </c>
      <c r="Q310" s="98">
        <v>1.2033442112358691E-3</v>
      </c>
      <c r="R310" s="98">
        <v>8.3149620680957319E-4</v>
      </c>
      <c r="S310" s="98">
        <v>6.8690879770210583E-4</v>
      </c>
      <c r="T310" s="98">
        <v>2.0568046274297399E-3</v>
      </c>
      <c r="U310" s="98">
        <v>6.7257416634628414E-3</v>
      </c>
      <c r="V310" s="98">
        <v>2.3970753591788442E-2</v>
      </c>
      <c r="W310" s="98">
        <v>4.5450977083296623E-2</v>
      </c>
      <c r="X310" s="98">
        <v>8.3443345759313892E-2</v>
      </c>
      <c r="Y310" s="98">
        <v>8.9080858967140977E-2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6.6946199716063949E-3</v>
      </c>
      <c r="D311" s="122">
        <v>9.1687328494690652E-3</v>
      </c>
      <c r="E311" s="122">
        <v>7.4908896648950563E-3</v>
      </c>
      <c r="F311" s="122">
        <v>7.9960908942179835E-3</v>
      </c>
      <c r="G311" s="122">
        <v>5.0728021705019818E-3</v>
      </c>
      <c r="H311" s="122">
        <v>7.0532664556734112E-3</v>
      </c>
      <c r="I311" s="122">
        <v>6.4857152620274592E-3</v>
      </c>
      <c r="J311" s="122">
        <v>5.8344361811336091E-3</v>
      </c>
      <c r="K311" s="122">
        <v>1.9274442976826248E-3</v>
      </c>
      <c r="L311" s="122">
        <v>0</v>
      </c>
      <c r="M311" s="122">
        <v>0</v>
      </c>
      <c r="N311" s="122">
        <v>9.1400734908315766E-4</v>
      </c>
      <c r="O311" s="122">
        <v>3.8920179661728954E-3</v>
      </c>
      <c r="P311" s="122">
        <v>6.3427332709953387E-3</v>
      </c>
      <c r="Q311" s="122">
        <v>5.5928969672510605E-3</v>
      </c>
      <c r="R311" s="122">
        <v>3.4383041753667429E-3</v>
      </c>
      <c r="S311" s="122">
        <v>3.8714646100304188E-3</v>
      </c>
      <c r="T311" s="122">
        <v>9.5783670544273367E-3</v>
      </c>
      <c r="U311" s="122">
        <v>2.9832691586939516E-2</v>
      </c>
      <c r="V311" s="122">
        <v>0.12303905506810417</v>
      </c>
      <c r="W311" s="122">
        <v>0.22743582051944927</v>
      </c>
      <c r="X311" s="122">
        <v>0.29947128361612074</v>
      </c>
      <c r="Y311" s="122">
        <v>0.28002332648106154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5.6648852801303535E-3</v>
      </c>
      <c r="D312" s="98">
        <v>9.1687328494690652E-3</v>
      </c>
      <c r="E312" s="98">
        <v>7.4908896648950563E-3</v>
      </c>
      <c r="F312" s="98">
        <v>6.7888772469626331E-3</v>
      </c>
      <c r="G312" s="98">
        <v>3.8544512976696177E-3</v>
      </c>
      <c r="H312" s="98">
        <v>5.4587611632420626E-3</v>
      </c>
      <c r="I312" s="98">
        <v>4.771548975034727E-3</v>
      </c>
      <c r="J312" s="98">
        <v>4.1610578664047146E-3</v>
      </c>
      <c r="K312" s="98">
        <v>1.203588903610737E-3</v>
      </c>
      <c r="L312" s="98">
        <v>0</v>
      </c>
      <c r="M312" s="98">
        <v>0</v>
      </c>
      <c r="N312" s="98">
        <v>4.8137070846065934E-4</v>
      </c>
      <c r="O312" s="98">
        <v>2.7174485546286819E-3</v>
      </c>
      <c r="P312" s="98">
        <v>2.7183356800457481E-3</v>
      </c>
      <c r="Q312" s="98">
        <v>2.4779331139506726E-3</v>
      </c>
      <c r="R312" s="98">
        <v>1.5593179222636246E-3</v>
      </c>
      <c r="S312" s="98">
        <v>2.4754601283633344E-3</v>
      </c>
      <c r="T312" s="98">
        <v>5.5836801246554151E-3</v>
      </c>
      <c r="U312" s="98">
        <v>1.594181877809055E-2</v>
      </c>
      <c r="V312" s="98">
        <v>4.9783424570449451E-2</v>
      </c>
      <c r="W312" s="98">
        <v>0.10315256007115504</v>
      </c>
      <c r="X312" s="98">
        <v>0.10922059955975277</v>
      </c>
      <c r="Y312" s="98">
        <v>0.11273552777063721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1.0297346914760418E-3</v>
      </c>
      <c r="D313" s="33">
        <v>0</v>
      </c>
      <c r="E313" s="33">
        <v>0</v>
      </c>
      <c r="F313" s="33">
        <v>1.2072136472553508E-3</v>
      </c>
      <c r="G313" s="33">
        <v>1.2183508728323637E-3</v>
      </c>
      <c r="H313" s="33">
        <v>1.5945052924313489E-3</v>
      </c>
      <c r="I313" s="33">
        <v>1.7141662869927324E-3</v>
      </c>
      <c r="J313" s="33">
        <v>1.6733783147288947E-3</v>
      </c>
      <c r="K313" s="33">
        <v>7.2385539407188778E-4</v>
      </c>
      <c r="L313" s="33">
        <v>0</v>
      </c>
      <c r="M313" s="33">
        <v>0</v>
      </c>
      <c r="N313" s="33">
        <v>4.3263664062249827E-4</v>
      </c>
      <c r="O313" s="33">
        <v>1.1745694115442137E-3</v>
      </c>
      <c r="P313" s="33">
        <v>3.6243975909495906E-3</v>
      </c>
      <c r="Q313" s="33">
        <v>3.1149638533003884E-3</v>
      </c>
      <c r="R313" s="33">
        <v>1.8789862531031183E-3</v>
      </c>
      <c r="S313" s="33">
        <v>1.3960044816670844E-3</v>
      </c>
      <c r="T313" s="33">
        <v>3.9946869297719217E-3</v>
      </c>
      <c r="U313" s="33">
        <v>1.3890872808848966E-2</v>
      </c>
      <c r="V313" s="33">
        <v>7.3255630497654725E-2</v>
      </c>
      <c r="W313" s="33">
        <v>0.12428326044829424</v>
      </c>
      <c r="X313" s="33">
        <v>0.19025068405636794</v>
      </c>
      <c r="Y313" s="33">
        <v>0.16728779871042435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0.63889147540905444</v>
      </c>
      <c r="D315" s="154">
        <f t="shared" si="118"/>
        <v>0.64138440005159081</v>
      </c>
      <c r="E315" s="154">
        <f t="shared" si="118"/>
        <v>0.64809641190773148</v>
      </c>
      <c r="F315" s="154">
        <f t="shared" si="118"/>
        <v>0.65284637168356396</v>
      </c>
      <c r="G315" s="154">
        <f t="shared" si="118"/>
        <v>0.65903156289696563</v>
      </c>
      <c r="H315" s="154">
        <f t="shared" si="118"/>
        <v>0.66359871265368997</v>
      </c>
      <c r="I315" s="154">
        <f t="shared" si="118"/>
        <v>0.67283945215959884</v>
      </c>
      <c r="J315" s="154">
        <f t="shared" si="118"/>
        <v>0.67680360159893949</v>
      </c>
      <c r="K315" s="154">
        <f t="shared" si="118"/>
        <v>0.68332116403699439</v>
      </c>
      <c r="L315" s="154" t="str">
        <f t="shared" si="118"/>
        <v/>
      </c>
      <c r="M315" s="154" t="str">
        <f t="shared" si="118"/>
        <v/>
      </c>
      <c r="N315" s="154">
        <f t="shared" si="118"/>
        <v>0.71795525221833367</v>
      </c>
      <c r="O315" s="154">
        <f t="shared" si="118"/>
        <v>0.71266211872839769</v>
      </c>
      <c r="P315" s="154">
        <f t="shared" si="118"/>
        <v>0.71697063931604899</v>
      </c>
      <c r="Q315" s="154">
        <f t="shared" si="118"/>
        <v>0.73398858364068309</v>
      </c>
      <c r="R315" s="154">
        <f t="shared" ref="R315:V315" si="119">IF(R297=0,"",R297/R279)</f>
        <v>0.75591285965160426</v>
      </c>
      <c r="S315" s="154">
        <f t="shared" si="119"/>
        <v>0.78319376503732796</v>
      </c>
      <c r="T315" s="154">
        <f t="shared" si="119"/>
        <v>0.82453661099345488</v>
      </c>
      <c r="U315" s="154">
        <f t="shared" si="119"/>
        <v>0.87584889286119605</v>
      </c>
      <c r="V315" s="154">
        <f t="shared" si="119"/>
        <v>0.85608010568799631</v>
      </c>
      <c r="W315" s="154">
        <f t="shared" ref="W315:Y315" si="120">IF(W297=0,"",W297/W279)</f>
        <v>0.96515858453096814</v>
      </c>
      <c r="X315" s="154">
        <f t="shared" si="120"/>
        <v>0.96352829309582744</v>
      </c>
      <c r="Y315" s="154">
        <f t="shared" si="120"/>
        <v>0.93672035797908582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0.64810630027291705</v>
      </c>
      <c r="D316" s="155">
        <f t="shared" si="121"/>
        <v>0.65362687998079461</v>
      </c>
      <c r="E316" s="155">
        <f t="shared" si="121"/>
        <v>0.65913208307848148</v>
      </c>
      <c r="F316" s="155">
        <f t="shared" si="121"/>
        <v>0.66463465335665395</v>
      </c>
      <c r="G316" s="155">
        <f t="shared" si="121"/>
        <v>0.67012307283858652</v>
      </c>
      <c r="H316" s="155">
        <f t="shared" si="121"/>
        <v>0.67559879479216933</v>
      </c>
      <c r="I316" s="155">
        <f t="shared" si="121"/>
        <v>0.68105902840103205</v>
      </c>
      <c r="J316" s="155">
        <f t="shared" si="121"/>
        <v>0.68649223920919722</v>
      </c>
      <c r="K316" s="155">
        <f t="shared" si="121"/>
        <v>0.69188869576299783</v>
      </c>
      <c r="L316" s="155" t="str">
        <f t="shared" si="121"/>
        <v/>
      </c>
      <c r="M316" s="155" t="str">
        <f t="shared" si="121"/>
        <v/>
      </c>
      <c r="N316" s="155">
        <f t="shared" si="121"/>
        <v>0.70452981251975566</v>
      </c>
      <c r="O316" s="155">
        <f t="shared" si="121"/>
        <v>0.70657127180260804</v>
      </c>
      <c r="P316" s="155">
        <f t="shared" si="121"/>
        <v>0.70976839010906112</v>
      </c>
      <c r="Q316" s="155">
        <f t="shared" si="121"/>
        <v>0.71973216219069314</v>
      </c>
      <c r="R316" s="155">
        <f t="shared" ref="R316:V316" si="122">IF(R298=0,"",R298/R280)</f>
        <v>0.7430684148800345</v>
      </c>
      <c r="S316" s="155">
        <f t="shared" si="122"/>
        <v>0.7745068474907072</v>
      </c>
      <c r="T316" s="155">
        <f t="shared" si="122"/>
        <v>0.80972746035935272</v>
      </c>
      <c r="U316" s="155">
        <f t="shared" si="122"/>
        <v>0.84444989421638472</v>
      </c>
      <c r="V316" s="155">
        <f t="shared" si="122"/>
        <v>0.87438957523052974</v>
      </c>
      <c r="W316" s="155">
        <f t="shared" ref="W316:Y316" si="123">IF(W298=0,"",W298/W280)</f>
        <v>0.89869908761758088</v>
      </c>
      <c r="X316" s="155">
        <f t="shared" si="123"/>
        <v>0.91359046012449552</v>
      </c>
      <c r="Y316" s="155">
        <f t="shared" si="123"/>
        <v>0.92763641593934099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0.64810630027291705</v>
      </c>
      <c r="D317" s="156">
        <f t="shared" si="124"/>
        <v>0.65362687998079461</v>
      </c>
      <c r="E317" s="156">
        <f t="shared" si="124"/>
        <v>0.65913208307848148</v>
      </c>
      <c r="F317" s="156">
        <f t="shared" si="124"/>
        <v>0.66463465335665395</v>
      </c>
      <c r="G317" s="156">
        <f t="shared" si="124"/>
        <v>0.67012307283858652</v>
      </c>
      <c r="H317" s="156">
        <f t="shared" si="124"/>
        <v>0.67559879479216933</v>
      </c>
      <c r="I317" s="156">
        <f t="shared" si="124"/>
        <v>0.68105902840103205</v>
      </c>
      <c r="J317" s="156">
        <f t="shared" si="124"/>
        <v>0.68649223920919722</v>
      </c>
      <c r="K317" s="156">
        <f t="shared" si="124"/>
        <v>0.69188869576299783</v>
      </c>
      <c r="L317" s="156" t="str">
        <f t="shared" si="124"/>
        <v/>
      </c>
      <c r="M317" s="156" t="str">
        <f t="shared" si="124"/>
        <v/>
      </c>
      <c r="N317" s="156">
        <f t="shared" si="124"/>
        <v>0.70452981251975566</v>
      </c>
      <c r="O317" s="156">
        <f t="shared" si="124"/>
        <v>0.70657127180260804</v>
      </c>
      <c r="P317" s="156">
        <f t="shared" si="124"/>
        <v>0.70976839010906112</v>
      </c>
      <c r="Q317" s="156">
        <f t="shared" si="124"/>
        <v>0.71973216219069314</v>
      </c>
      <c r="R317" s="156">
        <f t="shared" ref="R317:V317" si="125">IF(R299=0,"",R299/R281)</f>
        <v>0.7430684148800345</v>
      </c>
      <c r="S317" s="156">
        <f t="shared" si="125"/>
        <v>0.7745068474907072</v>
      </c>
      <c r="T317" s="156">
        <f t="shared" si="125"/>
        <v>0.80972746035935272</v>
      </c>
      <c r="U317" s="156">
        <f t="shared" si="125"/>
        <v>0.84444989421638472</v>
      </c>
      <c r="V317" s="156">
        <f t="shared" si="125"/>
        <v>0.87438957523052974</v>
      </c>
      <c r="W317" s="156">
        <f t="shared" ref="W317:Y317" si="126">IF(W299=0,"",W299/W281)</f>
        <v>0.89869908761758088</v>
      </c>
      <c r="X317" s="156">
        <f t="shared" si="126"/>
        <v>0.91359046012449552</v>
      </c>
      <c r="Y317" s="156">
        <f t="shared" si="126"/>
        <v>0.92763641593934099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2.1714733651817451</v>
      </c>
      <c r="D318" s="155">
        <f t="shared" si="127"/>
        <v>2.2588547130186836</v>
      </c>
      <c r="E318" s="155">
        <f t="shared" si="127"/>
        <v>2.3475460752853263</v>
      </c>
      <c r="F318" s="155">
        <f t="shared" si="127"/>
        <v>2.4369497674514977</v>
      </c>
      <c r="G318" s="155">
        <f t="shared" si="127"/>
        <v>2.5275837341301419</v>
      </c>
      <c r="H318" s="155">
        <f t="shared" si="127"/>
        <v>2.6193665743097108</v>
      </c>
      <c r="I318" s="155">
        <f t="shared" si="127"/>
        <v>2.712406859025839</v>
      </c>
      <c r="J318" s="155">
        <f t="shared" si="127"/>
        <v>2.8071911954975586</v>
      </c>
      <c r="K318" s="155">
        <f t="shared" si="127"/>
        <v>2.9041050172155622</v>
      </c>
      <c r="L318" s="155" t="str">
        <f t="shared" si="127"/>
        <v/>
      </c>
      <c r="M318" s="155" t="str">
        <f t="shared" si="127"/>
        <v/>
      </c>
      <c r="N318" s="155">
        <f t="shared" si="127"/>
        <v>3.2484150526112892</v>
      </c>
      <c r="O318" s="155">
        <f t="shared" si="127"/>
        <v>3.3979467126630176</v>
      </c>
      <c r="P318" s="155">
        <f t="shared" si="127"/>
        <v>3.550796895953428</v>
      </c>
      <c r="Q318" s="155">
        <f t="shared" si="127"/>
        <v>3.6681070680995935</v>
      </c>
      <c r="R318" s="155">
        <f t="shared" ref="R318:V318" si="128">IF(R300=0,"",R300/R282)</f>
        <v>3.693525615531867</v>
      </c>
      <c r="S318" s="155">
        <f t="shared" si="128"/>
        <v>3.6963498985798973</v>
      </c>
      <c r="T318" s="155">
        <f t="shared" si="128"/>
        <v>3.699487990855487</v>
      </c>
      <c r="U318" s="155">
        <f t="shared" si="128"/>
        <v>3.7029747600505862</v>
      </c>
      <c r="V318" s="155">
        <f t="shared" si="128"/>
        <v>3.7129383302339773</v>
      </c>
      <c r="W318" s="155">
        <f t="shared" ref="W318:Y318" si="129">IF(W300=0,"",W300/W282)</f>
        <v>3.7456406996447145</v>
      </c>
      <c r="X318" s="155">
        <f t="shared" si="129"/>
        <v>3.7863498254075396</v>
      </c>
      <c r="Y318" s="155">
        <f t="shared" si="129"/>
        <v>3.8322362464421698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2.1714733651817451</v>
      </c>
      <c r="D319" s="156">
        <f t="shared" si="130"/>
        <v>2.2588547130186836</v>
      </c>
      <c r="E319" s="156">
        <f t="shared" si="130"/>
        <v>2.3475460752853263</v>
      </c>
      <c r="F319" s="156">
        <f t="shared" si="130"/>
        <v>2.4369497674514977</v>
      </c>
      <c r="G319" s="156">
        <f t="shared" si="130"/>
        <v>2.5275837341301419</v>
      </c>
      <c r="H319" s="156">
        <f t="shared" si="130"/>
        <v>2.6193665743097108</v>
      </c>
      <c r="I319" s="156">
        <f t="shared" si="130"/>
        <v>2.712406859025839</v>
      </c>
      <c r="J319" s="156">
        <f t="shared" si="130"/>
        <v>2.8071911954975586</v>
      </c>
      <c r="K319" s="156">
        <f t="shared" si="130"/>
        <v>2.9041050172155622</v>
      </c>
      <c r="L319" s="156" t="str">
        <f t="shared" si="130"/>
        <v/>
      </c>
      <c r="M319" s="156" t="str">
        <f t="shared" si="130"/>
        <v/>
      </c>
      <c r="N319" s="156">
        <f t="shared" si="130"/>
        <v>3.2484150526112892</v>
      </c>
      <c r="O319" s="156">
        <f t="shared" si="130"/>
        <v>3.3979467126630176</v>
      </c>
      <c r="P319" s="156">
        <f t="shared" si="130"/>
        <v>3.550796895953428</v>
      </c>
      <c r="Q319" s="156">
        <f t="shared" si="130"/>
        <v>3.6681070680995935</v>
      </c>
      <c r="R319" s="156">
        <f t="shared" ref="R319:V319" si="131">IF(R301=0,"",R301/R283)</f>
        <v>3.693525615531867</v>
      </c>
      <c r="S319" s="156">
        <f t="shared" si="131"/>
        <v>3.6963498985798973</v>
      </c>
      <c r="T319" s="156">
        <f t="shared" si="131"/>
        <v>3.699487990855487</v>
      </c>
      <c r="U319" s="156">
        <f t="shared" si="131"/>
        <v>3.7029747600505862</v>
      </c>
      <c r="V319" s="156">
        <f t="shared" si="131"/>
        <v>3.7129383302339773</v>
      </c>
      <c r="W319" s="156">
        <f t="shared" ref="W319:Y319" si="132">IF(W301=0,"",W301/W283)</f>
        <v>3.7456406996447145</v>
      </c>
      <c r="X319" s="156">
        <f t="shared" si="132"/>
        <v>3.7863498254075396</v>
      </c>
      <c r="Y319" s="156">
        <f t="shared" si="132"/>
        <v>3.8322362464421698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0.58912189999070119</v>
      </c>
      <c r="D320" s="155">
        <f t="shared" si="133"/>
        <v>0.57922076030642178</v>
      </c>
      <c r="E320" s="155">
        <f t="shared" si="133"/>
        <v>0.58564132477209996</v>
      </c>
      <c r="F320" s="155">
        <f t="shared" si="133"/>
        <v>0.58778105799184466</v>
      </c>
      <c r="G320" s="155">
        <f t="shared" si="133"/>
        <v>0.58969072480884899</v>
      </c>
      <c r="H320" s="155">
        <f t="shared" si="133"/>
        <v>0.59178280354849577</v>
      </c>
      <c r="I320" s="155">
        <f t="shared" si="133"/>
        <v>0.60512465472979515</v>
      </c>
      <c r="J320" s="155">
        <f t="shared" si="133"/>
        <v>0.61562236423388417</v>
      </c>
      <c r="K320" s="155">
        <f t="shared" si="133"/>
        <v>0.6122612695107299</v>
      </c>
      <c r="L320" s="155" t="str">
        <f t="shared" si="133"/>
        <v/>
      </c>
      <c r="M320" s="155" t="str">
        <f t="shared" si="133"/>
        <v/>
      </c>
      <c r="N320" s="155">
        <f t="shared" si="133"/>
        <v>0.64123215322281857</v>
      </c>
      <c r="O320" s="155">
        <f t="shared" si="133"/>
        <v>0.64450913119217035</v>
      </c>
      <c r="P320" s="155">
        <f t="shared" si="133"/>
        <v>0.66767443496601098</v>
      </c>
      <c r="Q320" s="155">
        <f t="shared" si="133"/>
        <v>0.681178728320319</v>
      </c>
      <c r="R320" s="155">
        <f t="shared" ref="R320:V320" si="134">IF(R302=0,"",R302/R284)</f>
        <v>0.69535387976882068</v>
      </c>
      <c r="S320" s="155">
        <f t="shared" si="134"/>
        <v>0.7088748731344342</v>
      </c>
      <c r="T320" s="155">
        <f t="shared" si="134"/>
        <v>0.72378833152703326</v>
      </c>
      <c r="U320" s="155">
        <f t="shared" si="134"/>
        <v>0.73451346356689506</v>
      </c>
      <c r="V320" s="155">
        <f t="shared" si="134"/>
        <v>0.74442277238926224</v>
      </c>
      <c r="W320" s="155">
        <f t="shared" ref="W320:Y320" si="135">IF(W302=0,"",W302/W284)</f>
        <v>0.75366507291454043</v>
      </c>
      <c r="X320" s="155">
        <f t="shared" si="135"/>
        <v>0.76863378543390271</v>
      </c>
      <c r="Y320" s="155">
        <f t="shared" si="135"/>
        <v>0.77990101271418555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0.52670030178479621</v>
      </c>
      <c r="D321" s="156">
        <f t="shared" si="136"/>
        <v>0.52996711038006816</v>
      </c>
      <c r="E321" s="156">
        <f t="shared" si="136"/>
        <v>0.53368801982919745</v>
      </c>
      <c r="F321" s="156">
        <f t="shared" si="136"/>
        <v>0.53747085212203483</v>
      </c>
      <c r="G321" s="156">
        <f t="shared" si="136"/>
        <v>0.54167188459149673</v>
      </c>
      <c r="H321" s="156">
        <f t="shared" si="136"/>
        <v>0.54624751342769873</v>
      </c>
      <c r="I321" s="156">
        <f t="shared" si="136"/>
        <v>0.55128552537588182</v>
      </c>
      <c r="J321" s="156">
        <f t="shared" si="136"/>
        <v>0.5571455517453664</v>
      </c>
      <c r="K321" s="156">
        <f t="shared" si="136"/>
        <v>0.56413337374335948</v>
      </c>
      <c r="L321" s="156" t="str">
        <f t="shared" si="136"/>
        <v/>
      </c>
      <c r="M321" s="156" t="str">
        <f t="shared" si="136"/>
        <v/>
      </c>
      <c r="N321" s="156">
        <f t="shared" si="136"/>
        <v>0.61658793783969612</v>
      </c>
      <c r="O321" s="156">
        <f t="shared" si="136"/>
        <v>0.65685880245311024</v>
      </c>
      <c r="P321" s="156">
        <f t="shared" si="136"/>
        <v>0.70569157010955197</v>
      </c>
      <c r="Q321" s="156">
        <f t="shared" si="136"/>
        <v>0.74965871802597872</v>
      </c>
      <c r="R321" s="156">
        <f t="shared" ref="R321:V321" si="137">IF(R303=0,"",R303/R285)</f>
        <v>0.77818363337473384</v>
      </c>
      <c r="S321" s="156">
        <f t="shared" si="137"/>
        <v>0.80474304813355624</v>
      </c>
      <c r="T321" s="156">
        <f t="shared" si="137"/>
        <v>0.82855383749436506</v>
      </c>
      <c r="U321" s="156">
        <f t="shared" si="137"/>
        <v>0.8488328766491603</v>
      </c>
      <c r="V321" s="156">
        <f t="shared" si="137"/>
        <v>0.86479704078991015</v>
      </c>
      <c r="W321" s="156">
        <f t="shared" ref="W321:Y321" si="138">IF(W303=0,"",W303/W285)</f>
        <v>0.8746094621348206</v>
      </c>
      <c r="X321" s="156">
        <f t="shared" si="138"/>
        <v>0.87700521143328691</v>
      </c>
      <c r="Y321" s="156">
        <f t="shared" si="138"/>
        <v>0.87821836024075395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0.58832410451613271</v>
      </c>
      <c r="D325" s="157">
        <f t="shared" si="148"/>
        <v>0.58969703634187709</v>
      </c>
      <c r="E325" s="157">
        <f t="shared" si="148"/>
        <v>0.59120005665874142</v>
      </c>
      <c r="F325" s="157">
        <f t="shared" si="148"/>
        <v>0.59272121163431346</v>
      </c>
      <c r="G325" s="157">
        <f t="shared" si="148"/>
        <v>0.59436318553871637</v>
      </c>
      <c r="H325" s="157">
        <f t="shared" si="148"/>
        <v>0.59611438752153878</v>
      </c>
      <c r="I325" s="157">
        <f t="shared" si="148"/>
        <v>0.59800144852985759</v>
      </c>
      <c r="J325" s="157">
        <f t="shared" si="148"/>
        <v>0.60013115059286459</v>
      </c>
      <c r="K325" s="157">
        <f t="shared" si="148"/>
        <v>0.60259782651147253</v>
      </c>
      <c r="L325" s="157" t="str">
        <f t="shared" si="148"/>
        <v/>
      </c>
      <c r="M325" s="157" t="str">
        <f t="shared" si="148"/>
        <v/>
      </c>
      <c r="N325" s="157">
        <f t="shared" si="148"/>
        <v>0.61971613161730466</v>
      </c>
      <c r="O325" s="157">
        <f t="shared" si="148"/>
        <v>0.63327296769189756</v>
      </c>
      <c r="P325" s="157">
        <f t="shared" si="148"/>
        <v>0.65085341997999835</v>
      </c>
      <c r="Q325" s="157">
        <f t="shared" si="148"/>
        <v>0.66781481603025417</v>
      </c>
      <c r="R325" s="157">
        <f t="shared" ref="R325:V325" si="149">IF(R307=0,"",R307/R289)</f>
        <v>0.67929326025316838</v>
      </c>
      <c r="S325" s="157">
        <f t="shared" si="149"/>
        <v>0.69041389418125132</v>
      </c>
      <c r="T325" s="157">
        <f t="shared" si="149"/>
        <v>0.70144822604160129</v>
      </c>
      <c r="U325" s="157">
        <f t="shared" si="149"/>
        <v>0.71250718092189558</v>
      </c>
      <c r="V325" s="157">
        <f t="shared" si="149"/>
        <v>0.72337132212914335</v>
      </c>
      <c r="W325" s="157">
        <f t="shared" ref="W325:Y325" si="150">IF(W307=0,"",W307/W289)</f>
        <v>0.73329388721492972</v>
      </c>
      <c r="X325" s="157">
        <f t="shared" si="150"/>
        <v>0.7444764939378623</v>
      </c>
      <c r="Y325" s="157">
        <f t="shared" si="150"/>
        <v>0.75490918633010851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0.85956493421358704</v>
      </c>
      <c r="D326" s="158">
        <f t="shared" si="151"/>
        <v>0.86288110395254991</v>
      </c>
      <c r="E326" s="158">
        <f t="shared" si="151"/>
        <v>0.83828453343391118</v>
      </c>
      <c r="F326" s="158" t="str">
        <f t="shared" si="151"/>
        <v/>
      </c>
      <c r="G326" s="158">
        <f t="shared" si="151"/>
        <v>0.87818595167008029</v>
      </c>
      <c r="H326" s="158">
        <f t="shared" si="151"/>
        <v>0.84343685336604868</v>
      </c>
      <c r="I326" s="158">
        <f t="shared" si="151"/>
        <v>0.8697810995114319</v>
      </c>
      <c r="J326" s="158">
        <f t="shared" si="151"/>
        <v>0.8546667660079702</v>
      </c>
      <c r="K326" s="158">
        <f t="shared" si="151"/>
        <v>0.86527813037078882</v>
      </c>
      <c r="L326" s="158" t="str">
        <f t="shared" si="151"/>
        <v/>
      </c>
      <c r="M326" s="158" t="str">
        <f t="shared" si="151"/>
        <v/>
      </c>
      <c r="N326" s="158">
        <f t="shared" si="151"/>
        <v>0.91140932769487581</v>
      </c>
      <c r="O326" s="158">
        <f t="shared" si="151"/>
        <v>0.91011960623818466</v>
      </c>
      <c r="P326" s="158">
        <f t="shared" si="151"/>
        <v>0.91396816940629833</v>
      </c>
      <c r="Q326" s="158">
        <f t="shared" si="151"/>
        <v>0.88298288966321226</v>
      </c>
      <c r="R326" s="158">
        <f t="shared" ref="R326:V326" si="152">IF(R308=0,"",R308/R290)</f>
        <v>0.89126408110588939</v>
      </c>
      <c r="S326" s="158">
        <f t="shared" si="152"/>
        <v>0.90149436454727749</v>
      </c>
      <c r="T326" s="158">
        <f t="shared" si="152"/>
        <v>0.90376154709908074</v>
      </c>
      <c r="U326" s="158">
        <f t="shared" si="152"/>
        <v>0.90978915259476112</v>
      </c>
      <c r="V326" s="158">
        <f t="shared" si="152"/>
        <v>0.90727360483266206</v>
      </c>
      <c r="W326" s="158">
        <f t="shared" ref="W326:Y326" si="153">IF(W308=0,"",W308/W290)</f>
        <v>0.92806572418425459</v>
      </c>
      <c r="X326" s="158">
        <f t="shared" si="153"/>
        <v>0.92020424034371573</v>
      </c>
      <c r="Y326" s="158">
        <f t="shared" si="153"/>
        <v>0.90715368948942188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0.58832410451613271</v>
      </c>
      <c r="D327" s="156">
        <f t="shared" si="154"/>
        <v>0.58969703634187709</v>
      </c>
      <c r="E327" s="156">
        <f t="shared" si="154"/>
        <v>0.59120005665874142</v>
      </c>
      <c r="F327" s="156" t="str">
        <f t="shared" si="154"/>
        <v/>
      </c>
      <c r="G327" s="156">
        <f t="shared" si="154"/>
        <v>0.59436318553871637</v>
      </c>
      <c r="H327" s="156">
        <f t="shared" si="154"/>
        <v>0.59611438752153878</v>
      </c>
      <c r="I327" s="156">
        <f t="shared" si="154"/>
        <v>0.59800144852985759</v>
      </c>
      <c r="J327" s="156">
        <f t="shared" si="154"/>
        <v>0.60013115059286459</v>
      </c>
      <c r="K327" s="156">
        <f t="shared" si="154"/>
        <v>0.60259782651147253</v>
      </c>
      <c r="L327" s="156" t="str">
        <f t="shared" si="154"/>
        <v/>
      </c>
      <c r="M327" s="156" t="str">
        <f t="shared" si="154"/>
        <v/>
      </c>
      <c r="N327" s="156">
        <f t="shared" si="154"/>
        <v>0.61971613161730466</v>
      </c>
      <c r="O327" s="156">
        <f t="shared" si="154"/>
        <v>0.63327296769189756</v>
      </c>
      <c r="P327" s="156">
        <f t="shared" si="154"/>
        <v>0.65085341997999835</v>
      </c>
      <c r="Q327" s="156">
        <f t="shared" si="154"/>
        <v>0.66781481603025417</v>
      </c>
      <c r="R327" s="156">
        <f t="shared" ref="R327:V327" si="155">IF(R309=0,"",R309/R291)</f>
        <v>0.67929326025316838</v>
      </c>
      <c r="S327" s="156">
        <f t="shared" si="155"/>
        <v>0.69041389418125132</v>
      </c>
      <c r="T327" s="156">
        <f t="shared" si="155"/>
        <v>0.70144822604160129</v>
      </c>
      <c r="U327" s="156">
        <f t="shared" si="155"/>
        <v>0.71250718092189547</v>
      </c>
      <c r="V327" s="156">
        <f t="shared" si="155"/>
        <v>0.72337132212914335</v>
      </c>
      <c r="W327" s="156">
        <f t="shared" ref="W327:Y327" si="156">IF(W309=0,"",W309/W291)</f>
        <v>0.73329388721492972</v>
      </c>
      <c r="X327" s="156">
        <f t="shared" si="156"/>
        <v>0.7444764939378623</v>
      </c>
      <c r="Y327" s="156">
        <f t="shared" si="156"/>
        <v>0.75490918633010851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 t="str">
        <f t="shared" si="157"/>
        <v/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 t="str">
        <f t="shared" si="157"/>
        <v/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0.60029480843164418</v>
      </c>
      <c r="D329" s="155">
        <f t="shared" si="160"/>
        <v>0.57996727602564158</v>
      </c>
      <c r="E329" s="155">
        <f t="shared" si="160"/>
        <v>0.58030434550252152</v>
      </c>
      <c r="F329" s="155">
        <f t="shared" si="160"/>
        <v>0.60118714473106116</v>
      </c>
      <c r="G329" s="155">
        <f t="shared" si="160"/>
        <v>0.61452487784757681</v>
      </c>
      <c r="H329" s="155">
        <f t="shared" si="160"/>
        <v>0.61294524991680688</v>
      </c>
      <c r="I329" s="155">
        <f t="shared" si="160"/>
        <v>0.61917592434490543</v>
      </c>
      <c r="J329" s="155">
        <f t="shared" si="160"/>
        <v>0.6231742837267068</v>
      </c>
      <c r="K329" s="155">
        <f t="shared" si="160"/>
        <v>0.63782667418687988</v>
      </c>
      <c r="L329" s="155" t="str">
        <f t="shared" si="160"/>
        <v/>
      </c>
      <c r="M329" s="155" t="str">
        <f t="shared" si="160"/>
        <v/>
      </c>
      <c r="N329" s="155">
        <f t="shared" si="160"/>
        <v>0.65738440846051882</v>
      </c>
      <c r="O329" s="155">
        <f t="shared" si="160"/>
        <v>0.62943933362600368</v>
      </c>
      <c r="P329" s="155">
        <f t="shared" si="160"/>
        <v>0.6805403243186684</v>
      </c>
      <c r="Q329" s="155">
        <f t="shared" si="160"/>
        <v>0.68187736336736238</v>
      </c>
      <c r="R329" s="155">
        <f t="shared" ref="R329:V329" si="161">IF(R311=0,"",R311/R293)</f>
        <v>0.68606447523285519</v>
      </c>
      <c r="S329" s="155">
        <f t="shared" si="161"/>
        <v>0.65505921651307242</v>
      </c>
      <c r="T329" s="155">
        <f t="shared" si="161"/>
        <v>0.67379060895896581</v>
      </c>
      <c r="U329" s="155">
        <f t="shared" si="161"/>
        <v>0.69173608330474035</v>
      </c>
      <c r="V329" s="155">
        <f t="shared" si="161"/>
        <v>0.73028047009813235</v>
      </c>
      <c r="W329" s="155">
        <f t="shared" ref="W329:Y329" si="162">IF(W311=0,"",W311/W293)</f>
        <v>0.72193370595386275</v>
      </c>
      <c r="X329" s="155">
        <f t="shared" si="162"/>
        <v>0.74993058443252514</v>
      </c>
      <c r="Y329" s="155">
        <f t="shared" si="162"/>
        <v>0.74202112717224489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0.57963023690877402</v>
      </c>
      <c r="D330" s="156">
        <f t="shared" si="163"/>
        <v>0.57996727602564158</v>
      </c>
      <c r="E330" s="156">
        <f t="shared" si="163"/>
        <v>0.58030434550252152</v>
      </c>
      <c r="F330" s="156">
        <f t="shared" si="163"/>
        <v>0.58064141911940292</v>
      </c>
      <c r="G330" s="156">
        <f t="shared" si="163"/>
        <v>0.58097852069606981</v>
      </c>
      <c r="H330" s="156">
        <f t="shared" si="163"/>
        <v>0.58131564731728391</v>
      </c>
      <c r="I330" s="156">
        <f t="shared" si="163"/>
        <v>0.58165280485224036</v>
      </c>
      <c r="J330" s="156">
        <f t="shared" si="163"/>
        <v>0.5819900173449617</v>
      </c>
      <c r="K330" s="156">
        <f t="shared" si="163"/>
        <v>0.58232730523919041</v>
      </c>
      <c r="L330" s="156" t="str">
        <f t="shared" si="163"/>
        <v/>
      </c>
      <c r="M330" s="156" t="str">
        <f t="shared" si="163"/>
        <v/>
      </c>
      <c r="N330" s="156">
        <f t="shared" si="163"/>
        <v>0.58306409696316042</v>
      </c>
      <c r="O330" s="156">
        <f t="shared" si="163"/>
        <v>0.58314969019855534</v>
      </c>
      <c r="P330" s="156">
        <f t="shared" si="163"/>
        <v>0.58338852397230723</v>
      </c>
      <c r="Q330" s="156">
        <f t="shared" si="163"/>
        <v>0.58436063322412057</v>
      </c>
      <c r="R330" s="156">
        <f t="shared" ref="R330:V330" si="164">IF(R312=0,"",R312/R294)</f>
        <v>0.58691412216620842</v>
      </c>
      <c r="S330" s="156">
        <f t="shared" si="164"/>
        <v>0.59051611010494065</v>
      </c>
      <c r="T330" s="156">
        <f t="shared" si="164"/>
        <v>0.59446819712148657</v>
      </c>
      <c r="U330" s="156">
        <f t="shared" si="164"/>
        <v>0.59807198329702571</v>
      </c>
      <c r="V330" s="156">
        <f t="shared" si="164"/>
        <v>0.60062906871273192</v>
      </c>
      <c r="W330" s="156">
        <f t="shared" ref="W330:Y330" si="165">IF(W312=0,"",W312/W294)</f>
        <v>0.60185802337799288</v>
      </c>
      <c r="X330" s="156">
        <f t="shared" si="165"/>
        <v>0.60225595015115652</v>
      </c>
      <c r="Y330" s="156">
        <f t="shared" si="165"/>
        <v>0.60229574282847287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0.74675486926598822</v>
      </c>
      <c r="D331" s="159" t="str">
        <f t="shared" si="166"/>
        <v/>
      </c>
      <c r="E331" s="159" t="str">
        <f t="shared" si="166"/>
        <v/>
      </c>
      <c r="F331" s="159">
        <f t="shared" si="166"/>
        <v>0.7505346782806499</v>
      </c>
      <c r="G331" s="159">
        <f t="shared" si="166"/>
        <v>0.75187193095993299</v>
      </c>
      <c r="H331" s="159">
        <f t="shared" si="166"/>
        <v>0.75325659702505676</v>
      </c>
      <c r="I331" s="159">
        <f t="shared" si="166"/>
        <v>0.75469978781396618</v>
      </c>
      <c r="J331" s="159">
        <f t="shared" si="166"/>
        <v>0.75624702255627207</v>
      </c>
      <c r="K331" s="159">
        <f t="shared" si="166"/>
        <v>0.75793700457012536</v>
      </c>
      <c r="L331" s="159" t="str">
        <f t="shared" si="166"/>
        <v/>
      </c>
      <c r="M331" s="159" t="str">
        <f t="shared" si="166"/>
        <v/>
      </c>
      <c r="N331" s="159">
        <f t="shared" si="166"/>
        <v>0.76602453515391922</v>
      </c>
      <c r="O331" s="159">
        <f t="shared" si="166"/>
        <v>0.77103921810814724</v>
      </c>
      <c r="P331" s="159">
        <f t="shared" si="166"/>
        <v>0.77767092792985426</v>
      </c>
      <c r="Q331" s="159">
        <f t="shared" si="166"/>
        <v>0.78625242512262494</v>
      </c>
      <c r="R331" s="159">
        <f t="shared" ref="R331:V331" si="167">IF(R313=0,"",R313/R295)</f>
        <v>0.79792979110605367</v>
      </c>
      <c r="S331" s="159">
        <f t="shared" si="167"/>
        <v>0.81254198791751731</v>
      </c>
      <c r="T331" s="159">
        <f t="shared" si="167"/>
        <v>0.8282728202001074</v>
      </c>
      <c r="U331" s="159">
        <f t="shared" si="167"/>
        <v>0.84330609259695843</v>
      </c>
      <c r="V331" s="159">
        <f t="shared" si="167"/>
        <v>0.85582560975118427</v>
      </c>
      <c r="W331" s="159">
        <f t="shared" ref="W331:Y331" si="168">IF(W313=0,"",W313/W295)</f>
        <v>0.86520034251252065</v>
      </c>
      <c r="X331" s="159">
        <f t="shared" si="168"/>
        <v>0.87279146526977536</v>
      </c>
      <c r="Y331" s="159">
        <f t="shared" si="168"/>
        <v>0.87952324123371739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3.780264655406676E-2</v>
      </c>
      <c r="D333" s="117">
        <f t="shared" si="169"/>
        <v>6.0857801377743909E-2</v>
      </c>
      <c r="E333" s="117">
        <f t="shared" si="169"/>
        <v>4.3337034735090915E-2</v>
      </c>
      <c r="F333" s="117">
        <f t="shared" si="169"/>
        <v>3.8500451392390431E-2</v>
      </c>
      <c r="G333" s="117">
        <f t="shared" si="169"/>
        <v>2.3763493935210857E-2</v>
      </c>
      <c r="H333" s="117">
        <f t="shared" si="169"/>
        <v>3.3685820913233314E-2</v>
      </c>
      <c r="I333" s="117">
        <f t="shared" si="169"/>
        <v>2.3351088824800241E-2</v>
      </c>
      <c r="J333" s="117">
        <f t="shared" si="169"/>
        <v>2.0127341816132564E-2</v>
      </c>
      <c r="K333" s="117">
        <f t="shared" si="169"/>
        <v>6.7471853897840463E-3</v>
      </c>
      <c r="L333" s="117">
        <f t="shared" si="169"/>
        <v>0</v>
      </c>
      <c r="M333" s="117">
        <f t="shared" si="169"/>
        <v>0</v>
      </c>
      <c r="N333" s="117">
        <f t="shared" si="169"/>
        <v>2.857012955106097E-3</v>
      </c>
      <c r="O333" s="117">
        <f t="shared" si="169"/>
        <v>1.5637607788382097E-2</v>
      </c>
      <c r="P333" s="117">
        <f t="shared" si="169"/>
        <v>1.5593946152654801E-2</v>
      </c>
      <c r="Q333" s="117">
        <f t="shared" si="169"/>
        <v>1.280357816121833E-2</v>
      </c>
      <c r="R333" s="117">
        <f t="shared" ref="R333:V333" si="170">R334+R336+R338+R347</f>
        <v>8.91710081561513E-3</v>
      </c>
      <c r="S333" s="117">
        <f t="shared" si="170"/>
        <v>1.4277416867411893E-2</v>
      </c>
      <c r="T333" s="117">
        <f t="shared" si="170"/>
        <v>3.2334444055241655E-2</v>
      </c>
      <c r="U333" s="117">
        <f t="shared" si="170"/>
        <v>8.8863281794794025E-2</v>
      </c>
      <c r="V333" s="117">
        <f t="shared" si="170"/>
        <v>0.24313189925777451</v>
      </c>
      <c r="W333" s="117">
        <f t="shared" ref="W333:Y333" si="171">W334+W336+W338+W347</f>
        <v>0.48188325885123828</v>
      </c>
      <c r="X333" s="117">
        <f t="shared" si="171"/>
        <v>0.50319508363533294</v>
      </c>
      <c r="Y333" s="117">
        <f t="shared" si="171"/>
        <v>0.53597231127132494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1.1982918641422282E-2</v>
      </c>
      <c r="D338" s="122">
        <v>1.9092328411744724E-2</v>
      </c>
      <c r="E338" s="122">
        <v>9.2343042884135244E-3</v>
      </c>
      <c r="F338" s="122">
        <v>7.6116171257347917E-3</v>
      </c>
      <c r="G338" s="122">
        <v>6.2362326499996994E-3</v>
      </c>
      <c r="H338" s="122">
        <v>8.8777122929056939E-3</v>
      </c>
      <c r="I338" s="122">
        <v>1.6786825323273954E-3</v>
      </c>
      <c r="J338" s="122">
        <v>1.2387407289268461E-3</v>
      </c>
      <c r="K338" s="122">
        <v>1.2868088093879889E-3</v>
      </c>
      <c r="L338" s="122">
        <v>0</v>
      </c>
      <c r="M338" s="122">
        <v>0</v>
      </c>
      <c r="N338" s="122">
        <v>6.7591618498910654E-4</v>
      </c>
      <c r="O338" s="122">
        <v>3.326621248148648E-3</v>
      </c>
      <c r="P338" s="122">
        <v>3.2839822733312118E-3</v>
      </c>
      <c r="Q338" s="122">
        <v>1.6009427236107214E-3</v>
      </c>
      <c r="R338" s="122">
        <v>1.8981582971757231E-3</v>
      </c>
      <c r="S338" s="122">
        <v>3.2026202314231647E-3</v>
      </c>
      <c r="T338" s="122">
        <v>7.5200611340088012E-3</v>
      </c>
      <c r="U338" s="122">
        <v>1.8443287705533096E-2</v>
      </c>
      <c r="V338" s="122">
        <v>2.4159187899415589E-2</v>
      </c>
      <c r="W338" s="122">
        <v>2.9092524472212111E-2</v>
      </c>
      <c r="X338" s="122">
        <v>2.4085308691667882E-2</v>
      </c>
      <c r="Y338" s="122">
        <v>4.147653824598737E-2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1.1982918641422282E-2</v>
      </c>
      <c r="D339" s="98">
        <v>1.9092328411744724E-2</v>
      </c>
      <c r="E339" s="98">
        <v>9.2343042884135244E-3</v>
      </c>
      <c r="F339" s="98">
        <v>7.6116171257347917E-3</v>
      </c>
      <c r="G339" s="98">
        <v>6.2362326499996994E-3</v>
      </c>
      <c r="H339" s="98">
        <v>8.8777122929056939E-3</v>
      </c>
      <c r="I339" s="98">
        <v>1.6786825323273954E-3</v>
      </c>
      <c r="J339" s="98">
        <v>1.2387407289268461E-3</v>
      </c>
      <c r="K339" s="98">
        <v>1.2868088093879889E-3</v>
      </c>
      <c r="L339" s="98">
        <v>0</v>
      </c>
      <c r="M339" s="98">
        <v>0</v>
      </c>
      <c r="N339" s="98">
        <v>6.7591618498910654E-4</v>
      </c>
      <c r="O339" s="98">
        <v>3.326621248148648E-3</v>
      </c>
      <c r="P339" s="98">
        <v>3.2839822733312118E-3</v>
      </c>
      <c r="Q339" s="98">
        <v>1.6009427236107214E-3</v>
      </c>
      <c r="R339" s="98">
        <v>1.8981582971757231E-3</v>
      </c>
      <c r="S339" s="98">
        <v>3.2026202314231647E-3</v>
      </c>
      <c r="T339" s="98">
        <v>7.5200611340088012E-3</v>
      </c>
      <c r="U339" s="98">
        <v>1.8443287705533096E-2</v>
      </c>
      <c r="V339" s="98">
        <v>2.4159187899415589E-2</v>
      </c>
      <c r="W339" s="98">
        <v>2.9092524472212111E-2</v>
      </c>
      <c r="X339" s="98">
        <v>2.4085308691667882E-2</v>
      </c>
      <c r="Y339" s="98">
        <v>4.147653824598737E-2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2.5819727912644475E-2</v>
      </c>
      <c r="D347" s="122">
        <v>4.1765472965999188E-2</v>
      </c>
      <c r="E347" s="122">
        <v>3.4102730446677394E-2</v>
      </c>
      <c r="F347" s="122">
        <v>3.0888834266655639E-2</v>
      </c>
      <c r="G347" s="122">
        <v>1.7527261285211156E-2</v>
      </c>
      <c r="H347" s="122">
        <v>2.4808108620327621E-2</v>
      </c>
      <c r="I347" s="122">
        <v>2.1672406292472846E-2</v>
      </c>
      <c r="J347" s="122">
        <v>1.888860108720572E-2</v>
      </c>
      <c r="K347" s="122">
        <v>5.4603765803960579E-3</v>
      </c>
      <c r="L347" s="122">
        <v>0</v>
      </c>
      <c r="M347" s="122">
        <v>0</v>
      </c>
      <c r="N347" s="122">
        <v>2.1810967701169906E-3</v>
      </c>
      <c r="O347" s="122">
        <v>1.2310986540233449E-2</v>
      </c>
      <c r="P347" s="122">
        <v>1.230996387932359E-2</v>
      </c>
      <c r="Q347" s="122">
        <v>1.1202635437607609E-2</v>
      </c>
      <c r="R347" s="122">
        <v>7.0189425184394062E-3</v>
      </c>
      <c r="S347" s="122">
        <v>1.1074796635988728E-2</v>
      </c>
      <c r="T347" s="122">
        <v>2.4814382921232853E-2</v>
      </c>
      <c r="U347" s="122">
        <v>7.0419994089260932E-2</v>
      </c>
      <c r="V347" s="122">
        <v>0.21897271135835891</v>
      </c>
      <c r="W347" s="122">
        <v>0.45279073437902617</v>
      </c>
      <c r="X347" s="122">
        <v>0.47910977494366502</v>
      </c>
      <c r="Y347" s="122">
        <v>0.49449577302533754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2.5819727912644475E-2</v>
      </c>
      <c r="D348" s="98">
        <v>4.1765472965999188E-2</v>
      </c>
      <c r="E348" s="98">
        <v>3.4102730446677394E-2</v>
      </c>
      <c r="F348" s="98">
        <v>3.0888834266655639E-2</v>
      </c>
      <c r="G348" s="98">
        <v>1.7527261285211156E-2</v>
      </c>
      <c r="H348" s="98">
        <v>2.4808108620327621E-2</v>
      </c>
      <c r="I348" s="98">
        <v>2.1672406292472846E-2</v>
      </c>
      <c r="J348" s="98">
        <v>1.888860108720572E-2</v>
      </c>
      <c r="K348" s="98">
        <v>5.4603765803960579E-3</v>
      </c>
      <c r="L348" s="98">
        <v>0</v>
      </c>
      <c r="M348" s="98">
        <v>0</v>
      </c>
      <c r="N348" s="98">
        <v>2.1810967701169906E-3</v>
      </c>
      <c r="O348" s="98">
        <v>1.2310986540233449E-2</v>
      </c>
      <c r="P348" s="98">
        <v>1.230996387932359E-2</v>
      </c>
      <c r="Q348" s="98">
        <v>1.1202635437607609E-2</v>
      </c>
      <c r="R348" s="98">
        <v>7.0189425184394062E-3</v>
      </c>
      <c r="S348" s="98">
        <v>1.1074796635988728E-2</v>
      </c>
      <c r="T348" s="98">
        <v>2.4814382921232853E-2</v>
      </c>
      <c r="U348" s="98">
        <v>7.0419994089260932E-2</v>
      </c>
      <c r="V348" s="98">
        <v>0.21897271135835891</v>
      </c>
      <c r="W348" s="98">
        <v>0.45279073437902617</v>
      </c>
      <c r="X348" s="98">
        <v>0.47910977494366502</v>
      </c>
      <c r="Y348" s="98">
        <v>0.49449577302533754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13497.648939710118</v>
      </c>
      <c r="D351" s="117">
        <f t="shared" si="174"/>
        <v>13963.623835665534</v>
      </c>
      <c r="E351" s="117">
        <f t="shared" si="174"/>
        <v>14940.691644061473</v>
      </c>
      <c r="F351" s="117">
        <f t="shared" si="174"/>
        <v>13775.301913996822</v>
      </c>
      <c r="G351" s="117">
        <f t="shared" si="174"/>
        <v>13769.786227984016</v>
      </c>
      <c r="H351" s="117">
        <f t="shared" si="174"/>
        <v>13083.317903452764</v>
      </c>
      <c r="I351" s="117">
        <f t="shared" si="174"/>
        <v>11516.249051921855</v>
      </c>
      <c r="J351" s="117">
        <f t="shared" si="174"/>
        <v>11526.513355311567</v>
      </c>
      <c r="K351" s="117">
        <f t="shared" si="174"/>
        <v>11625.645924370281</v>
      </c>
      <c r="L351" s="117">
        <f t="shared" si="174"/>
        <v>0</v>
      </c>
      <c r="M351" s="117">
        <f t="shared" si="174"/>
        <v>0</v>
      </c>
      <c r="N351" s="117">
        <f t="shared" si="174"/>
        <v>10931.491245264249</v>
      </c>
      <c r="O351" s="117">
        <f t="shared" si="174"/>
        <v>11278.879064410647</v>
      </c>
      <c r="P351" s="117">
        <f t="shared" si="174"/>
        <v>10441.157937922408</v>
      </c>
      <c r="Q351" s="117">
        <f t="shared" si="174"/>
        <v>10823.969010253844</v>
      </c>
      <c r="R351" s="117">
        <f t="shared" ref="R351:V351" si="175">R352+R354+R356+R365</f>
        <v>9890.7184500040257</v>
      </c>
      <c r="S351" s="117">
        <f t="shared" si="175"/>
        <v>9099.9345023627775</v>
      </c>
      <c r="T351" s="117">
        <f t="shared" si="175"/>
        <v>7549.4244503550217</v>
      </c>
      <c r="U351" s="117">
        <f t="shared" si="175"/>
        <v>5546.7056849945375</v>
      </c>
      <c r="V351" s="117">
        <f t="shared" si="175"/>
        <v>5574.4694144749883</v>
      </c>
      <c r="W351" s="117">
        <f t="shared" ref="W351:Y351" si="176">W352+W354+W356+W365</f>
        <v>6140.994066408326</v>
      </c>
      <c r="X351" s="117">
        <f t="shared" si="176"/>
        <v>5831.9328693774351</v>
      </c>
      <c r="Y351" s="117">
        <f t="shared" si="176"/>
        <v>5325.3242719057916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11072.409560576292</v>
      </c>
      <c r="D352" s="122">
        <f t="shared" si="177"/>
        <v>11381.870838041135</v>
      </c>
      <c r="E352" s="122">
        <f t="shared" si="177"/>
        <v>12200.135762473034</v>
      </c>
      <c r="F352" s="122">
        <f t="shared" si="177"/>
        <v>11204.02213801745</v>
      </c>
      <c r="G352" s="122">
        <f t="shared" si="177"/>
        <v>11261.710324335967</v>
      </c>
      <c r="H352" s="122">
        <f t="shared" si="177"/>
        <v>10395.909378036384</v>
      </c>
      <c r="I352" s="122">
        <f t="shared" si="177"/>
        <v>9003.8166090078539</v>
      </c>
      <c r="J352" s="122">
        <f t="shared" si="177"/>
        <v>8997.9641259737964</v>
      </c>
      <c r="K352" s="122">
        <f t="shared" si="177"/>
        <v>9209.1437033188995</v>
      </c>
      <c r="L352" s="122">
        <f t="shared" si="177"/>
        <v>0</v>
      </c>
      <c r="M352" s="122">
        <f t="shared" si="177"/>
        <v>0</v>
      </c>
      <c r="N352" s="122">
        <f t="shared" si="177"/>
        <v>8894.7968881504912</v>
      </c>
      <c r="O352" s="122">
        <f t="shared" si="177"/>
        <v>9221.6476122015265</v>
      </c>
      <c r="P352" s="122">
        <f t="shared" si="177"/>
        <v>8469.2742805762155</v>
      </c>
      <c r="Q352" s="122">
        <f t="shared" si="177"/>
        <v>8571.807781843363</v>
      </c>
      <c r="R352" s="122">
        <f t="shared" si="177"/>
        <v>7724.0835053858718</v>
      </c>
      <c r="S352" s="122">
        <f t="shared" si="177"/>
        <v>6833.8067499078925</v>
      </c>
      <c r="T352" s="122">
        <f t="shared" si="177"/>
        <v>5250.2205221495069</v>
      </c>
      <c r="U352" s="122">
        <f t="shared" si="177"/>
        <v>3214.9661337706771</v>
      </c>
      <c r="V352" s="122">
        <f t="shared" si="177"/>
        <v>2953.4234355131398</v>
      </c>
      <c r="W352" s="122">
        <f t="shared" si="177"/>
        <v>3614.7045668106757</v>
      </c>
      <c r="X352" s="122">
        <f t="shared" si="177"/>
        <v>3507.3613556204295</v>
      </c>
      <c r="Y352" s="122">
        <f t="shared" si="177"/>
        <v>3006.1198696468437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11072.409560576292</v>
      </c>
      <c r="D353" s="98">
        <v>11381.870838041135</v>
      </c>
      <c r="E353" s="98">
        <v>12200.135762473034</v>
      </c>
      <c r="F353" s="98">
        <v>11204.02213801745</v>
      </c>
      <c r="G353" s="98">
        <v>11261.710324335967</v>
      </c>
      <c r="H353" s="98">
        <v>10395.909378036384</v>
      </c>
      <c r="I353" s="98">
        <v>9003.8166090078539</v>
      </c>
      <c r="J353" s="98">
        <v>8997.9641259737964</v>
      </c>
      <c r="K353" s="98">
        <v>9209.1437033188995</v>
      </c>
      <c r="L353" s="98">
        <v>0</v>
      </c>
      <c r="M353" s="98">
        <v>0</v>
      </c>
      <c r="N353" s="98">
        <v>8894.7968881504912</v>
      </c>
      <c r="O353" s="98">
        <v>9221.6476122015265</v>
      </c>
      <c r="P353" s="98">
        <v>8469.2742805762155</v>
      </c>
      <c r="Q353" s="98">
        <v>8571.807781843363</v>
      </c>
      <c r="R353" s="98">
        <v>7724.0835053858718</v>
      </c>
      <c r="S353" s="98">
        <v>6833.8067499078925</v>
      </c>
      <c r="T353" s="98">
        <v>5250.2205221495069</v>
      </c>
      <c r="U353" s="98">
        <v>3214.9661337706771</v>
      </c>
      <c r="V353" s="98">
        <v>2953.4234355131398</v>
      </c>
      <c r="W353" s="98">
        <v>3614.7045668106757</v>
      </c>
      <c r="X353" s="98">
        <v>3507.3613556204295</v>
      </c>
      <c r="Y353" s="98">
        <v>3006.1198696468437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6.684432714695772</v>
      </c>
      <c r="D354" s="122">
        <f t="shared" si="178"/>
        <v>12.24212160195661</v>
      </c>
      <c r="E354" s="122">
        <f t="shared" si="178"/>
        <v>23.149258462741255</v>
      </c>
      <c r="F354" s="122">
        <f t="shared" si="178"/>
        <v>13.63152700518909</v>
      </c>
      <c r="G354" s="122">
        <f t="shared" si="178"/>
        <v>16.105320065243205</v>
      </c>
      <c r="H354" s="122">
        <f t="shared" si="178"/>
        <v>26.307637079944747</v>
      </c>
      <c r="I354" s="122">
        <f t="shared" si="178"/>
        <v>41.246666396614032</v>
      </c>
      <c r="J354" s="122">
        <f t="shared" si="178"/>
        <v>28.748202778018186</v>
      </c>
      <c r="K354" s="122">
        <f t="shared" si="178"/>
        <v>34.467399148191923</v>
      </c>
      <c r="L354" s="122">
        <f t="shared" si="178"/>
        <v>0</v>
      </c>
      <c r="M354" s="122">
        <f t="shared" si="178"/>
        <v>0</v>
      </c>
      <c r="N354" s="122">
        <f t="shared" si="178"/>
        <v>103.10164764650293</v>
      </c>
      <c r="O354" s="122">
        <f t="shared" si="178"/>
        <v>73.794961888023863</v>
      </c>
      <c r="P354" s="122">
        <f t="shared" si="178"/>
        <v>53.087640140384686</v>
      </c>
      <c r="Q354" s="122">
        <f t="shared" si="178"/>
        <v>80.632029963604154</v>
      </c>
      <c r="R354" s="122">
        <f t="shared" si="178"/>
        <v>78.099197287768547</v>
      </c>
      <c r="S354" s="122">
        <f t="shared" si="178"/>
        <v>85.554780434282918</v>
      </c>
      <c r="T354" s="122">
        <f t="shared" si="178"/>
        <v>112.99187173009815</v>
      </c>
      <c r="U354" s="122">
        <f t="shared" si="178"/>
        <v>152.79799822190498</v>
      </c>
      <c r="V354" s="122">
        <f t="shared" si="178"/>
        <v>84.108262737378652</v>
      </c>
      <c r="W354" s="122">
        <f t="shared" si="178"/>
        <v>266.52109495939169</v>
      </c>
      <c r="X354" s="122">
        <f t="shared" si="178"/>
        <v>212.09470771798425</v>
      </c>
      <c r="Y354" s="122">
        <f t="shared" si="178"/>
        <v>135.79723955975155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6.684432714695772</v>
      </c>
      <c r="D355" s="98">
        <f>RES_hhdet_in_fech!D165</f>
        <v>12.24212160195661</v>
      </c>
      <c r="E355" s="98">
        <f>RES_hhdet_in_fech!E165</f>
        <v>23.149258462741255</v>
      </c>
      <c r="F355" s="98">
        <f>RES_hhdet_in_fech!F165</f>
        <v>13.63152700518909</v>
      </c>
      <c r="G355" s="98">
        <f>RES_hhdet_in_fech!G165</f>
        <v>16.105320065243205</v>
      </c>
      <c r="H355" s="98">
        <f>RES_hhdet_in_fech!H165</f>
        <v>26.307637079944747</v>
      </c>
      <c r="I355" s="98">
        <f>RES_hhdet_in_fech!I165</f>
        <v>41.246666396614032</v>
      </c>
      <c r="J355" s="98">
        <f>RES_hhdet_in_fech!J165</f>
        <v>28.748202778018186</v>
      </c>
      <c r="K355" s="98">
        <f>RES_hhdet_in_fech!K165</f>
        <v>34.467399148191923</v>
      </c>
      <c r="L355" s="98">
        <f>RES_hhdet_in_fech!L165</f>
        <v>0</v>
      </c>
      <c r="M355" s="98">
        <f>RES_hhdet_in_fech!M165</f>
        <v>0</v>
      </c>
      <c r="N355" s="98">
        <f>RES_hhdet_in_fech!N165</f>
        <v>103.10164764650293</v>
      </c>
      <c r="O355" s="98">
        <f>RES_hhdet_in_fech!O165</f>
        <v>73.794961888023863</v>
      </c>
      <c r="P355" s="98">
        <f>RES_hhdet_in_fech!P165</f>
        <v>53.087640140384686</v>
      </c>
      <c r="Q355" s="98">
        <f>RES_hhdet_in_fech!Q165</f>
        <v>80.632029963604154</v>
      </c>
      <c r="R355" s="98">
        <f>RES_hhdet_in_fech!R165</f>
        <v>78.099197287768547</v>
      </c>
      <c r="S355" s="98">
        <f>RES_hhdet_in_fech!S165</f>
        <v>85.554780434282918</v>
      </c>
      <c r="T355" s="98">
        <f>RES_hhdet_in_fech!T165</f>
        <v>112.99187173009815</v>
      </c>
      <c r="U355" s="98">
        <f>RES_hhdet_in_fech!U165</f>
        <v>152.79799822190498</v>
      </c>
      <c r="V355" s="98">
        <f>RES_hhdet_in_fech!V165</f>
        <v>84.108262737378652</v>
      </c>
      <c r="W355" s="98">
        <f>RES_hhdet_in_fech!W165</f>
        <v>266.52109495939169</v>
      </c>
      <c r="X355" s="98">
        <f>RES_hhdet_in_fech!X165</f>
        <v>212.09470771798425</v>
      </c>
      <c r="Y355" s="98">
        <f>RES_hhdet_in_fech!Y165</f>
        <v>135.79723955975155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1693.9721389599849</v>
      </c>
      <c r="D356" s="122">
        <v>1783.787477514232</v>
      </c>
      <c r="E356" s="122">
        <v>1918.8615343074935</v>
      </c>
      <c r="F356" s="122">
        <v>1810.3784920711616</v>
      </c>
      <c r="G356" s="122">
        <v>1775.5247305482981</v>
      </c>
      <c r="H356" s="122">
        <v>1956.7408299855965</v>
      </c>
      <c r="I356" s="122">
        <v>1816.2320951541535</v>
      </c>
      <c r="J356" s="122">
        <v>1901.5303771144813</v>
      </c>
      <c r="K356" s="122">
        <v>1841.3483340280034</v>
      </c>
      <c r="L356" s="122">
        <v>0</v>
      </c>
      <c r="M356" s="122">
        <v>0</v>
      </c>
      <c r="N356" s="122">
        <v>1508.0664102894468</v>
      </c>
      <c r="O356" s="122">
        <v>1531.1604843075563</v>
      </c>
      <c r="P356" s="122">
        <v>1518.8208683864141</v>
      </c>
      <c r="Q356" s="122">
        <v>1745.673716689186</v>
      </c>
      <c r="R356" s="122">
        <v>1686.5681229122838</v>
      </c>
      <c r="S356" s="122">
        <v>1663.7726138694579</v>
      </c>
      <c r="T356" s="122">
        <v>1649.4330523179751</v>
      </c>
      <c r="U356" s="122">
        <v>1639.6187611802459</v>
      </c>
      <c r="V356" s="122">
        <v>1752.5323043390938</v>
      </c>
      <c r="W356" s="122">
        <v>1538.1059711874907</v>
      </c>
      <c r="X356" s="122">
        <v>1479.143761736884</v>
      </c>
      <c r="Y356" s="122">
        <v>1563.1527966426866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1819.0002248790586</v>
      </c>
      <c r="D357" s="98">
        <v>2049.949580154605</v>
      </c>
      <c r="E357" s="98">
        <v>2032.555090776</v>
      </c>
      <c r="F357" s="98">
        <v>1763.5650099940667</v>
      </c>
      <c r="G357" s="98">
        <v>2111.7723360016316</v>
      </c>
      <c r="H357" s="98">
        <v>2171.1843568179288</v>
      </c>
      <c r="I357" s="98">
        <v>1847.4671292562459</v>
      </c>
      <c r="J357" s="98">
        <v>1817.7213255368399</v>
      </c>
      <c r="K357" s="98">
        <v>1888.2561621588138</v>
      </c>
      <c r="L357" s="98">
        <v>0</v>
      </c>
      <c r="M357" s="98">
        <v>0</v>
      </c>
      <c r="N357" s="98">
        <v>1487.7535327282674</v>
      </c>
      <c r="O357" s="98">
        <v>1627.1552347580009</v>
      </c>
      <c r="P357" s="98">
        <v>1445.6692522148314</v>
      </c>
      <c r="Q357" s="98">
        <v>1409.5287230240544</v>
      </c>
      <c r="R357" s="98">
        <v>1193.7201577086778</v>
      </c>
      <c r="S357" s="98">
        <v>1566.50243167966</v>
      </c>
      <c r="T357" s="98">
        <v>1655.2344457670365</v>
      </c>
      <c r="U357" s="98">
        <v>1691.4736772844665</v>
      </c>
      <c r="V357" s="98">
        <v>1296.9899748010205</v>
      </c>
      <c r="W357" s="98">
        <v>1348.1119022164812</v>
      </c>
      <c r="X357" s="98">
        <v>1325.3493513199878</v>
      </c>
      <c r="Y357" s="98">
        <v>1342.5539088148341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1709.3059754074902</v>
      </c>
      <c r="D361" s="101">
        <v>1732.9257740603928</v>
      </c>
      <c r="E361" s="101">
        <v>1908.6743494042382</v>
      </c>
      <c r="F361" s="101">
        <v>1815.1096418555492</v>
      </c>
      <c r="G361" s="101">
        <v>1744.0620154534613</v>
      </c>
      <c r="H361" s="101">
        <v>1937.6077653553871</v>
      </c>
      <c r="I361" s="101">
        <v>1840.8333102366532</v>
      </c>
      <c r="J361" s="101">
        <v>1954.8580595713931</v>
      </c>
      <c r="K361" s="101">
        <v>1875.6952871399342</v>
      </c>
      <c r="L361" s="101">
        <v>0</v>
      </c>
      <c r="M361" s="101">
        <v>0</v>
      </c>
      <c r="N361" s="101">
        <v>1564.7510477698163</v>
      </c>
      <c r="O361" s="101">
        <v>1550.5411290571781</v>
      </c>
      <c r="P361" s="101">
        <v>1557.6794076237952</v>
      </c>
      <c r="Q361" s="101">
        <v>1785.1102768512471</v>
      </c>
      <c r="R361" s="101">
        <v>1744.6094858454132</v>
      </c>
      <c r="S361" s="101">
        <v>1699.7073898973911</v>
      </c>
      <c r="T361" s="101">
        <v>1684.3725736593781</v>
      </c>
      <c r="U361" s="101">
        <v>1672.5366234548762</v>
      </c>
      <c r="V361" s="101">
        <v>1811.9132194477093</v>
      </c>
      <c r="W361" s="101">
        <v>1580.076032252131</v>
      </c>
      <c r="X361" s="101">
        <v>1526.1606037892393</v>
      </c>
      <c r="Y361" s="101">
        <v>1615.020257703537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1170.5887064275851</v>
      </c>
      <c r="D362" s="104">
        <v>1184.7570532281961</v>
      </c>
      <c r="E362" s="104">
        <v>1346.2502837810637</v>
      </c>
      <c r="F362" s="104">
        <v>0</v>
      </c>
      <c r="G362" s="104">
        <v>1179.8316710353408</v>
      </c>
      <c r="H362" s="104">
        <v>1368.5113987693533</v>
      </c>
      <c r="I362" s="104">
        <v>1265.5381500587348</v>
      </c>
      <c r="J362" s="104">
        <v>1373.9688092554998</v>
      </c>
      <c r="K362" s="104">
        <v>1308.1366428068975</v>
      </c>
      <c r="L362" s="104">
        <v>0</v>
      </c>
      <c r="M362" s="104">
        <v>0</v>
      </c>
      <c r="N362" s="104">
        <v>1064.7457492270794</v>
      </c>
      <c r="O362" s="104">
        <v>1079.1599457450156</v>
      </c>
      <c r="P362" s="104">
        <v>1109.5573800409074</v>
      </c>
      <c r="Q362" s="104">
        <v>1350.3676701533959</v>
      </c>
      <c r="R362" s="104">
        <v>1330.0847287229919</v>
      </c>
      <c r="S362" s="104">
        <v>1301.8762134801111</v>
      </c>
      <c r="T362" s="104">
        <v>1307.3870175369595</v>
      </c>
      <c r="U362" s="104">
        <v>1310.207997026989</v>
      </c>
      <c r="V362" s="104">
        <v>1446.0172888260097</v>
      </c>
      <c r="W362" s="104">
        <v>1250.1185060486921</v>
      </c>
      <c r="X362" s="104">
        <v>1237.8188471467993</v>
      </c>
      <c r="Y362" s="104">
        <v>1348.2791655307703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399.32311752858499</v>
      </c>
      <c r="D363" s="98">
        <v>395.93323376148169</v>
      </c>
      <c r="E363" s="98">
        <v>532.55754141493162</v>
      </c>
      <c r="F363" s="98">
        <v>0</v>
      </c>
      <c r="G363" s="98">
        <v>354.30726963858086</v>
      </c>
      <c r="H363" s="98">
        <v>530.49290238628237</v>
      </c>
      <c r="I363" s="98">
        <v>409.94422946129686</v>
      </c>
      <c r="J363" s="98">
        <v>499.37205848702644</v>
      </c>
      <c r="K363" s="98">
        <v>443.46665923434489</v>
      </c>
      <c r="L363" s="98">
        <v>0</v>
      </c>
      <c r="M363" s="98">
        <v>0</v>
      </c>
      <c r="N363" s="98">
        <v>248.04244828793347</v>
      </c>
      <c r="O363" s="98">
        <v>264.48914945013263</v>
      </c>
      <c r="P363" s="98">
        <v>273.40165425135336</v>
      </c>
      <c r="Q363" s="98">
        <v>475.68684661132346</v>
      </c>
      <c r="R363" s="98">
        <v>450.96646643250693</v>
      </c>
      <c r="S363" s="98">
        <v>414.23740044950108</v>
      </c>
      <c r="T363" s="98">
        <v>421.43746875889002</v>
      </c>
      <c r="U363" s="98">
        <v>411.12322063534702</v>
      </c>
      <c r="V363" s="98">
        <v>484.70741202428701</v>
      </c>
      <c r="W363" s="98">
        <v>337.17400953964261</v>
      </c>
      <c r="X363" s="98">
        <v>386.55032856713188</v>
      </c>
      <c r="Y363" s="98">
        <v>510.76066125603325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771.26558889899979</v>
      </c>
      <c r="D364" s="98">
        <v>788.82381946671433</v>
      </c>
      <c r="E364" s="98">
        <v>813.69274236613194</v>
      </c>
      <c r="F364" s="98">
        <v>0</v>
      </c>
      <c r="G364" s="98">
        <v>825.52440139676025</v>
      </c>
      <c r="H364" s="98">
        <v>838.01849638307112</v>
      </c>
      <c r="I364" s="98">
        <v>855.593920597438</v>
      </c>
      <c r="J364" s="98">
        <v>874.59675076847327</v>
      </c>
      <c r="K364" s="98">
        <v>864.6699835725525</v>
      </c>
      <c r="L364" s="98">
        <v>0</v>
      </c>
      <c r="M364" s="98">
        <v>0</v>
      </c>
      <c r="N364" s="98">
        <v>816.70330093914595</v>
      </c>
      <c r="O364" s="98">
        <v>814.67079629488308</v>
      </c>
      <c r="P364" s="98">
        <v>836.15572578955414</v>
      </c>
      <c r="Q364" s="98">
        <v>874.6808235420724</v>
      </c>
      <c r="R364" s="98">
        <v>879.11826229048518</v>
      </c>
      <c r="S364" s="98">
        <v>887.63881303060998</v>
      </c>
      <c r="T364" s="98">
        <v>885.94954877806947</v>
      </c>
      <c r="U364" s="98">
        <v>899.08477639164187</v>
      </c>
      <c r="V364" s="98">
        <v>961.30987680172268</v>
      </c>
      <c r="W364" s="98">
        <v>912.9444965090496</v>
      </c>
      <c r="X364" s="98">
        <v>851.26851857966722</v>
      </c>
      <c r="Y364" s="98">
        <v>837.51850427473698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724.58280745914374</v>
      </c>
      <c r="D365" s="122">
        <v>785.72339850820879</v>
      </c>
      <c r="E365" s="122">
        <v>798.5450888182055</v>
      </c>
      <c r="F365" s="122">
        <v>747.2697569030214</v>
      </c>
      <c r="G365" s="122">
        <v>716.44585303450663</v>
      </c>
      <c r="H365" s="122">
        <v>704.36005835084029</v>
      </c>
      <c r="I365" s="122">
        <v>654.9536813632343</v>
      </c>
      <c r="J365" s="122">
        <v>598.27064944527115</v>
      </c>
      <c r="K365" s="122">
        <v>540.68648787518543</v>
      </c>
      <c r="L365" s="122">
        <v>0</v>
      </c>
      <c r="M365" s="122">
        <v>0</v>
      </c>
      <c r="N365" s="122">
        <v>425.52629917780945</v>
      </c>
      <c r="O365" s="122">
        <v>452.27600601354084</v>
      </c>
      <c r="P365" s="122">
        <v>399.9751488193948</v>
      </c>
      <c r="Q365" s="122">
        <v>425.85548175769134</v>
      </c>
      <c r="R365" s="122">
        <v>401.96762441810046</v>
      </c>
      <c r="S365" s="122">
        <v>516.80035815114411</v>
      </c>
      <c r="T365" s="122">
        <v>536.77900415744125</v>
      </c>
      <c r="U365" s="122">
        <v>539.32279182170998</v>
      </c>
      <c r="V365" s="122">
        <v>784.40541188537657</v>
      </c>
      <c r="W365" s="122">
        <v>721.66243345076771</v>
      </c>
      <c r="X365" s="122">
        <v>633.33304430213718</v>
      </c>
      <c r="Y365" s="122">
        <v>620.25436605650987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738.07259579735751</v>
      </c>
      <c r="D366" s="98">
        <v>785.72339850820879</v>
      </c>
      <c r="E366" s="98">
        <v>798.5450888182055</v>
      </c>
      <c r="F366" s="98">
        <v>763.92312369679644</v>
      </c>
      <c r="G366" s="98">
        <v>763.94277358529325</v>
      </c>
      <c r="H366" s="98">
        <v>758.40170842405553</v>
      </c>
      <c r="I366" s="98">
        <v>691.34716679531402</v>
      </c>
      <c r="J366" s="98">
        <v>615.9339831349323</v>
      </c>
      <c r="K366" s="98">
        <v>616.34819469797128</v>
      </c>
      <c r="L366" s="98">
        <v>0</v>
      </c>
      <c r="M366" s="98">
        <v>0</v>
      </c>
      <c r="N366" s="98">
        <v>457.21848458334171</v>
      </c>
      <c r="O366" s="98">
        <v>497.20386795361662</v>
      </c>
      <c r="P366" s="98">
        <v>467.16137643084585</v>
      </c>
      <c r="Q366" s="98">
        <v>498.14198676355062</v>
      </c>
      <c r="R366" s="98">
        <v>441.40961175505026</v>
      </c>
      <c r="S366" s="98">
        <v>580.39627176925467</v>
      </c>
      <c r="T366" s="98">
        <v>624.21409506786529</v>
      </c>
      <c r="U366" s="98">
        <v>644.49425125412733</v>
      </c>
      <c r="V366" s="98">
        <v>899.21460183876115</v>
      </c>
      <c r="W366" s="98">
        <v>873.09149896724375</v>
      </c>
      <c r="X366" s="98">
        <v>790.52816259538122</v>
      </c>
      <c r="Y366" s="98">
        <v>753.49986999972373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641.48571129574657</v>
      </c>
      <c r="D367" s="33">
        <v>0</v>
      </c>
      <c r="E367" s="33">
        <v>0</v>
      </c>
      <c r="F367" s="33">
        <v>645.0525400308868</v>
      </c>
      <c r="G367" s="33">
        <v>571.07649013664479</v>
      </c>
      <c r="H367" s="33">
        <v>535.18619725207975</v>
      </c>
      <c r="I367" s="33">
        <v>550.32241074600563</v>
      </c>
      <c r="J367" s="33">
        <v>547.53554203879787</v>
      </c>
      <c r="K367" s="33">
        <v>427.19392764100644</v>
      </c>
      <c r="L367" s="33">
        <v>0</v>
      </c>
      <c r="M367" s="33">
        <v>0</v>
      </c>
      <c r="N367" s="33">
        <v>386.37712897097543</v>
      </c>
      <c r="O367" s="33">
        <v>354.33326698417557</v>
      </c>
      <c r="P367" s="33">
        <v>349.69384299405078</v>
      </c>
      <c r="Q367" s="33">
        <v>368.60456979305087</v>
      </c>
      <c r="R367" s="33">
        <v>365.15510290361397</v>
      </c>
      <c r="S367" s="33">
        <v>407.77879194866915</v>
      </c>
      <c r="T367" s="33">
        <v>421.73283190688329</v>
      </c>
      <c r="U367" s="33">
        <v>426.65581634956573</v>
      </c>
      <c r="V367" s="33">
        <v>698.09724103682925</v>
      </c>
      <c r="W367" s="33">
        <v>597.92851914364007</v>
      </c>
      <c r="X367" s="33">
        <v>543.43024138544411</v>
      </c>
      <c r="Y367" s="33">
        <v>528.31592304434275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8623.5328456448551</v>
      </c>
      <c r="D369" s="117">
        <f t="shared" si="179"/>
        <v>8956.0504963844287</v>
      </c>
      <c r="E369" s="117">
        <f t="shared" si="179"/>
        <v>9683.00864593607</v>
      </c>
      <c r="F369" s="117">
        <f t="shared" si="179"/>
        <v>8993.1558733984784</v>
      </c>
      <c r="G369" s="117">
        <f t="shared" si="179"/>
        <v>9074.7237385854169</v>
      </c>
      <c r="H369" s="117">
        <f t="shared" si="179"/>
        <v>8682.0729179702284</v>
      </c>
      <c r="I369" s="117">
        <f t="shared" si="179"/>
        <v>7748.5867030285981</v>
      </c>
      <c r="J369" s="117">
        <f t="shared" si="179"/>
        <v>7801.1857527531429</v>
      </c>
      <c r="K369" s="117">
        <f t="shared" si="179"/>
        <v>7944.0499057226398</v>
      </c>
      <c r="L369" s="117">
        <f t="shared" si="179"/>
        <v>0</v>
      </c>
      <c r="M369" s="117">
        <f t="shared" si="179"/>
        <v>0</v>
      </c>
      <c r="N369" s="117">
        <f t="shared" si="179"/>
        <v>7848.3215541162017</v>
      </c>
      <c r="O369" s="117">
        <f t="shared" si="179"/>
        <v>8038.0298509242584</v>
      </c>
      <c r="P369" s="117">
        <f t="shared" si="179"/>
        <v>7486.003681952071</v>
      </c>
      <c r="Q369" s="117">
        <f t="shared" si="179"/>
        <v>7944.6696832068646</v>
      </c>
      <c r="R369" s="117">
        <f t="shared" ref="R369:V369" si="180">R370+R372+R374+R383</f>
        <v>7476.5212675514249</v>
      </c>
      <c r="S369" s="117">
        <f t="shared" si="180"/>
        <v>7127.0119644985871</v>
      </c>
      <c r="T369" s="117">
        <f t="shared" si="180"/>
        <v>6224.7768512468556</v>
      </c>
      <c r="U369" s="117">
        <f t="shared" si="180"/>
        <v>4858.0760332293685</v>
      </c>
      <c r="V369" s="117">
        <f t="shared" si="180"/>
        <v>4772.1923654982511</v>
      </c>
      <c r="W369" s="117">
        <f t="shared" ref="W369:Y369" si="181">W370+W372+W374+W383</f>
        <v>5927.0331407477343</v>
      </c>
      <c r="X369" s="117">
        <f t="shared" si="181"/>
        <v>5619.2323230806915</v>
      </c>
      <c r="Y369" s="117">
        <f t="shared" si="181"/>
        <v>4988.3396583343074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7176.0983954115754</v>
      </c>
      <c r="D370" s="122">
        <f t="shared" si="182"/>
        <v>7439.4967242132197</v>
      </c>
      <c r="E370" s="122">
        <f t="shared" si="182"/>
        <v>8041.5008989591288</v>
      </c>
      <c r="F370" s="122">
        <f t="shared" si="182"/>
        <v>7446.5813699015052</v>
      </c>
      <c r="G370" s="122">
        <f t="shared" si="182"/>
        <v>7546.7319279620524</v>
      </c>
      <c r="H370" s="122">
        <f t="shared" si="182"/>
        <v>7023.4638465699909</v>
      </c>
      <c r="I370" s="122">
        <f t="shared" si="182"/>
        <v>6132.1305916319634</v>
      </c>
      <c r="J370" s="122">
        <f t="shared" si="182"/>
        <v>6177.0325411637778</v>
      </c>
      <c r="K370" s="122">
        <f t="shared" si="182"/>
        <v>6371.7024259833379</v>
      </c>
      <c r="L370" s="122">
        <f t="shared" si="182"/>
        <v>0</v>
      </c>
      <c r="M370" s="122">
        <f t="shared" si="182"/>
        <v>0</v>
      </c>
      <c r="N370" s="122">
        <f t="shared" si="182"/>
        <v>6266.6495840099706</v>
      </c>
      <c r="O370" s="122">
        <f t="shared" si="182"/>
        <v>6515.7512814687152</v>
      </c>
      <c r="P370" s="122">
        <f t="shared" si="182"/>
        <v>6011.2231715166572</v>
      </c>
      <c r="Q370" s="122">
        <f t="shared" si="182"/>
        <v>6169.4057487091331</v>
      </c>
      <c r="R370" s="122">
        <f t="shared" si="182"/>
        <v>5739.5224867480993</v>
      </c>
      <c r="S370" s="122">
        <f t="shared" si="182"/>
        <v>5292.8301222318787</v>
      </c>
      <c r="T370" s="122">
        <f t="shared" si="182"/>
        <v>4251.2477297266751</v>
      </c>
      <c r="U370" s="122">
        <f t="shared" si="182"/>
        <v>2714.8778115719074</v>
      </c>
      <c r="V370" s="122">
        <f t="shared" si="182"/>
        <v>2582.4426632542259</v>
      </c>
      <c r="W370" s="122">
        <f t="shared" si="182"/>
        <v>3248.5316961998574</v>
      </c>
      <c r="X370" s="122">
        <f t="shared" si="182"/>
        <v>3204.2918747041426</v>
      </c>
      <c r="Y370" s="122">
        <f t="shared" si="182"/>
        <v>2788.586261763237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7176.0983954115754</v>
      </c>
      <c r="D371" s="98">
        <v>7439.4967242132197</v>
      </c>
      <c r="E371" s="98">
        <v>8041.5008989591288</v>
      </c>
      <c r="F371" s="98">
        <v>7446.5813699015052</v>
      </c>
      <c r="G371" s="98">
        <v>7546.7319279620524</v>
      </c>
      <c r="H371" s="98">
        <v>7023.4638465699909</v>
      </c>
      <c r="I371" s="98">
        <v>6132.1305916319634</v>
      </c>
      <c r="J371" s="98">
        <v>6177.0325411637778</v>
      </c>
      <c r="K371" s="98">
        <v>6371.7024259833379</v>
      </c>
      <c r="L371" s="98">
        <v>0</v>
      </c>
      <c r="M371" s="98">
        <v>0</v>
      </c>
      <c r="N371" s="98">
        <v>6266.6495840099706</v>
      </c>
      <c r="O371" s="98">
        <v>6515.7512814687152</v>
      </c>
      <c r="P371" s="98">
        <v>6011.2231715166572</v>
      </c>
      <c r="Q371" s="98">
        <v>6169.4057487091331</v>
      </c>
      <c r="R371" s="98">
        <v>5739.5224867480993</v>
      </c>
      <c r="S371" s="98">
        <v>5292.8301222318787</v>
      </c>
      <c r="T371" s="98">
        <v>4251.2477297266751</v>
      </c>
      <c r="U371" s="98">
        <v>2714.8778115719074</v>
      </c>
      <c r="V371" s="98">
        <v>2582.4426632542259</v>
      </c>
      <c r="W371" s="98">
        <v>3248.5316961998574</v>
      </c>
      <c r="X371" s="98">
        <v>3204.2918747041426</v>
      </c>
      <c r="Y371" s="98">
        <v>2788.586261763237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14.515067601311376</v>
      </c>
      <c r="D372" s="122">
        <f t="shared" si="183"/>
        <v>27.653174077927527</v>
      </c>
      <c r="E372" s="122">
        <f t="shared" si="183"/>
        <v>54.343950849973844</v>
      </c>
      <c r="F372" s="122">
        <f t="shared" si="183"/>
        <v>33.219346565304363</v>
      </c>
      <c r="G372" s="122">
        <f t="shared" si="183"/>
        <v>40.707545029868527</v>
      </c>
      <c r="H372" s="122">
        <f t="shared" si="183"/>
        <v>68.909345216277998</v>
      </c>
      <c r="I372" s="122">
        <f t="shared" si="183"/>
        <v>111.87774084612649</v>
      </c>
      <c r="J372" s="122">
        <f t="shared" si="183"/>
        <v>80.701701724831111</v>
      </c>
      <c r="K372" s="122">
        <f t="shared" si="183"/>
        <v>100.09694679663555</v>
      </c>
      <c r="L372" s="122">
        <f t="shared" si="183"/>
        <v>0</v>
      </c>
      <c r="M372" s="122">
        <f t="shared" si="183"/>
        <v>0</v>
      </c>
      <c r="N372" s="122">
        <f t="shared" si="183"/>
        <v>334.91694416392539</v>
      </c>
      <c r="O372" s="122">
        <f t="shared" si="183"/>
        <v>250.75134815850336</v>
      </c>
      <c r="P372" s="122">
        <f t="shared" si="183"/>
        <v>188.50342782397055</v>
      </c>
      <c r="Q372" s="122">
        <f t="shared" si="183"/>
        <v>295.76691902471464</v>
      </c>
      <c r="R372" s="122">
        <f t="shared" si="183"/>
        <v>288.46138573485007</v>
      </c>
      <c r="S372" s="122">
        <f t="shared" si="183"/>
        <v>316.24040398128705</v>
      </c>
      <c r="T372" s="122">
        <f t="shared" si="183"/>
        <v>418.01207252978173</v>
      </c>
      <c r="U372" s="122">
        <f t="shared" si="183"/>
        <v>565.80713080196836</v>
      </c>
      <c r="V372" s="122">
        <f t="shared" si="183"/>
        <v>312.28879260700336</v>
      </c>
      <c r="W372" s="122">
        <f t="shared" si="183"/>
        <v>998.29226059377118</v>
      </c>
      <c r="X372" s="122">
        <f t="shared" si="183"/>
        <v>803.06475953785275</v>
      </c>
      <c r="Y372" s="122">
        <f t="shared" si="183"/>
        <v>520.40710360767036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14.515067601311376</v>
      </c>
      <c r="D373" s="98">
        <f>RES_hhdet_in_tesh!D165</f>
        <v>27.653174077927527</v>
      </c>
      <c r="E373" s="98">
        <f>RES_hhdet_in_tesh!E165</f>
        <v>54.343950849973844</v>
      </c>
      <c r="F373" s="98">
        <f>RES_hhdet_in_tesh!F165</f>
        <v>33.219346565304363</v>
      </c>
      <c r="G373" s="98">
        <f>RES_hhdet_in_tesh!G165</f>
        <v>40.707545029868527</v>
      </c>
      <c r="H373" s="98">
        <f>RES_hhdet_in_tesh!H165</f>
        <v>68.909345216277998</v>
      </c>
      <c r="I373" s="98">
        <f>RES_hhdet_in_tesh!I165</f>
        <v>111.87774084612649</v>
      </c>
      <c r="J373" s="98">
        <f>RES_hhdet_in_tesh!J165</f>
        <v>80.701701724831111</v>
      </c>
      <c r="K373" s="98">
        <f>RES_hhdet_in_tesh!K165</f>
        <v>100.09694679663555</v>
      </c>
      <c r="L373" s="98">
        <f>RES_hhdet_in_tesh!L165</f>
        <v>0</v>
      </c>
      <c r="M373" s="98">
        <f>RES_hhdet_in_tesh!M165</f>
        <v>0</v>
      </c>
      <c r="N373" s="98">
        <f>RES_hhdet_in_tesh!N165</f>
        <v>334.91694416392539</v>
      </c>
      <c r="O373" s="98">
        <f>RES_hhdet_in_tesh!O165</f>
        <v>250.75134815850336</v>
      </c>
      <c r="P373" s="98">
        <f>RES_hhdet_in_tesh!P165</f>
        <v>188.50342782397055</v>
      </c>
      <c r="Q373" s="98">
        <f>RES_hhdet_in_tesh!Q165</f>
        <v>295.76691902471464</v>
      </c>
      <c r="R373" s="98">
        <f>RES_hhdet_in_tesh!R165</f>
        <v>288.46138573485007</v>
      </c>
      <c r="S373" s="98">
        <f>RES_hhdet_in_tesh!S165</f>
        <v>316.24040398128705</v>
      </c>
      <c r="T373" s="98">
        <f>RES_hhdet_in_tesh!T165</f>
        <v>418.01207252978173</v>
      </c>
      <c r="U373" s="98">
        <f>RES_hhdet_in_tesh!U165</f>
        <v>565.80713080196836</v>
      </c>
      <c r="V373" s="98">
        <f>RES_hhdet_in_tesh!V165</f>
        <v>312.28879260700336</v>
      </c>
      <c r="W373" s="98">
        <f>RES_hhdet_in_tesh!W165</f>
        <v>998.29226059377118</v>
      </c>
      <c r="X373" s="98">
        <f>RES_hhdet_in_tesh!X165</f>
        <v>803.06475953785275</v>
      </c>
      <c r="Y373" s="98">
        <f>RES_hhdet_in_tesh!Y165</f>
        <v>520.40710360767036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997.95608503541837</v>
      </c>
      <c r="D374" s="122">
        <v>1033.2067389508675</v>
      </c>
      <c r="E374" s="122">
        <v>1123.764611006065</v>
      </c>
      <c r="F374" s="122">
        <v>1064.1061854352679</v>
      </c>
      <c r="G374" s="122">
        <v>1047.010465273062</v>
      </c>
      <c r="H374" s="122">
        <v>1157.9655741866868</v>
      </c>
      <c r="I374" s="122">
        <v>1099.0468194893297</v>
      </c>
      <c r="J374" s="122">
        <v>1170.6246264217664</v>
      </c>
      <c r="K374" s="122">
        <v>1127.3862686034529</v>
      </c>
      <c r="L374" s="122">
        <v>0</v>
      </c>
      <c r="M374" s="122">
        <v>0</v>
      </c>
      <c r="N374" s="122">
        <v>967.02067147290848</v>
      </c>
      <c r="O374" s="122">
        <v>986.84691345684575</v>
      </c>
      <c r="P374" s="122">
        <v>1014.077865114485</v>
      </c>
      <c r="Q374" s="122">
        <v>1189.1158023965443</v>
      </c>
      <c r="R374" s="122">
        <v>1172.7616877614739</v>
      </c>
      <c r="S374" s="122">
        <v>1179.4066005812579</v>
      </c>
      <c r="T374" s="122">
        <v>1193.8403969027688</v>
      </c>
      <c r="U374" s="122">
        <v>1204.3220552037642</v>
      </c>
      <c r="V374" s="122">
        <v>1304.6249566978502</v>
      </c>
      <c r="W374" s="122">
        <v>1159.2167489253102</v>
      </c>
      <c r="X374" s="122">
        <v>1136.919868784764</v>
      </c>
      <c r="Y374" s="122">
        <v>1219.1044491286425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958.06796739041226</v>
      </c>
      <c r="D375" s="98">
        <v>1086.40585541937</v>
      </c>
      <c r="E375" s="98">
        <v>1084.7503015899981</v>
      </c>
      <c r="F375" s="98">
        <v>947.86478869411576</v>
      </c>
      <c r="G375" s="98">
        <v>1143.8877010701913</v>
      </c>
      <c r="H375" s="98">
        <v>1186.0040561049109</v>
      </c>
      <c r="I375" s="98">
        <v>1018.4818869667018</v>
      </c>
      <c r="J375" s="98">
        <v>1012.7353508355415</v>
      </c>
      <c r="K375" s="98">
        <v>1065.2283192503398</v>
      </c>
      <c r="L375" s="98">
        <v>0</v>
      </c>
      <c r="M375" s="98">
        <v>0</v>
      </c>
      <c r="N375" s="98">
        <v>917.3308827586452</v>
      </c>
      <c r="O375" s="98">
        <v>1068.8112389084499</v>
      </c>
      <c r="P375" s="98">
        <v>1020.1966044545863</v>
      </c>
      <c r="Q375" s="98">
        <v>1056.6654955230076</v>
      </c>
      <c r="R375" s="98">
        <v>928.93348955839917</v>
      </c>
      <c r="S375" s="98">
        <v>1260.6319417785176</v>
      </c>
      <c r="T375" s="98">
        <v>1371.4508519931364</v>
      </c>
      <c r="U375" s="98">
        <v>1435.7784672657074</v>
      </c>
      <c r="V375" s="98">
        <v>1121.6330921421027</v>
      </c>
      <c r="W375" s="98">
        <v>1179.0714256951064</v>
      </c>
      <c r="X375" s="98">
        <v>1162.3382880773559</v>
      </c>
      <c r="Y375" s="98">
        <v>1179.0554923341781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1005.6259073256865</v>
      </c>
      <c r="D379" s="101">
        <v>1021.9011931638669</v>
      </c>
      <c r="E379" s="101">
        <v>1128.408383510872</v>
      </c>
      <c r="F379" s="101">
        <v>1075.8539861697461</v>
      </c>
      <c r="G379" s="101">
        <v>1036.6062552819931</v>
      </c>
      <c r="H379" s="101">
        <v>1155.0358663018039</v>
      </c>
      <c r="I379" s="101">
        <v>1100.8209860235315</v>
      </c>
      <c r="J379" s="101">
        <v>1173.1712165363149</v>
      </c>
      <c r="K379" s="101">
        <v>1130.2899032283367</v>
      </c>
      <c r="L379" s="101">
        <v>0</v>
      </c>
      <c r="M379" s="101">
        <v>0</v>
      </c>
      <c r="N379" s="101">
        <v>969.70146626803489</v>
      </c>
      <c r="O379" s="101">
        <v>981.91578232638483</v>
      </c>
      <c r="P379" s="101">
        <v>1013.820969684365</v>
      </c>
      <c r="Q379" s="101">
        <v>1192.1230911291316</v>
      </c>
      <c r="R379" s="101">
        <v>1185.1014655085348</v>
      </c>
      <c r="S379" s="101">
        <v>1173.501598027708</v>
      </c>
      <c r="T379" s="101">
        <v>1181.5001537864973</v>
      </c>
      <c r="U379" s="101">
        <v>1191.6943545664597</v>
      </c>
      <c r="V379" s="101">
        <v>1310.6860611351619</v>
      </c>
      <c r="W379" s="101">
        <v>1158.6600957853077</v>
      </c>
      <c r="X379" s="101">
        <v>1136.1906954951039</v>
      </c>
      <c r="Y379" s="101">
        <v>1219.1936286496191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1006.197004431595</v>
      </c>
      <c r="D380" s="104">
        <v>1022.3044740051157</v>
      </c>
      <c r="E380" s="104">
        <v>1128.5407910246797</v>
      </c>
      <c r="F380" s="104">
        <v>0</v>
      </c>
      <c r="G380" s="104">
        <v>1036.1115988386721</v>
      </c>
      <c r="H380" s="104">
        <v>1154.2529479735936</v>
      </c>
      <c r="I380" s="104">
        <v>1100.7411636317499</v>
      </c>
      <c r="J380" s="104">
        <v>1174.2854788022196</v>
      </c>
      <c r="K380" s="104">
        <v>1131.9020285574725</v>
      </c>
      <c r="L380" s="104">
        <v>0</v>
      </c>
      <c r="M380" s="104">
        <v>0</v>
      </c>
      <c r="N380" s="104">
        <v>970.41920746902929</v>
      </c>
      <c r="O380" s="104">
        <v>982.16462488947434</v>
      </c>
      <c r="P380" s="104">
        <v>1014.1001274872366</v>
      </c>
      <c r="Q380" s="104">
        <v>1192.3515474998251</v>
      </c>
      <c r="R380" s="104">
        <v>1185.4567435382737</v>
      </c>
      <c r="S380" s="104">
        <v>1173.6340697904686</v>
      </c>
      <c r="T380" s="104">
        <v>1181.5661136264555</v>
      </c>
      <c r="U380" s="104">
        <v>1192.0130233380635</v>
      </c>
      <c r="V380" s="104">
        <v>1311.9333182835267</v>
      </c>
      <c r="W380" s="104">
        <v>1160.1921366322181</v>
      </c>
      <c r="X380" s="104">
        <v>1139.0461519218543</v>
      </c>
      <c r="Y380" s="104">
        <v>1223.0964194729572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234.9314155325952</v>
      </c>
      <c r="D381" s="98">
        <v>233.48065453840138</v>
      </c>
      <c r="E381" s="98">
        <v>314.84804865854767</v>
      </c>
      <c r="F381" s="98">
        <v>0</v>
      </c>
      <c r="G381" s="98">
        <v>210.58719744191183</v>
      </c>
      <c r="H381" s="98">
        <v>316.2344515905221</v>
      </c>
      <c r="I381" s="98">
        <v>245.14724303431186</v>
      </c>
      <c r="J381" s="98">
        <v>299.68872803374643</v>
      </c>
      <c r="K381" s="98">
        <v>267.23204498492004</v>
      </c>
      <c r="L381" s="98">
        <v>0</v>
      </c>
      <c r="M381" s="98">
        <v>0</v>
      </c>
      <c r="N381" s="98">
        <v>153.71590652988345</v>
      </c>
      <c r="O381" s="98">
        <v>167.49382859459129</v>
      </c>
      <c r="P381" s="98">
        <v>177.94440169768245</v>
      </c>
      <c r="Q381" s="98">
        <v>317.67072395775267</v>
      </c>
      <c r="R381" s="98">
        <v>306.33848124778865</v>
      </c>
      <c r="S381" s="98">
        <v>285.99525675985842</v>
      </c>
      <c r="T381" s="98">
        <v>295.61656484838613</v>
      </c>
      <c r="U381" s="98">
        <v>292.92824694642161</v>
      </c>
      <c r="V381" s="98">
        <v>350.62344148180398</v>
      </c>
      <c r="W381" s="98">
        <v>247.24764012316834</v>
      </c>
      <c r="X381" s="98">
        <v>287.77763334218702</v>
      </c>
      <c r="Y381" s="98">
        <v>385.5779151982203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771.26558889899979</v>
      </c>
      <c r="D382" s="98">
        <v>788.82381946671433</v>
      </c>
      <c r="E382" s="98">
        <v>813.69274236613194</v>
      </c>
      <c r="F382" s="98">
        <v>0</v>
      </c>
      <c r="G382" s="98">
        <v>825.52440139676025</v>
      </c>
      <c r="H382" s="98">
        <v>838.01849638307112</v>
      </c>
      <c r="I382" s="98">
        <v>855.593920597438</v>
      </c>
      <c r="J382" s="98">
        <v>874.59675076847327</v>
      </c>
      <c r="K382" s="98">
        <v>864.6699835725525</v>
      </c>
      <c r="L382" s="98">
        <v>0</v>
      </c>
      <c r="M382" s="98">
        <v>0</v>
      </c>
      <c r="N382" s="98">
        <v>816.70330093914595</v>
      </c>
      <c r="O382" s="98">
        <v>814.67079629488308</v>
      </c>
      <c r="P382" s="98">
        <v>836.15572578955414</v>
      </c>
      <c r="Q382" s="98">
        <v>874.6808235420724</v>
      </c>
      <c r="R382" s="98">
        <v>879.11826229048518</v>
      </c>
      <c r="S382" s="98">
        <v>887.63881303060998</v>
      </c>
      <c r="T382" s="98">
        <v>885.94954877806947</v>
      </c>
      <c r="U382" s="98">
        <v>899.08477639164187</v>
      </c>
      <c r="V382" s="98">
        <v>961.30987680172268</v>
      </c>
      <c r="W382" s="98">
        <v>912.9444965090496</v>
      </c>
      <c r="X382" s="98">
        <v>851.26851857966722</v>
      </c>
      <c r="Y382" s="98">
        <v>837.51850427473698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434.96329759654958</v>
      </c>
      <c r="D383" s="122">
        <v>455.69385914241548</v>
      </c>
      <c r="E383" s="122">
        <v>463.39918512090156</v>
      </c>
      <c r="F383" s="122">
        <v>449.24897149640168</v>
      </c>
      <c r="G383" s="122">
        <v>440.27380032043317</v>
      </c>
      <c r="H383" s="122">
        <v>431.73415199727253</v>
      </c>
      <c r="I383" s="122">
        <v>405.53155106117936</v>
      </c>
      <c r="J383" s="122">
        <v>372.82688344276852</v>
      </c>
      <c r="K383" s="122">
        <v>344.86426433921423</v>
      </c>
      <c r="L383" s="122">
        <v>0</v>
      </c>
      <c r="M383" s="122">
        <v>0</v>
      </c>
      <c r="N383" s="122">
        <v>279.734354469398</v>
      </c>
      <c r="O383" s="122">
        <v>284.68030784019351</v>
      </c>
      <c r="P383" s="122">
        <v>272.19921749695862</v>
      </c>
      <c r="Q383" s="122">
        <v>290.38121307647248</v>
      </c>
      <c r="R383" s="122">
        <v>275.77570730700148</v>
      </c>
      <c r="S383" s="122">
        <v>338.53483770416369</v>
      </c>
      <c r="T383" s="122">
        <v>361.67665208762963</v>
      </c>
      <c r="U383" s="122">
        <v>373.06903565172752</v>
      </c>
      <c r="V383" s="122">
        <v>572.83595293917199</v>
      </c>
      <c r="W383" s="122">
        <v>520.99243502879551</v>
      </c>
      <c r="X383" s="122">
        <v>474.95582005393209</v>
      </c>
      <c r="Y383" s="122">
        <v>460.24184383475773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427.80919355789615</v>
      </c>
      <c r="D384" s="98">
        <v>455.69385914241548</v>
      </c>
      <c r="E384" s="98">
        <v>463.39918512090156</v>
      </c>
      <c r="F384" s="98">
        <v>443.565406641435</v>
      </c>
      <c r="G384" s="98">
        <v>443.83434249403621</v>
      </c>
      <c r="H384" s="98">
        <v>440.8707800590638</v>
      </c>
      <c r="I384" s="98">
        <v>402.12401869314402</v>
      </c>
      <c r="J384" s="98">
        <v>358.46742952805056</v>
      </c>
      <c r="K384" s="98">
        <v>358.91638330750953</v>
      </c>
      <c r="L384" s="98">
        <v>0</v>
      </c>
      <c r="M384" s="98">
        <v>0</v>
      </c>
      <c r="N384" s="98">
        <v>266.58768282845085</v>
      </c>
      <c r="O384" s="98">
        <v>289.94428156267497</v>
      </c>
      <c r="P384" s="98">
        <v>272.53658585286252</v>
      </c>
      <c r="Q384" s="98">
        <v>291.09456682066991</v>
      </c>
      <c r="R384" s="98">
        <v>259.06953479894219</v>
      </c>
      <c r="S384" s="98">
        <v>342.73334872459026</v>
      </c>
      <c r="T384" s="98">
        <v>371.07542771281413</v>
      </c>
      <c r="U384" s="98">
        <v>385.45395507108748</v>
      </c>
      <c r="V384" s="98">
        <v>540.0944288753052</v>
      </c>
      <c r="W384" s="98">
        <v>525.47712379655422</v>
      </c>
      <c r="X384" s="98">
        <v>476.10028968512927</v>
      </c>
      <c r="Y384" s="98">
        <v>453.82976392264129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479.03257847465466</v>
      </c>
      <c r="D385" s="33">
        <v>0</v>
      </c>
      <c r="E385" s="33">
        <v>0</v>
      </c>
      <c r="F385" s="33">
        <v>484.13430060619754</v>
      </c>
      <c r="G385" s="33">
        <v>429.37638336486032</v>
      </c>
      <c r="H385" s="33">
        <v>403.13253371688234</v>
      </c>
      <c r="I385" s="33">
        <v>415.32820661928076</v>
      </c>
      <c r="J385" s="33">
        <v>414.07212341057544</v>
      </c>
      <c r="K385" s="33">
        <v>323.78608588677133</v>
      </c>
      <c r="L385" s="33">
        <v>0</v>
      </c>
      <c r="M385" s="33">
        <v>0</v>
      </c>
      <c r="N385" s="33">
        <v>295.97436061409735</v>
      </c>
      <c r="O385" s="33">
        <v>273.20484512518414</v>
      </c>
      <c r="P385" s="33">
        <v>271.94673537254027</v>
      </c>
      <c r="Q385" s="33">
        <v>289.81623691106813</v>
      </c>
      <c r="R385" s="33">
        <v>291.36813498119017</v>
      </c>
      <c r="S385" s="33">
        <v>331.33739024057536</v>
      </c>
      <c r="T385" s="33">
        <v>349.30984205449209</v>
      </c>
      <c r="U385" s="33">
        <v>359.80144936951774</v>
      </c>
      <c r="V385" s="33">
        <v>597.44949697596383</v>
      </c>
      <c r="W385" s="33">
        <v>517.32795956108157</v>
      </c>
      <c r="X385" s="33">
        <v>474.30127665070938</v>
      </c>
      <c r="Y385" s="33">
        <v>464.66613303134346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211.18796957579193</v>
      </c>
      <c r="D387" s="117">
        <f t="shared" si="184"/>
        <v>260.07607426386289</v>
      </c>
      <c r="E387" s="117">
        <f t="shared" si="184"/>
        <v>230.51614220793041</v>
      </c>
      <c r="F387" s="117">
        <f t="shared" si="184"/>
        <v>185.99251880381851</v>
      </c>
      <c r="G387" s="117">
        <f t="shared" si="184"/>
        <v>177.3395069791855</v>
      </c>
      <c r="H387" s="117">
        <f t="shared" si="184"/>
        <v>177.29379428017535</v>
      </c>
      <c r="I387" s="117">
        <f t="shared" si="184"/>
        <v>125.54348830537765</v>
      </c>
      <c r="J387" s="117">
        <f t="shared" si="184"/>
        <v>110.58979019853058</v>
      </c>
      <c r="K387" s="117">
        <f t="shared" si="184"/>
        <v>103.80285215052379</v>
      </c>
      <c r="L387" s="117">
        <f t="shared" si="184"/>
        <v>0</v>
      </c>
      <c r="M387" s="117">
        <f t="shared" si="184"/>
        <v>0</v>
      </c>
      <c r="N387" s="117">
        <f t="shared" si="184"/>
        <v>75.184551450160455</v>
      </c>
      <c r="O387" s="117">
        <f t="shared" si="184"/>
        <v>98.349734518126397</v>
      </c>
      <c r="P387" s="117">
        <f t="shared" si="184"/>
        <v>57.542236725663471</v>
      </c>
      <c r="Q387" s="117">
        <f t="shared" si="184"/>
        <v>57.158831076867543</v>
      </c>
      <c r="R387" s="117">
        <f t="shared" ref="R387:V387" si="185">R388+R390+R392+R401</f>
        <v>61.497247004242269</v>
      </c>
      <c r="S387" s="117">
        <f t="shared" si="185"/>
        <v>107.34899900309694</v>
      </c>
      <c r="T387" s="117">
        <f t="shared" si="185"/>
        <v>104.98196121831705</v>
      </c>
      <c r="U387" s="117">
        <f t="shared" si="185"/>
        <v>95.551915908380678</v>
      </c>
      <c r="V387" s="117">
        <f t="shared" si="185"/>
        <v>97.330624202471768</v>
      </c>
      <c r="W387" s="117">
        <f t="shared" ref="W387:Y387" si="186">W388+W390+W392+W401</f>
        <v>94.91496136522322</v>
      </c>
      <c r="X387" s="117">
        <f t="shared" si="186"/>
        <v>68.620630524387408</v>
      </c>
      <c r="Y387" s="117">
        <f t="shared" si="186"/>
        <v>75.745097692386224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66.943679561018342</v>
      </c>
      <c r="D392" s="122">
        <v>81.591147058738144</v>
      </c>
      <c r="E392" s="122">
        <v>49.118639831986833</v>
      </c>
      <c r="F392" s="122">
        <v>36.771097225771939</v>
      </c>
      <c r="G392" s="122">
        <v>46.539049626863431</v>
      </c>
      <c r="H392" s="122">
        <v>46.724801541608912</v>
      </c>
      <c r="I392" s="122">
        <v>9.0251749049859971</v>
      </c>
      <c r="J392" s="122">
        <v>6.8062677413562973</v>
      </c>
      <c r="K392" s="122">
        <v>19.79705860596906</v>
      </c>
      <c r="L392" s="122">
        <v>0</v>
      </c>
      <c r="M392" s="122">
        <v>0</v>
      </c>
      <c r="N392" s="122">
        <v>17.787268026029121</v>
      </c>
      <c r="O392" s="122">
        <v>20.922146214771374</v>
      </c>
      <c r="P392" s="122">
        <v>12.118015768749858</v>
      </c>
      <c r="Q392" s="122">
        <v>7.1470657304050063</v>
      </c>
      <c r="R392" s="122">
        <v>13.090746877073952</v>
      </c>
      <c r="S392" s="122">
        <v>24.079851364083943</v>
      </c>
      <c r="T392" s="122">
        <v>24.415782902625978</v>
      </c>
      <c r="U392" s="122">
        <v>19.831492156487201</v>
      </c>
      <c r="V392" s="122">
        <v>9.6714122895979138</v>
      </c>
      <c r="W392" s="122">
        <v>5.7302589072704571</v>
      </c>
      <c r="X392" s="122">
        <v>3.2845095720261672</v>
      </c>
      <c r="Y392" s="122">
        <v>5.8615797408122345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413.20409108352698</v>
      </c>
      <c r="D393" s="98">
        <v>465.66654662792013</v>
      </c>
      <c r="E393" s="98">
        <v>461.71521442067626</v>
      </c>
      <c r="F393" s="98">
        <v>400.61142767025217</v>
      </c>
      <c r="G393" s="98">
        <v>479.71020384613075</v>
      </c>
      <c r="H393" s="98">
        <v>493.20623849476073</v>
      </c>
      <c r="I393" s="98">
        <v>419.67063308184885</v>
      </c>
      <c r="J393" s="98">
        <v>412.91357630894868</v>
      </c>
      <c r="K393" s="98">
        <v>428.93626979599634</v>
      </c>
      <c r="L393" s="98">
        <v>0</v>
      </c>
      <c r="M393" s="98">
        <v>0</v>
      </c>
      <c r="N393" s="98">
        <v>337.95809249455328</v>
      </c>
      <c r="O393" s="98">
        <v>369.6245831276276</v>
      </c>
      <c r="P393" s="98">
        <v>328.39822733312116</v>
      </c>
      <c r="Q393" s="98">
        <v>320.18854472214429</v>
      </c>
      <c r="R393" s="98">
        <v>271.16547102510333</v>
      </c>
      <c r="S393" s="98">
        <v>355.84669238035161</v>
      </c>
      <c r="T393" s="98">
        <v>376.00305670044003</v>
      </c>
      <c r="U393" s="98">
        <v>384.23516053193953</v>
      </c>
      <c r="V393" s="98">
        <v>294.62424267579985</v>
      </c>
      <c r="W393" s="98">
        <v>306.23709970749587</v>
      </c>
      <c r="X393" s="98">
        <v>301.06635864584854</v>
      </c>
      <c r="Y393" s="98">
        <v>304.97454592637774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144.24429001477358</v>
      </c>
      <c r="D401" s="122">
        <v>178.48492720512473</v>
      </c>
      <c r="E401" s="122">
        <v>181.39750237594359</v>
      </c>
      <c r="F401" s="122">
        <v>149.22142157804657</v>
      </c>
      <c r="G401" s="122">
        <v>130.80045735232207</v>
      </c>
      <c r="H401" s="122">
        <v>130.56899273856644</v>
      </c>
      <c r="I401" s="122">
        <v>116.51831340039165</v>
      </c>
      <c r="J401" s="122">
        <v>103.78352245717429</v>
      </c>
      <c r="K401" s="122">
        <v>84.005793544554734</v>
      </c>
      <c r="L401" s="122">
        <v>0</v>
      </c>
      <c r="M401" s="122">
        <v>0</v>
      </c>
      <c r="N401" s="122">
        <v>57.397283424131331</v>
      </c>
      <c r="O401" s="122">
        <v>77.427588303355023</v>
      </c>
      <c r="P401" s="122">
        <v>45.424220956913615</v>
      </c>
      <c r="Q401" s="122">
        <v>50.011765346462539</v>
      </c>
      <c r="R401" s="122">
        <v>48.406500127168314</v>
      </c>
      <c r="S401" s="122">
        <v>83.269147639012999</v>
      </c>
      <c r="T401" s="122">
        <v>80.566178315691076</v>
      </c>
      <c r="U401" s="122">
        <v>75.720423751893478</v>
      </c>
      <c r="V401" s="122">
        <v>87.659211912873857</v>
      </c>
      <c r="W401" s="122">
        <v>89.184702457952767</v>
      </c>
      <c r="X401" s="122">
        <v>65.336120952361242</v>
      </c>
      <c r="Y401" s="122">
        <v>69.883517951573992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167.66057086132776</v>
      </c>
      <c r="D402" s="98">
        <v>178.48492720512473</v>
      </c>
      <c r="E402" s="98">
        <v>181.39750237594359</v>
      </c>
      <c r="F402" s="98">
        <v>173.53277677896426</v>
      </c>
      <c r="G402" s="98">
        <v>173.53724044763521</v>
      </c>
      <c r="H402" s="98">
        <v>172.27853208560848</v>
      </c>
      <c r="I402" s="98">
        <v>157.04642240922351</v>
      </c>
      <c r="J402" s="98">
        <v>139.91556360893125</v>
      </c>
      <c r="K402" s="98">
        <v>140.00965590759122</v>
      </c>
      <c r="L402" s="98">
        <v>0</v>
      </c>
      <c r="M402" s="98">
        <v>0</v>
      </c>
      <c r="N402" s="98">
        <v>103.86175095795194</v>
      </c>
      <c r="O402" s="98">
        <v>112.94483064434357</v>
      </c>
      <c r="P402" s="98">
        <v>106.12037827003095</v>
      </c>
      <c r="Q402" s="98">
        <v>113.15793371320817</v>
      </c>
      <c r="R402" s="98">
        <v>100.27060740627722</v>
      </c>
      <c r="S402" s="98">
        <v>131.84281709510392</v>
      </c>
      <c r="T402" s="98">
        <v>141.7964738356163</v>
      </c>
      <c r="U402" s="98">
        <v>146.40331411488759</v>
      </c>
      <c r="V402" s="98">
        <v>204.26558895369303</v>
      </c>
      <c r="W402" s="98">
        <v>198.33146490539912</v>
      </c>
      <c r="X402" s="98">
        <v>179.5763774151668</v>
      </c>
      <c r="Y402" s="98">
        <v>171.16503046913726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144.84106713394655</v>
      </c>
      <c r="D405" s="118">
        <f t="shared" si="189"/>
        <v>144.57215766202424</v>
      </c>
      <c r="E405" s="118">
        <f t="shared" si="189"/>
        <v>154.65413325853666</v>
      </c>
      <c r="F405" s="118">
        <f t="shared" si="189"/>
        <v>147.91863130471782</v>
      </c>
      <c r="G405" s="118">
        <f t="shared" si="189"/>
        <v>155.87529720648581</v>
      </c>
      <c r="H405" s="118">
        <f t="shared" si="189"/>
        <v>156.58409120328258</v>
      </c>
      <c r="I405" s="118">
        <f t="shared" si="189"/>
        <v>144.23353833104576</v>
      </c>
      <c r="J405" s="118">
        <f t="shared" si="189"/>
        <v>146.98541217325405</v>
      </c>
      <c r="K405" s="118">
        <f t="shared" si="189"/>
        <v>147.93630523414052</v>
      </c>
      <c r="L405" s="118">
        <f t="shared" si="189"/>
        <v>0</v>
      </c>
      <c r="M405" s="118">
        <f t="shared" si="189"/>
        <v>0</v>
      </c>
      <c r="N405" s="118">
        <f t="shared" si="189"/>
        <v>122.17189715293138</v>
      </c>
      <c r="O405" s="118">
        <f t="shared" si="189"/>
        <v>120.13179100559702</v>
      </c>
      <c r="P405" s="118">
        <f t="shared" si="189"/>
        <v>107.5412213775209</v>
      </c>
      <c r="Q405" s="118">
        <f t="shared" si="189"/>
        <v>115.50745952125789</v>
      </c>
      <c r="R405" s="118">
        <f t="shared" ref="R405:V405" si="190">R406+R408+R410+R419</f>
        <v>111.01284792397333</v>
      </c>
      <c r="S405" s="118">
        <f t="shared" si="190"/>
        <v>108.64335582603195</v>
      </c>
      <c r="T405" s="118">
        <f t="shared" si="190"/>
        <v>93.227400249117977</v>
      </c>
      <c r="U405" s="118">
        <f t="shared" si="190"/>
        <v>69.933516260858909</v>
      </c>
      <c r="V405" s="118">
        <f t="shared" si="190"/>
        <v>71.975403204921719</v>
      </c>
      <c r="W405" s="118">
        <f t="shared" ref="W405:Y405" si="191">W406+W408+W410+W419</f>
        <v>79.538764712624172</v>
      </c>
      <c r="X405" s="118">
        <f t="shared" si="191"/>
        <v>74.946087967636529</v>
      </c>
      <c r="Y405" s="118">
        <f t="shared" si="191"/>
        <v>68.756225030538346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118.81621930318371</v>
      </c>
      <c r="D406" s="123">
        <f t="shared" si="192"/>
        <v>117.84201899532559</v>
      </c>
      <c r="E406" s="123">
        <f t="shared" si="192"/>
        <v>126.28608279535014</v>
      </c>
      <c r="F406" s="123">
        <f t="shared" si="192"/>
        <v>120.30833372003012</v>
      </c>
      <c r="G406" s="123">
        <f t="shared" si="192"/>
        <v>127.48363807505702</v>
      </c>
      <c r="H406" s="123">
        <f t="shared" si="192"/>
        <v>124.42058155308713</v>
      </c>
      <c r="I406" s="123">
        <f t="shared" si="192"/>
        <v>112.76695407905574</v>
      </c>
      <c r="J406" s="123">
        <f t="shared" si="192"/>
        <v>114.74150291657406</v>
      </c>
      <c r="K406" s="123">
        <f t="shared" si="192"/>
        <v>117.18632260968695</v>
      </c>
      <c r="L406" s="123">
        <f t="shared" si="192"/>
        <v>0</v>
      </c>
      <c r="M406" s="123">
        <f t="shared" si="192"/>
        <v>0</v>
      </c>
      <c r="N406" s="123">
        <f t="shared" si="192"/>
        <v>99.409512044947618</v>
      </c>
      <c r="O406" s="123">
        <f t="shared" si="192"/>
        <v>98.220136713039835</v>
      </c>
      <c r="P406" s="123">
        <f t="shared" si="192"/>
        <v>87.231330636841406</v>
      </c>
      <c r="Q406" s="123">
        <f t="shared" si="192"/>
        <v>91.473630370460157</v>
      </c>
      <c r="R406" s="123">
        <f t="shared" si="192"/>
        <v>86.694663473624971</v>
      </c>
      <c r="S406" s="123">
        <f t="shared" si="192"/>
        <v>81.588246397136956</v>
      </c>
      <c r="T406" s="123">
        <f t="shared" si="192"/>
        <v>64.834665640179708</v>
      </c>
      <c r="U406" s="123">
        <f t="shared" si="192"/>
        <v>40.534670336377111</v>
      </c>
      <c r="V406" s="123">
        <f t="shared" si="192"/>
        <v>38.133466488118465</v>
      </c>
      <c r="W406" s="123">
        <f t="shared" si="192"/>
        <v>46.818012350459327</v>
      </c>
      <c r="X406" s="123">
        <f t="shared" si="192"/>
        <v>45.073051864651951</v>
      </c>
      <c r="Y406" s="123">
        <f t="shared" si="192"/>
        <v>38.812557446805464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118.81621930318371</v>
      </c>
      <c r="D407" s="99">
        <v>117.84201899532559</v>
      </c>
      <c r="E407" s="99">
        <v>126.28608279535014</v>
      </c>
      <c r="F407" s="99">
        <v>120.30833372003012</v>
      </c>
      <c r="G407" s="99">
        <v>127.48363807505702</v>
      </c>
      <c r="H407" s="99">
        <v>124.42058155308713</v>
      </c>
      <c r="I407" s="99">
        <v>112.76695407905574</v>
      </c>
      <c r="J407" s="99">
        <v>114.74150291657406</v>
      </c>
      <c r="K407" s="99">
        <v>117.18632260968695</v>
      </c>
      <c r="L407" s="99">
        <v>0</v>
      </c>
      <c r="M407" s="99">
        <v>0</v>
      </c>
      <c r="N407" s="99">
        <v>99.409512044947618</v>
      </c>
      <c r="O407" s="99">
        <v>98.220136713039835</v>
      </c>
      <c r="P407" s="99">
        <v>87.231330636841406</v>
      </c>
      <c r="Q407" s="99">
        <v>91.473630370460157</v>
      </c>
      <c r="R407" s="99">
        <v>86.694663473624971</v>
      </c>
      <c r="S407" s="99">
        <v>81.588246397136956</v>
      </c>
      <c r="T407" s="99">
        <v>64.834665640179708</v>
      </c>
      <c r="U407" s="99">
        <v>40.534670336377111</v>
      </c>
      <c r="V407" s="99">
        <v>38.133466488118465</v>
      </c>
      <c r="W407" s="99">
        <v>46.818012350459327</v>
      </c>
      <c r="X407" s="99">
        <v>45.073051864651951</v>
      </c>
      <c r="Y407" s="99">
        <v>38.812557446805464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7.1729556155013766E-2</v>
      </c>
      <c r="D408" s="123">
        <f t="shared" si="193"/>
        <v>0.12674861162008583</v>
      </c>
      <c r="E408" s="123">
        <f t="shared" si="193"/>
        <v>0.23962267533686094</v>
      </c>
      <c r="F408" s="123">
        <f t="shared" si="193"/>
        <v>0.14637478218550604</v>
      </c>
      <c r="G408" s="123">
        <f t="shared" si="193"/>
        <v>0.18231376364242263</v>
      </c>
      <c r="H408" s="123">
        <f t="shared" si="193"/>
        <v>0.3148557173545255</v>
      </c>
      <c r="I408" s="123">
        <f t="shared" si="193"/>
        <v>0.51658770246472585</v>
      </c>
      <c r="J408" s="123">
        <f t="shared" si="193"/>
        <v>0.36659537054369473</v>
      </c>
      <c r="K408" s="123">
        <f t="shared" si="193"/>
        <v>0.4385975380795944</v>
      </c>
      <c r="L408" s="123">
        <f t="shared" si="193"/>
        <v>0</v>
      </c>
      <c r="M408" s="123">
        <f t="shared" si="193"/>
        <v>0</v>
      </c>
      <c r="N408" s="123">
        <f t="shared" si="193"/>
        <v>1.1522786424974936</v>
      </c>
      <c r="O408" s="123">
        <f t="shared" si="193"/>
        <v>0.78599308390237688</v>
      </c>
      <c r="P408" s="123">
        <f t="shared" si="193"/>
        <v>0.54678893803643369</v>
      </c>
      <c r="Q408" s="123">
        <f t="shared" si="193"/>
        <v>0.86046079107532814</v>
      </c>
      <c r="R408" s="123">
        <f t="shared" si="193"/>
        <v>0.87658084246528223</v>
      </c>
      <c r="S408" s="123">
        <f t="shared" si="193"/>
        <v>1.0214313576571812</v>
      </c>
      <c r="T408" s="123">
        <f t="shared" si="193"/>
        <v>1.3953300042870802</v>
      </c>
      <c r="U408" s="123">
        <f t="shared" si="193"/>
        <v>1.9264950945903321</v>
      </c>
      <c r="V408" s="123">
        <f t="shared" si="193"/>
        <v>1.0859735112491364</v>
      </c>
      <c r="W408" s="123">
        <f t="shared" si="193"/>
        <v>3.4520076772073005</v>
      </c>
      <c r="X408" s="123">
        <f t="shared" si="193"/>
        <v>2.7256261308438354</v>
      </c>
      <c r="Y408" s="123">
        <f t="shared" si="193"/>
        <v>1.7533027257990381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7.1729556155013766E-2</v>
      </c>
      <c r="D409" s="99">
        <f>RES_hhdet_in_fecs!D165</f>
        <v>0.12674861162008583</v>
      </c>
      <c r="E409" s="99">
        <f>RES_hhdet_in_fecs!E165</f>
        <v>0.23962267533686094</v>
      </c>
      <c r="F409" s="99">
        <f>RES_hhdet_in_fecs!F165</f>
        <v>0.14637478218550604</v>
      </c>
      <c r="G409" s="99">
        <f>RES_hhdet_in_fecs!G165</f>
        <v>0.18231376364242263</v>
      </c>
      <c r="H409" s="99">
        <f>RES_hhdet_in_fecs!H165</f>
        <v>0.3148557173545255</v>
      </c>
      <c r="I409" s="99">
        <f>RES_hhdet_in_fecs!I165</f>
        <v>0.51658770246472585</v>
      </c>
      <c r="J409" s="99">
        <f>RES_hhdet_in_fecs!J165</f>
        <v>0.36659537054369473</v>
      </c>
      <c r="K409" s="99">
        <f>RES_hhdet_in_fecs!K165</f>
        <v>0.4385975380795944</v>
      </c>
      <c r="L409" s="99">
        <f>RES_hhdet_in_fecs!L165</f>
        <v>0</v>
      </c>
      <c r="M409" s="99">
        <f>RES_hhdet_in_fecs!M165</f>
        <v>0</v>
      </c>
      <c r="N409" s="99">
        <f>RES_hhdet_in_fecs!N165</f>
        <v>1.1522786424974936</v>
      </c>
      <c r="O409" s="99">
        <f>RES_hhdet_in_fecs!O165</f>
        <v>0.78599308390237688</v>
      </c>
      <c r="P409" s="99">
        <f>RES_hhdet_in_fecs!P165</f>
        <v>0.54678893803643369</v>
      </c>
      <c r="Q409" s="99">
        <f>RES_hhdet_in_fecs!Q165</f>
        <v>0.86046079107532814</v>
      </c>
      <c r="R409" s="99">
        <f>RES_hhdet_in_fecs!R165</f>
        <v>0.87658084246528223</v>
      </c>
      <c r="S409" s="99">
        <f>RES_hhdet_in_fecs!S165</f>
        <v>1.0214313576571812</v>
      </c>
      <c r="T409" s="99">
        <f>RES_hhdet_in_fecs!T165</f>
        <v>1.3953300042870802</v>
      </c>
      <c r="U409" s="99">
        <f>RES_hhdet_in_fecs!U165</f>
        <v>1.9264950945903321</v>
      </c>
      <c r="V409" s="99">
        <f>RES_hhdet_in_fecs!V165</f>
        <v>1.0859735112491364</v>
      </c>
      <c r="W409" s="99">
        <f>RES_hhdet_in_fecs!W165</f>
        <v>3.4520076772073005</v>
      </c>
      <c r="X409" s="99">
        <f>RES_hhdet_in_fecs!X165</f>
        <v>2.7256261308438354</v>
      </c>
      <c r="Y409" s="99">
        <f>RES_hhdet_in_fecs!Y165</f>
        <v>1.7533027257990381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18.177738463792615</v>
      </c>
      <c r="D410" s="123">
        <v>18.468415324684283</v>
      </c>
      <c r="E410" s="123">
        <v>19.862525410557236</v>
      </c>
      <c r="F410" s="123">
        <v>19.439770566376492</v>
      </c>
      <c r="G410" s="123">
        <v>20.099109782055134</v>
      </c>
      <c r="H410" s="123">
        <v>23.418714338722303</v>
      </c>
      <c r="I410" s="123">
        <v>22.747127153417676</v>
      </c>
      <c r="J410" s="123">
        <v>24.248202177403392</v>
      </c>
      <c r="K410" s="123">
        <v>23.431151349115073</v>
      </c>
      <c r="L410" s="123">
        <v>0</v>
      </c>
      <c r="M410" s="123">
        <v>0</v>
      </c>
      <c r="N410" s="123">
        <v>16.854364170807049</v>
      </c>
      <c r="O410" s="123">
        <v>16.308451420254279</v>
      </c>
      <c r="P410" s="123">
        <v>15.643461406392882</v>
      </c>
      <c r="Q410" s="123">
        <v>18.628872271971805</v>
      </c>
      <c r="R410" s="123">
        <v>18.929942398896848</v>
      </c>
      <c r="S410" s="123">
        <v>19.863641881740296</v>
      </c>
      <c r="T410" s="123">
        <v>20.368752129884669</v>
      </c>
      <c r="U410" s="123">
        <v>20.672505773437482</v>
      </c>
      <c r="V410" s="123">
        <v>22.628022481730095</v>
      </c>
      <c r="W410" s="123">
        <v>19.921701213581596</v>
      </c>
      <c r="X410" s="123">
        <v>19.008455852775839</v>
      </c>
      <c r="Y410" s="123">
        <v>20.182148533204145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19.519394441594503</v>
      </c>
      <c r="D411" s="99">
        <v>21.224120428132871</v>
      </c>
      <c r="E411" s="99">
        <v>21.039390501652683</v>
      </c>
      <c r="F411" s="99">
        <v>18.937089301117549</v>
      </c>
      <c r="G411" s="99">
        <v>23.905464838496787</v>
      </c>
      <c r="H411" s="99">
        <v>25.985222697783573</v>
      </c>
      <c r="I411" s="99">
        <v>23.138325665027136</v>
      </c>
      <c r="J411" s="99">
        <v>23.179474140549775</v>
      </c>
      <c r="K411" s="99">
        <v>24.028053304100947</v>
      </c>
      <c r="L411" s="99">
        <v>0</v>
      </c>
      <c r="M411" s="99">
        <v>0</v>
      </c>
      <c r="N411" s="99">
        <v>16.627344569125565</v>
      </c>
      <c r="O411" s="99">
        <v>17.330895338031123</v>
      </c>
      <c r="P411" s="99">
        <v>14.890018713963219</v>
      </c>
      <c r="Q411" s="99">
        <v>15.041717300235787</v>
      </c>
      <c r="R411" s="99">
        <v>13.398245537101602</v>
      </c>
      <c r="S411" s="99">
        <v>18.702341323789547</v>
      </c>
      <c r="T411" s="99">
        <v>20.440393197708431</v>
      </c>
      <c r="U411" s="99">
        <v>21.326298641588114</v>
      </c>
      <c r="V411" s="99">
        <v>16.746235282346895</v>
      </c>
      <c r="W411" s="99">
        <v>17.460879173165967</v>
      </c>
      <c r="X411" s="99">
        <v>17.032046029446384</v>
      </c>
      <c r="Y411" s="99">
        <v>17.33395638592102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18.34228335929512</v>
      </c>
      <c r="D415" s="102">
        <v>17.941819485579376</v>
      </c>
      <c r="E415" s="102">
        <v>19.75707579088159</v>
      </c>
      <c r="F415" s="102">
        <v>19.490573460205855</v>
      </c>
      <c r="G415" s="102">
        <v>19.742948837714266</v>
      </c>
      <c r="H415" s="102">
        <v>23.189725518060506</v>
      </c>
      <c r="I415" s="102">
        <v>23.055241391186776</v>
      </c>
      <c r="J415" s="102">
        <v>24.928233609680486</v>
      </c>
      <c r="K415" s="102">
        <v>23.868216211788891</v>
      </c>
      <c r="L415" s="102">
        <v>0</v>
      </c>
      <c r="M415" s="102">
        <v>0</v>
      </c>
      <c r="N415" s="102">
        <v>17.487879721890078</v>
      </c>
      <c r="O415" s="102">
        <v>16.514875440878967</v>
      </c>
      <c r="P415" s="102">
        <v>16.043694291996161</v>
      </c>
      <c r="Q415" s="102">
        <v>19.049717608119909</v>
      </c>
      <c r="R415" s="102">
        <v>19.581395276578654</v>
      </c>
      <c r="S415" s="102">
        <v>20.29266416289164</v>
      </c>
      <c r="T415" s="102">
        <v>20.800218231973336</v>
      </c>
      <c r="U415" s="102">
        <v>21.087538044373243</v>
      </c>
      <c r="V415" s="102">
        <v>23.394725999112719</v>
      </c>
      <c r="W415" s="102">
        <v>20.465301610503545</v>
      </c>
      <c r="X415" s="102">
        <v>19.612668634256718</v>
      </c>
      <c r="Y415" s="102">
        <v>20.851818705831263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12.561396297328713</v>
      </c>
      <c r="D416" s="105">
        <v>12.266363338506414</v>
      </c>
      <c r="E416" s="105">
        <v>13.935310074482034</v>
      </c>
      <c r="F416" s="105">
        <v>0</v>
      </c>
      <c r="G416" s="105">
        <v>13.3558073692175</v>
      </c>
      <c r="H416" s="105">
        <v>16.378652208785709</v>
      </c>
      <c r="I416" s="105">
        <v>15.850043226134972</v>
      </c>
      <c r="J416" s="105">
        <v>17.520768467990536</v>
      </c>
      <c r="K416" s="105">
        <v>16.646034374105316</v>
      </c>
      <c r="L416" s="105">
        <v>0</v>
      </c>
      <c r="M416" s="105">
        <v>0</v>
      </c>
      <c r="N416" s="105">
        <v>11.899749562983535</v>
      </c>
      <c r="O416" s="105">
        <v>11.494175646667044</v>
      </c>
      <c r="P416" s="105">
        <v>11.428153519702848</v>
      </c>
      <c r="Q416" s="105">
        <v>14.41038299826033</v>
      </c>
      <c r="R416" s="105">
        <v>14.928793541349336</v>
      </c>
      <c r="S416" s="105">
        <v>15.542991069423877</v>
      </c>
      <c r="T416" s="105">
        <v>16.144845685380293</v>
      </c>
      <c r="U416" s="105">
        <v>16.519256197975928</v>
      </c>
      <c r="V416" s="105">
        <v>18.670418593433428</v>
      </c>
      <c r="W416" s="105">
        <v>16.191658979025739</v>
      </c>
      <c r="X416" s="105">
        <v>15.907192741086147</v>
      </c>
      <c r="Y416" s="105">
        <v>17.407876211084574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4.2850711803545227</v>
      </c>
      <c r="D417" s="99">
        <v>4.0992884489480961</v>
      </c>
      <c r="E417" s="99">
        <v>5.5126112592357979</v>
      </c>
      <c r="F417" s="99">
        <v>0</v>
      </c>
      <c r="G417" s="99">
        <v>4.0107921824591752</v>
      </c>
      <c r="H417" s="99">
        <v>6.3490583675281567</v>
      </c>
      <c r="I417" s="99">
        <v>5.1342851710670185</v>
      </c>
      <c r="J417" s="99">
        <v>6.3679627639261822</v>
      </c>
      <c r="K417" s="99">
        <v>5.6431117452263369</v>
      </c>
      <c r="L417" s="99">
        <v>0</v>
      </c>
      <c r="M417" s="99">
        <v>0</v>
      </c>
      <c r="N417" s="99">
        <v>2.7721575951426529</v>
      </c>
      <c r="O417" s="99">
        <v>2.817084485394445</v>
      </c>
      <c r="P417" s="99">
        <v>2.8159661983501847</v>
      </c>
      <c r="Q417" s="99">
        <v>5.0762690772396875</v>
      </c>
      <c r="R417" s="99">
        <v>5.0616213584426859</v>
      </c>
      <c r="S417" s="99">
        <v>4.9455456280262693</v>
      </c>
      <c r="T417" s="99">
        <v>5.2043066114944105</v>
      </c>
      <c r="U417" s="99">
        <v>5.1834898169014796</v>
      </c>
      <c r="V417" s="99">
        <v>6.2583555174367893</v>
      </c>
      <c r="W417" s="99">
        <v>4.3671112399675343</v>
      </c>
      <c r="X417" s="99">
        <v>4.9675528812806267</v>
      </c>
      <c r="Y417" s="99">
        <v>6.5945232945408234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8.2763251169741885</v>
      </c>
      <c r="D418" s="99">
        <v>8.1670748895583163</v>
      </c>
      <c r="E418" s="99">
        <v>8.4226988152462354</v>
      </c>
      <c r="F418" s="99">
        <v>0</v>
      </c>
      <c r="G418" s="99">
        <v>9.345015186758328</v>
      </c>
      <c r="H418" s="99">
        <v>10.029593841257554</v>
      </c>
      <c r="I418" s="99">
        <v>10.715758055067955</v>
      </c>
      <c r="J418" s="99">
        <v>11.152805704064352</v>
      </c>
      <c r="K418" s="99">
        <v>11.002922628878975</v>
      </c>
      <c r="L418" s="99">
        <v>0</v>
      </c>
      <c r="M418" s="99">
        <v>0</v>
      </c>
      <c r="N418" s="99">
        <v>9.1275919678408837</v>
      </c>
      <c r="O418" s="99">
        <v>8.6770911612725996</v>
      </c>
      <c r="P418" s="99">
        <v>8.6121873213526641</v>
      </c>
      <c r="Q418" s="99">
        <v>9.3341139210206432</v>
      </c>
      <c r="R418" s="99">
        <v>9.8671721829066534</v>
      </c>
      <c r="S418" s="99">
        <v>10.597445441397607</v>
      </c>
      <c r="T418" s="99">
        <v>10.940539073885882</v>
      </c>
      <c r="U418" s="99">
        <v>11.335766381074448</v>
      </c>
      <c r="V418" s="99">
        <v>12.412063075996638</v>
      </c>
      <c r="W418" s="99">
        <v>11.824547739058207</v>
      </c>
      <c r="X418" s="99">
        <v>10.939639859805519</v>
      </c>
      <c r="Y418" s="99">
        <v>10.813352916543749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7.7753798108152052</v>
      </c>
      <c r="D419" s="123">
        <v>8.1349747303942728</v>
      </c>
      <c r="E419" s="123">
        <v>8.2659023772924201</v>
      </c>
      <c r="F419" s="123">
        <v>8.0241522361256923</v>
      </c>
      <c r="G419" s="123">
        <v>8.110235585731246</v>
      </c>
      <c r="H419" s="123">
        <v>8.4299395941186148</v>
      </c>
      <c r="I419" s="123">
        <v>8.2028693961076566</v>
      </c>
      <c r="J419" s="123">
        <v>7.6291117087328946</v>
      </c>
      <c r="K419" s="123">
        <v>6.8802337372589015</v>
      </c>
      <c r="L419" s="123">
        <v>0</v>
      </c>
      <c r="M419" s="123">
        <v>0</v>
      </c>
      <c r="N419" s="123">
        <v>4.7557422946792229</v>
      </c>
      <c r="O419" s="123">
        <v>4.8172097884005343</v>
      </c>
      <c r="P419" s="123">
        <v>4.1196403962501815</v>
      </c>
      <c r="Q419" s="123">
        <v>4.5444960877505975</v>
      </c>
      <c r="R419" s="123">
        <v>4.5116612089862134</v>
      </c>
      <c r="S419" s="123">
        <v>6.1700361894975266</v>
      </c>
      <c r="T419" s="123">
        <v>6.6286524747665272</v>
      </c>
      <c r="U419" s="123">
        <v>6.7998450564539965</v>
      </c>
      <c r="V419" s="123">
        <v>10.127940723824018</v>
      </c>
      <c r="W419" s="123">
        <v>9.3470434713759545</v>
      </c>
      <c r="X419" s="123">
        <v>8.1389541193648967</v>
      </c>
      <c r="Y419" s="123">
        <v>8.0082163247297071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7.9201365271178235</v>
      </c>
      <c r="D420" s="99">
        <v>8.1349747303942728</v>
      </c>
      <c r="E420" s="99">
        <v>8.2659023772924201</v>
      </c>
      <c r="F420" s="99">
        <v>8.2029754109736928</v>
      </c>
      <c r="G420" s="99">
        <v>8.6479052695350909</v>
      </c>
      <c r="H420" s="99">
        <v>9.0767222165608192</v>
      </c>
      <c r="I420" s="99">
        <v>8.6586741596554049</v>
      </c>
      <c r="J420" s="99">
        <v>7.8543534885059758</v>
      </c>
      <c r="K420" s="99">
        <v>7.8430287017613143</v>
      </c>
      <c r="L420" s="99">
        <v>0</v>
      </c>
      <c r="M420" s="99">
        <v>0</v>
      </c>
      <c r="N420" s="99">
        <v>5.1099386553627397</v>
      </c>
      <c r="O420" s="99">
        <v>5.2957382387980578</v>
      </c>
      <c r="P420" s="99">
        <v>4.8116411321878338</v>
      </c>
      <c r="Q420" s="99">
        <v>5.3158980146212</v>
      </c>
      <c r="R420" s="99">
        <v>4.954355778060143</v>
      </c>
      <c r="S420" s="99">
        <v>6.9293024754801351</v>
      </c>
      <c r="T420" s="99">
        <v>7.7083832899733462</v>
      </c>
      <c r="U420" s="99">
        <v>8.1258591603377983</v>
      </c>
      <c r="V420" s="99">
        <v>11.610312789059138</v>
      </c>
      <c r="W420" s="99">
        <v>11.308367759026989</v>
      </c>
      <c r="X420" s="99">
        <v>10.159066392184345</v>
      </c>
      <c r="Y420" s="99">
        <v>9.7285731303723537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6.8836784383910752</v>
      </c>
      <c r="D421" s="110">
        <v>0</v>
      </c>
      <c r="E421" s="110">
        <v>0</v>
      </c>
      <c r="F421" s="110">
        <v>6.9265479215414372</v>
      </c>
      <c r="G421" s="110">
        <v>6.4646404928770558</v>
      </c>
      <c r="H421" s="110">
        <v>6.4052287760386752</v>
      </c>
      <c r="I421" s="110">
        <v>6.8924307009078856</v>
      </c>
      <c r="J421" s="110">
        <v>6.9821406391719192</v>
      </c>
      <c r="K421" s="110">
        <v>5.4360412905052797</v>
      </c>
      <c r="L421" s="110">
        <v>0</v>
      </c>
      <c r="M421" s="110">
        <v>0</v>
      </c>
      <c r="N421" s="110">
        <v>4.3182056138348788</v>
      </c>
      <c r="O421" s="110">
        <v>3.7740177665339316</v>
      </c>
      <c r="P421" s="110">
        <v>3.6017559745161969</v>
      </c>
      <c r="Q421" s="110">
        <v>3.9335457616690821</v>
      </c>
      <c r="R421" s="110">
        <v>4.0984796111838797</v>
      </c>
      <c r="S421" s="110">
        <v>4.8684368420987738</v>
      </c>
      <c r="T421" s="110">
        <v>5.2079540337049233</v>
      </c>
      <c r="U421" s="110">
        <v>5.3793266066363818</v>
      </c>
      <c r="V421" s="110">
        <v>9.0135628458913022</v>
      </c>
      <c r="W421" s="110">
        <v>7.7444295312516491</v>
      </c>
      <c r="X421" s="110">
        <v>6.9836144529378297</v>
      </c>
      <c r="Y421" s="110">
        <v>6.8211824552523748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92.537723081029014</v>
      </c>
      <c r="D423" s="118">
        <f t="shared" si="194"/>
        <v>92.726326606221392</v>
      </c>
      <c r="E423" s="118">
        <f t="shared" si="194"/>
        <v>100.2307888515578</v>
      </c>
      <c r="F423" s="118">
        <f t="shared" si="194"/>
        <v>96.568141751683854</v>
      </c>
      <c r="G423" s="118">
        <f t="shared" si="194"/>
        <v>102.72674073501933</v>
      </c>
      <c r="H423" s="118">
        <f t="shared" si="194"/>
        <v>103.90900134454628</v>
      </c>
      <c r="I423" s="118">
        <f t="shared" si="194"/>
        <v>97.046014913701327</v>
      </c>
      <c r="J423" s="118">
        <f t="shared" si="194"/>
        <v>99.480256341362917</v>
      </c>
      <c r="K423" s="118">
        <f t="shared" si="194"/>
        <v>101.08800829592502</v>
      </c>
      <c r="L423" s="118">
        <f t="shared" si="194"/>
        <v>0</v>
      </c>
      <c r="M423" s="118">
        <f t="shared" si="194"/>
        <v>0</v>
      </c>
      <c r="N423" s="118">
        <f t="shared" si="194"/>
        <v>87.713955234425185</v>
      </c>
      <c r="O423" s="118">
        <f t="shared" si="194"/>
        <v>85.613376704685834</v>
      </c>
      <c r="P423" s="118">
        <f t="shared" si="194"/>
        <v>77.103898243869935</v>
      </c>
      <c r="Q423" s="118">
        <f t="shared" si="194"/>
        <v>84.78115661394159</v>
      </c>
      <c r="R423" s="118">
        <f t="shared" ref="R423:V423" si="195">R424+R426+R428+R437</f>
        <v>83.916039332279311</v>
      </c>
      <c r="S423" s="118">
        <f t="shared" si="195"/>
        <v>85.0887988956801</v>
      </c>
      <c r="T423" s="118">
        <f t="shared" si="195"/>
        <v>76.869404653138105</v>
      </c>
      <c r="U423" s="118">
        <f t="shared" si="195"/>
        <v>61.251192790963728</v>
      </c>
      <c r="V423" s="118">
        <f t="shared" si="195"/>
        <v>61.61671078260553</v>
      </c>
      <c r="W423" s="118">
        <f t="shared" ref="W423:Y423" si="196">W424+W426+W428+W437</f>
        <v>76.767521565378075</v>
      </c>
      <c r="X423" s="118">
        <f t="shared" si="196"/>
        <v>72.212676213666555</v>
      </c>
      <c r="Y423" s="118">
        <f t="shared" si="196"/>
        <v>64.405355723896463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77.005540305001944</v>
      </c>
      <c r="D424" s="123">
        <f t="shared" si="197"/>
        <v>77.024711206552197</v>
      </c>
      <c r="E424" s="123">
        <f t="shared" si="197"/>
        <v>83.239208816720719</v>
      </c>
      <c r="F424" s="123">
        <f t="shared" si="197"/>
        <v>79.961087677928859</v>
      </c>
      <c r="G424" s="123">
        <f t="shared" si="197"/>
        <v>85.429727283499417</v>
      </c>
      <c r="H424" s="123">
        <f t="shared" si="197"/>
        <v>84.058394944606476</v>
      </c>
      <c r="I424" s="123">
        <f t="shared" si="197"/>
        <v>76.80095218082549</v>
      </c>
      <c r="J424" s="123">
        <f t="shared" si="197"/>
        <v>78.769151267427546</v>
      </c>
      <c r="K424" s="123">
        <f t="shared" si="197"/>
        <v>81.079891911678217</v>
      </c>
      <c r="L424" s="123">
        <f t="shared" si="197"/>
        <v>0</v>
      </c>
      <c r="M424" s="123">
        <f t="shared" si="197"/>
        <v>0</v>
      </c>
      <c r="N424" s="123">
        <f t="shared" si="197"/>
        <v>70.036964883707327</v>
      </c>
      <c r="O424" s="123">
        <f t="shared" si="197"/>
        <v>69.399526913958582</v>
      </c>
      <c r="P424" s="123">
        <f t="shared" si="197"/>
        <v>61.914041113182144</v>
      </c>
      <c r="Q424" s="123">
        <f t="shared" si="197"/>
        <v>65.836513769963545</v>
      </c>
      <c r="R424" s="123">
        <f t="shared" si="197"/>
        <v>64.420066165904515</v>
      </c>
      <c r="S424" s="123">
        <f t="shared" si="197"/>
        <v>63.19065550934161</v>
      </c>
      <c r="T424" s="123">
        <f t="shared" si="197"/>
        <v>52.498409152070501</v>
      </c>
      <c r="U424" s="123">
        <f t="shared" si="197"/>
        <v>34.22949807764968</v>
      </c>
      <c r="V424" s="123">
        <f t="shared" si="197"/>
        <v>33.343505564613544</v>
      </c>
      <c r="W424" s="123">
        <f t="shared" si="197"/>
        <v>42.075304983426435</v>
      </c>
      <c r="X424" s="123">
        <f t="shared" si="197"/>
        <v>41.178310192242627</v>
      </c>
      <c r="Y424" s="123">
        <f t="shared" si="197"/>
        <v>36.003941683394395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77.005540305001944</v>
      </c>
      <c r="D425" s="99">
        <v>77.024711206552197</v>
      </c>
      <c r="E425" s="99">
        <v>83.239208816720719</v>
      </c>
      <c r="F425" s="99">
        <v>79.961087677928859</v>
      </c>
      <c r="G425" s="99">
        <v>85.429727283499417</v>
      </c>
      <c r="H425" s="99">
        <v>84.058394944606476</v>
      </c>
      <c r="I425" s="99">
        <v>76.80095218082549</v>
      </c>
      <c r="J425" s="99">
        <v>78.769151267427546</v>
      </c>
      <c r="K425" s="99">
        <v>81.079891911678217</v>
      </c>
      <c r="L425" s="99">
        <v>0</v>
      </c>
      <c r="M425" s="99">
        <v>0</v>
      </c>
      <c r="N425" s="99">
        <v>70.036964883707327</v>
      </c>
      <c r="O425" s="99">
        <v>69.399526913958582</v>
      </c>
      <c r="P425" s="99">
        <v>61.914041113182144</v>
      </c>
      <c r="Q425" s="99">
        <v>65.836513769963545</v>
      </c>
      <c r="R425" s="99">
        <v>64.420066165904515</v>
      </c>
      <c r="S425" s="99">
        <v>63.19065550934161</v>
      </c>
      <c r="T425" s="99">
        <v>52.498409152070501</v>
      </c>
      <c r="U425" s="99">
        <v>34.22949807764968</v>
      </c>
      <c r="V425" s="99">
        <v>33.343505564613544</v>
      </c>
      <c r="W425" s="99">
        <v>42.075304983426435</v>
      </c>
      <c r="X425" s="99">
        <v>41.178310192242627</v>
      </c>
      <c r="Y425" s="99">
        <v>36.003941683394395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0.15575882068692071</v>
      </c>
      <c r="D426" s="123">
        <f t="shared" si="198"/>
        <v>0.28630669872660558</v>
      </c>
      <c r="E426" s="123">
        <f t="shared" si="198"/>
        <v>0.5625252710364177</v>
      </c>
      <c r="F426" s="123">
        <f t="shared" si="198"/>
        <v>0.35670799140773252</v>
      </c>
      <c r="G426" s="123">
        <f t="shared" si="198"/>
        <v>0.46081330349063476</v>
      </c>
      <c r="H426" s="123">
        <f t="shared" si="198"/>
        <v>0.82472254176875004</v>
      </c>
      <c r="I426" s="123">
        <f t="shared" si="198"/>
        <v>1.4011960274537216</v>
      </c>
      <c r="J426" s="123">
        <f t="shared" si="198"/>
        <v>1.029103296500425</v>
      </c>
      <c r="K426" s="123">
        <f t="shared" si="198"/>
        <v>1.2737333108753435</v>
      </c>
      <c r="L426" s="123">
        <f t="shared" si="198"/>
        <v>0</v>
      </c>
      <c r="M426" s="123">
        <f t="shared" si="198"/>
        <v>0</v>
      </c>
      <c r="N426" s="123">
        <f t="shared" si="198"/>
        <v>3.7430792870913603</v>
      </c>
      <c r="O426" s="123">
        <f t="shared" si="198"/>
        <v>2.6707626156219488</v>
      </c>
      <c r="P426" s="123">
        <f t="shared" si="198"/>
        <v>1.9415364639214401</v>
      </c>
      <c r="Q426" s="123">
        <f t="shared" si="198"/>
        <v>3.156262309565979</v>
      </c>
      <c r="R426" s="123">
        <f t="shared" si="198"/>
        <v>3.2376737957300246</v>
      </c>
      <c r="S426" s="123">
        <f t="shared" si="198"/>
        <v>3.7755676952824482</v>
      </c>
      <c r="T426" s="123">
        <f t="shared" si="198"/>
        <v>5.1620065941403883</v>
      </c>
      <c r="U426" s="123">
        <f t="shared" si="198"/>
        <v>7.1337627106292647</v>
      </c>
      <c r="V426" s="123">
        <f t="shared" si="198"/>
        <v>4.0321526755356976</v>
      </c>
      <c r="W426" s="123">
        <f t="shared" si="198"/>
        <v>12.929980451233678</v>
      </c>
      <c r="X426" s="123">
        <f t="shared" si="198"/>
        <v>10.320174024646782</v>
      </c>
      <c r="Y426" s="123">
        <f t="shared" si="198"/>
        <v>6.7190702567929304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0.15575882068692071</v>
      </c>
      <c r="D427" s="99">
        <f>RES_hhdet_in_tess!D165</f>
        <v>0.28630669872660558</v>
      </c>
      <c r="E427" s="99">
        <f>RES_hhdet_in_tess!E165</f>
        <v>0.5625252710364177</v>
      </c>
      <c r="F427" s="99">
        <f>RES_hhdet_in_tess!F165</f>
        <v>0.35670799140773252</v>
      </c>
      <c r="G427" s="99">
        <f>RES_hhdet_in_tess!G165</f>
        <v>0.46081330349063476</v>
      </c>
      <c r="H427" s="99">
        <f>RES_hhdet_in_tess!H165</f>
        <v>0.82472254176875004</v>
      </c>
      <c r="I427" s="99">
        <f>RES_hhdet_in_tess!I165</f>
        <v>1.4011960274537216</v>
      </c>
      <c r="J427" s="99">
        <f>RES_hhdet_in_tess!J165</f>
        <v>1.029103296500425</v>
      </c>
      <c r="K427" s="99">
        <f>RES_hhdet_in_tess!K165</f>
        <v>1.2737333108753435</v>
      </c>
      <c r="L427" s="99">
        <f>RES_hhdet_in_tess!L165</f>
        <v>0</v>
      </c>
      <c r="M427" s="99">
        <f>RES_hhdet_in_tess!M165</f>
        <v>0</v>
      </c>
      <c r="N427" s="99">
        <f>RES_hhdet_in_tess!N165</f>
        <v>3.7430792870913603</v>
      </c>
      <c r="O427" s="99">
        <f>RES_hhdet_in_tess!O165</f>
        <v>2.6707626156219488</v>
      </c>
      <c r="P427" s="99">
        <f>RES_hhdet_in_tess!P165</f>
        <v>1.9415364639214401</v>
      </c>
      <c r="Q427" s="99">
        <f>RES_hhdet_in_tess!Q165</f>
        <v>3.156262309565979</v>
      </c>
      <c r="R427" s="99">
        <f>RES_hhdet_in_tess!R165</f>
        <v>3.2376737957300246</v>
      </c>
      <c r="S427" s="99">
        <f>RES_hhdet_in_tess!S165</f>
        <v>3.7755676952824482</v>
      </c>
      <c r="T427" s="99">
        <f>RES_hhdet_in_tess!T165</f>
        <v>5.1620065941403883</v>
      </c>
      <c r="U427" s="99">
        <f>RES_hhdet_in_tess!U165</f>
        <v>7.1337627106292647</v>
      </c>
      <c r="V427" s="99">
        <f>RES_hhdet_in_tess!V165</f>
        <v>4.0321526755356976</v>
      </c>
      <c r="W427" s="99">
        <f>RES_hhdet_in_tess!W165</f>
        <v>12.929980451233678</v>
      </c>
      <c r="X427" s="99">
        <f>RES_hhdet_in_tess!X165</f>
        <v>10.320174024646782</v>
      </c>
      <c r="Y427" s="99">
        <f>RES_hhdet_in_tess!Y165</f>
        <v>6.7190702567929304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10.708903821323556</v>
      </c>
      <c r="D428" s="123">
        <v>10.6972895660184</v>
      </c>
      <c r="E428" s="123">
        <v>11.63231569475824</v>
      </c>
      <c r="F428" s="123">
        <v>11.426328910623496</v>
      </c>
      <c r="G428" s="123">
        <v>11.852258615392717</v>
      </c>
      <c r="H428" s="123">
        <v>13.858792426870442</v>
      </c>
      <c r="I428" s="123">
        <v>13.764847464806619</v>
      </c>
      <c r="J428" s="123">
        <v>14.927735552874296</v>
      </c>
      <c r="K428" s="123">
        <v>14.345986471107247</v>
      </c>
      <c r="L428" s="123">
        <v>0</v>
      </c>
      <c r="M428" s="123">
        <v>0</v>
      </c>
      <c r="N428" s="123">
        <v>10.807560228448128</v>
      </c>
      <c r="O428" s="123">
        <v>10.5109458559578</v>
      </c>
      <c r="P428" s="123">
        <v>10.444739255425965</v>
      </c>
      <c r="Q428" s="123">
        <v>12.689591524263404</v>
      </c>
      <c r="R428" s="123">
        <v>13.163008890873222</v>
      </c>
      <c r="S428" s="123">
        <v>14.080836618906485</v>
      </c>
      <c r="T428" s="123">
        <v>14.742665119376927</v>
      </c>
      <c r="U428" s="123">
        <v>15.184233816254201</v>
      </c>
      <c r="V428" s="123">
        <v>16.844815229536067</v>
      </c>
      <c r="W428" s="123">
        <v>15.014290397715662</v>
      </c>
      <c r="X428" s="123">
        <v>14.610541377372321</v>
      </c>
      <c r="Y428" s="123">
        <v>15.740078079794028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10.280870943044299</v>
      </c>
      <c r="D429" s="99">
        <v>11.248085773656154</v>
      </c>
      <c r="E429" s="99">
        <v>11.228470655240246</v>
      </c>
      <c r="F429" s="99">
        <v>10.178133523382717</v>
      </c>
      <c r="G429" s="99">
        <v>12.948918191104314</v>
      </c>
      <c r="H429" s="99">
        <v>14.194363284529274</v>
      </c>
      <c r="I429" s="99">
        <v>12.755824020562736</v>
      </c>
      <c r="J429" s="99">
        <v>12.914340909204057</v>
      </c>
      <c r="K429" s="99">
        <v>13.555026774927745</v>
      </c>
      <c r="L429" s="99">
        <v>0</v>
      </c>
      <c r="M429" s="99">
        <v>0</v>
      </c>
      <c r="N429" s="99">
        <v>10.252220099627204</v>
      </c>
      <c r="O429" s="99">
        <v>11.383951157179315</v>
      </c>
      <c r="P429" s="99">
        <v>10.507760685217317</v>
      </c>
      <c r="Q429" s="99">
        <v>11.276154508203948</v>
      </c>
      <c r="R429" s="99">
        <v>10.426295392908536</v>
      </c>
      <c r="S429" s="99">
        <v>15.050579164140569</v>
      </c>
      <c r="T429" s="99">
        <v>16.935966223855033</v>
      </c>
      <c r="U429" s="99">
        <v>18.102463424218321</v>
      </c>
      <c r="V429" s="99">
        <v>14.482094716545182</v>
      </c>
      <c r="W429" s="99">
        <v>15.271450142043776</v>
      </c>
      <c r="X429" s="99">
        <v>14.937193129196105</v>
      </c>
      <c r="Y429" s="99">
        <v>15.222998753728302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10.791207432138464</v>
      </c>
      <c r="D433" s="102">
        <v>10.580237777227099</v>
      </c>
      <c r="E433" s="102">
        <v>11.680384326980244</v>
      </c>
      <c r="F433" s="102">
        <v>11.55247631678081</v>
      </c>
      <c r="G433" s="102">
        <v>11.734481963111747</v>
      </c>
      <c r="H433" s="102">
        <v>13.823729023991238</v>
      </c>
      <c r="I433" s="102">
        <v>13.787067748135224</v>
      </c>
      <c r="J433" s="102">
        <v>14.96020951842527</v>
      </c>
      <c r="K433" s="102">
        <v>14.382935211929878</v>
      </c>
      <c r="L433" s="102">
        <v>0</v>
      </c>
      <c r="M433" s="102">
        <v>0</v>
      </c>
      <c r="N433" s="102">
        <v>10.837521171438427</v>
      </c>
      <c r="O433" s="102">
        <v>10.458424181507461</v>
      </c>
      <c r="P433" s="102">
        <v>10.44209329905928</v>
      </c>
      <c r="Q433" s="102">
        <v>12.721683659894889</v>
      </c>
      <c r="R433" s="102">
        <v>13.301509837733107</v>
      </c>
      <c r="S433" s="102">
        <v>14.010337288014338</v>
      </c>
      <c r="T433" s="102">
        <v>14.590276180095872</v>
      </c>
      <c r="U433" s="102">
        <v>15.025022284579601</v>
      </c>
      <c r="V433" s="102">
        <v>16.92307387682721</v>
      </c>
      <c r="W433" s="102">
        <v>15.007080570992104</v>
      </c>
      <c r="X433" s="102">
        <v>14.601170781596524</v>
      </c>
      <c r="Y433" s="102">
        <v>15.741229492722011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10.797335781944151</v>
      </c>
      <c r="D434" s="105">
        <v>10.584413139013499</v>
      </c>
      <c r="E434" s="105">
        <v>11.681754904044057</v>
      </c>
      <c r="F434" s="105">
        <v>0</v>
      </c>
      <c r="G434" s="105">
        <v>11.728882404858544</v>
      </c>
      <c r="H434" s="105">
        <v>13.814358881355105</v>
      </c>
      <c r="I434" s="105">
        <v>13.786068024531401</v>
      </c>
      <c r="J434" s="105">
        <v>14.974418524511888</v>
      </c>
      <c r="K434" s="105">
        <v>14.403449501313728</v>
      </c>
      <c r="L434" s="105">
        <v>0</v>
      </c>
      <c r="M434" s="105">
        <v>0</v>
      </c>
      <c r="N434" s="105">
        <v>10.845542748936216</v>
      </c>
      <c r="O434" s="105">
        <v>10.461074613577141</v>
      </c>
      <c r="P434" s="105">
        <v>10.444968552096958</v>
      </c>
      <c r="Q434" s="105">
        <v>12.724121620957533</v>
      </c>
      <c r="R434" s="105">
        <v>13.305497457650254</v>
      </c>
      <c r="S434" s="105">
        <v>14.011918857294287</v>
      </c>
      <c r="T434" s="105">
        <v>14.591090714295211</v>
      </c>
      <c r="U434" s="105">
        <v>15.029040097852274</v>
      </c>
      <c r="V434" s="105">
        <v>16.939177980999109</v>
      </c>
      <c r="W434" s="105">
        <v>15.026923716114014</v>
      </c>
      <c r="X434" s="105">
        <v>14.637866212312247</v>
      </c>
      <c r="Y434" s="105">
        <v>15.791619131060511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2.5210106649699626</v>
      </c>
      <c r="D435" s="99">
        <v>2.4173382494551823</v>
      </c>
      <c r="E435" s="99">
        <v>3.2590560887978204</v>
      </c>
      <c r="F435" s="99">
        <v>0</v>
      </c>
      <c r="G435" s="99">
        <v>2.3838672181002156</v>
      </c>
      <c r="H435" s="99">
        <v>3.7847650400975472</v>
      </c>
      <c r="I435" s="99">
        <v>3.0703099694634446</v>
      </c>
      <c r="J435" s="99">
        <v>3.8216128204475379</v>
      </c>
      <c r="K435" s="99">
        <v>3.400526872434753</v>
      </c>
      <c r="L435" s="99">
        <v>0</v>
      </c>
      <c r="M435" s="99">
        <v>0</v>
      </c>
      <c r="N435" s="99">
        <v>1.7179507810953349</v>
      </c>
      <c r="O435" s="99">
        <v>1.7839834523045421</v>
      </c>
      <c r="P435" s="99">
        <v>1.8327812307442928</v>
      </c>
      <c r="Q435" s="99">
        <v>3.3900076999368896</v>
      </c>
      <c r="R435" s="99">
        <v>3.4383252747436033</v>
      </c>
      <c r="S435" s="99">
        <v>3.4144734158966781</v>
      </c>
      <c r="T435" s="99">
        <v>3.650551640409331</v>
      </c>
      <c r="U435" s="99">
        <v>3.693273716777826</v>
      </c>
      <c r="V435" s="99">
        <v>4.5271149050024704</v>
      </c>
      <c r="W435" s="99">
        <v>3.2023759770558051</v>
      </c>
      <c r="X435" s="99">
        <v>3.698226352506726</v>
      </c>
      <c r="Y435" s="99">
        <v>4.9782662145167604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8.2763251169741885</v>
      </c>
      <c r="D436" s="99">
        <v>8.1670748895583163</v>
      </c>
      <c r="E436" s="99">
        <v>8.4226988152462354</v>
      </c>
      <c r="F436" s="99">
        <v>0</v>
      </c>
      <c r="G436" s="99">
        <v>9.345015186758328</v>
      </c>
      <c r="H436" s="99">
        <v>10.029593841257554</v>
      </c>
      <c r="I436" s="99">
        <v>10.715758055067955</v>
      </c>
      <c r="J436" s="99">
        <v>11.152805704064352</v>
      </c>
      <c r="K436" s="99">
        <v>11.002922628878975</v>
      </c>
      <c r="L436" s="99">
        <v>0</v>
      </c>
      <c r="M436" s="99">
        <v>0</v>
      </c>
      <c r="N436" s="99">
        <v>9.1275919678408837</v>
      </c>
      <c r="O436" s="99">
        <v>8.6770911612725996</v>
      </c>
      <c r="P436" s="99">
        <v>8.6121873213526641</v>
      </c>
      <c r="Q436" s="99">
        <v>9.3341139210206432</v>
      </c>
      <c r="R436" s="99">
        <v>9.8671721829066534</v>
      </c>
      <c r="S436" s="99">
        <v>10.597445441397607</v>
      </c>
      <c r="T436" s="99">
        <v>10.940539073885882</v>
      </c>
      <c r="U436" s="99">
        <v>11.335766381074448</v>
      </c>
      <c r="V436" s="99">
        <v>12.412063075996638</v>
      </c>
      <c r="W436" s="99">
        <v>11.824547739058207</v>
      </c>
      <c r="X436" s="99">
        <v>10.939639859805519</v>
      </c>
      <c r="Y436" s="99">
        <v>10.813352916543749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4.6675201340165868</v>
      </c>
      <c r="D437" s="123">
        <v>4.7180191349241936</v>
      </c>
      <c r="E437" s="123">
        <v>4.7967390690424141</v>
      </c>
      <c r="F437" s="123">
        <v>4.8240171717237654</v>
      </c>
      <c r="G437" s="123">
        <v>4.9839415326365648</v>
      </c>
      <c r="H437" s="123">
        <v>5.1670914313006211</v>
      </c>
      <c r="I437" s="123">
        <v>5.0790192406154961</v>
      </c>
      <c r="J437" s="123">
        <v>4.7542662245606531</v>
      </c>
      <c r="K437" s="123">
        <v>4.388396602264212</v>
      </c>
      <c r="L437" s="123">
        <v>0</v>
      </c>
      <c r="M437" s="123">
        <v>0</v>
      </c>
      <c r="N437" s="123">
        <v>3.1263508351783713</v>
      </c>
      <c r="O437" s="123">
        <v>3.0321413191474935</v>
      </c>
      <c r="P437" s="123">
        <v>2.8035814113403865</v>
      </c>
      <c r="Q437" s="123">
        <v>3.0987890101486713</v>
      </c>
      <c r="R437" s="123">
        <v>3.0952904797715552</v>
      </c>
      <c r="S437" s="123">
        <v>4.0417390721495527</v>
      </c>
      <c r="T437" s="123">
        <v>4.4663237875502944</v>
      </c>
      <c r="U437" s="123">
        <v>4.7036981864305885</v>
      </c>
      <c r="V437" s="123">
        <v>7.3962373129202232</v>
      </c>
      <c r="W437" s="123">
        <v>6.7479457330023003</v>
      </c>
      <c r="X437" s="123">
        <v>6.1036506194048243</v>
      </c>
      <c r="Y437" s="123">
        <v>5.942265703915111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4.5907506115631387</v>
      </c>
      <c r="D438" s="99">
        <v>4.7180191349241936</v>
      </c>
      <c r="E438" s="99">
        <v>4.7967390690424141</v>
      </c>
      <c r="F438" s="99">
        <v>4.7629872836293314</v>
      </c>
      <c r="G438" s="99">
        <v>5.0242472106142433</v>
      </c>
      <c r="H438" s="99">
        <v>5.2764406508392243</v>
      </c>
      <c r="I438" s="99">
        <v>5.0363421112651814</v>
      </c>
      <c r="J438" s="99">
        <v>4.5711553230090525</v>
      </c>
      <c r="K438" s="99">
        <v>4.5672097688102928</v>
      </c>
      <c r="L438" s="99">
        <v>0</v>
      </c>
      <c r="M438" s="99">
        <v>0</v>
      </c>
      <c r="N438" s="99">
        <v>2.9794217676262225</v>
      </c>
      <c r="O438" s="99">
        <v>3.088208113327731</v>
      </c>
      <c r="P438" s="99">
        <v>2.8070562179915011</v>
      </c>
      <c r="Q438" s="99">
        <v>3.1064015299788896</v>
      </c>
      <c r="R438" s="99">
        <v>2.9077813723792509</v>
      </c>
      <c r="S438" s="99">
        <v>4.0918647435610653</v>
      </c>
      <c r="T438" s="99">
        <v>4.5823887171118489</v>
      </c>
      <c r="U438" s="99">
        <v>4.8598487040155307</v>
      </c>
      <c r="V438" s="99">
        <v>6.973491357956112</v>
      </c>
      <c r="W438" s="99">
        <v>6.8060318670794064</v>
      </c>
      <c r="X438" s="99">
        <v>6.1183581826736635</v>
      </c>
      <c r="Y438" s="99">
        <v>5.8594781802187379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5.1404203923298288</v>
      </c>
      <c r="D439" s="110">
        <v>0</v>
      </c>
      <c r="E439" s="110">
        <v>0</v>
      </c>
      <c r="F439" s="110">
        <v>5.1986144158896055</v>
      </c>
      <c r="G439" s="110">
        <v>4.8605817303412451</v>
      </c>
      <c r="H439" s="110">
        <v>4.8247808310058611</v>
      </c>
      <c r="I439" s="110">
        <v>5.2017159874976473</v>
      </c>
      <c r="J439" s="110">
        <v>5.2802230694429104</v>
      </c>
      <c r="K439" s="110">
        <v>4.1201768524450912</v>
      </c>
      <c r="L439" s="110">
        <v>0</v>
      </c>
      <c r="M439" s="110">
        <v>0</v>
      </c>
      <c r="N439" s="110">
        <v>3.3078514480369074</v>
      </c>
      <c r="O439" s="110">
        <v>2.9099157078345788</v>
      </c>
      <c r="P439" s="110">
        <v>2.8009809108789079</v>
      </c>
      <c r="Q439" s="110">
        <v>3.0927598944431391</v>
      </c>
      <c r="R439" s="110">
        <v>3.2702989800043727</v>
      </c>
      <c r="S439" s="110">
        <v>3.9558093497298183</v>
      </c>
      <c r="T439" s="110">
        <v>4.3136067749693021</v>
      </c>
      <c r="U439" s="110">
        <v>4.5364189014453826</v>
      </c>
      <c r="V439" s="110">
        <v>7.7140379186155439</v>
      </c>
      <c r="W439" s="110">
        <v>6.7004830830030055</v>
      </c>
      <c r="X439" s="110">
        <v>6.0952390912587875</v>
      </c>
      <c r="Y439" s="110">
        <v>5.9993885020901345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2.2662236227834565</v>
      </c>
      <c r="D441" s="118">
        <f t="shared" si="199"/>
        <v>2.692693505289018</v>
      </c>
      <c r="E441" s="118">
        <f t="shared" si="199"/>
        <v>2.3861193995954726</v>
      </c>
      <c r="F441" s="118">
        <f t="shared" si="199"/>
        <v>1.9971800971145068</v>
      </c>
      <c r="G441" s="118">
        <f t="shared" si="199"/>
        <v>2.0075001818586182</v>
      </c>
      <c r="H441" s="118">
        <f t="shared" si="199"/>
        <v>2.1218920046280161</v>
      </c>
      <c r="I441" s="118">
        <f t="shared" si="199"/>
        <v>1.57235063700581</v>
      </c>
      <c r="J441" s="118">
        <f t="shared" si="199"/>
        <v>1.4102344215819742</v>
      </c>
      <c r="K441" s="118">
        <f t="shared" si="199"/>
        <v>1.3208909440226255</v>
      </c>
      <c r="L441" s="118">
        <f t="shared" si="199"/>
        <v>0</v>
      </c>
      <c r="M441" s="118">
        <f t="shared" si="199"/>
        <v>0</v>
      </c>
      <c r="N441" s="118">
        <f t="shared" si="199"/>
        <v>0.84027321443792991</v>
      </c>
      <c r="O441" s="118">
        <f t="shared" si="199"/>
        <v>1.0475269470588009</v>
      </c>
      <c r="P441" s="118">
        <f t="shared" si="199"/>
        <v>0.59267012864510071</v>
      </c>
      <c r="Q441" s="118">
        <f t="shared" si="199"/>
        <v>0.60996768936045376</v>
      </c>
      <c r="R441" s="118">
        <f t="shared" ref="R441:V441" si="200">R442+R444+R446+R455</f>
        <v>0.69024151925204102</v>
      </c>
      <c r="S441" s="118">
        <f t="shared" si="200"/>
        <v>1.2816307076972482</v>
      </c>
      <c r="T441" s="118">
        <f t="shared" si="200"/>
        <v>1.2964160886433098</v>
      </c>
      <c r="U441" s="118">
        <f t="shared" si="200"/>
        <v>1.2047297701431126</v>
      </c>
      <c r="V441" s="118">
        <f t="shared" si="200"/>
        <v>1.2566955525792218</v>
      </c>
      <c r="W441" s="118">
        <f t="shared" ref="W441:Y441" si="201">W442+W444+W446+W455</f>
        <v>1.2293480010072249</v>
      </c>
      <c r="X441" s="118">
        <f t="shared" si="201"/>
        <v>0.88184276583149823</v>
      </c>
      <c r="Y441" s="118">
        <f t="shared" si="201"/>
        <v>0.97795865866287113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0.7183616960850594</v>
      </c>
      <c r="D446" s="123">
        <v>0.84475264553265483</v>
      </c>
      <c r="E446" s="123">
        <v>0.50843701556972598</v>
      </c>
      <c r="F446" s="123">
        <v>0.39484654544538833</v>
      </c>
      <c r="G446" s="123">
        <v>0.52682649332289633</v>
      </c>
      <c r="H446" s="123">
        <v>0.55921293360270163</v>
      </c>
      <c r="I446" s="123">
        <v>0.11303445286166805</v>
      </c>
      <c r="J446" s="123">
        <v>8.6793121084076191E-2</v>
      </c>
      <c r="K446" s="123">
        <v>0.25191750408736491</v>
      </c>
      <c r="L446" s="123">
        <v>0</v>
      </c>
      <c r="M446" s="123">
        <v>0</v>
      </c>
      <c r="N446" s="123">
        <v>0.19879303117487182</v>
      </c>
      <c r="O446" s="123">
        <v>0.22284261424455573</v>
      </c>
      <c r="P446" s="123">
        <v>0.12481242254848285</v>
      </c>
      <c r="Q446" s="123">
        <v>7.6269564775034868E-2</v>
      </c>
      <c r="R446" s="123">
        <v>0.14692978064452414</v>
      </c>
      <c r="S446" s="123">
        <v>0.28748732854141579</v>
      </c>
      <c r="T446" s="123">
        <v>0.30150907264879528</v>
      </c>
      <c r="U446" s="123">
        <v>0.25003778061538878</v>
      </c>
      <c r="V446" s="123">
        <v>0.12487355250300623</v>
      </c>
      <c r="W446" s="123">
        <v>7.4218882161267721E-2</v>
      </c>
      <c r="X446" s="123">
        <v>4.2209186701748724E-2</v>
      </c>
      <c r="Y446" s="123">
        <v>7.5679916398687305E-2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4.4340256413526076</v>
      </c>
      <c r="D447" s="99">
        <v>4.8212711964546635</v>
      </c>
      <c r="E447" s="99">
        <v>4.7793079463554244</v>
      </c>
      <c r="F447" s="99">
        <v>4.3017492056418627</v>
      </c>
      <c r="G447" s="99">
        <v>5.4303653927129307</v>
      </c>
      <c r="H447" s="99">
        <v>5.9028031880285168</v>
      </c>
      <c r="I447" s="99">
        <v>5.2561020580675644</v>
      </c>
      <c r="J447" s="99">
        <v>5.2654493457672888</v>
      </c>
      <c r="K447" s="99">
        <v>5.4582125885595731</v>
      </c>
      <c r="L447" s="99">
        <v>0</v>
      </c>
      <c r="M447" s="99">
        <v>0</v>
      </c>
      <c r="N447" s="99">
        <v>3.7770675923225645</v>
      </c>
      <c r="O447" s="99">
        <v>3.9368861849871513</v>
      </c>
      <c r="P447" s="99">
        <v>3.3824166510638851</v>
      </c>
      <c r="Q447" s="99">
        <v>3.4168765019215623</v>
      </c>
      <c r="R447" s="99">
        <v>3.0435454562080007</v>
      </c>
      <c r="S447" s="99">
        <v>4.2484238551120335</v>
      </c>
      <c r="T447" s="99">
        <v>4.6432397187914471</v>
      </c>
      <c r="U447" s="99">
        <v>4.8444819994231576</v>
      </c>
      <c r="V447" s="99">
        <v>3.8040748067379213</v>
      </c>
      <c r="W447" s="99">
        <v>3.966413312976381</v>
      </c>
      <c r="X447" s="99">
        <v>3.8689995760490423</v>
      </c>
      <c r="Y447" s="99">
        <v>3.9375815326258192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1.5478619266983971</v>
      </c>
      <c r="D455" s="123">
        <v>1.8479408597563631</v>
      </c>
      <c r="E455" s="123">
        <v>1.8776823840257466</v>
      </c>
      <c r="F455" s="123">
        <v>1.6023335516691184</v>
      </c>
      <c r="G455" s="123">
        <v>1.4806736885357219</v>
      </c>
      <c r="H455" s="123">
        <v>1.5626790710253142</v>
      </c>
      <c r="I455" s="123">
        <v>1.459316184144142</v>
      </c>
      <c r="J455" s="123">
        <v>1.323441300497898</v>
      </c>
      <c r="K455" s="123">
        <v>1.0689734399352606</v>
      </c>
      <c r="L455" s="123">
        <v>0</v>
      </c>
      <c r="M455" s="123">
        <v>0</v>
      </c>
      <c r="N455" s="123">
        <v>0.64148018326305811</v>
      </c>
      <c r="O455" s="123">
        <v>0.82468433281424525</v>
      </c>
      <c r="P455" s="123">
        <v>0.46785770609661786</v>
      </c>
      <c r="Q455" s="123">
        <v>0.53369812458541888</v>
      </c>
      <c r="R455" s="123">
        <v>0.54331173860751691</v>
      </c>
      <c r="S455" s="123">
        <v>0.99414337915583229</v>
      </c>
      <c r="T455" s="123">
        <v>0.99490701599451448</v>
      </c>
      <c r="U455" s="123">
        <v>0.95469198952772372</v>
      </c>
      <c r="V455" s="123">
        <v>1.1318220000762156</v>
      </c>
      <c r="W455" s="123">
        <v>1.1551291188459571</v>
      </c>
      <c r="X455" s="123">
        <v>0.83963357912974945</v>
      </c>
      <c r="Y455" s="123">
        <v>0.90227874226418381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1.7991382135000851</v>
      </c>
      <c r="D456" s="99">
        <v>1.8479408597563631</v>
      </c>
      <c r="E456" s="99">
        <v>1.8776823840257466</v>
      </c>
      <c r="F456" s="99">
        <v>1.8633878943567836</v>
      </c>
      <c r="G456" s="99">
        <v>1.9644581610275913</v>
      </c>
      <c r="H456" s="99">
        <v>2.0618682187139559</v>
      </c>
      <c r="I456" s="99">
        <v>1.9669044221073215</v>
      </c>
      <c r="J456" s="99">
        <v>1.7841949384490179</v>
      </c>
      <c r="K456" s="99">
        <v>1.781622399892101</v>
      </c>
      <c r="L456" s="99">
        <v>0</v>
      </c>
      <c r="M456" s="99">
        <v>0</v>
      </c>
      <c r="N456" s="99">
        <v>1.1607736649522005</v>
      </c>
      <c r="O456" s="99">
        <v>1.202979898325367</v>
      </c>
      <c r="P456" s="99">
        <v>1.0930123995877885</v>
      </c>
      <c r="Q456" s="99">
        <v>1.2075593930013517</v>
      </c>
      <c r="R456" s="99">
        <v>1.1254314585441421</v>
      </c>
      <c r="S456" s="99">
        <v>1.5740603503300679</v>
      </c>
      <c r="T456" s="99">
        <v>1.7510363481503455</v>
      </c>
      <c r="U456" s="99">
        <v>1.8458701668623347</v>
      </c>
      <c r="V456" s="99">
        <v>2.6373986531626747</v>
      </c>
      <c r="W456" s="99">
        <v>2.5688088201405712</v>
      </c>
      <c r="X456" s="99">
        <v>2.3077335216485957</v>
      </c>
      <c r="Y456" s="99">
        <v>2.2099426722953841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2025-11-06T10:25:22Z</dcterms:created>
  <dcterms:modified xsi:type="dcterms:W3CDTF">2025-11-06T10:25:23Z</dcterms:modified>
</cp:coreProperties>
</file>